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Natalia Castillo\Procesos Natalia\Procesos 2020\53. CD No. XXX-SUBAFIN-20 - Cto Inter No. XXX-SUBAFIN-20 - Mtto Unid Flote\1. Borradores EDP Proceso Organiz Archivo\"/>
    </mc:Choice>
  </mc:AlternateContent>
  <bookViews>
    <workbookView xWindow="0" yWindow="0" windowWidth="19200" windowHeight="7755"/>
  </bookViews>
  <sheets>
    <sheet name="DETALLE VIGENCIA FUTURA APROBAD" sheetId="12" r:id="rId1"/>
  </sheets>
  <definedNames>
    <definedName name="_xlnm._FilterDatabase" localSheetId="0" hidden="1">'DETALLE VIGENCIA FUTURA APROBAD'!$B$4:$G$32</definedName>
  </definedNames>
  <calcPr calcId="162913"/>
</workbook>
</file>

<file path=xl/calcChain.xml><?xml version="1.0" encoding="utf-8"?>
<calcChain xmlns="http://schemas.openxmlformats.org/spreadsheetml/2006/main">
  <c r="J29" i="12" l="1"/>
  <c r="J28" i="12"/>
  <c r="J14" i="12"/>
  <c r="J9" i="12"/>
  <c r="J5" i="12"/>
  <c r="J15" i="12"/>
  <c r="J10" i="12"/>
  <c r="J6" i="12"/>
  <c r="K34" i="12" s="1"/>
  <c r="F32" i="12"/>
  <c r="K33" i="12" l="1"/>
</calcChain>
</file>

<file path=xl/sharedStrings.xml><?xml version="1.0" encoding="utf-8"?>
<sst xmlns="http://schemas.openxmlformats.org/spreadsheetml/2006/main" count="136" uniqueCount="61">
  <si>
    <t>INRED1</t>
  </si>
  <si>
    <t>02-02-02-008-005</t>
  </si>
  <si>
    <t>INRED4</t>
  </si>
  <si>
    <t>SEDE CENTRAL</t>
  </si>
  <si>
    <t>02-02-02-007-002</t>
  </si>
  <si>
    <t>02-02-02-006-008</t>
  </si>
  <si>
    <t>02-02-02-006-003</t>
  </si>
  <si>
    <t>02-02-01-003-003</t>
  </si>
  <si>
    <t>Vigencia Futura 2021</t>
  </si>
  <si>
    <t>Código del rubro Presupuestal  (a nivel de compromiso)</t>
  </si>
  <si>
    <t xml:space="preserve">DESCRIPCIÓN DEL BIEN Y/O SERVICIO </t>
  </si>
  <si>
    <t>05-01-02-006-007</t>
  </si>
  <si>
    <t>SUBUNIDAD EJECUTORA</t>
  </si>
  <si>
    <t>Fecha Final Prevista VF.</t>
  </si>
  <si>
    <t>02-02</t>
  </si>
  <si>
    <t>VF 2021</t>
  </si>
  <si>
    <t>05-01-02-</t>
  </si>
  <si>
    <t>Adquisición diferentes de activos</t>
  </si>
  <si>
    <t>TOTAL DIMAR VIGENCIA FUTURA 2021</t>
  </si>
  <si>
    <t>Suministro de combustible terrestre - Cartagena, Coveñas y Turbo</t>
  </si>
  <si>
    <t>SEDE C</t>
  </si>
  <si>
    <t>Arrendamiento CCO</t>
  </si>
  <si>
    <t>02-02-02-007-003</t>
  </si>
  <si>
    <t>Mantenimiento unidades a flotes</t>
  </si>
  <si>
    <t>05-01-02-008-007</t>
  </si>
  <si>
    <t>INRED3</t>
  </si>
  <si>
    <t>Suministro de combustible marítimo lanchas</t>
  </si>
  <si>
    <t>SUMINISTRO DE TIQUETES AÉREOS NACIONALES E INTERNACIONALES</t>
  </si>
  <si>
    <t>02-02-02-006-004</t>
  </si>
  <si>
    <t>Servicio de parqueo de vehículos</t>
  </si>
  <si>
    <t>02-02-02-006-007</t>
  </si>
  <si>
    <t>Mensajeria</t>
  </si>
  <si>
    <t>02-02-02 -006-008</t>
  </si>
  <si>
    <t xml:space="preserve"> mensajería</t>
  </si>
  <si>
    <t>Arrendamiento bodega</t>
  </si>
  <si>
    <t xml:space="preserve"> impresión a nivel nacional</t>
  </si>
  <si>
    <t>Mantenimiento licencias de software ESRI,</t>
  </si>
  <si>
    <t>02-02-02-008-003</t>
  </si>
  <si>
    <t xml:space="preserve">Mantenimiento y actualización de licencias Soporte SGDEA </t>
  </si>
  <si>
    <t xml:space="preserve">serv administración puntos de radicación </t>
  </si>
  <si>
    <t>Servicio integral de aseo  cafeteria</t>
  </si>
  <si>
    <t>Servicio integral de aseo INRED1 y sus unidades</t>
  </si>
  <si>
    <t>Mantenimiento de equipos de computo</t>
  </si>
  <si>
    <t>02-02-02-008-007</t>
  </si>
  <si>
    <t xml:space="preserve">mantenimiento vehículos </t>
  </si>
  <si>
    <t>Servicio de preparación de alimentos</t>
  </si>
  <si>
    <t>05-01-02-006-003</t>
  </si>
  <si>
    <t>Servicio de parqueo de lanchas CP01</t>
  </si>
  <si>
    <t>Servicio de una embarcacion</t>
  </si>
  <si>
    <t>05-01-02-007-003</t>
  </si>
  <si>
    <t>SERV INTEGRAL DE ADM DE DATOS REDMPOMM.</t>
  </si>
  <si>
    <t>05-01-02-008-003</t>
  </si>
  <si>
    <t>CONTRATO NUEVO</t>
  </si>
  <si>
    <t>Combustible Terrestre</t>
  </si>
  <si>
    <t>Proceso Contractual</t>
  </si>
  <si>
    <t>Adición de contrato vigente</t>
  </si>
  <si>
    <t>Servicio de Cafetería</t>
  </si>
  <si>
    <t>Arrendamiento de vehículos en la modalidad de renting</t>
  </si>
  <si>
    <t>Atención al Usuario</t>
  </si>
  <si>
    <t>TOTAL VIGENCIA FUTURA APROBADA</t>
  </si>
  <si>
    <t>Adquisición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</si>
</sst>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 Narrow"/>
      <family val="2"/>
    </font>
    <font>
      <b/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Franklin Gothic Medium"/>
      <family val="2"/>
    </font>
    <font>
      <sz val="8"/>
      <color theme="1"/>
      <name val="Calibri"/>
      <family val="2"/>
    </font>
    <font>
      <sz val="7"/>
      <name val="Calibri"/>
      <family val="2"/>
      <scheme val="minor"/>
    </font>
    <font>
      <sz val="9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4" fillId="3" borderId="0" applyFill="0" applyAlignment="0">
      <alignment horizontal="center" vertical="center"/>
    </xf>
    <xf numFmtId="9" fontId="3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0" fillId="5" borderId="0" xfId="0" applyFill="1" applyAlignment="1">
      <alignment horizontal="center"/>
    </xf>
    <xf numFmtId="0" fontId="0" fillId="5" borderId="0" xfId="0" applyFill="1"/>
    <xf numFmtId="0" fontId="0" fillId="0" borderId="2" xfId="0" applyBorder="1" applyAlignment="1">
      <alignment horizontal="center"/>
    </xf>
    <xf numFmtId="4" fontId="0" fillId="0" borderId="2" xfId="0" applyNumberFormat="1" applyBorder="1"/>
    <xf numFmtId="3" fontId="5" fillId="4" borderId="2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0" fontId="13" fillId="0" borderId="0" xfId="0" applyFont="1"/>
    <xf numFmtId="0" fontId="11" fillId="2" borderId="0" xfId="0" applyFont="1" applyFill="1"/>
    <xf numFmtId="3" fontId="11" fillId="0" borderId="0" xfId="0" applyNumberFormat="1" applyFont="1" applyAlignment="1">
      <alignment horizontal="right"/>
    </xf>
    <xf numFmtId="0" fontId="11" fillId="2" borderId="0" xfId="0" applyFont="1" applyFill="1" applyAlignment="1">
      <alignment horizontal="center"/>
    </xf>
    <xf numFmtId="3" fontId="11" fillId="2" borderId="0" xfId="0" applyNumberFormat="1" applyFont="1" applyFill="1" applyAlignment="1">
      <alignment horizontal="right"/>
    </xf>
    <xf numFmtId="0" fontId="9" fillId="0" borderId="0" xfId="0" applyFont="1" applyAlignment="1">
      <alignment horizontal="center"/>
    </xf>
    <xf numFmtId="0" fontId="8" fillId="2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15" fontId="10" fillId="0" borderId="2" xfId="1" applyNumberFormat="1" applyFont="1" applyFill="1" applyBorder="1" applyAlignment="1">
      <alignment horizontal="center" vertical="center" wrapText="1"/>
    </xf>
    <xf numFmtId="3" fontId="8" fillId="0" borderId="2" xfId="1" applyNumberFormat="1" applyFont="1" applyFill="1" applyBorder="1" applyAlignment="1">
      <alignment horizontal="right" vertical="center"/>
    </xf>
    <xf numFmtId="3" fontId="10" fillId="0" borderId="2" xfId="1" applyNumberFormat="1" applyFont="1" applyFill="1" applyBorder="1" applyAlignment="1">
      <alignment horizontal="right" vertical="center"/>
    </xf>
    <xf numFmtId="0" fontId="10" fillId="2" borderId="2" xfId="1" applyFont="1" applyFill="1" applyBorder="1" applyAlignment="1">
      <alignment horizontal="center" vertical="center" wrapText="1"/>
    </xf>
    <xf numFmtId="3" fontId="8" fillId="2" borderId="2" xfId="1" applyNumberFormat="1" applyFont="1" applyFill="1" applyBorder="1" applyAlignment="1">
      <alignment horizontal="right" vertical="center"/>
    </xf>
    <xf numFmtId="15" fontId="8" fillId="0" borderId="2" xfId="1" applyNumberFormat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left" vertical="center" wrapText="1"/>
    </xf>
    <xf numFmtId="0" fontId="8" fillId="2" borderId="2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14" fillId="0" borderId="2" xfId="1" applyFont="1" applyFill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13" fillId="2" borderId="0" xfId="0" applyFont="1" applyFill="1"/>
    <xf numFmtId="15" fontId="2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15" fontId="2" fillId="2" borderId="2" xfId="1" applyNumberFormat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6" xfId="0" applyFont="1" applyFill="1" applyBorder="1" applyAlignment="1">
      <alignment vertical="center"/>
    </xf>
    <xf numFmtId="3" fontId="9" fillId="2" borderId="7" xfId="0" applyNumberFormat="1" applyFont="1" applyFill="1" applyBorder="1" applyAlignment="1">
      <alignment horizontal="right" vertical="center"/>
    </xf>
    <xf numFmtId="0" fontId="9" fillId="2" borderId="5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left" vertical="center" wrapText="1"/>
    </xf>
    <xf numFmtId="0" fontId="10" fillId="0" borderId="4" xfId="1" applyFont="1" applyFill="1" applyBorder="1" applyAlignment="1">
      <alignment horizontal="center" vertical="center" wrapText="1"/>
    </xf>
    <xf numFmtId="15" fontId="10" fillId="0" borderId="4" xfId="1" applyNumberFormat="1" applyFont="1" applyFill="1" applyBorder="1" applyAlignment="1">
      <alignment horizontal="center" vertical="center" wrapText="1"/>
    </xf>
    <xf numFmtId="3" fontId="8" fillId="0" borderId="4" xfId="1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8" fillId="2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left" vertical="center" wrapText="1"/>
    </xf>
    <xf numFmtId="15" fontId="8" fillId="0" borderId="3" xfId="1" applyNumberFormat="1" applyFont="1" applyFill="1" applyBorder="1" applyAlignment="1">
      <alignment horizontal="center" vertical="center" wrapText="1"/>
    </xf>
    <xf numFmtId="3" fontId="8" fillId="0" borderId="3" xfId="1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13" fillId="2" borderId="1" xfId="0" applyFont="1" applyFill="1" applyBorder="1"/>
    <xf numFmtId="0" fontId="8" fillId="2" borderId="4" xfId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15" fontId="2" fillId="0" borderId="4" xfId="1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8" fillId="2" borderId="3" xfId="1" applyFont="1" applyFill="1" applyBorder="1" applyAlignment="1">
      <alignment horizontal="left" vertical="center" wrapText="1"/>
    </xf>
    <xf numFmtId="0" fontId="10" fillId="2" borderId="4" xfId="1" applyFont="1" applyFill="1" applyBorder="1" applyAlignment="1">
      <alignment horizontal="left" vertical="center" wrapText="1"/>
    </xf>
    <xf numFmtId="0" fontId="2" fillId="0" borderId="1" xfId="0" applyFont="1" applyBorder="1"/>
    <xf numFmtId="4" fontId="0" fillId="0" borderId="2" xfId="0" applyNumberFormat="1" applyBorder="1" applyAlignment="1">
      <alignment vertical="center"/>
    </xf>
    <xf numFmtId="4" fontId="11" fillId="0" borderId="0" xfId="0" applyNumberFormat="1" applyFont="1"/>
    <xf numFmtId="0" fontId="15" fillId="0" borderId="2" xfId="0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2" fillId="2" borderId="0" xfId="1" applyFont="1" applyFill="1" applyBorder="1" applyAlignment="1">
      <alignment horizontal="right" vertical="center" wrapText="1"/>
    </xf>
    <xf numFmtId="0" fontId="7" fillId="6" borderId="8" xfId="0" applyFont="1" applyFill="1" applyBorder="1" applyAlignment="1">
      <alignment horizontal="center"/>
    </xf>
  </cellXfs>
  <cellStyles count="6">
    <cellStyle name="Millares [0] 2" xfId="2"/>
    <cellStyle name="Moneda 2" xfId="3"/>
    <cellStyle name="NIVEL 8" xfId="4"/>
    <cellStyle name="Normal" xfId="0" builtinId="0"/>
    <cellStyle name="Normal 2" xfId="1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0FF"/>
  </sheetPr>
  <dimension ref="B2:K40"/>
  <sheetViews>
    <sheetView tabSelected="1" topLeftCell="A29" zoomScaleNormal="100" workbookViewId="0">
      <selection activeCell="A3" sqref="A3:H32"/>
    </sheetView>
  </sheetViews>
  <sheetFormatPr baseColWidth="10" defaultRowHeight="11.25" x14ac:dyDescent="0.2"/>
  <cols>
    <col min="1" max="1" width="2.85546875" style="8" customWidth="1"/>
    <col min="2" max="2" width="10.28515625" style="8" bestFit="1" customWidth="1"/>
    <col min="3" max="3" width="33.7109375" style="8" customWidth="1"/>
    <col min="4" max="4" width="25.5703125" style="9" bestFit="1" customWidth="1"/>
    <col min="5" max="5" width="10.140625" style="8" bestFit="1" customWidth="1"/>
    <col min="6" max="6" width="15.140625" style="10" customWidth="1"/>
    <col min="7" max="7" width="22.5703125" style="8" bestFit="1" customWidth="1"/>
    <col min="8" max="8" width="6.42578125" style="8" customWidth="1"/>
    <col min="9" max="9" width="13.5703125" style="8" bestFit="1" customWidth="1"/>
    <col min="10" max="11" width="15.28515625" style="8" bestFit="1" customWidth="1"/>
    <col min="12" max="16384" width="11.42578125" style="8"/>
  </cols>
  <sheetData>
    <row r="2" spans="2:10" ht="12.75" hidden="1" x14ac:dyDescent="0.25">
      <c r="D2" s="12"/>
      <c r="E2" s="11"/>
      <c r="F2" s="13"/>
    </row>
    <row r="3" spans="2:10" ht="22.5" customHeight="1" x14ac:dyDescent="0.2">
      <c r="D3" s="69"/>
      <c r="E3" s="69"/>
      <c r="F3" s="69"/>
    </row>
    <row r="4" spans="2:10" s="14" customFormat="1" ht="34.5" customHeight="1" x14ac:dyDescent="0.25">
      <c r="B4" s="6" t="s">
        <v>12</v>
      </c>
      <c r="C4" s="6" t="s">
        <v>10</v>
      </c>
      <c r="D4" s="6" t="s">
        <v>9</v>
      </c>
      <c r="E4" s="6" t="s">
        <v>13</v>
      </c>
      <c r="F4" s="6" t="s">
        <v>8</v>
      </c>
      <c r="G4" s="6" t="s">
        <v>54</v>
      </c>
      <c r="I4" s="2" t="s">
        <v>0</v>
      </c>
      <c r="J4" s="3" t="s">
        <v>15</v>
      </c>
    </row>
    <row r="5" spans="2:10" s="33" customFormat="1" ht="24.95" customHeight="1" x14ac:dyDescent="0.25">
      <c r="B5" s="20" t="s">
        <v>0</v>
      </c>
      <c r="C5" s="28" t="s">
        <v>41</v>
      </c>
      <c r="D5" s="21" t="s">
        <v>1</v>
      </c>
      <c r="E5" s="22">
        <v>44286</v>
      </c>
      <c r="F5" s="23">
        <v>105900000</v>
      </c>
      <c r="G5" s="32" t="s">
        <v>55</v>
      </c>
      <c r="I5" s="4" t="s">
        <v>14</v>
      </c>
      <c r="J5" s="5">
        <f>SUM(F5)</f>
        <v>105900000</v>
      </c>
    </row>
    <row r="6" spans="2:10" s="33" customFormat="1" ht="24.95" customHeight="1" thickBot="1" x14ac:dyDescent="0.3">
      <c r="B6" s="51" t="s">
        <v>0</v>
      </c>
      <c r="C6" s="52" t="s">
        <v>47</v>
      </c>
      <c r="D6" s="68" t="s">
        <v>11</v>
      </c>
      <c r="E6" s="53">
        <v>44286</v>
      </c>
      <c r="F6" s="54">
        <v>3700000</v>
      </c>
      <c r="G6" s="55" t="s">
        <v>55</v>
      </c>
      <c r="H6" s="56"/>
      <c r="I6" s="4" t="s">
        <v>16</v>
      </c>
      <c r="J6" s="5">
        <f>F6</f>
        <v>3700000</v>
      </c>
    </row>
    <row r="7" spans="2:10" s="33" customFormat="1" ht="24.95" customHeight="1" x14ac:dyDescent="0.2">
      <c r="B7" s="45" t="s">
        <v>25</v>
      </c>
      <c r="C7" s="46" t="s">
        <v>53</v>
      </c>
      <c r="D7" s="47" t="s">
        <v>7</v>
      </c>
      <c r="E7" s="48">
        <v>44286</v>
      </c>
      <c r="F7" s="49">
        <v>28409000</v>
      </c>
      <c r="G7" s="50" t="s">
        <v>55</v>
      </c>
    </row>
    <row r="8" spans="2:10" s="33" customFormat="1" ht="24.95" customHeight="1" x14ac:dyDescent="0.25">
      <c r="B8" s="20" t="s">
        <v>25</v>
      </c>
      <c r="C8" s="29" t="s">
        <v>31</v>
      </c>
      <c r="D8" s="21" t="s">
        <v>5</v>
      </c>
      <c r="E8" s="22">
        <v>44286</v>
      </c>
      <c r="F8" s="23">
        <v>5000000</v>
      </c>
      <c r="G8" s="32" t="s">
        <v>55</v>
      </c>
      <c r="I8" s="2" t="s">
        <v>25</v>
      </c>
      <c r="J8" s="3" t="s">
        <v>15</v>
      </c>
    </row>
    <row r="9" spans="2:10" s="33" customFormat="1" ht="24.95" customHeight="1" x14ac:dyDescent="0.25">
      <c r="B9" s="20" t="s">
        <v>25</v>
      </c>
      <c r="C9" s="29" t="s">
        <v>40</v>
      </c>
      <c r="D9" s="21" t="s">
        <v>1</v>
      </c>
      <c r="E9" s="22">
        <v>44286</v>
      </c>
      <c r="F9" s="26">
        <v>77800000</v>
      </c>
      <c r="G9" s="32" t="s">
        <v>55</v>
      </c>
      <c r="I9" s="4" t="s">
        <v>14</v>
      </c>
      <c r="J9" s="5">
        <f>SUM(F7:F9)</f>
        <v>111209000</v>
      </c>
    </row>
    <row r="10" spans="2:10" s="33" customFormat="1" ht="24.95" customHeight="1" thickBot="1" x14ac:dyDescent="0.3">
      <c r="B10" s="51" t="s">
        <v>25</v>
      </c>
      <c r="C10" s="61" t="s">
        <v>48</v>
      </c>
      <c r="D10" s="68" t="s">
        <v>49</v>
      </c>
      <c r="E10" s="53">
        <v>44286</v>
      </c>
      <c r="F10" s="54">
        <v>14300000</v>
      </c>
      <c r="G10" s="55" t="s">
        <v>55</v>
      </c>
      <c r="H10" s="56"/>
      <c r="I10" s="4" t="s">
        <v>16</v>
      </c>
      <c r="J10" s="5">
        <f>F10</f>
        <v>14300000</v>
      </c>
    </row>
    <row r="11" spans="2:10" s="1" customFormat="1" ht="24.95" customHeight="1" x14ac:dyDescent="0.2">
      <c r="B11" s="45" t="s">
        <v>2</v>
      </c>
      <c r="C11" s="57" t="s">
        <v>19</v>
      </c>
      <c r="D11" s="58" t="s">
        <v>7</v>
      </c>
      <c r="E11" s="59">
        <v>44286</v>
      </c>
      <c r="F11" s="49">
        <v>30600000</v>
      </c>
      <c r="G11" s="60" t="s">
        <v>52</v>
      </c>
    </row>
    <row r="12" spans="2:10" s="1" customFormat="1" ht="24.95" customHeight="1" x14ac:dyDescent="0.2">
      <c r="B12" s="20" t="s">
        <v>2</v>
      </c>
      <c r="C12" s="28" t="s">
        <v>26</v>
      </c>
      <c r="D12" s="21" t="s">
        <v>7</v>
      </c>
      <c r="E12" s="22">
        <v>44286</v>
      </c>
      <c r="F12" s="23">
        <v>78000000</v>
      </c>
      <c r="G12" s="32" t="s">
        <v>55</v>
      </c>
    </row>
    <row r="13" spans="2:10" s="1" customFormat="1" ht="24.95" customHeight="1" x14ac:dyDescent="0.25">
      <c r="B13" s="20" t="s">
        <v>2</v>
      </c>
      <c r="C13" s="28" t="s">
        <v>29</v>
      </c>
      <c r="D13" s="21" t="s">
        <v>30</v>
      </c>
      <c r="E13" s="22">
        <v>44286</v>
      </c>
      <c r="F13" s="24">
        <v>3330000</v>
      </c>
      <c r="G13" s="32" t="s">
        <v>55</v>
      </c>
      <c r="I13" s="2" t="s">
        <v>2</v>
      </c>
      <c r="J13" s="3" t="s">
        <v>15</v>
      </c>
    </row>
    <row r="14" spans="2:10" s="1" customFormat="1" ht="24.95" customHeight="1" x14ac:dyDescent="0.25">
      <c r="B14" s="20" t="s">
        <v>2</v>
      </c>
      <c r="C14" s="28" t="s">
        <v>33</v>
      </c>
      <c r="D14" s="21" t="s">
        <v>5</v>
      </c>
      <c r="E14" s="22">
        <v>44286</v>
      </c>
      <c r="F14" s="24">
        <v>10700000</v>
      </c>
      <c r="G14" s="32" t="s">
        <v>55</v>
      </c>
      <c r="I14" s="4" t="s">
        <v>14</v>
      </c>
      <c r="J14" s="5">
        <f>SUM(F11:F14)</f>
        <v>122630000</v>
      </c>
    </row>
    <row r="15" spans="2:10" s="1" customFormat="1" ht="24.95" customHeight="1" thickBot="1" x14ac:dyDescent="0.3">
      <c r="B15" s="51" t="s">
        <v>2</v>
      </c>
      <c r="C15" s="52" t="s">
        <v>45</v>
      </c>
      <c r="D15" s="68" t="s">
        <v>46</v>
      </c>
      <c r="E15" s="53">
        <v>44286</v>
      </c>
      <c r="F15" s="54">
        <v>61000000</v>
      </c>
      <c r="G15" s="55" t="s">
        <v>55</v>
      </c>
      <c r="H15" s="63"/>
      <c r="I15" s="4" t="s">
        <v>16</v>
      </c>
      <c r="J15" s="5">
        <f>F15</f>
        <v>61000000</v>
      </c>
    </row>
    <row r="16" spans="2:10" s="1" customFormat="1" ht="24.95" customHeight="1" x14ac:dyDescent="0.2">
      <c r="B16" s="45" t="s">
        <v>20</v>
      </c>
      <c r="C16" s="62" t="s">
        <v>56</v>
      </c>
      <c r="D16" s="58" t="s">
        <v>6</v>
      </c>
      <c r="E16" s="59">
        <v>44286</v>
      </c>
      <c r="F16" s="49">
        <v>30000000</v>
      </c>
      <c r="G16" s="60" t="s">
        <v>52</v>
      </c>
    </row>
    <row r="17" spans="2:11" s="1" customFormat="1" ht="24.95" customHeight="1" x14ac:dyDescent="0.2">
      <c r="B17" s="20" t="s">
        <v>20</v>
      </c>
      <c r="C17" s="37" t="s">
        <v>21</v>
      </c>
      <c r="D17" s="43" t="s">
        <v>4</v>
      </c>
      <c r="E17" s="34">
        <v>44286</v>
      </c>
      <c r="F17" s="23">
        <v>102813367</v>
      </c>
      <c r="G17" s="35" t="s">
        <v>52</v>
      </c>
    </row>
    <row r="18" spans="2:11" s="1" customFormat="1" ht="24.95" customHeight="1" x14ac:dyDescent="0.2">
      <c r="B18" s="20" t="s">
        <v>20</v>
      </c>
      <c r="C18" s="37" t="s">
        <v>57</v>
      </c>
      <c r="D18" s="43" t="s">
        <v>22</v>
      </c>
      <c r="E18" s="34">
        <v>44316</v>
      </c>
      <c r="F18" s="23">
        <v>500000000</v>
      </c>
      <c r="G18" s="35" t="s">
        <v>52</v>
      </c>
    </row>
    <row r="19" spans="2:11" s="1" customFormat="1" ht="24.95" customHeight="1" x14ac:dyDescent="0.2">
      <c r="B19" s="20" t="s">
        <v>20</v>
      </c>
      <c r="C19" s="37" t="s">
        <v>58</v>
      </c>
      <c r="D19" s="43" t="s">
        <v>1</v>
      </c>
      <c r="E19" s="36">
        <v>44377</v>
      </c>
      <c r="F19" s="23">
        <v>519743694</v>
      </c>
      <c r="G19" s="35" t="s">
        <v>52</v>
      </c>
    </row>
    <row r="20" spans="2:11" s="1" customFormat="1" ht="24.95" customHeight="1" x14ac:dyDescent="0.2">
      <c r="B20" s="20" t="s">
        <v>20</v>
      </c>
      <c r="C20" s="30" t="s">
        <v>27</v>
      </c>
      <c r="D20" s="21" t="s">
        <v>28</v>
      </c>
      <c r="E20" s="22">
        <v>44286</v>
      </c>
      <c r="F20" s="23">
        <v>100000000</v>
      </c>
      <c r="G20" s="32" t="s">
        <v>55</v>
      </c>
    </row>
    <row r="21" spans="2:11" s="1" customFormat="1" ht="24.95" customHeight="1" x14ac:dyDescent="0.2">
      <c r="B21" s="20" t="s">
        <v>20</v>
      </c>
      <c r="C21" s="28" t="s">
        <v>31</v>
      </c>
      <c r="D21" s="21" t="s">
        <v>32</v>
      </c>
      <c r="E21" s="22">
        <v>44286</v>
      </c>
      <c r="F21" s="23">
        <v>12000000</v>
      </c>
      <c r="G21" s="32" t="s">
        <v>55</v>
      </c>
    </row>
    <row r="22" spans="2:11" s="1" customFormat="1" ht="24.95" customHeight="1" x14ac:dyDescent="0.2">
      <c r="B22" s="20" t="s">
        <v>20</v>
      </c>
      <c r="C22" s="28" t="s">
        <v>34</v>
      </c>
      <c r="D22" s="21" t="s">
        <v>4</v>
      </c>
      <c r="E22" s="22">
        <v>44286</v>
      </c>
      <c r="F22" s="24">
        <v>85144500</v>
      </c>
      <c r="G22" s="32" t="s">
        <v>55</v>
      </c>
    </row>
    <row r="23" spans="2:11" s="1" customFormat="1" ht="24.95" customHeight="1" x14ac:dyDescent="0.2">
      <c r="B23" s="20" t="s">
        <v>20</v>
      </c>
      <c r="C23" s="28" t="s">
        <v>35</v>
      </c>
      <c r="D23" s="21" t="s">
        <v>22</v>
      </c>
      <c r="E23" s="22">
        <v>44286</v>
      </c>
      <c r="F23" s="24">
        <v>96650684</v>
      </c>
      <c r="G23" s="32" t="s">
        <v>55</v>
      </c>
    </row>
    <row r="24" spans="2:11" s="1" customFormat="1" ht="24.95" customHeight="1" x14ac:dyDescent="0.2">
      <c r="B24" s="20" t="s">
        <v>20</v>
      </c>
      <c r="C24" s="28" t="s">
        <v>36</v>
      </c>
      <c r="D24" s="25" t="s">
        <v>37</v>
      </c>
      <c r="E24" s="22">
        <v>44286</v>
      </c>
      <c r="F24" s="23">
        <v>157500000</v>
      </c>
      <c r="G24" s="32" t="s">
        <v>55</v>
      </c>
    </row>
    <row r="25" spans="2:11" s="1" customFormat="1" ht="24.95" customHeight="1" x14ac:dyDescent="0.2">
      <c r="B25" s="20" t="s">
        <v>20</v>
      </c>
      <c r="C25" s="30" t="s">
        <v>38</v>
      </c>
      <c r="D25" s="21" t="s">
        <v>37</v>
      </c>
      <c r="E25" s="22">
        <v>44286</v>
      </c>
      <c r="F25" s="26">
        <v>65978421</v>
      </c>
      <c r="G25" s="32" t="s">
        <v>55</v>
      </c>
    </row>
    <row r="26" spans="2:11" s="1" customFormat="1" ht="24.95" customHeight="1" x14ac:dyDescent="0.2">
      <c r="B26" s="20" t="s">
        <v>20</v>
      </c>
      <c r="C26" s="28" t="s">
        <v>39</v>
      </c>
      <c r="D26" s="21" t="s">
        <v>1</v>
      </c>
      <c r="E26" s="22">
        <v>44286</v>
      </c>
      <c r="F26" s="26">
        <v>95916531</v>
      </c>
      <c r="G26" s="32" t="s">
        <v>55</v>
      </c>
    </row>
    <row r="27" spans="2:11" s="1" customFormat="1" ht="24.95" customHeight="1" x14ac:dyDescent="0.25">
      <c r="B27" s="20" t="s">
        <v>20</v>
      </c>
      <c r="C27" s="28" t="s">
        <v>40</v>
      </c>
      <c r="D27" s="21" t="s">
        <v>1</v>
      </c>
      <c r="E27" s="22">
        <v>44286</v>
      </c>
      <c r="F27" s="26">
        <v>85489197</v>
      </c>
      <c r="G27" s="32" t="s">
        <v>55</v>
      </c>
      <c r="I27" s="2" t="s">
        <v>3</v>
      </c>
      <c r="J27" s="2" t="s">
        <v>15</v>
      </c>
    </row>
    <row r="28" spans="2:11" s="1" customFormat="1" ht="24.95" customHeight="1" x14ac:dyDescent="0.25">
      <c r="B28" s="20" t="s">
        <v>20</v>
      </c>
      <c r="C28" s="28" t="s">
        <v>42</v>
      </c>
      <c r="D28" s="21" t="s">
        <v>43</v>
      </c>
      <c r="E28" s="22">
        <v>44286</v>
      </c>
      <c r="F28" s="23">
        <v>73446681</v>
      </c>
      <c r="G28" s="32" t="s">
        <v>55</v>
      </c>
      <c r="I28" s="4" t="s">
        <v>14</v>
      </c>
      <c r="J28" s="5">
        <f>SUM(F16:F29)</f>
        <v>1950283075</v>
      </c>
    </row>
    <row r="29" spans="2:11" s="1" customFormat="1" ht="24.95" customHeight="1" x14ac:dyDescent="0.25">
      <c r="B29" s="20" t="s">
        <v>20</v>
      </c>
      <c r="C29" s="28" t="s">
        <v>44</v>
      </c>
      <c r="D29" s="25" t="s">
        <v>43</v>
      </c>
      <c r="E29" s="22">
        <v>44286</v>
      </c>
      <c r="F29" s="23">
        <v>25600000</v>
      </c>
      <c r="G29" s="32" t="s">
        <v>55</v>
      </c>
      <c r="I29" s="4" t="s">
        <v>16</v>
      </c>
      <c r="J29" s="5">
        <f>SUM(F30:F31)</f>
        <v>709869750</v>
      </c>
    </row>
    <row r="30" spans="2:11" s="1" customFormat="1" ht="24.95" customHeight="1" x14ac:dyDescent="0.2">
      <c r="B30" s="20" t="s">
        <v>20</v>
      </c>
      <c r="C30" s="37" t="s">
        <v>23</v>
      </c>
      <c r="D30" s="66" t="s">
        <v>24</v>
      </c>
      <c r="E30" s="34">
        <v>44286</v>
      </c>
      <c r="F30" s="23">
        <v>600000000</v>
      </c>
      <c r="G30" s="35" t="s">
        <v>52</v>
      </c>
    </row>
    <row r="31" spans="2:11" s="1" customFormat="1" ht="24.95" customHeight="1" x14ac:dyDescent="0.2">
      <c r="B31" s="20" t="s">
        <v>20</v>
      </c>
      <c r="C31" s="31" t="s">
        <v>50</v>
      </c>
      <c r="D31" s="67" t="s">
        <v>51</v>
      </c>
      <c r="E31" s="27">
        <v>44286</v>
      </c>
      <c r="F31" s="23">
        <v>109869750</v>
      </c>
      <c r="G31" s="32" t="s">
        <v>55</v>
      </c>
    </row>
    <row r="32" spans="2:11" s="39" customFormat="1" ht="30" customHeight="1" x14ac:dyDescent="0.25">
      <c r="B32" s="40"/>
      <c r="C32" s="38"/>
      <c r="D32" s="44" t="s">
        <v>59</v>
      </c>
      <c r="E32" s="38"/>
      <c r="F32" s="41">
        <f>SUM(F5:F31)</f>
        <v>3078891825</v>
      </c>
      <c r="G32" s="42"/>
      <c r="I32" s="70" t="s">
        <v>18</v>
      </c>
      <c r="J32" s="70"/>
      <c r="K32" s="70"/>
    </row>
    <row r="33" spans="4:11" s="15" customFormat="1" ht="30" customHeight="1" x14ac:dyDescent="0.2">
      <c r="D33" s="17"/>
      <c r="F33" s="18"/>
      <c r="I33" s="7" t="s">
        <v>14</v>
      </c>
      <c r="J33" s="7" t="s">
        <v>17</v>
      </c>
      <c r="K33" s="64">
        <f>J5+J9+J14+J28</f>
        <v>2290022075</v>
      </c>
    </row>
    <row r="34" spans="4:11" ht="22.5" x14ac:dyDescent="0.2">
      <c r="F34" s="16"/>
      <c r="I34" s="7" t="s">
        <v>16</v>
      </c>
      <c r="J34" s="7" t="s">
        <v>60</v>
      </c>
      <c r="K34" s="64">
        <f>+J6+J10+J15+J29</f>
        <v>788869750</v>
      </c>
    </row>
    <row r="35" spans="4:11" x14ac:dyDescent="0.2">
      <c r="K35" s="65"/>
    </row>
    <row r="36" spans="4:11" x14ac:dyDescent="0.2">
      <c r="K36" s="65"/>
    </row>
    <row r="38" spans="4:11" x14ac:dyDescent="0.2">
      <c r="K38" s="65"/>
    </row>
    <row r="40" spans="4:11" x14ac:dyDescent="0.2">
      <c r="D40" s="19"/>
    </row>
  </sheetData>
  <autoFilter ref="B4:G32"/>
  <sortState ref="B5:G31">
    <sortCondition ref="B5:B31"/>
  </sortState>
  <mergeCells count="2">
    <mergeCell ref="D3:F3"/>
    <mergeCell ref="I32:K32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VIGENCIA FUTURA APROBAD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Moreno</dc:creator>
  <cp:lastModifiedBy>Natalia Castillo</cp:lastModifiedBy>
  <cp:lastPrinted>2020-11-19T21:10:22Z</cp:lastPrinted>
  <dcterms:created xsi:type="dcterms:W3CDTF">2020-06-11T21:42:39Z</dcterms:created>
  <dcterms:modified xsi:type="dcterms:W3CDTF">2020-11-19T21:15:14Z</dcterms:modified>
</cp:coreProperties>
</file>