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7"/>
  <workbookPr codeName="ThisWorkbook"/>
  <mc:AlternateContent xmlns:mc="http://schemas.openxmlformats.org/markup-compatibility/2006">
    <mc:Choice Requires="x15">
      <x15ac:absPath xmlns:x15ac="http://schemas.microsoft.com/office/spreadsheetml/2010/11/ac" url="C:\Users\vanes\Desktop\ESCENARIOS DEPORTIVOS 2025\PISTA DE PATINAJE 2026\PRECONTRACTUAL\"/>
    </mc:Choice>
  </mc:AlternateContent>
  <xr:revisionPtr revIDLastSave="0" documentId="13_ncr:1_{7DE71874-1B6D-4CE6-8334-55A28E62ED67}" xr6:coauthVersionLast="36" xr6:coauthVersionMax="36"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(Entidad)'!$I$7:$I$26</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(Entidad)'!$A$1:$L$51</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(Entidad)'!$K$28</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(Entidad)'!$K$36</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(Entidad)'!$K$36</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(Entidad)'!$K$37</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3" i="265" l="1"/>
  <c r="J22" i="265"/>
  <c r="K22" i="265" s="1"/>
  <c r="D12" i="265" l="1"/>
  <c r="D13" i="265"/>
  <c r="D14" i="265"/>
  <c r="D15" i="265"/>
  <c r="D16" i="265"/>
  <c r="D17" i="265"/>
  <c r="D11" i="265"/>
  <c r="J21" i="265" l="1"/>
  <c r="J20" i="265"/>
  <c r="K23" i="265" l="1"/>
  <c r="K24" i="265" s="1"/>
  <c r="J17" i="265"/>
  <c r="K17" i="265" s="1"/>
  <c r="J15" i="265"/>
  <c r="K15" i="265" s="1"/>
  <c r="J16" i="265"/>
  <c r="K16" i="265" s="1"/>
  <c r="J14" i="265"/>
  <c r="K14" i="265" s="1"/>
  <c r="J13" i="265"/>
  <c r="K13" i="265" s="1"/>
  <c r="J12" i="265"/>
  <c r="K12" i="265" s="1"/>
  <c r="J11" i="265"/>
  <c r="K11" i="265" s="1"/>
  <c r="K21" i="265" l="1"/>
  <c r="K20" i="265"/>
  <c r="K18" i="265" l="1"/>
  <c r="K26" i="265" l="1"/>
  <c r="K31" i="265" s="1"/>
</calcChain>
</file>

<file path=xl/sharedStrings.xml><?xml version="1.0" encoding="utf-8"?>
<sst xmlns="http://schemas.openxmlformats.org/spreadsheetml/2006/main" count="202" uniqueCount="141">
  <si>
    <t>Formulario 1 - Propuesta económica  - Documento tipo de selección abreviada de menor cuantía - versión 1</t>
  </si>
  <si>
    <t>Versión: 1 del 21 de agosto de 2025</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</si>
  <si>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</si>
  <si>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</si>
  <si>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</si>
  <si>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</si>
  <si>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</si>
  <si>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</si>
  <si>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</si>
  <si>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</si>
  <si>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</si>
  <si>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</si>
  <si>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</si>
  <si>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</si>
  <si>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</si>
  <si>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</si>
  <si>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</si>
  <si>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</si>
  <si>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</si>
  <si>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</si>
  <si>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</si>
  <si>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</si>
  <si>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</si>
  <si>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</si>
  <si>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</si>
  <si>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</si>
  <si>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</si>
  <si>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</si>
  <si>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</si>
  <si>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</si>
  <si>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</si>
  <si>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</si>
  <si>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</si>
  <si>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</si>
  <si>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</si>
  <si>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</si>
  <si>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</si>
  <si>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</si>
  <si>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</si>
  <si>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</si>
  <si>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</si>
  <si>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</si>
  <si>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</si>
  <si>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</si>
  <si>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</si>
  <si>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</si>
  <si>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</si>
  <si>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</si>
  <si>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</si>
  <si>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</si>
  <si>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</si>
  <si>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</si>
  <si>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</si>
  <si>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</si>
  <si>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</si>
  <si>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</si>
  <si>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</si>
  <si>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</si>
  <si>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</si>
  <si>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</si>
  <si>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</si>
  <si>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</si>
  <si>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</si>
  <si>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</si>
  <si>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</si>
  <si>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</si>
  <si>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</si>
  <si>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</si>
  <si>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</si>
  <si>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</si>
  <si>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</si>
  <si>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</si>
  <si>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</si>
  <si>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</si>
  <si>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</si>
  <si>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</si>
  <si>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</si>
  <si>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</si>
  <si>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</si>
  <si>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</si>
  <si>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</si>
  <si>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</si>
  <si>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</si>
  <si>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</si>
  <si>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</si>
  <si>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</si>
  <si>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</si>
  <si>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</si>
  <si>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</si>
  <si>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</si>
  <si>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</si>
  <si>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</si>
  <si>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Recubrimiento acrilico para piso en concreto de canchas deportivas (2 capas sellado + 2 capas base + 1 capa imprimante). Incluye demarcacion</t>
  </si>
  <si>
    <t xml:space="preserve">PLACA EN CONCRETO </t>
  </si>
  <si>
    <t>1.1.1</t>
  </si>
  <si>
    <t>1.1.2</t>
  </si>
  <si>
    <t>Elaboro:</t>
  </si>
  <si>
    <t>Aprobó:</t>
  </si>
  <si>
    <t xml:space="preserve">ING. CAMILO ALBERTO REINA URREGO </t>
  </si>
  <si>
    <t>Profesional Contratado</t>
  </si>
  <si>
    <t>Secretario de Despacho</t>
  </si>
  <si>
    <t xml:space="preserve">Secretaría de Infraestructura </t>
  </si>
  <si>
    <t>PARTICULAR 1</t>
  </si>
  <si>
    <t>PARTICULAR 2</t>
  </si>
  <si>
    <t>Limpieza, raspado y lavado de placa en concreto existente de escenarios deportivos</t>
  </si>
  <si>
    <t xml:space="preserve">Corte en concreto </t>
  </si>
  <si>
    <t>1.1.3</t>
  </si>
  <si>
    <t>Demolicion manual placa de piso 0.10 m prom, con retiro</t>
  </si>
  <si>
    <t>1.1.4</t>
  </si>
  <si>
    <t>Placa base en concreto 3000 psi e=0.10 m reforzada con malla Q-5 de 6 mm</t>
  </si>
  <si>
    <t>1.1.5</t>
  </si>
  <si>
    <t>Junta de dilatacion de 10 mm x 10 mm (Cortada, inducida y sellada)</t>
  </si>
  <si>
    <t>1.1.6</t>
  </si>
  <si>
    <t>Destronque piso concreto y terminado con sellador + cera polimerica</t>
  </si>
  <si>
    <t>1.1.7</t>
  </si>
  <si>
    <t xml:space="preserve">CERRAMIENTO </t>
  </si>
  <si>
    <t>1.2.1</t>
  </si>
  <si>
    <t>m²</t>
  </si>
  <si>
    <t>m</t>
  </si>
  <si>
    <t>1.2.2</t>
  </si>
  <si>
    <t>Tubo cerramiento galvanizado 2" x 1.9 mm. Incluye pintura. Suministro e Instal.</t>
  </si>
  <si>
    <t>1.2.3</t>
  </si>
  <si>
    <t xml:space="preserve">PISTA DE PATINAJE </t>
  </si>
  <si>
    <t>Caneca M121 tipo IDU en acero inoxidable 0.62*0.40 m. Suministro e instal.</t>
  </si>
  <si>
    <t>und</t>
  </si>
  <si>
    <t>Pintura tuberia Ø=2" - 3", anticorrosivo + esmalte epoxico.  (2 manos c/u)</t>
  </si>
  <si>
    <t>PARTICULAR 3</t>
  </si>
  <si>
    <t>PARTICULAR 4</t>
  </si>
  <si>
    <t>PARTICULAR 5</t>
  </si>
  <si>
    <t>PARTICULAR 6</t>
  </si>
  <si>
    <t>PARTICULAR 7</t>
  </si>
  <si>
    <t>INV-630</t>
  </si>
  <si>
    <t>PARTICULAR 8</t>
  </si>
  <si>
    <t>PARTICULAR 9</t>
  </si>
  <si>
    <t xml:space="preserve">ING. LAMAR ANDREW LINDENMUTH </t>
  </si>
  <si>
    <r>
      <rPr>
        <b/>
        <sz val="14"/>
        <rFont val="Verdana"/>
        <family val="2"/>
      </rPr>
      <t xml:space="preserve">NOTA 1: </t>
    </r>
    <r>
      <rPr>
        <sz val="14"/>
        <rFont val="Verdana"/>
        <family val="2"/>
      </rPr>
      <t xml:space="preserve"> Se debe tener en cuenta que el PRECIO UNITARIO incluye el valor de A.I.U. </t>
    </r>
  </si>
  <si>
    <r>
      <rPr>
        <b/>
        <sz val="14"/>
        <rFont val="Verdana"/>
        <family val="2"/>
      </rPr>
      <t>NOTA 2:</t>
    </r>
    <r>
      <rPr>
        <sz val="14"/>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</si>
  <si>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4"/>
        <rFont val="Verdana"/>
        <family val="2"/>
      </rPr>
      <t>NOTA 3:</t>
    </r>
    <r>
      <rPr>
        <sz val="14"/>
        <rFont val="Verdana"/>
        <family val="2"/>
      </rPr>
      <t xml:space="preserve"> El A.I.U y su discriminación deben estar en porcentaje (%). </t>
    </r>
  </si>
  <si>
    <t>1.2.4</t>
  </si>
  <si>
    <t>PARTICULAR 10</t>
  </si>
  <si>
    <t xml:space="preserve">Lamina en acero inoxidable C.16 con anclaje. Suministro e Instal.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</si>
</sst>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b/>
      <sz val="14"/>
      <color rgb="FF595959"/>
      <name val="Verdana"/>
      <family val="2"/>
    </font>
    <font>
      <sz val="14"/>
      <color rgb="FF595959"/>
      <name val="Verdana"/>
      <family val="2"/>
    </font>
    <font>
      <sz val="14"/>
      <name val="Verdana"/>
      <family val="2"/>
    </font>
    <font>
      <b/>
      <sz val="14"/>
      <name val="Verdana"/>
      <family val="2"/>
    </font>
    <font>
      <b/>
      <sz val="14"/>
      <color rgb="FFFF0000"/>
      <name val="Verdana"/>
      <family val="2"/>
    </font>
    <font>
      <sz val="14"/>
      <name val="Arial Narrow"/>
      <family val="2"/>
    </font>
    <font>
      <b/>
      <sz val="14"/>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0" fontId="4" fillId="0" borderId="0"/>
  </cellStyleXfs>
  <cellXfs count="500">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9" fillId="0" borderId="0" xfId="0" applyFont="1" applyAlignment="1">
      <alignment horizontal="left"/>
    </xf>
    <xf numFmtId="0" fontId="50" fillId="0" borderId="0" xfId="0" applyFont="1" applyAlignment="1">
      <alignment horizontal="left"/>
    </xf>
    <xf numFmtId="0" fontId="51" fillId="0" borderId="0" xfId="89" applyFont="1"/>
    <xf numFmtId="0" fontId="51" fillId="0" borderId="36" xfId="89" applyFont="1" applyBorder="1"/>
    <xf numFmtId="0" fontId="51" fillId="0" borderId="37" xfId="89" applyFont="1" applyBorder="1"/>
    <xf numFmtId="0" fontId="52" fillId="0" borderId="20" xfId="126" applyFont="1" applyBorder="1" applyAlignment="1">
      <alignment horizontal="center" vertical="center" wrapText="1"/>
    </xf>
    <xf numFmtId="0" fontId="52" fillId="24" borderId="59" xfId="73" applyFont="1" applyFill="1" applyBorder="1" applyAlignment="1">
      <alignment horizontal="center" vertical="center"/>
    </xf>
    <xf numFmtId="0" fontId="52" fillId="24" borderId="41" xfId="73" applyFont="1" applyFill="1" applyBorder="1" applyAlignment="1">
      <alignment horizontal="center" vertical="center"/>
    </xf>
    <xf numFmtId="0" fontId="52" fillId="24" borderId="42" xfId="73" applyFont="1" applyFill="1" applyBorder="1" applyAlignment="1">
      <alignment horizontal="center" vertical="center"/>
    </xf>
    <xf numFmtId="0" fontId="51" fillId="0" borderId="50" xfId="73" applyFont="1" applyBorder="1" applyAlignment="1">
      <alignment horizontal="center" vertical="center"/>
    </xf>
    <xf numFmtId="0" fontId="51" fillId="0" borderId="18" xfId="74" applyFont="1" applyBorder="1" applyAlignment="1">
      <alignment horizontal="center" vertical="center"/>
    </xf>
    <xf numFmtId="0" fontId="51" fillId="0" borderId="18" xfId="74" applyFont="1" applyBorder="1" applyAlignment="1">
      <alignment horizontal="left" vertical="center" wrapText="1"/>
    </xf>
    <xf numFmtId="0" fontId="51" fillId="0" borderId="18" xfId="74" applyFont="1" applyBorder="1" applyAlignment="1">
      <alignment horizontal="center" vertical="center" wrapText="1"/>
    </xf>
    <xf numFmtId="4" fontId="51" fillId="0" borderId="18" xfId="39" applyNumberFormat="1" applyFont="1" applyBorder="1" applyAlignment="1">
      <alignment horizontal="center" vertical="center" wrapText="1"/>
    </xf>
    <xf numFmtId="44" fontId="51" fillId="0" borderId="18" xfId="62" applyNumberFormat="1" applyFont="1" applyBorder="1" applyAlignment="1">
      <alignment horizontal="right" vertical="center" wrapText="1"/>
    </xf>
    <xf numFmtId="44" fontId="51" fillId="0" borderId="45" xfId="62" applyNumberFormat="1" applyFont="1" applyBorder="1" applyAlignment="1">
      <alignment horizontal="right" vertical="center" wrapText="1"/>
    </xf>
    <xf numFmtId="0" fontId="51" fillId="0" borderId="13" xfId="73" applyFont="1" applyBorder="1" applyAlignment="1">
      <alignment horizontal="left" vertical="center"/>
    </xf>
    <xf numFmtId="0" fontId="51" fillId="0" borderId="14" xfId="74" applyFont="1" applyBorder="1" applyAlignment="1">
      <alignment horizontal="center" vertical="center"/>
    </xf>
    <xf numFmtId="0" fontId="51" fillId="0" borderId="14" xfId="74" applyFont="1" applyBorder="1" applyAlignment="1">
      <alignment horizontal="left" vertical="center" wrapText="1"/>
    </xf>
    <xf numFmtId="4" fontId="51" fillId="0" borderId="18" xfId="39" applyNumberFormat="1" applyFont="1" applyBorder="1" applyAlignment="1">
      <alignment vertical="center" wrapText="1"/>
    </xf>
    <xf numFmtId="167" fontId="51" fillId="0" borderId="24" xfId="62" applyNumberFormat="1" applyFont="1" applyBorder="1" applyAlignment="1">
      <alignment horizontal="right" vertical="center" wrapText="1"/>
    </xf>
    <xf numFmtId="176" fontId="52" fillId="0" borderId="38" xfId="39" applyNumberFormat="1" applyFont="1" applyBorder="1" applyAlignment="1">
      <alignment horizontal="right" vertical="center"/>
    </xf>
    <xf numFmtId="0" fontId="52" fillId="24" borderId="41" xfId="73" applyFont="1" applyFill="1" applyBorder="1" applyAlignment="1">
      <alignment vertical="center"/>
    </xf>
    <xf numFmtId="0" fontId="52" fillId="24" borderId="42" xfId="73" applyFont="1" applyFill="1" applyBorder="1" applyAlignment="1">
      <alignment vertical="center"/>
    </xf>
    <xf numFmtId="167" fontId="51" fillId="0" borderId="18" xfId="62" applyNumberFormat="1" applyFont="1" applyBorder="1" applyAlignment="1">
      <alignment horizontal="right" vertical="center" wrapText="1"/>
    </xf>
    <xf numFmtId="167" fontId="51" fillId="0" borderId="30" xfId="62" applyNumberFormat="1" applyFont="1" applyBorder="1" applyAlignment="1">
      <alignment horizontal="right" vertical="center" wrapText="1"/>
    </xf>
    <xf numFmtId="0" fontId="51" fillId="0" borderId="18" xfId="135" applyFont="1" applyBorder="1" applyAlignment="1">
      <alignment horizontal="center" vertical="center"/>
    </xf>
    <xf numFmtId="0" fontId="51" fillId="0" borderId="18" xfId="135" applyFont="1" applyBorder="1" applyAlignment="1">
      <alignment horizontal="left" vertical="center" wrapText="1"/>
    </xf>
    <xf numFmtId="0" fontId="51" fillId="0" borderId="0" xfId="89" applyFont="1" applyAlignment="1"/>
    <xf numFmtId="0" fontId="51" fillId="0" borderId="14" xfId="89" applyFont="1" applyBorder="1"/>
    <xf numFmtId="0" fontId="51" fillId="0" borderId="14" xfId="89" applyFont="1" applyBorder="1" applyAlignment="1">
      <alignment horizontal="center"/>
    </xf>
    <xf numFmtId="44" fontId="51" fillId="0" borderId="0" xfId="89" applyNumberFormat="1" applyFont="1"/>
    <xf numFmtId="0" fontId="52" fillId="24" borderId="39" xfId="73" applyFont="1" applyFill="1" applyBorder="1" applyAlignment="1">
      <alignment vertical="center"/>
    </xf>
    <xf numFmtId="176" fontId="52" fillId="24" borderId="42" xfId="73" applyNumberFormat="1" applyFont="1" applyFill="1" applyBorder="1" applyAlignment="1">
      <alignment vertical="center"/>
    </xf>
    <xf numFmtId="0" fontId="51" fillId="0" borderId="36" xfId="90" applyFont="1" applyBorder="1"/>
    <xf numFmtId="187" fontId="52" fillId="24" borderId="42" xfId="73" applyNumberFormat="1" applyFont="1" applyFill="1" applyBorder="1" applyAlignment="1">
      <alignment vertical="center"/>
    </xf>
    <xf numFmtId="0" fontId="51" fillId="0" borderId="37" xfId="90" applyFont="1" applyBorder="1"/>
    <xf numFmtId="0" fontId="51" fillId="0" borderId="0" xfId="90" applyFont="1"/>
    <xf numFmtId="49" fontId="52" fillId="0" borderId="11" xfId="131" applyNumberFormat="1" applyFont="1" applyBorder="1" applyAlignment="1">
      <alignment horizontal="right" vertical="center"/>
    </xf>
    <xf numFmtId="49" fontId="52" fillId="0" borderId="0" xfId="131" applyNumberFormat="1" applyFont="1" applyBorder="1" applyAlignment="1">
      <alignment horizontal="right" vertical="center"/>
    </xf>
    <xf numFmtId="186" fontId="52" fillId="0" borderId="12" xfId="131" applyNumberFormat="1" applyFont="1" applyBorder="1" applyAlignment="1">
      <alignment vertical="center"/>
    </xf>
    <xf numFmtId="0" fontId="51" fillId="0" borderId="11" xfId="128" applyFont="1" applyBorder="1"/>
    <xf numFmtId="0" fontId="51" fillId="0" borderId="0" xfId="128" applyFont="1" applyBorder="1" applyAlignment="1">
      <alignment horizontal="center"/>
    </xf>
    <xf numFmtId="0" fontId="51" fillId="0" borderId="0" xfId="128" applyFont="1" applyBorder="1"/>
    <xf numFmtId="0" fontId="53" fillId="0" borderId="17" xfId="128" applyFont="1" applyBorder="1" applyAlignment="1">
      <alignment horizontal="right" vertical="center"/>
    </xf>
    <xf numFmtId="181" fontId="51" fillId="0" borderId="35" xfId="129" applyNumberFormat="1" applyFont="1" applyBorder="1" applyAlignment="1">
      <alignment vertical="center"/>
    </xf>
    <xf numFmtId="0" fontId="51" fillId="0" borderId="0" xfId="126" applyFont="1" applyBorder="1" applyAlignment="1">
      <alignment horizontal="center" vertical="center"/>
    </xf>
    <xf numFmtId="0" fontId="52" fillId="0" borderId="21" xfId="128" applyFont="1" applyBorder="1" applyAlignment="1">
      <alignment horizontal="left" vertical="center"/>
    </xf>
    <xf numFmtId="9" fontId="51" fillId="0" borderId="22" xfId="129" applyNumberFormat="1" applyFont="1" applyBorder="1" applyAlignment="1">
      <alignment horizontal="center" vertical="center"/>
    </xf>
    <xf numFmtId="181" fontId="51" fillId="0" borderId="22" xfId="129" applyNumberFormat="1" applyFont="1" applyBorder="1" applyAlignment="1">
      <alignment vertical="center"/>
    </xf>
    <xf numFmtId="0" fontId="51" fillId="0" borderId="23" xfId="128" applyFont="1" applyBorder="1" applyAlignment="1">
      <alignment vertical="center"/>
    </xf>
    <xf numFmtId="181" fontId="52" fillId="0" borderId="30" xfId="129" applyNumberFormat="1"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52" fillId="0" borderId="27" xfId="128" applyFont="1" applyBorder="1" applyAlignment="1">
      <alignment horizontal="left" vertical="center"/>
    </xf>
    <xf numFmtId="9" fontId="51" fillId="0" borderId="31" xfId="129" applyNumberFormat="1" applyFont="1" applyBorder="1" applyAlignment="1">
      <alignment horizontal="center" vertical="center"/>
    </xf>
    <xf numFmtId="181" fontId="52" fillId="0" borderId="31" xfId="129" applyNumberFormat="1" applyFont="1" applyBorder="1" applyAlignment="1">
      <alignment vertical="center"/>
    </xf>
    <xf numFmtId="0" fontId="51" fillId="0" borderId="28" xfId="128" applyFont="1" applyBorder="1" applyAlignment="1">
      <alignment vertical="center"/>
    </xf>
    <xf numFmtId="2" fontId="51" fillId="0" borderId="0" xfId="128" applyNumberFormat="1" applyFont="1" applyBorder="1"/>
    <xf numFmtId="181" fontId="51" fillId="0" borderId="0" xfId="129" applyNumberFormat="1" applyFont="1" applyBorder="1"/>
    <xf numFmtId="39" fontId="52" fillId="0" borderId="12" xfId="129" applyNumberFormat="1" applyFont="1" applyBorder="1" applyAlignment="1">
      <alignment vertical="center"/>
    </xf>
    <xf numFmtId="0" fontId="52" fillId="0" borderId="34" xfId="79" applyFont="1" applyBorder="1" applyAlignment="1">
      <alignment vertical="center"/>
    </xf>
    <xf numFmtId="182" fontId="51" fillId="0" borderId="37" xfId="90" applyNumberFormat="1" applyFont="1" applyBorder="1"/>
    <xf numFmtId="186" fontId="52" fillId="26" borderId="45" xfId="60" applyNumberFormat="1" applyFont="1" applyFill="1" applyBorder="1" applyAlignment="1">
      <alignment horizontal="center" vertical="center"/>
    </xf>
    <xf numFmtId="184" fontId="51" fillId="0" borderId="37" xfId="90" applyNumberFormat="1" applyFont="1" applyBorder="1"/>
    <xf numFmtId="186" fontId="52" fillId="26" borderId="18" xfId="60" applyNumberFormat="1" applyFont="1" applyFill="1" applyBorder="1" applyAlignment="1">
      <alignment horizontal="center" vertical="center"/>
    </xf>
    <xf numFmtId="9" fontId="51" fillId="27" borderId="30" xfId="95" applyFont="1" applyFill="1" applyBorder="1" applyAlignment="1">
      <alignment horizontal="center" vertical="center"/>
    </xf>
    <xf numFmtId="0" fontId="51" fillId="0" borderId="80" xfId="90" applyFont="1" applyBorder="1"/>
    <xf numFmtId="0" fontId="51" fillId="0" borderId="81" xfId="89" applyFont="1" applyBorder="1"/>
    <xf numFmtId="0" fontId="51" fillId="0" borderId="81" xfId="89" applyFont="1" applyBorder="1" applyAlignment="1">
      <alignment horizontal="center"/>
    </xf>
    <xf numFmtId="185" fontId="51" fillId="0" borderId="81" xfId="34" applyNumberFormat="1" applyFont="1" applyBorder="1"/>
    <xf numFmtId="0" fontId="51" fillId="0" borderId="82" xfId="89" applyFont="1" applyBorder="1"/>
    <xf numFmtId="0" fontId="51" fillId="0" borderId="0" xfId="89" applyFont="1" applyAlignment="1">
      <alignment horizontal="center"/>
    </xf>
    <xf numFmtId="0" fontId="54" fillId="0" borderId="58" xfId="255" applyFont="1" applyBorder="1" applyAlignment="1">
      <alignment vertical="center"/>
    </xf>
    <xf numFmtId="0" fontId="54" fillId="0" borderId="57" xfId="255" applyFont="1" applyBorder="1" applyAlignment="1">
      <alignment vertical="center"/>
    </xf>
    <xf numFmtId="0" fontId="54" fillId="0" borderId="56" xfId="255" applyFont="1" applyBorder="1" applyAlignment="1">
      <alignment vertical="center"/>
    </xf>
    <xf numFmtId="0" fontId="54" fillId="0" borderId="11" xfId="255" applyFont="1" applyBorder="1" applyAlignment="1">
      <alignment horizontal="justify" vertical="center" wrapText="1"/>
    </xf>
    <xf numFmtId="0" fontId="54" fillId="0" borderId="0" xfId="255" applyFont="1" applyBorder="1" applyAlignment="1">
      <alignment horizontal="justify" vertical="center" wrapText="1"/>
    </xf>
    <xf numFmtId="0" fontId="54" fillId="0" borderId="0" xfId="255" applyFont="1" applyBorder="1" applyAlignment="1">
      <alignment vertical="center"/>
    </xf>
    <xf numFmtId="0" fontId="54" fillId="0" borderId="12" xfId="255" applyFont="1" applyBorder="1" applyAlignment="1">
      <alignment vertical="center"/>
    </xf>
    <xf numFmtId="0" fontId="54" fillId="0" borderId="11" xfId="255" applyFont="1" applyBorder="1"/>
    <xf numFmtId="0" fontId="54" fillId="0" borderId="0" xfId="255" applyFont="1" applyBorder="1"/>
    <xf numFmtId="0" fontId="54" fillId="0" borderId="0" xfId="255" applyFont="1" applyBorder="1" applyAlignment="1">
      <alignment vertical="center" wrapText="1"/>
    </xf>
    <xf numFmtId="0" fontId="54" fillId="0" borderId="70" xfId="255" applyFont="1" applyBorder="1"/>
    <xf numFmtId="0" fontId="54" fillId="0" borderId="11" xfId="255" applyFont="1" applyBorder="1" applyAlignment="1">
      <alignment horizontal="right" vertical="center" wrapText="1"/>
    </xf>
    <xf numFmtId="0" fontId="55" fillId="0" borderId="0" xfId="78" applyFont="1" applyBorder="1" applyAlignment="1">
      <alignment horizontal="left" vertical="center"/>
    </xf>
    <xf numFmtId="0" fontId="54" fillId="0" borderId="0" xfId="78" applyFont="1" applyBorder="1" applyAlignment="1">
      <alignment horizontal="right" vertical="center"/>
    </xf>
    <xf numFmtId="0" fontId="54" fillId="0" borderId="11" xfId="255" applyFont="1" applyBorder="1" applyAlignment="1">
      <alignment vertical="center" wrapText="1"/>
    </xf>
    <xf numFmtId="0" fontId="54" fillId="0" borderId="0" xfId="78" applyFont="1" applyBorder="1" applyAlignment="1">
      <alignment horizontal="left" vertical="center"/>
    </xf>
    <xf numFmtId="0" fontId="54" fillId="0" borderId="12" xfId="255" applyFont="1" applyBorder="1"/>
    <xf numFmtId="0" fontId="55" fillId="0" borderId="12" xfId="78" applyFont="1" applyBorder="1" applyAlignment="1">
      <alignment vertical="center"/>
    </xf>
    <xf numFmtId="0" fontId="54" fillId="0" borderId="0" xfId="78" applyFont="1" applyBorder="1" applyAlignment="1">
      <alignment horizontal="center" vertical="center"/>
    </xf>
    <xf numFmtId="0" fontId="54" fillId="0" borderId="12" xfId="78" applyFont="1" applyBorder="1" applyAlignment="1">
      <alignment horizontal="center" vertical="center"/>
    </xf>
    <xf numFmtId="0" fontId="54" fillId="0" borderId="13" xfId="255" applyFont="1" applyBorder="1" applyAlignment="1">
      <alignment vertical="center" wrapText="1"/>
    </xf>
    <xf numFmtId="0" fontId="54" fillId="0" borderId="14" xfId="255" applyFont="1" applyBorder="1"/>
    <xf numFmtId="0" fontId="54" fillId="0" borderId="14" xfId="78" applyFont="1" applyBorder="1" applyAlignment="1">
      <alignment horizontal="left" vertical="center"/>
    </xf>
    <xf numFmtId="0" fontId="55" fillId="0" borderId="14" xfId="78" applyFont="1" applyBorder="1" applyAlignment="1">
      <alignment horizontal="left" vertical="center"/>
    </xf>
    <xf numFmtId="0" fontId="54" fillId="0" borderId="14" xfId="255" applyFont="1" applyBorder="1" applyAlignment="1">
      <alignment vertical="center" wrapText="1"/>
    </xf>
    <xf numFmtId="0" fontId="54" fillId="0" borderId="14" xfId="78" applyFont="1" applyBorder="1" applyAlignment="1">
      <alignment horizontal="right" vertical="center"/>
    </xf>
    <xf numFmtId="0" fontId="54" fillId="0" borderId="14" xfId="78" applyFont="1" applyBorder="1" applyAlignment="1">
      <alignment horizontal="center" vertical="center"/>
    </xf>
    <xf numFmtId="0" fontId="54" fillId="0" borderId="15" xfId="78" applyFont="1" applyBorder="1" applyAlignment="1">
      <alignment horizontal="center" vertical="center"/>
    </xf>
    <xf numFmtId="0" fontId="54" fillId="0" borderId="15" xfId="78" applyFont="1" applyBorder="1" applyAlignment="1">
      <alignment vertical="center"/>
    </xf>
    <xf numFmtId="0" fontId="51" fillId="0" borderId="0" xfId="89" applyFont="1" applyAlignment="1">
      <alignment horizontal="center" wrapText="1"/>
    </xf>
    <xf numFmtId="0" fontId="55" fillId="0" borderId="53" xfId="78" applyFont="1" applyBorder="1" applyAlignment="1">
      <alignment horizontal="center" vertical="center"/>
    </xf>
    <xf numFmtId="0" fontId="55" fillId="0" borderId="72" xfId="78" applyFont="1" applyBorder="1" applyAlignment="1">
      <alignment horizontal="center" vertical="center"/>
    </xf>
    <xf numFmtId="0" fontId="54" fillId="0" borderId="0" xfId="78" applyFont="1" applyBorder="1" applyAlignment="1">
      <alignment horizontal="center" vertical="center"/>
    </xf>
    <xf numFmtId="0" fontId="54" fillId="0" borderId="12" xfId="78" applyFont="1" applyBorder="1" applyAlignment="1">
      <alignment horizontal="center" vertical="center"/>
    </xf>
    <xf numFmtId="0" fontId="51" fillId="0" borderId="34" xfId="128" applyFont="1" applyBorder="1" applyAlignment="1">
      <alignment horizontal="left" vertical="center" wrapText="1"/>
    </xf>
    <xf numFmtId="0" fontId="51" fillId="0" borderId="16" xfId="128" applyFont="1" applyBorder="1" applyAlignment="1">
      <alignment horizontal="left" vertical="center" wrapText="1"/>
    </xf>
    <xf numFmtId="0" fontId="51" fillId="0" borderId="17" xfId="128" applyFont="1" applyBorder="1" applyAlignment="1">
      <alignment horizontal="left" vertical="center" wrapText="1"/>
    </xf>
    <xf numFmtId="0" fontId="51" fillId="25" borderId="20" xfId="130" applyFont="1" applyFill="1" applyBorder="1" applyAlignment="1">
      <alignment horizontal="center" vertical="center" wrapText="1"/>
    </xf>
    <xf numFmtId="0" fontId="51" fillId="25" borderId="40" xfId="130" applyFont="1" applyFill="1" applyBorder="1" applyAlignment="1">
      <alignment horizontal="center" vertical="center" wrapText="1"/>
    </xf>
    <xf numFmtId="0" fontId="51" fillId="26" borderId="33" xfId="130" applyFont="1" applyFill="1" applyBorder="1" applyAlignment="1">
      <alignment vertical="center" wrapText="1"/>
    </xf>
    <xf numFmtId="0" fontId="51" fillId="26" borderId="18" xfId="130" applyFont="1" applyFill="1" applyBorder="1" applyAlignment="1">
      <alignment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0" fontId="51" fillId="0" borderId="61" xfId="0" applyFont="1" applyBorder="1" applyAlignment="1">
      <alignment horizontal="center" vertical="center" wrapText="1"/>
    </xf>
    <xf numFmtId="0" fontId="51" fillId="0" borderId="53" xfId="0" applyFont="1" applyBorder="1" applyAlignment="1">
      <alignment horizontal="center" vertical="center" wrapText="1"/>
    </xf>
    <xf numFmtId="0" fontId="51" fillId="0" borderId="63" xfId="0" applyFont="1" applyBorder="1" applyAlignment="1">
      <alignment horizontal="center" vertical="center" wrapText="1"/>
    </xf>
    <xf numFmtId="0" fontId="51" fillId="0" borderId="11" xfId="0" applyFont="1" applyBorder="1" applyAlignment="1">
      <alignment horizontal="center" vertical="center" wrapText="1"/>
    </xf>
    <xf numFmtId="0" fontId="51" fillId="0" borderId="0" xfId="0" applyFont="1" applyBorder="1" applyAlignment="1">
      <alignment horizontal="center" vertical="center" wrapText="1"/>
    </xf>
    <xf numFmtId="0" fontId="51" fillId="0" borderId="43" xfId="0" applyFont="1" applyBorder="1" applyAlignment="1">
      <alignment horizontal="center" vertical="center" wrapText="1"/>
    </xf>
    <xf numFmtId="0" fontId="51" fillId="0" borderId="13" xfId="0" applyFont="1" applyBorder="1" applyAlignment="1">
      <alignment horizontal="center" vertical="center" wrapText="1"/>
    </xf>
    <xf numFmtId="0" fontId="51" fillId="0" borderId="14" xfId="0" applyFont="1" applyBorder="1" applyAlignment="1">
      <alignment horizontal="center" vertical="center" wrapText="1"/>
    </xf>
    <xf numFmtId="0" fontId="51" fillId="0" borderId="24" xfId="0" applyFont="1" applyBorder="1" applyAlignment="1">
      <alignment horizontal="center" vertical="center" wrapText="1"/>
    </xf>
    <xf numFmtId="0" fontId="54" fillId="0" borderId="0" xfId="255" applyFont="1" applyBorder="1" applyAlignment="1">
      <alignment horizontal="center"/>
    </xf>
    <xf numFmtId="0" fontId="54" fillId="0" borderId="12" xfId="255" applyFont="1" applyBorder="1" applyAlignment="1">
      <alignment horizontal="center"/>
    </xf>
    <xf numFmtId="0" fontId="52" fillId="24" borderId="39" xfId="73" applyFont="1" applyFill="1" applyBorder="1" applyAlignment="1">
      <alignment horizontal="left" vertical="center"/>
    </xf>
    <xf numFmtId="0" fontId="52" fillId="24" borderId="41" xfId="73" applyFont="1" applyFill="1" applyBorder="1" applyAlignment="1">
      <alignment horizontal="left" vertical="center"/>
    </xf>
    <xf numFmtId="0" fontId="52" fillId="24" borderId="42" xfId="73" applyFont="1" applyFill="1" applyBorder="1" applyAlignment="1">
      <alignment horizontal="left" vertical="center"/>
    </xf>
    <xf numFmtId="0" fontId="51" fillId="0" borderId="83" xfId="89" applyFont="1" applyBorder="1" applyAlignment="1">
      <alignment horizontal="center"/>
    </xf>
    <xf numFmtId="0" fontId="51" fillId="0" borderId="79" xfId="89" applyFont="1" applyBorder="1" applyAlignment="1">
      <alignment horizontal="center"/>
    </xf>
    <xf numFmtId="0" fontId="51" fillId="0" borderId="84" xfId="89" applyFont="1" applyBorder="1" applyAlignment="1">
      <alignment horizontal="center"/>
    </xf>
    <xf numFmtId="0" fontId="52" fillId="0" borderId="58" xfId="130" applyFont="1" applyBorder="1" applyAlignment="1">
      <alignment horizontal="center"/>
    </xf>
    <xf numFmtId="0" fontId="52" fillId="0" borderId="57" xfId="130" applyFont="1" applyBorder="1" applyAlignment="1">
      <alignment horizontal="center"/>
    </xf>
    <xf numFmtId="0" fontId="52" fillId="0" borderId="56" xfId="130" applyFont="1" applyBorder="1" applyAlignment="1">
      <alignment horizontal="center"/>
    </xf>
    <xf numFmtId="0" fontId="51" fillId="0" borderId="71" xfId="130" applyFont="1" applyBorder="1" applyAlignment="1">
      <alignment horizontal="center"/>
    </xf>
    <xf numFmtId="0" fontId="51" fillId="0" borderId="54" xfId="130" applyFont="1" applyBorder="1" applyAlignment="1">
      <alignment horizontal="center"/>
    </xf>
    <xf numFmtId="0" fontId="51" fillId="0" borderId="70" xfId="130" applyFont="1" applyBorder="1" applyAlignment="1">
      <alignment horizontal="center"/>
    </xf>
    <xf numFmtId="0" fontId="51" fillId="26" borderId="21" xfId="89" applyFont="1" applyFill="1" applyBorder="1" applyAlignment="1">
      <alignment horizontal="center" wrapText="1"/>
    </xf>
    <xf numFmtId="0" fontId="51" fillId="26" borderId="22" xfId="89" applyFont="1" applyFill="1" applyBorder="1" applyAlignment="1">
      <alignment horizontal="center" wrapText="1"/>
    </xf>
    <xf numFmtId="0" fontId="51" fillId="26" borderId="55" xfId="89" applyFont="1" applyFill="1" applyBorder="1" applyAlignment="1">
      <alignment horizontal="center" wrapText="1"/>
    </xf>
    <xf numFmtId="0" fontId="52" fillId="24" borderId="41" xfId="73" applyFont="1" applyFill="1" applyBorder="1" applyAlignment="1">
      <alignment horizontal="center" vertical="center"/>
    </xf>
    <xf numFmtId="0" fontId="52" fillId="24" borderId="42" xfId="73" applyFont="1" applyFill="1" applyBorder="1" applyAlignment="1">
      <alignment horizontal="center" vertical="center"/>
    </xf>
    <xf numFmtId="0" fontId="52" fillId="24" borderId="13" xfId="73" applyFont="1" applyFill="1" applyBorder="1" applyAlignment="1">
      <alignment horizontal="left" vertical="center"/>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4" borderId="39" xfId="73" applyFont="1" applyFill="1" applyBorder="1" applyAlignment="1">
      <alignment horizontal="right" vertical="center"/>
    </xf>
    <xf numFmtId="0" fontId="52" fillId="24" borderId="41" xfId="73" applyFont="1" applyFill="1" applyBorder="1" applyAlignment="1">
      <alignment horizontal="right" vertical="center"/>
    </xf>
    <xf numFmtId="0" fontId="52" fillId="24" borderId="51" xfId="73" applyFont="1" applyFill="1" applyBorder="1" applyAlignment="1">
      <alignment horizontal="right" vertical="center"/>
    </xf>
    <xf numFmtId="3" fontId="52" fillId="26" borderId="25" xfId="130" applyNumberFormat="1" applyFont="1" applyFill="1" applyBorder="1" applyAlignment="1">
      <alignment horizontal="center" vertical="center" wrapText="1"/>
    </xf>
    <xf numFmtId="0" fontId="51" fillId="0" borderId="16" xfId="79" applyFont="1" applyBorder="1" applyAlignment="1">
      <alignment horizontal="center" vertical="center"/>
    </xf>
    <xf numFmtId="0" fontId="51" fillId="0" borderId="26" xfId="79" applyFont="1" applyBorder="1" applyAlignment="1">
      <alignment horizontal="center" vertical="center"/>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0" xfId="73" applyNumberFormat="1" applyFont="1" applyFill="1" applyBorder="1" applyAlignment="1">
      <alignment horizontal="center" vertical="center" wrapText="1"/>
    </xf>
    <xf numFmtId="0" fontId="52" fillId="25" borderId="32" xfId="73" applyFont="1" applyFill="1" applyBorder="1" applyAlignment="1">
      <alignment horizontal="center" vertical="center" wrapText="1"/>
    </xf>
    <xf numFmtId="0" fontId="52" fillId="25" borderId="46" xfId="73" applyFont="1" applyFill="1" applyBorder="1" applyAlignment="1">
      <alignment horizontal="center" vertical="center" wrapText="1"/>
    </xf>
    <xf numFmtId="0" fontId="52" fillId="0" borderId="29" xfId="126" applyFont="1" applyBorder="1" applyAlignment="1">
      <alignment horizontal="center" vertical="center" wrapText="1"/>
    </xf>
    <xf numFmtId="0" fontId="40" fillId="0" borderId="0" xfId="0" applyFont="1" applyAlignment="1">
      <alignment horizontal="left"/>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39" fillId="0" borderId="83" xfId="89" applyFont="1" applyBorder="1" applyAlignment="1">
      <alignment horizontal="center"/>
    </xf>
    <xf numFmtId="0" fontId="39" fillId="0" borderId="79" xfId="89" applyFont="1" applyBorder="1" applyAlignment="1">
      <alignment horizontal="center"/>
    </xf>
    <xf numFmtId="0" fontId="39" fillId="0" borderId="84" xfId="89" applyFont="1" applyBorder="1" applyAlignment="1">
      <alignment horizont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2" xfId="89" applyFont="1" applyFill="1" applyBorder="1" applyAlignment="1">
      <alignment horizontal="center" wrapText="1"/>
    </xf>
    <xf numFmtId="0" fontId="39" fillId="26" borderId="23" xfId="89" applyFont="1" applyFill="1" applyBorder="1" applyAlignment="1">
      <alignment horizont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42" fillId="0" borderId="29" xfId="126" applyFont="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0" fillId="0" borderId="83" xfId="0" applyFont="1" applyBorder="1" applyAlignment="1">
      <alignment horizontal="center"/>
    </xf>
    <xf numFmtId="0" fontId="40" fillId="0" borderId="79" xfId="0" applyFont="1" applyBorder="1" applyAlignment="1">
      <alignment horizontal="center"/>
    </xf>
    <xf numFmtId="0" fontId="40" fillId="0" borderId="84"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4" xfId="255" xr:uid="{81A181C5-2F37-4A6E-AF35-6F383EEF98A4}"/>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V&#237;nculoExternoRecuperado1?0DDDE05D" TargetMode="External"/><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B513E3D3" TargetMode="External"/><Relationship Id="rId1" Type="http://schemas.openxmlformats.org/officeDocument/2006/relationships/externalLinkPath" Target="file:///\\B513E3D3\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4C308868" TargetMode="External"/><Relationship Id="rId1" Type="http://schemas.openxmlformats.org/officeDocument/2006/relationships/externalLinkPath" Target="file:///\\4C30886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A65FE7D3" TargetMode="External"/><Relationship Id="rId1" Type="http://schemas.openxmlformats.org/officeDocument/2006/relationships/externalLinkPath" Target="file:///\\A65FE7D3\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0A13FB35" TargetMode="External"/><Relationship Id="rId1" Type="http://schemas.openxmlformats.org/officeDocument/2006/relationships/externalLinkPath" Target="file:///\\0A13FB35\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d.docs.live.n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2787E2A3" TargetMode="External"/><Relationship Id="rId1" Type="http://schemas.openxmlformats.org/officeDocument/2006/relationships/externalLinkPath" Target="file:///\\2787E2A3\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Curva S Llanos"/>
      <sheetName val="INST"/>
      <sheetName val="Wind Loads"/>
      <sheetName val="Tablas"/>
      <sheetName val="Fab. 15"/>
      <sheetName val="Comparativa"/>
      <sheetName val="resoc"/>
      <sheetName val="Datos-No imprimir"/>
      <sheetName val="DATOS"/>
      <sheetName val="Reaj. (CHAL.)"/>
      <sheetName val="Flo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sheetData sheetId="356" refreshError="1"/>
      <sheetData sheetId="357" refreshError="1"/>
      <sheetData sheetId="358" refreshError="1"/>
      <sheetData sheetId="359" refreshError="1"/>
      <sheetData sheetId="36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Análisis determinístico"/>
      <sheetName val="Hoja1"/>
      <sheetName val="$_Directo"/>
      <sheetName val="prog_"/>
      <sheetName val="C21_G115"/>
      <sheetName val="original_sist"/>
      <sheetName val="1"/>
      <sheetName val="1. MODELO 60KB"/>
      <sheetName val="Modelo Financiero Determ. "/>
      <sheetName val="POZOS"/>
      <sheetName val="Puntos"/>
      <sheetName val="Pag1"/>
      <sheetName val="IDATA"/>
      <sheetName val="EQUIPOS"/>
      <sheetName val="CAPEX ACACIAS 90K"/>
      <sheetName val="CAPEX CASTILLA_CLUSTER"/>
      <sheetName val="Sal_Integ"/>
      <sheetName val="Hoja2"/>
      <sheetName val="factores"/>
      <sheetName val="SABANA"/>
      <sheetName val="RESUMEN"/>
      <sheetName val="CAPEX CHICHIMENE 70K_2013"/>
      <sheetName val="CAPEX CASTILLA_ESPESADORES"/>
      <sheetName val="CAPEX STAP3-4"/>
      <sheetName val="PRESUPUESTO "/>
      <sheetName val="recurso"/>
      <sheetName val="INST"/>
      <sheetName val="&quot;S&quot;"/>
      <sheetName val="CAPEX POSOS"/>
      <sheetName val="TIPO"/>
      <sheetName val="INFORME SEMANA 20"/>
      <sheetName val="CURVA 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CURVA S"/>
      <sheetName val="mto.electr."/>
      <sheetName val="Tabla5"/>
      <sheetName val="Com-MEC"/>
      <sheetName val="Curva &quot;S&quot; General"/>
      <sheetName val="steel"/>
      <sheetName val="civ_roma"/>
      <sheetName val="M.O."/>
      <sheetName val="MATERIALES"/>
      <sheetName val="MAQUINARIA"/>
      <sheetName val="calculation"/>
      <sheetName val="EQUIP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Estado Resumen"/>
      <sheetName val="TORTA"/>
      <sheetName val="Resum_Pav"/>
      <sheetName val="INVENT.ALC-CUNETAS 90BLB"/>
      <sheetName val="PUENTES Y PONTONES"/>
      <sheetName val="SEÑAL VERTICAL90BLB"/>
      <sheetName val="SEÑAL HORIZONTAL90BLB"/>
      <sheetName val="Tabla"/>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V%C3%ADnculoExternoRecuperado1"/>
      <sheetName val="CUADRILLA"/>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SUMMARY"/>
      <sheetName val="PROG.UTIL.EQP"/>
      <sheetName val="prog util M.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SALARIO"/>
      <sheetName val="Poliza"/>
      <sheetName val="Anexo 1"/>
      <sheetName val="FOR.5"/>
      <sheetName val="ANEXO C"/>
      <sheetName val="Hoja4"/>
      <sheetName val="CUADRO 3"/>
      <sheetName val="6.7 comercial"/>
      <sheetName val="MAQ-VICPAR"/>
      <sheetName val="RESUMEN CUENTAS"/>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saco suelo"/>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Trinchos"/>
      <sheetName val="APU SUBBASE "/>
      <sheetName val="APU iluminacion"/>
      <sheetName val="APU Moviydesmovi"/>
      <sheetName val="prog.loc+via"/>
      <sheetName val="Prog Locac"/>
      <sheetName val="Prog Vía acc"/>
      <sheetName val="Cuadro1"/>
      <sheetName val="VIA PRADO"/>
      <sheetName val="CUADRO  (5)"/>
      <sheetName val="Hoja5"/>
      <sheetName val="Anexo 2"/>
      <sheetName val="Acta"/>
      <sheetName val="CERRAMIENTOS"/>
      <sheetName val="Zanja de coronacion"/>
      <sheetName val="Descoles en sacos S-C"/>
      <sheetName val="Barreras en sacos de S-C"/>
      <sheetName val="Carcavas via de acceso"/>
      <sheetName val="Demoliciones"/>
      <sheetName val="Rellenos"/>
      <sheetName val="Cargue"/>
      <sheetName val="Biomanto"/>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MdeO"/>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AYUDANTE"/>
      <sheetName val="OFICIAL"/>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FRENTES"/>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 GENERAL"/>
      <sheetName val="EQUIP"/>
      <sheetName val="ANEXO No. AIU"/>
      <sheetName val="ANEXO No. 11"/>
      <sheetName val="ANEXO No. 12"/>
      <sheetName val="MO"/>
      <sheetName val="ANEXO No. 13"/>
      <sheetName val="ANEXO No. 14"/>
      <sheetName val="ANEXO No. 15"/>
      <sheetName val="ANEXO No. 16"/>
      <sheetName val="ANEXO 17 "/>
      <sheetName val="ANEXO No 18"/>
      <sheetName val="ANEXO No 18A"/>
      <sheetName val="ANEXO No 19"/>
      <sheetName val="ANEXO No 20"/>
      <sheetName val="ANEXO No. 21"/>
      <sheetName val="ANEXO No. 22"/>
      <sheetName val="ANEXO No. 23"/>
      <sheetName val="ANEXO No 24"/>
      <sheetName val="ANEXO No 24A"/>
      <sheetName val="ANEXO No 26"/>
      <sheetName val="ANEXO No 27"/>
      <sheetName val="ANEXO No 28"/>
      <sheetName val="ANEXO No 29"/>
      <sheetName val="ANEXO No. 32"/>
      <sheetName val="ANEXO No 33"/>
      <sheetName val="ANEXO No 30"/>
      <sheetName val="ANEXO No 31"/>
      <sheetName val="ANEXO No 34"/>
      <sheetName val="ANEXO No 35 "/>
      <sheetName val="ANEXO No 36"/>
      <sheetName val="PO Fase 6 Total "/>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CUADRO"/>
      <sheetName val="SCV-036-2002"/>
      <sheetName val="aCCIDENTES DE 19"/>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CANTIDADES"/>
      <sheetName val="drenaje"/>
      <sheetName val="protec"/>
      <sheetName val="ubicacion"/>
      <sheetName val="contenido"/>
      <sheetName val="PORTADAS"/>
      <sheetName val="INV"/>
      <sheetName val="AASHTO"/>
      <sheetName val="PROY ORIGINAL"/>
      <sheetName val="PRESUP"/>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ELECTRICO"/>
      <sheetName val="Vuelta"/>
      <sheetName val="todos"/>
      <sheetName val="CONTROL AJUSTES"/>
      <sheetName val="Ind_SerieEmpcanasta gral y obra"/>
      <sheetName val="H de RUTA"/>
      <sheetName val="AFECTACION PRES"/>
      <sheetName val="DISTRIBUCIÓN"/>
      <sheetName val="ACTA DE MODIFICACION  (2)"/>
      <sheetName val="CONT_ADI"/>
      <sheetName val="Informe"/>
      <sheetName val="EQALT"/>
      <sheetName val="anexo2"/>
      <sheetName val="CDItem"/>
      <sheetName val="BASES"/>
      <sheetName val="ARMENIA-CLUB DE TIRO"/>
      <sheetName val="DESPIECE REDES"/>
      <sheetName val="4.1 EBAC"/>
      <sheetName val="4.2 IMPULSION"/>
      <sheetName val="4.3 CONDUCCION"/>
      <sheetName val="4.4 TANQUES"/>
      <sheetName val="4.6 REDES"/>
      <sheetName val="4.7 RESUMEN"/>
      <sheetName val="DISEÑO HIDROSANITARIO"/>
      <sheetName val="DISEÑO ELECTRICO"/>
      <sheetName val="OBRA EJECUTADA"/>
      <sheetName val="OBRA EJECUTADA POR CANCELAR"/>
      <sheetName val="OBRA A EJECUTAR"/>
      <sheetName val="BALANCE 1P INICIAL"/>
      <sheetName val="BALANCE 1P FINAL"/>
      <sheetName val="C-M-H"/>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BDATOS"/>
      <sheetName val="V.R. 13 AL 26 MAR"/>
      <sheetName val="B.A. 13 AL 26 MAR"/>
      <sheetName val="L.M 10 AL 23 DE ABRIL"/>
      <sheetName val="V.R 10 AL 23 ABRIL"/>
      <sheetName val="J.CRUZ 10AL23 ABRIL"/>
      <sheetName val="J. BUELVAS 1-15 FEB"/>
      <sheetName val="resumen carcel x 16.7%"/>
      <sheetName val="resumen carcel "/>
      <sheetName val="resumen carcel con baño x 16.7%"/>
      <sheetName val="resumen carcel con baño"/>
      <sheetName val="Unitario "/>
      <sheetName val="Materiales "/>
      <sheetName val="Auxiliares "/>
      <sheetName val="Análisis de cuadrill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PRESUPUESTO LICITACIÓN SRN 001"/>
      <sheetName val="SRN_005"/>
      <sheetName val="Base_de_Diseño"/>
      <sheetName val="Ppto_total"/>
      <sheetName val="Resumen_tubería"/>
      <sheetName val="Tabla_4_1_Distrito_Nº1"/>
      <sheetName val="Tabla_4_2_Distrito_Nº2"/>
      <sheetName val="Tabal_4_3_Resumén_distritos"/>
      <sheetName val="Tabla_4_4_Sistemas"/>
      <sheetName val="Ppto_alcantarillado"/>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Base Datos"/>
      <sheetName val="ACEROS"/>
      <sheetName val="C123"/>
      <sheetName val="M14"/>
      <sheetName val="C122"/>
      <sheetName val="3.2"/>
      <sheetName val="3.3"/>
      <sheetName val="3.4"/>
      <sheetName val="3.5"/>
      <sheetName val="3.6"/>
      <sheetName val="3.7"/>
      <sheetName val="7.8"/>
      <sheetName val="7.9"/>
      <sheetName val="7.10"/>
      <sheetName val="7.11"/>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CANT. MAT."/>
      <sheetName val="14."/>
      <sheetName val="15."/>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TARIF2002"/>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ontratos en ejecución"/>
      <sheetName val="Contratos en ejecución (2)"/>
      <sheetName val="ANEXO No 4"/>
      <sheetName val="ANEXO No 4 (2)"/>
      <sheetName val="ANEXO No 4 JP"/>
      <sheetName val="EQ"/>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MATERIALES ELECTRICOS"/>
      <sheetName val="HERR"/>
      <sheetName val="INDIRECTOS"/>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TIEMPOS"/>
      <sheetName val="1,,6"/>
      <sheetName val="5,6"/>
      <sheetName val="5,7"/>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PT"/>
      <sheetName val="MT"/>
      <sheetName val="T2 INVENT MT"/>
      <sheetName val="X"/>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UNITARIOS GENERALES"/>
      <sheetName val="PE_02"/>
      <sheetName val="RECIBO FINAL"/>
      <sheetName val="Estruc_ Tarif"/>
      <sheetName val="5094-2003"/>
      <sheetName val="\Documents and Settings\Adminis"/>
      <sheetName val="UNITARIOS GENERALES.xls"/>
      <sheetName val="5. MODIFICATORIA"/>
      <sheetName val="letra"/>
      <sheetName val="\Users\Juan\Downloads\Users\USU"/>
      <sheetName val="\Users\user\Library\Mail Downlo"/>
      <sheetName val="glvc"/>
      <sheetName val="CONS"/>
      <sheetName val="CRA.MODI"/>
      <sheetName val="\Cofinanciacion\FICHAS Y FORMAT"/>
      <sheetName val="\A\Cofinanciacion\FICHAS Y FORM"/>
      <sheetName val="F.M.  2.27 Interv (2013)"/>
      <sheetName val="SUPERV"/>
      <sheetName val="CONSULTORIA"/>
      <sheetName val="INTERVENTORIA SE YOPAL"/>
      <sheetName val="5.6"/>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CRONOGRAMA 5M"/>
      <sheetName val="CRONOGRAMA 4M "/>
      <sheetName val="Red Hidraulica"/>
      <sheetName val="Cant unida medida Cerram"/>
      <sheetName val="Relleno Cerram"/>
      <sheetName val="Cerram SUR"/>
      <sheetName val="Cerran Este"/>
      <sheetName val="Cerram Oeste"/>
      <sheetName val="SUBESTACION"/>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sheetName val="Desmonte y Limpieza"/>
      <sheetName val="Form5 _Pág_ 2"/>
      <sheetName val="RECURSOS"/>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factor"/>
      <sheetName val="factor (2)"/>
      <sheetName val="\\Master\luis carlos\Documents "/>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BAJAN"/>
      <sheetName val="PAÑETE BA"/>
      <sheetName val="DESCAPOTEMA"/>
      <sheetName val="AGUA LL4"/>
      <sheetName val="PLACA CUBI"/>
      <sheetName val="PLACA CUB1"/>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1.5 GRÁFICO AVANCE"/>
      <sheetName val="STRSUMM0"/>
      <sheetName val="ANEXO 9 (MATERIAL)"/>
      <sheetName val="Anexo 13"/>
      <sheetName val="SOURCES"/>
      <sheetName val="BD"/>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PRE. OFICIAL"/>
      <sheetName val="ANEXO 8 "/>
      <sheetName val="2.8"/>
      <sheetName val="2.9"/>
      <sheetName val="2.10"/>
      <sheetName val="CONCRETO 5000 PSI"/>
      <sheetName val="LECHADA MORTERO 12"/>
      <sheetName val="FORMALETA 1 USO"/>
      <sheetName val="Presupuesto total "/>
      <sheetName val="Presupuesto Pavimentacion"/>
      <sheetName val="Cantidades Diseño"/>
      <sheetName val="Inventario Parcheo"/>
      <sheetName val="Cantidades calculadas "/>
      <sheetName val="COMPROBANTE"/>
      <sheetName val="CAJAMENOR"/>
      <sheetName val="BCO CENTRO"/>
      <sheetName val="BCO NTE(1)"/>
      <sheetName val="BCO NTE (2)"/>
      <sheetName val="ORDENPAGO"/>
      <sheetName val="RECIBOCAJA"/>
      <sheetName val="ESTADOCUENTA"/>
      <sheetName val="ORDENCOMPRA"/>
      <sheetName val="FT-CI-28-ACTA DE INICIO"/>
      <sheetName val="FT-CI-29-ACTA PARCIAL"/>
      <sheetName val="FT-CI-30-ACTA DE SUSPENSIÓN"/>
      <sheetName val="FT-CI-31-ACTA DE MODIFICACIÓN"/>
      <sheetName val="FT-CI-32-ACTA REINICIACION"/>
      <sheetName val="FT-CI-33-ACTA DE TERMINACIÓN"/>
      <sheetName val="FT-CI-34-ACTA LIQUIDACIÓN"/>
      <sheetName val="FT-CI-35-AMPLIA. SUSPENSIÓN"/>
      <sheetName val="FT-CI-36-ACTA FIJACION PRECIOS "/>
      <sheetName val="FT-CI-34 (V 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ow r="5">
          <cell r="E5" t="str">
            <v>CANTIDAD</v>
          </cell>
        </row>
      </sheetData>
      <sheetData sheetId="229">
        <row r="5">
          <cell r="E5" t="str">
            <v>CANTIDAD</v>
          </cell>
        </row>
      </sheetData>
      <sheetData sheetId="230">
        <row r="5">
          <cell r="E5" t="str">
            <v>CANTIDAD</v>
          </cell>
        </row>
      </sheetData>
      <sheetData sheetId="231">
        <row r="5">
          <cell r="E5" t="str">
            <v>CANTIDAD</v>
          </cell>
        </row>
      </sheetData>
      <sheetData sheetId="232">
        <row r="5">
          <cell r="E5" t="str">
            <v>CANTIDAD</v>
          </cell>
        </row>
      </sheetData>
      <sheetData sheetId="233">
        <row r="5">
          <cell r="E5" t="str">
            <v>CANTIDAD</v>
          </cell>
        </row>
      </sheetData>
      <sheetData sheetId="234">
        <row r="5">
          <cell r="E5" t="str">
            <v>CANTIDAD</v>
          </cell>
        </row>
      </sheetData>
      <sheetData sheetId="235">
        <row r="5">
          <cell r="E5" t="str">
            <v>CANTIDAD</v>
          </cell>
        </row>
      </sheetData>
      <sheetData sheetId="236">
        <row r="5">
          <cell r="E5" t="str">
            <v>CANTIDAD</v>
          </cell>
        </row>
      </sheetData>
      <sheetData sheetId="237">
        <row r="5">
          <cell r="E5" t="str">
            <v>CANTIDAD</v>
          </cell>
        </row>
      </sheetData>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ow r="1">
          <cell r="A1" t="str">
            <v>EQUIPO</v>
          </cell>
        </row>
      </sheetData>
      <sheetData sheetId="295"/>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sheetData sheetId="433"/>
      <sheetData sheetId="434">
        <row r="1">
          <cell r="A1" t="str">
            <v>ITEM</v>
          </cell>
        </row>
      </sheetData>
      <sheetData sheetId="435">
        <row r="1">
          <cell r="A1" t="str">
            <v>EQUIPO</v>
          </cell>
        </row>
      </sheetData>
      <sheetData sheetId="436">
        <row r="1">
          <cell r="A1" t="str">
            <v>ADMINISTRACION</v>
          </cell>
        </row>
      </sheetData>
      <sheetData sheetId="437"/>
      <sheetData sheetId="438"/>
      <sheetData sheetId="439"/>
      <sheetData sheetId="440"/>
      <sheetData sheetId="441"/>
      <sheetData sheetId="442"/>
      <sheetData sheetId="443"/>
      <sheetData sheetId="444"/>
      <sheetData sheetId="445">
        <row r="1">
          <cell r="A1" t="str">
            <v>ITEM</v>
          </cell>
        </row>
      </sheetData>
      <sheetData sheetId="446">
        <row r="1">
          <cell r="A1" t="str">
            <v>EQUIPO</v>
          </cell>
        </row>
      </sheetData>
      <sheetData sheetId="447">
        <row r="1">
          <cell r="A1" t="str">
            <v>ADMINISTRACION</v>
          </cell>
        </row>
      </sheetData>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row r="1">
          <cell r="A1" t="str">
            <v>ITEM</v>
          </cell>
        </row>
      </sheetData>
      <sheetData sheetId="493">
        <row r="1">
          <cell r="A1" t="str">
            <v>EQUIPO</v>
          </cell>
        </row>
      </sheetData>
      <sheetData sheetId="494">
        <row r="1">
          <cell r="A1" t="str">
            <v>ADMINISTRACION</v>
          </cell>
        </row>
      </sheetData>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ow r="2">
          <cell r="A2" t="str">
            <v>ACTA No</v>
          </cell>
        </row>
      </sheetData>
      <sheetData sheetId="528"/>
      <sheetData sheetId="529"/>
      <sheetData sheetId="530"/>
      <sheetData sheetId="531"/>
      <sheetData sheetId="532"/>
      <sheetData sheetId="533"/>
      <sheetData sheetId="534">
        <row r="2">
          <cell r="A2" t="str">
            <v>CODIGO</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row r="1">
          <cell r="A1" t="str">
            <v>INSTITUTO NACIONAL DE VIAS</v>
          </cell>
        </row>
      </sheetData>
      <sheetData sheetId="582"/>
      <sheetData sheetId="583"/>
      <sheetData sheetId="584"/>
      <sheetData sheetId="585">
        <row r="5">
          <cell r="E5" t="str">
            <v>CANTIDAD</v>
          </cell>
        </row>
      </sheetData>
      <sheetData sheetId="586">
        <row r="5">
          <cell r="E5" t="str">
            <v>CANTIDAD</v>
          </cell>
        </row>
      </sheetData>
      <sheetData sheetId="587">
        <row r="5">
          <cell r="E5" t="str">
            <v>CANTIDAD</v>
          </cell>
        </row>
      </sheetData>
      <sheetData sheetId="588">
        <row r="5">
          <cell r="E5" t="str">
            <v>CANTIDAD</v>
          </cell>
        </row>
      </sheetData>
      <sheetData sheetId="589">
        <row r="5">
          <cell r="E5" t="str">
            <v>CANTIDAD</v>
          </cell>
        </row>
      </sheetData>
      <sheetData sheetId="590">
        <row r="5">
          <cell r="E5" t="str">
            <v>CANTIDAD</v>
          </cell>
        </row>
      </sheetData>
      <sheetData sheetId="591">
        <row r="5">
          <cell r="E5" t="str">
            <v>CANTIDAD</v>
          </cell>
        </row>
      </sheetData>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ow r="1">
          <cell r="A1" t="str">
            <v>INSTITUTO NACIONAL DE VIAS</v>
          </cell>
        </row>
      </sheetData>
      <sheetData sheetId="614"/>
      <sheetData sheetId="615"/>
      <sheetData sheetId="616"/>
      <sheetData sheetId="617"/>
      <sheetData sheetId="618"/>
      <sheetData sheetId="619"/>
      <sheetData sheetId="620"/>
      <sheetData sheetId="621">
        <row r="1">
          <cell r="A1" t="str">
            <v>INSTITUTO NACIONAL DE VIAS</v>
          </cell>
        </row>
      </sheetData>
      <sheetData sheetId="622" refreshError="1"/>
      <sheetData sheetId="623" refreshError="1"/>
      <sheetData sheetId="624" refreshError="1"/>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sheetData sheetId="750">
        <row r="168">
          <cell r="D168">
            <v>10046</v>
          </cell>
        </row>
      </sheetData>
      <sheetData sheetId="751"/>
      <sheetData sheetId="752"/>
      <sheetData sheetId="753"/>
      <sheetData sheetId="754"/>
      <sheetData sheetId="755"/>
      <sheetData sheetId="756"/>
      <sheetData sheetId="757"/>
      <sheetData sheetId="758"/>
      <sheetData sheetId="759"/>
      <sheetData sheetId="760" refreshError="1"/>
      <sheetData sheetId="761" refreshError="1"/>
      <sheetData sheetId="762"/>
      <sheetData sheetId="763" refreshError="1"/>
      <sheetData sheetId="764" refreshError="1"/>
      <sheetData sheetId="765" refreshError="1"/>
      <sheetData sheetId="766" refreshError="1"/>
      <sheetData sheetId="767"/>
      <sheetData sheetId="768" refreshError="1"/>
      <sheetData sheetId="769" refreshError="1"/>
      <sheetData sheetId="770"/>
      <sheetData sheetId="771"/>
      <sheetData sheetId="772" refreshError="1"/>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row r="1">
          <cell r="B1" t="str">
            <v>CTO-102-2002</v>
          </cell>
        </row>
      </sheetData>
      <sheetData sheetId="790"/>
      <sheetData sheetId="791"/>
      <sheetData sheetId="792"/>
      <sheetData sheetId="793">
        <row r="33">
          <cell r="C33">
            <v>0.77967625899280601</v>
          </cell>
        </row>
      </sheetData>
      <sheetData sheetId="794"/>
      <sheetData sheetId="795">
        <row r="1">
          <cell r="A1" t="str">
            <v>1P</v>
          </cell>
        </row>
      </sheetData>
      <sheetData sheetId="796"/>
      <sheetData sheetId="797"/>
      <sheetData sheetId="798">
        <row r="168">
          <cell r="D168">
            <v>10046</v>
          </cell>
        </row>
      </sheetData>
      <sheetData sheetId="799">
        <row r="51">
          <cell r="D51">
            <v>698</v>
          </cell>
        </row>
      </sheetData>
      <sheetData sheetId="800"/>
      <sheetData sheetId="801"/>
      <sheetData sheetId="802"/>
      <sheetData sheetId="803"/>
      <sheetData sheetId="804"/>
      <sheetData sheetId="805"/>
      <sheetData sheetId="806"/>
      <sheetData sheetId="807"/>
      <sheetData sheetId="808"/>
      <sheetData sheetId="809">
        <row r="4">
          <cell r="B4" t="str">
            <v xml:space="preserve"> Bisagra Pivotante </v>
          </cell>
        </row>
      </sheetData>
      <sheetData sheetId="810"/>
      <sheetData sheetId="811"/>
      <sheetData sheetId="812"/>
      <sheetData sheetId="813"/>
      <sheetData sheetId="814"/>
      <sheetData sheetId="815"/>
      <sheetData sheetId="816"/>
      <sheetData sheetId="817"/>
      <sheetData sheetId="818"/>
      <sheetData sheetId="819">
        <row r="33">
          <cell r="C33">
            <v>0.77967625899280601</v>
          </cell>
        </row>
      </sheetData>
      <sheetData sheetId="820"/>
      <sheetData sheetId="821">
        <row r="52">
          <cell r="H52">
            <v>117768</v>
          </cell>
        </row>
      </sheetData>
      <sheetData sheetId="822"/>
      <sheetData sheetId="823"/>
      <sheetData sheetId="824">
        <row r="52">
          <cell r="H52">
            <v>117768</v>
          </cell>
        </row>
      </sheetData>
      <sheetData sheetId="825"/>
      <sheetData sheetId="826">
        <row r="33">
          <cell r="C33">
            <v>0.77967625899280601</v>
          </cell>
        </row>
      </sheetData>
      <sheetData sheetId="827"/>
      <sheetData sheetId="828"/>
      <sheetData sheetId="829">
        <row r="33">
          <cell r="C33">
            <v>0.77967625899280601</v>
          </cell>
        </row>
      </sheetData>
      <sheetData sheetId="830"/>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sheetData sheetId="857"/>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sheetData sheetId="913"/>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sheetData sheetId="933"/>
      <sheetData sheetId="934" refreshError="1"/>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sheetData sheetId="1227"/>
      <sheetData sheetId="1228"/>
      <sheetData sheetId="1229"/>
      <sheetData sheetId="1230"/>
      <sheetData sheetId="1231"/>
      <sheetData sheetId="1232"/>
      <sheetData sheetId="1233"/>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row r="3">
          <cell r="A3">
            <v>5.0999999999999996</v>
          </cell>
        </row>
      </sheetData>
      <sheetData sheetId="1446">
        <row r="2">
          <cell r="AM2">
            <v>25</v>
          </cell>
        </row>
      </sheetData>
      <sheetData sheetId="1447"/>
      <sheetData sheetId="1448"/>
      <sheetData sheetId="1449"/>
      <sheetData sheetId="1450" refreshError="1"/>
      <sheetData sheetId="1451" refreshError="1"/>
      <sheetData sheetId="1452"/>
      <sheetData sheetId="1453"/>
      <sheetData sheetId="1454" refreshError="1"/>
      <sheetData sheetId="1455" refreshError="1"/>
      <sheetData sheetId="1456" refreshError="1"/>
      <sheetData sheetId="1457" refreshError="1"/>
      <sheetData sheetId="1458"/>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ow r="6">
          <cell r="B6">
            <v>38355</v>
          </cell>
        </row>
      </sheetData>
      <sheetData sheetId="1485"/>
      <sheetData sheetId="1486"/>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sheetData sheetId="1498"/>
      <sheetData sheetId="1499"/>
      <sheetData sheetId="1500"/>
      <sheetData sheetId="1501"/>
      <sheetData sheetId="1502"/>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sheetData sheetId="1514"/>
      <sheetData sheetId="1515"/>
      <sheetData sheetId="1516"/>
      <sheetData sheetId="1517">
        <row r="2">
          <cell r="A2" t="str">
            <v>HOSPITAL HERNANDO MONCALEANO PERDOMO ETAPA 1</v>
          </cell>
        </row>
      </sheetData>
      <sheetData sheetId="1518"/>
      <sheetData sheetId="1519">
        <row r="2">
          <cell r="A2" t="str">
            <v>HOSPITAL HERNANDO MONCALEANO PERDOMO ETAPA 2 A</v>
          </cell>
        </row>
      </sheetData>
      <sheetData sheetId="1520">
        <row r="2">
          <cell r="A2" t="str">
            <v>HOSPITAL HERNANDO MONCALEANO PERDOMO ETAPA 2B</v>
          </cell>
        </row>
      </sheetData>
      <sheetData sheetId="1521"/>
      <sheetData sheetId="1522"/>
      <sheetData sheetId="1523" refreshError="1"/>
      <sheetData sheetId="1524"/>
      <sheetData sheetId="1525"/>
      <sheetData sheetId="1526"/>
      <sheetData sheetId="1527"/>
      <sheetData sheetId="1528" refreshError="1"/>
      <sheetData sheetId="1529"/>
      <sheetData sheetId="1530"/>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sheetData sheetId="1844">
        <row r="168">
          <cell r="D168">
            <v>0.16</v>
          </cell>
        </row>
      </sheetData>
      <sheetData sheetId="1845"/>
      <sheetData sheetId="1846">
        <row r="7">
          <cell r="B7">
            <v>1</v>
          </cell>
        </row>
      </sheetData>
      <sheetData sheetId="1847">
        <row r="33">
          <cell r="G33">
            <v>0.59504299999999999</v>
          </cell>
        </row>
      </sheetData>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sheetData sheetId="1935"/>
      <sheetData sheetId="1936"/>
      <sheetData sheetId="1937"/>
      <sheetData sheetId="1938"/>
      <sheetData sheetId="1939"/>
      <sheetData sheetId="1940"/>
      <sheetData sheetId="1941"/>
      <sheetData sheetId="1942"/>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row r="8">
          <cell r="A8">
            <v>2.1</v>
          </cell>
        </row>
      </sheetData>
      <sheetData sheetId="2581">
        <row r="8">
          <cell r="A8">
            <v>3.1</v>
          </cell>
        </row>
      </sheetData>
      <sheetData sheetId="2582"/>
      <sheetData sheetId="2583"/>
      <sheetData sheetId="2584"/>
      <sheetData sheetId="2585"/>
      <sheetData sheetId="2586"/>
      <sheetData sheetId="2587">
        <row r="3">
          <cell r="A3">
            <v>1</v>
          </cell>
        </row>
      </sheetData>
      <sheetData sheetId="2588"/>
      <sheetData sheetId="2589"/>
      <sheetData sheetId="2590"/>
      <sheetData sheetId="2591"/>
      <sheetData sheetId="2592"/>
      <sheetData sheetId="2593" refreshError="1"/>
      <sheetData sheetId="2594">
        <row r="1">
          <cell r="A1" t="str">
            <v>LISTADO DE INSUMOS GENERAL</v>
          </cell>
        </row>
      </sheetData>
      <sheetData sheetId="2595" refreshError="1"/>
      <sheetData sheetId="2596"/>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ow r="1">
          <cell r="B1" t="str">
            <v>CTO-102-2002</v>
          </cell>
        </row>
      </sheetData>
      <sheetData sheetId="2812"/>
      <sheetData sheetId="2813"/>
      <sheetData sheetId="2814"/>
      <sheetData sheetId="2815" refreshError="1"/>
      <sheetData sheetId="2816"/>
      <sheetData sheetId="2817"/>
      <sheetData sheetId="2818"/>
      <sheetData sheetId="2819"/>
      <sheetData sheetId="2820"/>
      <sheetData sheetId="2821"/>
      <sheetData sheetId="2822"/>
      <sheetData sheetId="2823"/>
      <sheetData sheetId="2824"/>
      <sheetData sheetId="2825"/>
      <sheetData sheetId="2826" refreshError="1"/>
      <sheetData sheetId="2827" refreshError="1"/>
      <sheetData sheetId="2828"/>
      <sheetData sheetId="2829" refreshError="1"/>
      <sheetData sheetId="2830" refreshError="1"/>
      <sheetData sheetId="2831" refreshError="1"/>
      <sheetData sheetId="2832"/>
      <sheetData sheetId="2833" refreshError="1"/>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row r="5">
          <cell r="E5" t="str">
            <v>CANTIDAD</v>
          </cell>
        </row>
      </sheetData>
      <sheetData sheetId="3195">
        <row r="5">
          <cell r="E5" t="str">
            <v>CANTIDAD</v>
          </cell>
        </row>
      </sheetData>
      <sheetData sheetId="3196">
        <row r="5">
          <cell r="E5" t="str">
            <v>CANTIDAD</v>
          </cell>
        </row>
      </sheetData>
      <sheetData sheetId="3197">
        <row r="5">
          <cell r="E5" t="str">
            <v>CANTIDAD</v>
          </cell>
        </row>
      </sheetData>
      <sheetData sheetId="3198">
        <row r="5">
          <cell r="E5" t="str">
            <v>CANTIDAD</v>
          </cell>
        </row>
      </sheetData>
      <sheetData sheetId="3199">
        <row r="5">
          <cell r="E5" t="str">
            <v>CANTIDAD</v>
          </cell>
        </row>
      </sheetData>
      <sheetData sheetId="3200">
        <row r="5">
          <cell r="E5" t="str">
            <v>CANTIDAD</v>
          </cell>
        </row>
      </sheetData>
      <sheetData sheetId="3201">
        <row r="5">
          <cell r="E5" t="str">
            <v>CANTIDAD</v>
          </cell>
        </row>
      </sheetData>
      <sheetData sheetId="3202">
        <row r="5">
          <cell r="E5" t="str">
            <v>CANTIDAD</v>
          </cell>
        </row>
      </sheetData>
      <sheetData sheetId="3203">
        <row r="5">
          <cell r="E5" t="str">
            <v>CANTIDAD</v>
          </cell>
        </row>
      </sheetData>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row r="16">
          <cell r="A16" t="str">
            <v>ABONO 10-30-10</v>
          </cell>
        </row>
      </sheetData>
      <sheetData sheetId="3435"/>
      <sheetData sheetId="3436"/>
      <sheetData sheetId="3437"/>
      <sheetData sheetId="3438" refreshError="1"/>
      <sheetData sheetId="3439" refreshError="1"/>
      <sheetData sheetId="3440" refreshError="1"/>
      <sheetData sheetId="3441" refreshError="1"/>
      <sheetData sheetId="3442" refreshError="1"/>
      <sheetData sheetId="3443" refreshError="1"/>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row r="1">
          <cell r="A1" t="str">
            <v>ITEM</v>
          </cell>
        </row>
      </sheetData>
      <sheetData sheetId="3774">
        <row r="1">
          <cell r="A1" t="str">
            <v>EQUIPO</v>
          </cell>
        </row>
      </sheetData>
      <sheetData sheetId="3775">
        <row r="1">
          <cell r="A1" t="str">
            <v>ADMINISTRACION</v>
          </cell>
        </row>
      </sheetData>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row r="1">
          <cell r="A1" t="str">
            <v>ITEM</v>
          </cell>
        </row>
      </sheetData>
      <sheetData sheetId="3813">
        <row r="1">
          <cell r="A1" t="str">
            <v>EQUIPO</v>
          </cell>
        </row>
      </sheetData>
      <sheetData sheetId="3814">
        <row r="1">
          <cell r="A1" t="str">
            <v>ADMINISTRACION</v>
          </cell>
        </row>
      </sheetData>
      <sheetData sheetId="3815"/>
      <sheetData sheetId="3816"/>
      <sheetData sheetId="3817"/>
      <sheetData sheetId="3818"/>
      <sheetData sheetId="3819"/>
      <sheetData sheetId="3820"/>
      <sheetData sheetId="3821"/>
      <sheetData sheetId="3822"/>
      <sheetData sheetId="3823"/>
      <sheetData sheetId="3824"/>
      <sheetData sheetId="3825"/>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sheetData sheetId="3906" refreshError="1"/>
      <sheetData sheetId="3907" refreshError="1"/>
      <sheetData sheetId="3908"/>
      <sheetData sheetId="3909" refreshError="1"/>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sheetData sheetId="3958" refreshError="1"/>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refreshError="1"/>
      <sheetData sheetId="3995" refreshError="1"/>
      <sheetData sheetId="3996" refreshError="1"/>
      <sheetData sheetId="3997"/>
      <sheetData sheetId="3998"/>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sheetData sheetId="4010" refreshError="1"/>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refreshError="1"/>
      <sheetData sheetId="4024" refreshError="1"/>
      <sheetData sheetId="4025" refreshError="1"/>
      <sheetData sheetId="4026" refreshError="1"/>
      <sheetData sheetId="4027" refreshError="1"/>
      <sheetData sheetId="4028"/>
      <sheetData sheetId="4029"/>
      <sheetData sheetId="4030"/>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sheetData sheetId="4055" refreshError="1"/>
      <sheetData sheetId="4056"/>
      <sheetData sheetId="4057" refreshError="1"/>
      <sheetData sheetId="4058"/>
      <sheetData sheetId="4059"/>
      <sheetData sheetId="4060"/>
      <sheetData sheetId="4061">
        <row r="8">
          <cell r="C8" t="str">
            <v>OBJETO: CONSTRUCCION DE PLACA DEPORTIVA CUBIERTA, PARQUE INFANTIL Y BIOSALUDABLE, URBANISMO Y OBRAS COMPLEMENTARIAS DEL COMPLEJO RECREODEPORTIVO Y CULTURAL JUAN XXIII</v>
          </cell>
        </row>
      </sheetData>
      <sheetData sheetId="4062">
        <row r="25">
          <cell r="D25">
            <v>49181</v>
          </cell>
        </row>
      </sheetData>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refreshError="1"/>
      <sheetData sheetId="4096" refreshError="1"/>
      <sheetData sheetId="4097" refreshError="1"/>
      <sheetData sheetId="4098"/>
      <sheetData sheetId="4099"/>
      <sheetData sheetId="4100"/>
      <sheetData sheetId="4101" refreshError="1"/>
      <sheetData sheetId="4102" refreshError="1"/>
      <sheetData sheetId="4103"/>
      <sheetData sheetId="4104">
        <row r="36">
          <cell r="G36">
            <v>310000.00000097335</v>
          </cell>
        </row>
      </sheetData>
      <sheetData sheetId="4105">
        <row r="36">
          <cell r="G36">
            <v>271000.00000162207</v>
          </cell>
        </row>
      </sheetData>
      <sheetData sheetId="4106">
        <row r="33">
          <cell r="G33">
            <v>283000.00002693152</v>
          </cell>
        </row>
      </sheetData>
      <sheetData sheetId="4107">
        <row r="33">
          <cell r="G33">
            <v>290000.00000013626</v>
          </cell>
        </row>
      </sheetData>
      <sheetData sheetId="4108"/>
      <sheetData sheetId="4109"/>
      <sheetData sheetId="4110" refreshError="1"/>
      <sheetData sheetId="4111" refreshError="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sheetData sheetId="4503"/>
      <sheetData sheetId="4504"/>
      <sheetData sheetId="4505"/>
      <sheetData sheetId="4506"/>
      <sheetData sheetId="4507" refreshError="1"/>
      <sheetData sheetId="4508"/>
      <sheetData sheetId="4509"/>
      <sheetData sheetId="4510"/>
      <sheetData sheetId="4511"/>
      <sheetData sheetId="4512"/>
      <sheetData sheetId="4513" refreshError="1"/>
      <sheetData sheetId="4514" refreshError="1"/>
      <sheetData sheetId="4515" refreshError="1"/>
      <sheetData sheetId="4516"/>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sheetData sheetId="4547"/>
      <sheetData sheetId="4548"/>
      <sheetData sheetId="4549"/>
      <sheetData sheetId="4550"/>
      <sheetData sheetId="4551" refreshError="1"/>
      <sheetData sheetId="4552" refreshError="1"/>
      <sheetData sheetId="4553"/>
      <sheetData sheetId="4554"/>
      <sheetData sheetId="4555"/>
      <sheetData sheetId="4556"/>
      <sheetData sheetId="4557"/>
      <sheetData sheetId="4558"/>
      <sheetData sheetId="4559"/>
      <sheetData sheetId="4560" refreshError="1"/>
      <sheetData sheetId="4561" refreshError="1"/>
      <sheetData sheetId="4562" refreshError="1"/>
      <sheetData sheetId="4563" refreshError="1"/>
      <sheetData sheetId="4564" refreshError="1"/>
      <sheetData sheetId="4565" refreshError="1"/>
      <sheetData sheetId="4566"/>
      <sheetData sheetId="4567"/>
      <sheetData sheetId="4568"/>
      <sheetData sheetId="4569"/>
      <sheetData sheetId="4570"/>
      <sheetData sheetId="4571"/>
      <sheetData sheetId="4572"/>
      <sheetData sheetId="4573"/>
      <sheetData sheetId="4574" refreshError="1"/>
      <sheetData sheetId="4575" refreshError="1"/>
      <sheetData sheetId="4576" refreshError="1"/>
      <sheetData sheetId="4577" refreshError="1"/>
      <sheetData sheetId="4578" refreshError="1"/>
      <sheetData sheetId="4579"/>
      <sheetData sheetId="4580"/>
      <sheetData sheetId="4581"/>
      <sheetData sheetId="4582"/>
      <sheetData sheetId="4583"/>
      <sheetData sheetId="4584"/>
      <sheetData sheetId="4585"/>
      <sheetData sheetId="4586"/>
      <sheetData sheetId="4587"/>
      <sheetData sheetId="4588"/>
      <sheetData sheetId="4589"/>
      <sheetData sheetId="4590" refreshError="1"/>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refreshError="1"/>
      <sheetData sheetId="4665" refreshError="1"/>
      <sheetData sheetId="4666" refreshError="1"/>
      <sheetData sheetId="4667" refreshError="1"/>
      <sheetData sheetId="4668" refreshError="1"/>
      <sheetData sheetId="4669" refreshError="1"/>
      <sheetData sheetId="4670" refreshError="1"/>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sheetData sheetId="4767"/>
      <sheetData sheetId="4768"/>
      <sheetData sheetId="4769"/>
      <sheetData sheetId="4770">
        <row r="33">
          <cell r="C33">
            <v>0.77967625899280601</v>
          </cell>
        </row>
      </sheetData>
      <sheetData sheetId="4771"/>
      <sheetData sheetId="4772"/>
      <sheetData sheetId="4773"/>
      <sheetData sheetId="4774">
        <row r="1">
          <cell r="B1" t="str">
            <v>CTO-102-2002</v>
          </cell>
        </row>
      </sheetData>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row r="2">
          <cell r="A2" t="str">
            <v>ACTA No</v>
          </cell>
        </row>
      </sheetData>
      <sheetData sheetId="4797"/>
      <sheetData sheetId="4798"/>
      <sheetData sheetId="4799"/>
      <sheetData sheetId="4800"/>
      <sheetData sheetId="4801"/>
      <sheetData sheetId="4802"/>
      <sheetData sheetId="4803"/>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sheetData sheetId="4857"/>
      <sheetData sheetId="4858">
        <row r="1">
          <cell r="A1" t="str">
            <v>Name</v>
          </cell>
        </row>
      </sheetData>
      <sheetData sheetId="4859"/>
      <sheetData sheetId="4860"/>
      <sheetData sheetId="4861"/>
      <sheetData sheetId="4862"/>
      <sheetData sheetId="4863"/>
      <sheetData sheetId="4864"/>
      <sheetData sheetId="4865"/>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ow r="1">
          <cell r="C1">
            <v>0.2</v>
          </cell>
        </row>
      </sheetData>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refreshError="1"/>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refreshError="1"/>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sheetData sheetId="5001"/>
      <sheetData sheetId="5002"/>
      <sheetData sheetId="5003"/>
      <sheetData sheetId="5004">
        <row r="47">
          <cell r="H47">
            <v>17098.051632633331</v>
          </cell>
        </row>
      </sheetData>
      <sheetData sheetId="5005">
        <row r="47">
          <cell r="H47">
            <v>13407.454219619998</v>
          </cell>
        </row>
      </sheetData>
      <sheetData sheetId="5006">
        <row r="47">
          <cell r="H47">
            <v>13178.048204541665</v>
          </cell>
        </row>
      </sheetData>
      <sheetData sheetId="5007">
        <row r="47">
          <cell r="H47">
            <v>17098.051632633331</v>
          </cell>
        </row>
      </sheetData>
      <sheetData sheetId="5008">
        <row r="47">
          <cell r="H47">
            <v>13407.454219619998</v>
          </cell>
        </row>
      </sheetData>
      <sheetData sheetId="5009">
        <row r="47">
          <cell r="H47">
            <v>13178.048204541665</v>
          </cell>
        </row>
      </sheetData>
      <sheetData sheetId="5010">
        <row r="47">
          <cell r="H47">
            <v>19729.199486104168</v>
          </cell>
        </row>
      </sheetData>
      <sheetData sheetId="5011">
        <row r="47">
          <cell r="H47">
            <v>38405.002915416662</v>
          </cell>
        </row>
      </sheetData>
      <sheetData sheetId="5012">
        <row r="47">
          <cell r="H47">
            <v>41159.979021230996</v>
          </cell>
        </row>
      </sheetData>
      <sheetData sheetId="5013">
        <row r="47">
          <cell r="H47">
            <v>16020</v>
          </cell>
        </row>
      </sheetData>
      <sheetData sheetId="5014">
        <row r="47">
          <cell r="H47">
            <v>11675</v>
          </cell>
        </row>
      </sheetData>
      <sheetData sheetId="5015">
        <row r="47">
          <cell r="H47">
            <v>382683.1643235588</v>
          </cell>
        </row>
      </sheetData>
      <sheetData sheetId="5016">
        <row r="47">
          <cell r="H47">
            <v>27108.482479999999</v>
          </cell>
        </row>
      </sheetData>
      <sheetData sheetId="5017">
        <row r="47">
          <cell r="H47">
            <v>18945.0351992</v>
          </cell>
        </row>
      </sheetData>
      <sheetData sheetId="5018">
        <row r="47">
          <cell r="H47">
            <v>88016.225274879995</v>
          </cell>
        </row>
      </sheetData>
      <sheetData sheetId="5019">
        <row r="47">
          <cell r="H47">
            <v>11296.680928966078</v>
          </cell>
        </row>
      </sheetData>
      <sheetData sheetId="5020">
        <row r="47">
          <cell r="H47">
            <v>19660.483631249997</v>
          </cell>
        </row>
      </sheetData>
      <sheetData sheetId="5021">
        <row r="47">
          <cell r="H47">
            <v>19660.483631249997</v>
          </cell>
        </row>
      </sheetData>
      <sheetData sheetId="5022">
        <row r="47">
          <cell r="H47">
            <v>19660.483631249997</v>
          </cell>
        </row>
      </sheetData>
      <sheetData sheetId="5023">
        <row r="47">
          <cell r="H47">
            <v>39947.116768272004</v>
          </cell>
        </row>
      </sheetData>
      <sheetData sheetId="5024">
        <row r="47">
          <cell r="H47">
            <v>37450.421970255004</v>
          </cell>
        </row>
      </sheetData>
      <sheetData sheetId="5025">
        <row r="47">
          <cell r="H47">
            <v>5631.4338221939006</v>
          </cell>
        </row>
      </sheetData>
      <sheetData sheetId="5026">
        <row r="47">
          <cell r="H47">
            <v>29691.867138751997</v>
          </cell>
        </row>
      </sheetData>
      <sheetData sheetId="5027">
        <row r="47">
          <cell r="H47">
            <v>10601.359883464</v>
          </cell>
        </row>
      </sheetData>
      <sheetData sheetId="5028">
        <row r="47">
          <cell r="H47">
            <v>16440.07876665</v>
          </cell>
        </row>
      </sheetData>
      <sheetData sheetId="5029">
        <row r="47">
          <cell r="H47">
            <v>7502.6541280530009</v>
          </cell>
        </row>
      </sheetData>
      <sheetData sheetId="5030">
        <row r="47">
          <cell r="H47">
            <v>63269.394041350002</v>
          </cell>
        </row>
      </sheetData>
      <sheetData sheetId="5031">
        <row r="47">
          <cell r="H47">
            <v>38708.912732384997</v>
          </cell>
        </row>
      </sheetData>
      <sheetData sheetId="5032">
        <row r="47">
          <cell r="H47">
            <v>30140.654422727453</v>
          </cell>
        </row>
      </sheetData>
      <sheetData sheetId="5033">
        <row r="47">
          <cell r="H47">
            <v>39628.094655192057</v>
          </cell>
        </row>
      </sheetData>
      <sheetData sheetId="5034">
        <row r="47">
          <cell r="H47">
            <v>38729.542446049003</v>
          </cell>
        </row>
      </sheetData>
      <sheetData sheetId="5035">
        <row r="47">
          <cell r="H47">
            <v>7116.936965586</v>
          </cell>
        </row>
      </sheetData>
      <sheetData sheetId="5036">
        <row r="47">
          <cell r="H47">
            <v>9391.2743470000005</v>
          </cell>
        </row>
      </sheetData>
      <sheetData sheetId="5037">
        <row r="47">
          <cell r="H47">
            <v>8500.0189065630984</v>
          </cell>
        </row>
      </sheetData>
      <sheetData sheetId="5038">
        <row r="47">
          <cell r="H47">
            <v>32499.094423904498</v>
          </cell>
        </row>
      </sheetData>
      <sheetData sheetId="5039">
        <row r="47">
          <cell r="H47">
            <v>51817.028777055006</v>
          </cell>
        </row>
      </sheetData>
      <sheetData sheetId="5040">
        <row r="47">
          <cell r="H47">
            <v>55430.1575333</v>
          </cell>
        </row>
      </sheetData>
      <sheetData sheetId="5041">
        <row r="47">
          <cell r="H47">
            <v>25786.003498499998</v>
          </cell>
        </row>
      </sheetData>
      <sheetData sheetId="5042">
        <row r="47">
          <cell r="H47">
            <v>21993.806973733335</v>
          </cell>
        </row>
      </sheetData>
      <sheetData sheetId="5043"/>
      <sheetData sheetId="5044"/>
      <sheetData sheetId="5045"/>
      <sheetData sheetId="5046">
        <row r="47">
          <cell r="H47">
            <v>21941.348275</v>
          </cell>
        </row>
      </sheetData>
      <sheetData sheetId="5047">
        <row r="47">
          <cell r="H47">
            <v>576269.26239999989</v>
          </cell>
        </row>
      </sheetData>
      <sheetData sheetId="5048">
        <row r="48">
          <cell r="H48">
            <v>640370.66537874995</v>
          </cell>
        </row>
      </sheetData>
      <sheetData sheetId="5049">
        <row r="47">
          <cell r="H47">
            <v>21941.348275</v>
          </cell>
        </row>
      </sheetData>
      <sheetData sheetId="5050">
        <row r="47">
          <cell r="H47">
            <v>576269.26239999989</v>
          </cell>
        </row>
      </sheetData>
      <sheetData sheetId="5051">
        <row r="47">
          <cell r="H47">
            <v>9078.6352040999991</v>
          </cell>
        </row>
      </sheetData>
      <sheetData sheetId="5052">
        <row r="49">
          <cell r="H49">
            <v>83961.133243064003</v>
          </cell>
        </row>
      </sheetData>
      <sheetData sheetId="5053">
        <row r="47">
          <cell r="H47">
            <v>14670.136122054002</v>
          </cell>
        </row>
      </sheetData>
      <sheetData sheetId="5054">
        <row r="47">
          <cell r="H47">
            <v>9078.6352040999991</v>
          </cell>
        </row>
      </sheetData>
      <sheetData sheetId="5055">
        <row r="51">
          <cell r="H51">
            <v>117309.4992738</v>
          </cell>
        </row>
      </sheetData>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sheetData sheetId="5159"/>
      <sheetData sheetId="5160"/>
      <sheetData sheetId="5161"/>
      <sheetData sheetId="5162"/>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sheetData sheetId="5926"/>
      <sheetData sheetId="5927" refreshError="1"/>
      <sheetData sheetId="5928" refreshError="1"/>
      <sheetData sheetId="5929" refreshError="1"/>
      <sheetData sheetId="5930" refreshError="1"/>
      <sheetData sheetId="5931" refreshError="1"/>
      <sheetData sheetId="5932" refreshError="1"/>
      <sheetData sheetId="5933"/>
      <sheetData sheetId="5934"/>
      <sheetData sheetId="5935"/>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sheetData sheetId="6249"/>
      <sheetData sheetId="6250"/>
      <sheetData sheetId="625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sheetData sheetId="6264" refreshError="1"/>
      <sheetData sheetId="6265" refreshError="1"/>
      <sheetData sheetId="6266" refreshError="1"/>
      <sheetData sheetId="6267" refreshError="1"/>
      <sheetData sheetId="6268" refreshError="1"/>
      <sheetData sheetId="6269" refreshError="1"/>
      <sheetData sheetId="6270"/>
      <sheetData sheetId="6271"/>
      <sheetData sheetId="6272"/>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sheetData sheetId="6473"/>
      <sheetData sheetId="6474"/>
      <sheetData sheetId="6475"/>
      <sheetData sheetId="6476"/>
      <sheetData sheetId="6477"/>
      <sheetData sheetId="6478"/>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sheetData sheetId="6502"/>
      <sheetData sheetId="6503"/>
      <sheetData sheetId="6504"/>
      <sheetData sheetId="6505" refreshError="1"/>
      <sheetData sheetId="6506"/>
      <sheetData sheetId="6507"/>
      <sheetData sheetId="6508"/>
      <sheetData sheetId="6509"/>
      <sheetData sheetId="6510"/>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sheetData sheetId="6528"/>
      <sheetData sheetId="6529"/>
      <sheetData sheetId="6530"/>
      <sheetData sheetId="6531"/>
      <sheetData sheetId="6532"/>
      <sheetData sheetId="6533"/>
      <sheetData sheetId="6534"/>
      <sheetData sheetId="6535"/>
      <sheetData sheetId="6536"/>
      <sheetData sheetId="6537" refreshError="1"/>
      <sheetData sheetId="6538" refreshError="1"/>
      <sheetData sheetId="6539" refreshError="1"/>
      <sheetData sheetId="6540" refreshError="1"/>
      <sheetData sheetId="6541" refreshError="1"/>
      <sheetData sheetId="6542"/>
      <sheetData sheetId="6543"/>
      <sheetData sheetId="6544"/>
      <sheetData sheetId="6545" refreshError="1"/>
      <sheetData sheetId="6546"/>
      <sheetData sheetId="6547"/>
      <sheetData sheetId="6548"/>
      <sheetData sheetId="6549"/>
      <sheetData sheetId="6550"/>
      <sheetData sheetId="6551"/>
      <sheetData sheetId="6552"/>
      <sheetData sheetId="6553"/>
      <sheetData sheetId="6554"/>
      <sheetData sheetId="6555"/>
      <sheetData sheetId="6556" refreshError="1"/>
      <sheetData sheetId="6557" refreshError="1"/>
      <sheetData sheetId="6558" refreshError="1"/>
      <sheetData sheetId="6559" refreshError="1"/>
      <sheetData sheetId="6560"/>
      <sheetData sheetId="6561"/>
      <sheetData sheetId="6562"/>
      <sheetData sheetId="6563"/>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sheetData sheetId="6588"/>
      <sheetData sheetId="6589"/>
      <sheetData sheetId="6590"/>
      <sheetData sheetId="6591"/>
      <sheetData sheetId="6592"/>
      <sheetData sheetId="6593" refreshError="1"/>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refreshError="1"/>
      <sheetData sheetId="6611"/>
      <sheetData sheetId="6612"/>
      <sheetData sheetId="6613"/>
      <sheetData sheetId="6614"/>
      <sheetData sheetId="6615"/>
      <sheetData sheetId="6616"/>
      <sheetData sheetId="6617" refreshError="1"/>
      <sheetData sheetId="6618" refreshError="1"/>
      <sheetData sheetId="6619" refreshError="1"/>
      <sheetData sheetId="6620" refreshError="1"/>
      <sheetData sheetId="6621" refreshError="1"/>
      <sheetData sheetId="6622" refreshError="1"/>
      <sheetData sheetId="6623" refreshError="1"/>
      <sheetData sheetId="6624"/>
      <sheetData sheetId="6625" refreshError="1"/>
      <sheetData sheetId="6626"/>
      <sheetData sheetId="6627" refreshError="1"/>
      <sheetData sheetId="6628"/>
      <sheetData sheetId="6629"/>
      <sheetData sheetId="6630"/>
      <sheetData sheetId="6631"/>
      <sheetData sheetId="6632"/>
      <sheetData sheetId="6633"/>
      <sheetData sheetId="6634"/>
      <sheetData sheetId="6635"/>
      <sheetData sheetId="6636"/>
      <sheetData sheetId="6637"/>
      <sheetData sheetId="6638" refreshError="1"/>
      <sheetData sheetId="6639"/>
      <sheetData sheetId="6640"/>
      <sheetData sheetId="6641"/>
      <sheetData sheetId="6642"/>
      <sheetData sheetId="6643" refreshError="1"/>
      <sheetData sheetId="6644" refreshError="1"/>
      <sheetData sheetId="6645" refreshError="1"/>
      <sheetData sheetId="6646"/>
      <sheetData sheetId="6647" refreshError="1"/>
      <sheetData sheetId="6648" refreshError="1"/>
      <sheetData sheetId="6649"/>
      <sheetData sheetId="6650"/>
      <sheetData sheetId="6651" refreshError="1"/>
      <sheetData sheetId="6652" refreshError="1"/>
      <sheetData sheetId="6653"/>
      <sheetData sheetId="6654" refreshError="1"/>
      <sheetData sheetId="6655" refreshError="1"/>
      <sheetData sheetId="6656"/>
      <sheetData sheetId="6657"/>
      <sheetData sheetId="6658"/>
      <sheetData sheetId="6659"/>
      <sheetData sheetId="6660"/>
      <sheetData sheetId="6661"/>
      <sheetData sheetId="6662"/>
      <sheetData sheetId="6663"/>
      <sheetData sheetId="6664"/>
      <sheetData sheetId="6665"/>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sheetData sheetId="6692"/>
      <sheetData sheetId="6693"/>
      <sheetData sheetId="6694"/>
      <sheetData sheetId="6695"/>
      <sheetData sheetId="6696"/>
      <sheetData sheetId="6697"/>
      <sheetData sheetId="6698"/>
      <sheetData sheetId="6699"/>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refreshError="1"/>
      <sheetData sheetId="6731"/>
      <sheetData sheetId="6732" refreshError="1"/>
      <sheetData sheetId="6733" refreshError="1"/>
      <sheetData sheetId="6734"/>
      <sheetData sheetId="6735"/>
      <sheetData sheetId="6736"/>
      <sheetData sheetId="6737"/>
      <sheetData sheetId="6738"/>
      <sheetData sheetId="6739"/>
      <sheetData sheetId="6740"/>
      <sheetData sheetId="6741"/>
      <sheetData sheetId="6742"/>
      <sheetData sheetId="6743"/>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refreshError="1"/>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refreshError="1"/>
      <sheetData sheetId="6939" refreshError="1"/>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sheetData sheetId="7193"/>
      <sheetData sheetId="7194"/>
      <sheetData sheetId="7195"/>
      <sheetData sheetId="7196"/>
      <sheetData sheetId="7197"/>
      <sheetData sheetId="7198"/>
      <sheetData sheetId="7199"/>
      <sheetData sheetId="7200"/>
      <sheetData sheetId="720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sheetData sheetId="7472">
        <row r="3">
          <cell r="D3" t="str">
            <v xml:space="preserve">Marzo  31/2002 </v>
          </cell>
        </row>
      </sheetData>
      <sheetData sheetId="7473" refreshError="1"/>
      <sheetData sheetId="7474" refreshError="1"/>
      <sheetData sheetId="7475" refreshError="1"/>
      <sheetData sheetId="7476"/>
      <sheetData sheetId="7477"/>
      <sheetData sheetId="7478"/>
      <sheetData sheetId="7479"/>
      <sheetData sheetId="7480"/>
      <sheetData sheetId="7481"/>
      <sheetData sheetId="7482"/>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SEGUIM Y REPROG MES 1 (2)"/>
      <sheetName val="#REF"/>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HISTORICOS FUEL OIL EXP"/>
      <sheetName val="\Nuevos APU Córdoba\a  aaInform"/>
      <sheetName val="\E\Nuevos APU Córdoba\a  aaInfo"/>
      <sheetName val="\Users\JoseGabriel\Documents\Mi"/>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EQUIPOS"/>
      <sheetName val="MANO DE OBRA"/>
      <sheetName val="TRANSPORTE"/>
      <sheetName val="_aCCIDENTES_DE_1995___1996_xl_4"/>
      <sheetName val="//ccefici"/>
      <sheetName val="//d.docs.live.net/a  aaInformac"/>
      <sheetName val="_aCCIDENTES_DE_1995___1996_xl_3"/>
      <sheetName val="_aCCIDENTES_DE_1995___1996_xl_2"/>
      <sheetName val="ESTADO VÍA-CRIT.TECNICO"/>
      <sheetName val="Hoja2"/>
      <sheetName val="MATERIAL"/>
      <sheetName val="INDICE"/>
      <sheetName val="ACTA No.1 "/>
      <sheetName val="ACTA No.5"/>
      <sheetName val="ACTA MAYORES - GENERAL"/>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_aCCIDENTES_DE_1995___1996_xl_5"/>
      <sheetName val="_aCCIDENTES_DE_1995___1996_xl_6"/>
      <sheetName val="CANT OBRA"/>
      <sheetName val="\Users\ANDRES FELIPE MUÑOZ\Down"/>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E\a  aaInformación GRUPO 4\A M"/>
      <sheetName val="_aCCIDENTES_DE_1995___1996_xl_7"/>
      <sheetName val="_aCCIDENTES_DE_1995___1996_xl_8"/>
      <sheetName val="_aCCIDENTES_DE_1995___1996_xl_9"/>
      <sheetName val="_aCCIDENTES_DE_1995___1996_x_10"/>
      <sheetName val="_aCCIDENTES_DE_1995___1996_x_11"/>
      <sheetName val="_aCCIDENTES_DE_1995___1996_x_12"/>
      <sheetName val="_aCCIDENTES_DE_1995___1996_x_13"/>
      <sheetName val="_aCCIDENTES_DE_1995___1996_x_14"/>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2-AG96"/>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AT"/>
      <sheetName val="HER"/>
      <sheetName val="PER"/>
      <sheetName val="TRANS"/>
      <sheetName val="INTERVENCION"/>
      <sheetName val="\Users\LENOVO\Downloads\a  aaI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refreshError="1"/>
      <sheetData sheetId="314" refreshError="1"/>
      <sheetData sheetId="315" refreshError="1"/>
      <sheetData sheetId="316" refreshError="1"/>
      <sheetData sheetId="317" refreshError="1"/>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sheetData sheetId="336"/>
      <sheetData sheetId="337" refreshError="1"/>
      <sheetData sheetId="338" refreshError="1"/>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sheetData sheetId="520"/>
      <sheetData sheetId="521"/>
      <sheetData sheetId="522"/>
      <sheetData sheetId="523"/>
      <sheetData sheetId="524"/>
      <sheetData sheetId="525"/>
      <sheetData sheetId="526"/>
      <sheetData sheetId="527"/>
      <sheetData sheetId="528"/>
      <sheetData sheetId="529"/>
      <sheetData sheetId="530"/>
      <sheetData sheetId="531" refreshError="1"/>
      <sheetData sheetId="532" refreshError="1"/>
      <sheetData sheetId="533" refreshError="1"/>
      <sheetData sheetId="534" refreshError="1"/>
      <sheetData sheetId="535" refreshError="1"/>
      <sheetData sheetId="53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OPCIONES DE SIMULACION"/>
      <sheetName val="COSTOS DE TRANSPORTE"/>
      <sheetName val="BOUNDS &amp; ROWS"/>
      <sheetName val="COMPRA MATERIA PRIMA"/>
      <sheetName val="STRSUMM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aCCIDENTES DE 1995 - 1996.xls]"/>
      <sheetName val="Formulario N° 4"/>
      <sheetName val="EQUIPO"/>
      <sheetName val="Base Muestra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COSTOS UNITARIOS"/>
      <sheetName val="CA-2909"/>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sheetData sheetId="392"/>
      <sheetData sheetId="393"/>
      <sheetData sheetId="394"/>
      <sheetData sheetId="395"/>
      <sheetData sheetId="396"/>
      <sheetData sheetId="397"/>
      <sheetData sheetId="398" refreshError="1"/>
      <sheetData sheetId="399" refreshError="1"/>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ateriales"/>
      <sheetName val="Cuadrillas"/>
      <sheetName val="Concretos y morteros"/>
      <sheetName val="Equipo"/>
      <sheetName val="Datos iniciales "/>
      <sheetName val="Transporte"/>
      <sheetName val="\Users\USUARIO\Downloads\MANTEN"/>
      <sheetName val="Formulario N° 4"/>
      <sheetName val="CONT_ADI"/>
      <sheetName val="INDICMICROEMP"/>
      <sheetName val="INDICE"/>
      <sheetName val="Datos"/>
      <sheetName val="Jornal"/>
      <sheetName val="#REF"/>
      <sheetName val="Fornato 6"/>
      <sheetName val="precios-básicos2002"/>
      <sheetName val="\I\I\MANTENIMIENTO RUTA 1001_MA"/>
      <sheetName val="\Users\Personal\Downloads\MANTE"/>
      <sheetName val="TOTALES"/>
      <sheetName val="\G\I\MANTENIMIENTO RUTA 1001_MA"/>
      <sheetName val="\D\MANTENIMIENTO RUTA 1001_MARZ"/>
      <sheetName val="\G\D\MANTENIMIENTO RUTA 1001_MA"/>
      <sheetName val="CrudosA"/>
      <sheetName val="casosWTI"/>
      <sheetName val="[a  aaInformación]__cceficien_4"/>
      <sheetName val="[a  aaInformación]__cceficien_3"/>
      <sheetName val="[a  aaInformación]//cceficiente"/>
      <sheetName val="[a  aaInformación]__cceficien_2"/>
      <sheetName val="INFORME SEMANAL"/>
      <sheetName val="AVANCE SEMANAL"/>
      <sheetName val="CLIMA mes"/>
      <sheetName val="REG FOTO"/>
      <sheetName val="SISOMA"/>
      <sheetName val="M.O."/>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5"/>
      <sheetName val="[a  aaInformación]__cceficien_6"/>
      <sheetName val="[a  aaInformación]__cceficien_7"/>
      <sheetName val="[a  aaInformación]__cceficien_8"/>
      <sheetName val="[a  aaInformación]__cceficien_9"/>
      <sheetName val="[a  aaInformación]__cceficie_10"/>
      <sheetName val="[a  aaInformación]__cceficie_11"/>
      <sheetName val="[a  aaInformación]__cceficie_12"/>
      <sheetName val="[a  aaInformación]__cceficie_13"/>
      <sheetName val="[a  aaInformación]__cceficie_14"/>
      <sheetName val="ITEMS"/>
      <sheetName val="Emboquillar"/>
      <sheetName val="Acometidacobrerígido"/>
      <sheetName val="Acometidatoma"/>
      <sheetName val="Acometidahasta1&quot;"/>
      <sheetName val="\Users\LENOVO\Downloads\Users\A"/>
      <sheetName val="PREC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s>
    <sheetDataSet>
      <sheetData sheetId="0"/>
      <sheetData sheetId="1"/>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Resumen Total"/>
      <sheetName val="Hoja Resumen Cantidades"/>
      <sheetName val="Alcantarillas"/>
      <sheetName val="FICHA EBI 1 de 6 "/>
      <sheetName val="Hoja3"/>
      <sheetName val="MANO DE OBRA"/>
      <sheetName val="1.1"/>
      <sheetName val="EQUIPO"/>
      <sheetName val="TUBERIA"/>
      <sheetName val="Hoja2"/>
      <sheetName val="MATERIALES"/>
      <sheetName val="COSTOS UNITARIOS"/>
      <sheetName val="CA-2909"/>
      <sheetName val="5094-2003"/>
      <sheetName val="5.2"/>
      <sheetName val="CONT_ADI"/>
      <sheetName val="RECURSOS"/>
      <sheetName val="Datos Generale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Formatos.xls"/>
      <sheetName val="FORMATO ESTANDAR"/>
      <sheetName val="CASHFLOW"/>
      <sheetName val="5001 Lisama 158"/>
      <sheetName val="5001 Lisama Este 1"/>
      <sheetName val="INSUMOS"/>
      <sheetName val=""/>
      <sheetName val="Run Slide Sheet"/>
      <sheetName val="unitarios"/>
      <sheetName val="ANALISIS DE PRECIOS UNITARIOS"/>
      <sheetName val="MEMORIAS DE CALCULO"/>
      <sheetName val="PESOS"/>
      <sheetName val="Ingenieria"/>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DATOS"/>
      <sheetName val="ITEMS"/>
      <sheetName val="APU"/>
      <sheetName val="AIU"/>
      <sheetName val="COL 21169"/>
      <sheetName val="LN5-CHC.4-7-SS7"/>
      <sheetName val="9.625 CSG LN-5"/>
      <sheetName val="Drill Sheet"/>
      <sheetName val="Base_P10"/>
      <sheetName val="Base_P50"/>
      <sheetName val="Base_P90"/>
      <sheetName val="Prod_Inv_P10"/>
      <sheetName val="Prod_Inv_P50"/>
      <sheetName val="Prod_Inv_P90"/>
      <sheetName val="Todos"/>
      <sheetName val="PROYECTOS ESTIMADOS"/>
      <sheetName val="Hoja 1 "/>
      <sheetName val="ESTADO RED"/>
      <sheetName val="CARRETERAS"/>
      <sheetName val="GENERALIDADES "/>
      <sheetName val="1"/>
      <sheetName val="list. mat"/>
      <sheetName val="Seleccion"/>
      <sheetName val="EVAL. PROVEE"/>
      <sheetName val="list. Prov."/>
      <sheetName val="REVISIONES"/>
      <sheetName val="Pta a tierra"/>
      <sheetName val="DATA"/>
      <sheetName val="inpermeabOTRO"/>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steel"/>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 val="Prestaciones y AIU"/>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sheetData sheetId="14"/>
      <sheetData sheetId="15"/>
      <sheetData sheetId="16"/>
      <sheetData sheetId="17" refreshError="1"/>
      <sheetData sheetId="18" refreshError="1"/>
      <sheetData sheetId="19"/>
      <sheetData sheetId="20"/>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2">
          <cell r="B2" t="str">
            <v>INFORME SEMANAL DE ACTIVIDADES</v>
          </cell>
        </row>
      </sheetData>
      <sheetData sheetId="57">
        <row r="2">
          <cell r="B2" t="str">
            <v>INFORME SEMANAL DE ACTIVIDADES</v>
          </cell>
        </row>
      </sheetData>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row r="2">
          <cell r="B2" t="str">
            <v>INFORME SEMANAL DE ACTIVIDADES</v>
          </cell>
        </row>
      </sheetData>
      <sheetData sheetId="65">
        <row r="2">
          <cell r="B2" t="str">
            <v>INFORME SEMANAL DE ACTIVIDADES</v>
          </cell>
        </row>
      </sheetData>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ow r="2">
          <cell r="BZ2" t="str">
            <v xml:space="preserve">          ACERIA   M.C.C.</v>
          </cell>
        </row>
      </sheetData>
      <sheetData sheetId="155"/>
      <sheetData sheetId="156">
        <row r="2">
          <cell r="BZ2" t="str">
            <v xml:space="preserve">          ACERIA   M.C.C.</v>
          </cell>
        </row>
      </sheetData>
      <sheetData sheetId="157">
        <row r="2">
          <cell r="BZ2" t="str">
            <v xml:space="preserve">          ACERIA   M.C.C.</v>
          </cell>
        </row>
      </sheetData>
      <sheetData sheetId="158">
        <row r="2">
          <cell r="BZ2" t="str">
            <v xml:space="preserve">          ACERIA   M.C.C.</v>
          </cell>
        </row>
      </sheetData>
      <sheetData sheetId="159"/>
      <sheetData sheetId="160">
        <row r="2">
          <cell r="BZ2" t="str">
            <v xml:space="preserve">          ACERIA   M.C.C.</v>
          </cell>
        </row>
      </sheetData>
      <sheetData sheetId="161">
        <row r="2">
          <cell r="BZ2" t="str">
            <v xml:space="preserve">          ACERIA   M.C.C.</v>
          </cell>
        </row>
      </sheetData>
      <sheetData sheetId="162"/>
      <sheetData sheetId="163">
        <row r="2">
          <cell r="BZ2" t="str">
            <v xml:space="preserve">          ACERIA   M.C.C.</v>
          </cell>
        </row>
      </sheetData>
      <sheetData sheetId="164" refreshError="1"/>
      <sheetData sheetId="165">
        <row r="2">
          <cell r="BZ2" t="str">
            <v xml:space="preserve">          ACERIA   M.C.C.</v>
          </cell>
        </row>
      </sheetData>
      <sheetData sheetId="166">
        <row r="2">
          <cell r="BZ2" t="str">
            <v xml:space="preserve">          ACERIA   M.C.C.</v>
          </cell>
        </row>
      </sheetData>
      <sheetData sheetId="167">
        <row r="2">
          <cell r="BZ2" t="str">
            <v xml:space="preserve">          ACERIA   M.C.C.</v>
          </cell>
        </row>
      </sheetData>
      <sheetData sheetId="168" refreshError="1"/>
      <sheetData sheetId="169"/>
      <sheetData sheetId="170" refreshError="1"/>
      <sheetData sheetId="171">
        <row r="2">
          <cell r="BZ2" t="str">
            <v xml:space="preserve">          ACERIA   M.C.C.</v>
          </cell>
        </row>
      </sheetData>
      <sheetData sheetId="172" refreshError="1"/>
      <sheetData sheetId="173" refreshError="1"/>
      <sheetData sheetId="174" refreshError="1"/>
      <sheetData sheetId="175" refreshError="1"/>
      <sheetData sheetId="176" refreshError="1"/>
      <sheetData sheetId="177">
        <row r="2">
          <cell r="BZ2" t="str">
            <v xml:space="preserve">          ACERIA   M.C.C.</v>
          </cell>
        </row>
      </sheetData>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A.P.U"/>
      <sheetName val="c2.5y2.6"/>
      <sheetName val="c2_5y2_6"/>
      <sheetName val="c2_5y2_62"/>
      <sheetName val="c2_5y2_61"/>
      <sheetName val="c2_5y2_63"/>
      <sheetName val="c2_5y2_64"/>
      <sheetName val="c2_5y2_65"/>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Q49"/>
  <sheetViews>
    <sheetView showGridLines="0" tabSelected="1" view="pageBreakPreview" topLeftCell="A25" zoomScale="55" zoomScaleNormal="55" zoomScaleSheetLayoutView="55" zoomScalePageLayoutView="70" workbookViewId="0">
      <selection activeCell="K26" sqref="K26"/>
    </sheetView>
  </sheetViews>
  <sheetFormatPr baseColWidth="10" defaultColWidth="11.44140625" defaultRowHeight="17.399999999999999"/>
  <cols>
    <col min="1" max="2" width="4.44140625" style="180" customWidth="1"/>
    <col min="3" max="3" width="14.6640625" style="180" customWidth="1"/>
    <col min="4" max="4" width="14.33203125" style="180" customWidth="1"/>
    <col min="5" max="5" width="16.109375" style="250" customWidth="1"/>
    <col min="6" max="6" width="21.77734375" style="180" customWidth="1"/>
    <col min="7" max="7" width="73.33203125" style="180" customWidth="1"/>
    <col min="8" max="8" width="8.6640625" style="180" customWidth="1"/>
    <col min="9" max="9" width="20.109375" style="180" customWidth="1"/>
    <col min="10" max="10" width="23.88671875" style="180" customWidth="1"/>
    <col min="11" max="11" width="30" style="180" customWidth="1"/>
    <col min="12" max="13" width="4.44140625" style="180" customWidth="1"/>
    <col min="14" max="14" width="17.88671875" style="180" bestFit="1" customWidth="1"/>
    <col min="15" max="15" width="24.21875" style="180" customWidth="1"/>
    <col min="16" max="16384" width="11.44140625" style="180"/>
  </cols>
  <sheetData>
    <row r="1" spans="2:12" ht="18" thickBot="1">
      <c r="B1" s="178"/>
      <c r="C1" s="179"/>
      <c r="D1" s="178"/>
      <c r="E1" s="179"/>
    </row>
    <row r="2" spans="2:12" ht="18.600000000000001" thickTop="1" thickBot="1">
      <c r="B2" s="310"/>
      <c r="C2" s="311"/>
      <c r="D2" s="311"/>
      <c r="E2" s="311"/>
      <c r="F2" s="311"/>
      <c r="G2" s="311"/>
      <c r="H2" s="311"/>
      <c r="I2" s="311"/>
      <c r="J2" s="311"/>
      <c r="K2" s="311"/>
      <c r="L2" s="312"/>
    </row>
    <row r="3" spans="2:12" ht="31.5" customHeight="1">
      <c r="B3" s="181"/>
      <c r="C3" s="313" t="s">
        <v>2</v>
      </c>
      <c r="D3" s="314"/>
      <c r="E3" s="314"/>
      <c r="F3" s="314"/>
      <c r="G3" s="314"/>
      <c r="H3" s="314"/>
      <c r="I3" s="314"/>
      <c r="J3" s="314"/>
      <c r="K3" s="315"/>
      <c r="L3" s="182"/>
    </row>
    <row r="4" spans="2:12">
      <c r="B4" s="181"/>
      <c r="C4" s="316" t="s">
        <v>3</v>
      </c>
      <c r="D4" s="317"/>
      <c r="E4" s="317"/>
      <c r="F4" s="317"/>
      <c r="G4" s="317"/>
      <c r="H4" s="317"/>
      <c r="I4" s="317"/>
      <c r="J4" s="317"/>
      <c r="K4" s="318"/>
      <c r="L4" s="182"/>
    </row>
    <row r="5" spans="2:12" ht="34.5" hidden="1" customHeight="1">
      <c r="B5" s="181"/>
      <c r="C5" s="319" t="s">
        <v>4</v>
      </c>
      <c r="D5" s="320"/>
      <c r="E5" s="320"/>
      <c r="F5" s="320"/>
      <c r="G5" s="320"/>
      <c r="H5" s="320"/>
      <c r="I5" s="320"/>
      <c r="J5" s="320"/>
      <c r="K5" s="321"/>
      <c r="L5" s="182"/>
    </row>
    <row r="6" spans="2:12" ht="30" customHeight="1" thickBot="1">
      <c r="B6" s="181"/>
      <c r="C6" s="324"/>
      <c r="D6" s="325"/>
      <c r="E6" s="325"/>
      <c r="F6" s="325"/>
      <c r="G6" s="325"/>
      <c r="H6" s="325"/>
      <c r="I6" s="325"/>
      <c r="J6" s="325"/>
      <c r="K6" s="326"/>
      <c r="L6" s="182"/>
    </row>
    <row r="7" spans="2:12" ht="30" customHeight="1">
      <c r="B7" s="181"/>
      <c r="C7" s="339" t="s">
        <v>5</v>
      </c>
      <c r="D7" s="333" t="s">
        <v>6</v>
      </c>
      <c r="E7" s="341" t="s">
        <v>7</v>
      </c>
      <c r="F7" s="341"/>
      <c r="G7" s="339" t="s">
        <v>8</v>
      </c>
      <c r="H7" s="333" t="s">
        <v>9</v>
      </c>
      <c r="I7" s="333" t="s">
        <v>10</v>
      </c>
      <c r="J7" s="335" t="s">
        <v>11</v>
      </c>
      <c r="K7" s="337" t="s">
        <v>12</v>
      </c>
      <c r="L7" s="182"/>
    </row>
    <row r="8" spans="2:12" ht="30" customHeight="1" thickBot="1">
      <c r="B8" s="181"/>
      <c r="C8" s="340"/>
      <c r="D8" s="334"/>
      <c r="E8" s="183" t="s">
        <v>13</v>
      </c>
      <c r="F8" s="183" t="s">
        <v>14</v>
      </c>
      <c r="G8" s="340"/>
      <c r="H8" s="334"/>
      <c r="I8" s="334"/>
      <c r="J8" s="336"/>
      <c r="K8" s="338"/>
      <c r="L8" s="182"/>
    </row>
    <row r="9" spans="2:12" ht="30" customHeight="1" thickBot="1">
      <c r="B9" s="181"/>
      <c r="C9" s="184">
        <v>1</v>
      </c>
      <c r="D9" s="322" t="s">
        <v>122</v>
      </c>
      <c r="E9" s="322"/>
      <c r="F9" s="322"/>
      <c r="G9" s="322"/>
      <c r="H9" s="322"/>
      <c r="I9" s="322"/>
      <c r="J9" s="322"/>
      <c r="K9" s="323"/>
      <c r="L9" s="182"/>
    </row>
    <row r="10" spans="2:12" ht="30" customHeight="1" thickBot="1">
      <c r="B10" s="181"/>
      <c r="C10" s="184">
        <v>1.1000000000000001</v>
      </c>
      <c r="D10" s="307" t="s">
        <v>93</v>
      </c>
      <c r="E10" s="308"/>
      <c r="F10" s="309"/>
      <c r="G10" s="185"/>
      <c r="H10" s="185"/>
      <c r="I10" s="185"/>
      <c r="J10" s="185"/>
      <c r="K10" s="186"/>
      <c r="L10" s="182"/>
    </row>
    <row r="11" spans="2:12" ht="39.6" customHeight="1">
      <c r="B11" s="181"/>
      <c r="C11" s="187" t="s">
        <v>94</v>
      </c>
      <c r="D11" s="188" t="str">
        <f>+C11</f>
        <v>1.1.1</v>
      </c>
      <c r="E11" s="188"/>
      <c r="F11" s="188" t="s">
        <v>102</v>
      </c>
      <c r="G11" s="189" t="s">
        <v>104</v>
      </c>
      <c r="H11" s="190" t="s">
        <v>117</v>
      </c>
      <c r="I11" s="191">
        <v>1796.92</v>
      </c>
      <c r="J11" s="192">
        <f>ROUND(11283*1.32,0)</f>
        <v>14894</v>
      </c>
      <c r="K11" s="193">
        <f>ROUND(J11*I11,0)</f>
        <v>26763326</v>
      </c>
      <c r="L11" s="182"/>
    </row>
    <row r="12" spans="2:12" ht="46.2" customHeight="1">
      <c r="B12" s="181"/>
      <c r="C12" s="187" t="s">
        <v>95</v>
      </c>
      <c r="D12" s="188" t="str">
        <f t="shared" ref="D12:D17" si="0">+C12</f>
        <v>1.1.2</v>
      </c>
      <c r="E12" s="188"/>
      <c r="F12" s="188" t="s">
        <v>103</v>
      </c>
      <c r="G12" s="189" t="s">
        <v>105</v>
      </c>
      <c r="H12" s="190" t="s">
        <v>118</v>
      </c>
      <c r="I12" s="191">
        <v>11</v>
      </c>
      <c r="J12" s="192">
        <f>ROUND(25556*1.32,0)</f>
        <v>33734</v>
      </c>
      <c r="K12" s="193">
        <f t="shared" ref="K12:K17" si="1">ROUND(J12*I12,0)</f>
        <v>371074</v>
      </c>
      <c r="L12" s="182"/>
    </row>
    <row r="13" spans="2:12" ht="39" customHeight="1">
      <c r="B13" s="181"/>
      <c r="C13" s="187" t="s">
        <v>106</v>
      </c>
      <c r="D13" s="188" t="str">
        <f t="shared" si="0"/>
        <v>1.1.3</v>
      </c>
      <c r="E13" s="188"/>
      <c r="F13" s="188" t="s">
        <v>126</v>
      </c>
      <c r="G13" s="189" t="s">
        <v>107</v>
      </c>
      <c r="H13" s="190" t="s">
        <v>117</v>
      </c>
      <c r="I13" s="191">
        <v>8.25</v>
      </c>
      <c r="J13" s="192">
        <f>ROUND(44400*1.32,0)</f>
        <v>58608</v>
      </c>
      <c r="K13" s="193">
        <f t="shared" si="1"/>
        <v>483516</v>
      </c>
      <c r="L13" s="182"/>
    </row>
    <row r="14" spans="2:12" ht="36" customHeight="1">
      <c r="B14" s="181"/>
      <c r="C14" s="187" t="s">
        <v>108</v>
      </c>
      <c r="D14" s="188" t="str">
        <f t="shared" si="0"/>
        <v>1.1.4</v>
      </c>
      <c r="E14" s="188" t="s">
        <v>131</v>
      </c>
      <c r="F14" s="188"/>
      <c r="G14" s="189" t="s">
        <v>109</v>
      </c>
      <c r="H14" s="190" t="s">
        <v>117</v>
      </c>
      <c r="I14" s="191">
        <v>8.25</v>
      </c>
      <c r="J14" s="192">
        <f>ROUND(126828*1.32,0)</f>
        <v>167413</v>
      </c>
      <c r="K14" s="193">
        <f t="shared" si="1"/>
        <v>1381157</v>
      </c>
      <c r="L14" s="182"/>
    </row>
    <row r="15" spans="2:12" ht="38.4" customHeight="1">
      <c r="B15" s="181"/>
      <c r="C15" s="187" t="s">
        <v>110</v>
      </c>
      <c r="D15" s="188" t="str">
        <f t="shared" si="0"/>
        <v>1.1.5</v>
      </c>
      <c r="E15" s="188"/>
      <c r="F15" s="188" t="s">
        <v>127</v>
      </c>
      <c r="G15" s="189" t="s">
        <v>111</v>
      </c>
      <c r="H15" s="190" t="s">
        <v>118</v>
      </c>
      <c r="I15" s="191">
        <v>11</v>
      </c>
      <c r="J15" s="192">
        <f>ROUNDUP(47738*1.32,0)</f>
        <v>63015</v>
      </c>
      <c r="K15" s="193">
        <f t="shared" si="1"/>
        <v>693165</v>
      </c>
      <c r="L15" s="182"/>
    </row>
    <row r="16" spans="2:12" ht="47.4" customHeight="1">
      <c r="B16" s="181"/>
      <c r="C16" s="187" t="s">
        <v>112</v>
      </c>
      <c r="D16" s="188" t="str">
        <f t="shared" si="0"/>
        <v>1.1.6</v>
      </c>
      <c r="E16" s="188"/>
      <c r="F16" s="188" t="s">
        <v>128</v>
      </c>
      <c r="G16" s="189" t="s">
        <v>113</v>
      </c>
      <c r="H16" s="190" t="s">
        <v>117</v>
      </c>
      <c r="I16" s="191">
        <v>1177</v>
      </c>
      <c r="J16" s="192">
        <f>ROUND(65748*1.32,0)</f>
        <v>86787</v>
      </c>
      <c r="K16" s="193">
        <f t="shared" si="1"/>
        <v>102148299</v>
      </c>
      <c r="L16" s="182"/>
    </row>
    <row r="17" spans="2:17" ht="60.6" customHeight="1">
      <c r="B17" s="181"/>
      <c r="C17" s="187" t="s">
        <v>114</v>
      </c>
      <c r="D17" s="188" t="str">
        <f t="shared" si="0"/>
        <v>1.1.7</v>
      </c>
      <c r="E17" s="188"/>
      <c r="F17" s="188" t="s">
        <v>129</v>
      </c>
      <c r="G17" s="189" t="s">
        <v>92</v>
      </c>
      <c r="H17" s="190" t="s">
        <v>117</v>
      </c>
      <c r="I17" s="191">
        <v>1177</v>
      </c>
      <c r="J17" s="192">
        <f>ROUNDDOWN(151124*1.32,0)</f>
        <v>199483</v>
      </c>
      <c r="K17" s="193">
        <f t="shared" si="1"/>
        <v>234791491</v>
      </c>
      <c r="L17" s="182"/>
    </row>
    <row r="18" spans="2:17" ht="30" customHeight="1" thickBot="1">
      <c r="B18" s="181"/>
      <c r="C18" s="194" t="s">
        <v>15</v>
      </c>
      <c r="D18" s="195"/>
      <c r="E18" s="195"/>
      <c r="F18" s="195"/>
      <c r="G18" s="196"/>
      <c r="H18" s="195"/>
      <c r="I18" s="197"/>
      <c r="J18" s="198"/>
      <c r="K18" s="199">
        <f>K11+K12+K13+K14+K15+K16+K17</f>
        <v>366632028</v>
      </c>
      <c r="L18" s="182"/>
    </row>
    <row r="19" spans="2:17" ht="30" customHeight="1" thickBot="1">
      <c r="B19" s="181"/>
      <c r="C19" s="184">
        <v>1.2</v>
      </c>
      <c r="D19" s="307" t="s">
        <v>115</v>
      </c>
      <c r="E19" s="308"/>
      <c r="F19" s="309"/>
      <c r="G19" s="200"/>
      <c r="H19" s="200"/>
      <c r="I19" s="200"/>
      <c r="J19" s="200"/>
      <c r="K19" s="201"/>
      <c r="L19" s="182"/>
    </row>
    <row r="20" spans="2:17" ht="40.200000000000003" customHeight="1">
      <c r="B20" s="181"/>
      <c r="C20" s="187" t="s">
        <v>116</v>
      </c>
      <c r="D20" s="188"/>
      <c r="E20" s="188"/>
      <c r="F20" s="188" t="s">
        <v>130</v>
      </c>
      <c r="G20" s="189" t="s">
        <v>125</v>
      </c>
      <c r="H20" s="188" t="s">
        <v>118</v>
      </c>
      <c r="I20" s="191">
        <v>382.75</v>
      </c>
      <c r="J20" s="202">
        <f>ROUND(25227*1.32,0)</f>
        <v>33300</v>
      </c>
      <c r="K20" s="203">
        <f>ROUND(I20*J20,0)</f>
        <v>12745575</v>
      </c>
      <c r="L20" s="182"/>
    </row>
    <row r="21" spans="2:17" ht="49.8" customHeight="1">
      <c r="B21" s="181"/>
      <c r="C21" s="187" t="s">
        <v>119</v>
      </c>
      <c r="D21" s="188"/>
      <c r="E21" s="188"/>
      <c r="F21" s="188" t="s">
        <v>132</v>
      </c>
      <c r="G21" s="189" t="s">
        <v>120</v>
      </c>
      <c r="H21" s="188" t="s">
        <v>118</v>
      </c>
      <c r="I21" s="191">
        <v>738.65</v>
      </c>
      <c r="J21" s="202">
        <f>ROUNDDOWN(47657*1.32,0)</f>
        <v>62907</v>
      </c>
      <c r="K21" s="203">
        <f>ROUND(I21*J21,0)</f>
        <v>46466256</v>
      </c>
      <c r="L21" s="182"/>
    </row>
    <row r="22" spans="2:17" ht="40.799999999999997" customHeight="1">
      <c r="B22" s="181"/>
      <c r="C22" s="187" t="s">
        <v>121</v>
      </c>
      <c r="D22" s="204"/>
      <c r="E22" s="204"/>
      <c r="F22" s="188" t="s">
        <v>133</v>
      </c>
      <c r="G22" s="205" t="s">
        <v>123</v>
      </c>
      <c r="H22" s="204" t="s">
        <v>124</v>
      </c>
      <c r="I22" s="191">
        <v>2</v>
      </c>
      <c r="J22" s="202">
        <f>ROUND(1068052*1.32,0)</f>
        <v>1409829</v>
      </c>
      <c r="K22" s="203">
        <f t="shared" ref="K22" si="2">ROUND(I22*J22,0)</f>
        <v>2819658</v>
      </c>
      <c r="L22" s="182"/>
      <c r="N22" s="280"/>
      <c r="O22" s="280"/>
      <c r="P22" s="206"/>
      <c r="Q22" s="206"/>
    </row>
    <row r="23" spans="2:17" ht="40.799999999999997" customHeight="1">
      <c r="B23" s="181"/>
      <c r="C23" s="187" t="s">
        <v>138</v>
      </c>
      <c r="D23" s="204"/>
      <c r="E23" s="204"/>
      <c r="F23" s="188" t="s">
        <v>139</v>
      </c>
      <c r="G23" s="205" t="s">
        <v>140</v>
      </c>
      <c r="H23" s="204" t="s">
        <v>117</v>
      </c>
      <c r="I23" s="191">
        <v>57.28</v>
      </c>
      <c r="J23" s="202">
        <f>ROUND(421066*1.32,0)</f>
        <v>555807</v>
      </c>
      <c r="K23" s="203">
        <f t="shared" ref="K23" si="3">ROUND(I23*J23,0)</f>
        <v>31836625</v>
      </c>
      <c r="L23" s="182"/>
      <c r="N23" s="280"/>
      <c r="O23" s="280"/>
      <c r="P23" s="206"/>
      <c r="Q23" s="206"/>
    </row>
    <row r="24" spans="2:17" ht="30" customHeight="1" thickBot="1">
      <c r="B24" s="181"/>
      <c r="C24" s="194" t="s">
        <v>15</v>
      </c>
      <c r="D24" s="207"/>
      <c r="E24" s="208"/>
      <c r="F24" s="207"/>
      <c r="G24" s="207"/>
      <c r="H24" s="207"/>
      <c r="I24" s="197"/>
      <c r="J24" s="207"/>
      <c r="K24" s="199">
        <f>K20+K21+K23+K22</f>
        <v>93868114</v>
      </c>
      <c r="L24" s="182"/>
      <c r="O24" s="209"/>
    </row>
    <row r="25" spans="2:17" ht="13.2" customHeight="1" thickBot="1">
      <c r="B25" s="181"/>
      <c r="C25" s="210"/>
      <c r="D25" s="200"/>
      <c r="E25" s="200"/>
      <c r="F25" s="200"/>
      <c r="G25" s="200"/>
      <c r="H25" s="200"/>
      <c r="I25" s="200"/>
      <c r="J25" s="200"/>
      <c r="K25" s="211"/>
      <c r="L25" s="182"/>
      <c r="O25" s="209"/>
    </row>
    <row r="26" spans="2:17" s="215" customFormat="1" ht="30" customHeight="1" thickBot="1">
      <c r="B26" s="212"/>
      <c r="C26" s="327" t="s">
        <v>16</v>
      </c>
      <c r="D26" s="328"/>
      <c r="E26" s="328"/>
      <c r="F26" s="328"/>
      <c r="G26" s="328"/>
      <c r="H26" s="328"/>
      <c r="I26" s="328"/>
      <c r="J26" s="329"/>
      <c r="K26" s="213">
        <f>K24+K18</f>
        <v>460500142</v>
      </c>
      <c r="L26" s="214"/>
    </row>
    <row r="27" spans="2:17" s="215" customFormat="1" ht="18" thickBot="1">
      <c r="B27" s="212"/>
      <c r="C27" s="216"/>
      <c r="D27" s="217"/>
      <c r="E27" s="217"/>
      <c r="F27" s="217"/>
      <c r="G27" s="217"/>
      <c r="H27" s="217"/>
      <c r="I27" s="217"/>
      <c r="J27" s="217"/>
      <c r="K27" s="218"/>
      <c r="L27" s="214"/>
    </row>
    <row r="28" spans="2:17" s="215" customFormat="1" ht="17.399999999999999" customHeight="1">
      <c r="B28" s="212"/>
      <c r="C28" s="219"/>
      <c r="D28" s="220"/>
      <c r="E28" s="221"/>
      <c r="F28" s="221"/>
      <c r="G28" s="285"/>
      <c r="H28" s="286"/>
      <c r="I28" s="287"/>
      <c r="J28" s="222"/>
      <c r="K28" s="223"/>
      <c r="L28" s="214"/>
    </row>
    <row r="29" spans="2:17" s="215" customFormat="1" ht="30" customHeight="1">
      <c r="B29" s="212"/>
      <c r="C29" s="219"/>
      <c r="D29" s="224"/>
      <c r="E29" s="224"/>
      <c r="F29" s="224"/>
      <c r="G29" s="225" t="s">
        <v>17</v>
      </c>
      <c r="H29" s="226"/>
      <c r="I29" s="227"/>
      <c r="J29" s="228"/>
      <c r="K29" s="229"/>
      <c r="L29" s="214"/>
    </row>
    <row r="30" spans="2:17" s="215" customFormat="1" ht="18.600000000000001" customHeight="1" thickBot="1">
      <c r="B30" s="212"/>
      <c r="C30" s="219"/>
      <c r="D30" s="220"/>
      <c r="E30" s="221"/>
      <c r="F30" s="221"/>
      <c r="G30" s="230"/>
      <c r="H30" s="230"/>
      <c r="I30" s="230"/>
      <c r="J30" s="230"/>
      <c r="K30" s="231"/>
      <c r="L30" s="214"/>
    </row>
    <row r="31" spans="2:17" s="215" customFormat="1" ht="30" customHeight="1" thickBot="1">
      <c r="B31" s="212"/>
      <c r="C31" s="219"/>
      <c r="D31" s="220"/>
      <c r="E31" s="221"/>
      <c r="F31" s="221"/>
      <c r="G31" s="232" t="s">
        <v>18</v>
      </c>
      <c r="H31" s="233"/>
      <c r="I31" s="234"/>
      <c r="J31" s="235"/>
      <c r="K31" s="213">
        <f>+K26</f>
        <v>460500142</v>
      </c>
      <c r="L31" s="214"/>
    </row>
    <row r="32" spans="2:17" s="215" customFormat="1" ht="18" thickBot="1">
      <c r="B32" s="212"/>
      <c r="C32" s="219"/>
      <c r="D32" s="220"/>
      <c r="E32" s="220"/>
      <c r="F32" s="220"/>
      <c r="G32" s="221"/>
      <c r="H32" s="221"/>
      <c r="I32" s="236"/>
      <c r="J32" s="237"/>
      <c r="K32" s="238"/>
      <c r="L32" s="214"/>
    </row>
    <row r="33" spans="2:13" s="215" customFormat="1">
      <c r="B33" s="212"/>
      <c r="C33" s="239"/>
      <c r="D33" s="331"/>
      <c r="E33" s="331"/>
      <c r="F33" s="331"/>
      <c r="G33" s="331"/>
      <c r="H33" s="331"/>
      <c r="I33" s="331"/>
      <c r="J33" s="331"/>
      <c r="K33" s="332"/>
      <c r="L33" s="240"/>
    </row>
    <row r="34" spans="2:13" s="215" customFormat="1" ht="25.8" customHeight="1">
      <c r="B34" s="212"/>
      <c r="C34" s="290" t="s">
        <v>135</v>
      </c>
      <c r="D34" s="291"/>
      <c r="E34" s="291"/>
      <c r="F34" s="291"/>
      <c r="G34" s="291"/>
      <c r="H34" s="330" t="s">
        <v>8</v>
      </c>
      <c r="I34" s="330"/>
      <c r="J34" s="330"/>
      <c r="K34" s="241" t="s">
        <v>20</v>
      </c>
      <c r="L34" s="242"/>
    </row>
    <row r="35" spans="2:13" s="215" customFormat="1" ht="33.6" customHeight="1">
      <c r="B35" s="212"/>
      <c r="C35" s="290" t="s">
        <v>136</v>
      </c>
      <c r="D35" s="291"/>
      <c r="E35" s="291"/>
      <c r="F35" s="291"/>
      <c r="G35" s="291"/>
      <c r="H35" s="295" t="s">
        <v>22</v>
      </c>
      <c r="I35" s="295"/>
      <c r="J35" s="243" t="s">
        <v>23</v>
      </c>
      <c r="K35" s="244">
        <v>0.25</v>
      </c>
      <c r="L35" s="242"/>
    </row>
    <row r="36" spans="2:13" s="215" customFormat="1" ht="35.4" customHeight="1">
      <c r="B36" s="212"/>
      <c r="C36" s="290" t="s">
        <v>137</v>
      </c>
      <c r="D36" s="291"/>
      <c r="E36" s="291"/>
      <c r="F36" s="291"/>
      <c r="G36" s="291"/>
      <c r="H36" s="292" t="s">
        <v>25</v>
      </c>
      <c r="I36" s="293"/>
      <c r="J36" s="243" t="s">
        <v>26</v>
      </c>
      <c r="K36" s="244">
        <v>0.02</v>
      </c>
      <c r="L36" s="242"/>
    </row>
    <row r="37" spans="2:13" s="215" customFormat="1" ht="39" customHeight="1">
      <c r="B37" s="212"/>
      <c r="C37" s="296"/>
      <c r="D37" s="297"/>
      <c r="E37" s="297"/>
      <c r="F37" s="297"/>
      <c r="G37" s="298"/>
      <c r="H37" s="294" t="s">
        <v>27</v>
      </c>
      <c r="I37" s="295"/>
      <c r="J37" s="243" t="s">
        <v>28</v>
      </c>
      <c r="K37" s="244">
        <v>0.05</v>
      </c>
      <c r="L37" s="214"/>
    </row>
    <row r="38" spans="2:13" ht="31.2" customHeight="1">
      <c r="B38" s="181"/>
      <c r="C38" s="299"/>
      <c r="D38" s="300"/>
      <c r="E38" s="300"/>
      <c r="F38" s="300"/>
      <c r="G38" s="301"/>
      <c r="H38" s="295" t="s">
        <v>29</v>
      </c>
      <c r="I38" s="295"/>
      <c r="J38" s="243" t="s">
        <v>30</v>
      </c>
      <c r="K38" s="244">
        <v>0.32</v>
      </c>
      <c r="L38" s="182"/>
    </row>
    <row r="39" spans="2:13" ht="26.4" customHeight="1" thickBot="1">
      <c r="B39" s="181"/>
      <c r="C39" s="302"/>
      <c r="D39" s="303"/>
      <c r="E39" s="303"/>
      <c r="F39" s="303"/>
      <c r="G39" s="304"/>
      <c r="H39" s="288"/>
      <c r="I39" s="288"/>
      <c r="J39" s="288"/>
      <c r="K39" s="289"/>
      <c r="L39" s="182"/>
    </row>
    <row r="40" spans="2:13" ht="18" thickBot="1">
      <c r="B40" s="245"/>
      <c r="C40" s="246"/>
      <c r="D40" s="246"/>
      <c r="E40" s="247"/>
      <c r="F40" s="246"/>
      <c r="G40" s="248"/>
      <c r="H40" s="246"/>
      <c r="I40" s="246"/>
      <c r="J40" s="246"/>
      <c r="K40" s="246"/>
      <c r="L40" s="249"/>
    </row>
    <row r="41" spans="2:13" ht="18.600000000000001" thickTop="1" thickBot="1"/>
    <row r="42" spans="2:13" ht="18">
      <c r="C42" s="251"/>
      <c r="D42" s="252"/>
      <c r="E42" s="252"/>
      <c r="F42" s="252"/>
      <c r="G42" s="252"/>
      <c r="H42" s="252"/>
      <c r="I42" s="252"/>
      <c r="J42" s="252"/>
      <c r="K42" s="252"/>
      <c r="L42" s="253"/>
      <c r="M42" s="253"/>
    </row>
    <row r="43" spans="2:13" ht="18">
      <c r="C43" s="254"/>
      <c r="D43" s="255"/>
      <c r="E43" s="255"/>
      <c r="F43" s="255"/>
      <c r="G43" s="255"/>
      <c r="H43" s="255"/>
      <c r="I43" s="255"/>
      <c r="J43" s="256"/>
      <c r="K43" s="256"/>
      <c r="L43" s="257"/>
      <c r="M43" s="257"/>
    </row>
    <row r="44" spans="2:13" ht="18">
      <c r="C44" s="258"/>
      <c r="D44" s="259"/>
      <c r="E44" s="259"/>
      <c r="F44" s="259"/>
      <c r="G44" s="259"/>
      <c r="H44" s="260"/>
      <c r="I44" s="259"/>
      <c r="J44" s="259"/>
      <c r="K44" s="259"/>
      <c r="L44" s="261"/>
      <c r="M44" s="257"/>
    </row>
    <row r="45" spans="2:13" ht="18">
      <c r="C45" s="262" t="s">
        <v>96</v>
      </c>
      <c r="D45" s="281" t="s">
        <v>134</v>
      </c>
      <c r="E45" s="281"/>
      <c r="F45" s="281"/>
      <c r="G45" s="263"/>
      <c r="H45" s="260"/>
      <c r="I45" s="264" t="s">
        <v>97</v>
      </c>
      <c r="J45" s="281" t="s">
        <v>98</v>
      </c>
      <c r="K45" s="281"/>
      <c r="L45" s="282"/>
      <c r="M45" s="257"/>
    </row>
    <row r="46" spans="2:13" ht="20.399999999999999" customHeight="1">
      <c r="C46" s="265"/>
      <c r="D46" s="283" t="s">
        <v>99</v>
      </c>
      <c r="E46" s="283"/>
      <c r="F46" s="283"/>
      <c r="G46" s="266"/>
      <c r="H46" s="260"/>
      <c r="I46" s="264"/>
      <c r="J46" s="283" t="s">
        <v>100</v>
      </c>
      <c r="K46" s="283"/>
      <c r="L46" s="284"/>
      <c r="M46" s="267"/>
    </row>
    <row r="47" spans="2:13" ht="18">
      <c r="C47" s="265"/>
      <c r="D47" s="283" t="s">
        <v>101</v>
      </c>
      <c r="E47" s="283"/>
      <c r="F47" s="283"/>
      <c r="G47" s="266"/>
      <c r="H47" s="260"/>
      <c r="I47" s="259"/>
      <c r="J47" s="305" t="s">
        <v>101</v>
      </c>
      <c r="K47" s="305"/>
      <c r="L47" s="306"/>
      <c r="M47" s="268"/>
    </row>
    <row r="48" spans="2:13" ht="18">
      <c r="C48" s="265"/>
      <c r="D48" s="259"/>
      <c r="E48" s="259"/>
      <c r="F48" s="259"/>
      <c r="G48" s="259"/>
      <c r="H48" s="260"/>
      <c r="I48" s="264"/>
      <c r="J48" s="266"/>
      <c r="K48" s="269"/>
      <c r="L48" s="270"/>
      <c r="M48" s="270"/>
    </row>
    <row r="49" spans="3:13" ht="19.2" customHeight="1" thickBot="1">
      <c r="C49" s="271"/>
      <c r="D49" s="272"/>
      <c r="E49" s="273"/>
      <c r="F49" s="273"/>
      <c r="G49" s="274"/>
      <c r="H49" s="275"/>
      <c r="I49" s="276"/>
      <c r="J49" s="273"/>
      <c r="K49" s="277"/>
      <c r="L49" s="278"/>
      <c r="M49" s="279"/>
    </row>
  </sheetData>
  <mergeCells count="37">
    <mergeCell ref="I7:I8"/>
    <mergeCell ref="J7:J8"/>
    <mergeCell ref="K7:K8"/>
    <mergeCell ref="C7:C8"/>
    <mergeCell ref="D7:D8"/>
    <mergeCell ref="G7:G8"/>
    <mergeCell ref="H7:H8"/>
    <mergeCell ref="E7:F7"/>
    <mergeCell ref="D47:F47"/>
    <mergeCell ref="J47:L47"/>
    <mergeCell ref="D19:F19"/>
    <mergeCell ref="B2:L2"/>
    <mergeCell ref="C3:K3"/>
    <mergeCell ref="C4:K4"/>
    <mergeCell ref="C5:K5"/>
    <mergeCell ref="D9:K9"/>
    <mergeCell ref="D10:F10"/>
    <mergeCell ref="C35:G35"/>
    <mergeCell ref="C6:K6"/>
    <mergeCell ref="C26:J26"/>
    <mergeCell ref="C34:G34"/>
    <mergeCell ref="H34:J34"/>
    <mergeCell ref="H35:I35"/>
    <mergeCell ref="D33:K33"/>
    <mergeCell ref="N22:O22"/>
    <mergeCell ref="N23:O23"/>
    <mergeCell ref="D45:F45"/>
    <mergeCell ref="J45:L45"/>
    <mergeCell ref="D46:F46"/>
    <mergeCell ref="J46:L46"/>
    <mergeCell ref="G28:I28"/>
    <mergeCell ref="H39:K39"/>
    <mergeCell ref="C36:G36"/>
    <mergeCell ref="H36:I36"/>
    <mergeCell ref="H37:I37"/>
    <mergeCell ref="H38:I38"/>
    <mergeCell ref="C37:G39"/>
  </mergeCells>
  <printOptions horizontalCentered="1"/>
  <pageMargins left="0.39370078740157483" right="0.23622047244094491" top="0.94488188976377963" bottom="0.70866141732283472" header="0.39370078740157483" footer="0.19685039370078741"/>
  <pageSetup scale="36" orientation="portrait" horizontalDpi="1200" verticalDpi="1200" r:id="rId1"/>
  <headerFooter scaleWithDoc="0">
    <oddHeader>&amp;L&amp;G&amp;C&amp;"Arial,Negrita"&amp;7ALCALDÍA DE VILLANUEVA CASANARE
CONTRATACIÓN PÚBLICA
PRESUPUESTO RESUMIDO&amp;R&amp;"Arial,Negrita"&amp;7CÓDIGO: IT-EQ-1500
FECHA: 07/07/2025
VERSIÓN: 05
Página &amp;P de &amp;N</oddHeader>
    <oddFooter xml:space="preserve">&amp;C&amp;7
&amp;14&amp;K00B050________________________________________________________________&amp;20&amp;K000000
&amp;7Calle 8 No. 13-57/59 Barrio Fundadores. Telefax 6241204 – 6241205
Web: www.villanueva-casanare.gov.co / Email: obraspublicas@villanueva-casanare.gov.co
</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342" t="s">
        <v>0</v>
      </c>
      <c r="C1" s="342"/>
      <c r="D1" s="342"/>
      <c r="E1" s="342"/>
      <c r="F1" s="342"/>
      <c r="G1" s="342"/>
    </row>
    <row r="2" spans="2:12">
      <c r="B2" s="342" t="s">
        <v>1</v>
      </c>
      <c r="C2" s="342"/>
      <c r="D2" s="342"/>
      <c r="E2" s="342"/>
    </row>
    <row r="3" spans="2:12" ht="14.4" thickBot="1">
      <c r="C3" s="6"/>
      <c r="D3" s="7"/>
      <c r="E3" s="6"/>
      <c r="F3" s="7"/>
    </row>
    <row r="4" spans="2:12" ht="15" thickTop="1" thickBot="1">
      <c r="B4" s="346"/>
      <c r="C4" s="347"/>
      <c r="D4" s="347"/>
      <c r="E4" s="347"/>
      <c r="F4" s="347"/>
      <c r="G4" s="347"/>
      <c r="H4" s="347"/>
      <c r="I4" s="347"/>
      <c r="J4" s="347"/>
      <c r="K4" s="347"/>
      <c r="L4" s="348"/>
    </row>
    <row r="5" spans="2:12" ht="31.5" customHeight="1">
      <c r="B5" s="3"/>
      <c r="C5" s="343" t="s">
        <v>2</v>
      </c>
      <c r="D5" s="344"/>
      <c r="E5" s="344"/>
      <c r="F5" s="344"/>
      <c r="G5" s="344"/>
      <c r="H5" s="344"/>
      <c r="I5" s="344"/>
      <c r="J5" s="344"/>
      <c r="K5" s="345"/>
      <c r="L5" s="4"/>
    </row>
    <row r="6" spans="2:12">
      <c r="B6" s="3"/>
      <c r="C6" s="353" t="s">
        <v>31</v>
      </c>
      <c r="D6" s="354"/>
      <c r="E6" s="354"/>
      <c r="F6" s="354"/>
      <c r="G6" s="354"/>
      <c r="H6" s="354"/>
      <c r="I6" s="354"/>
      <c r="J6" s="354"/>
      <c r="K6" s="355"/>
      <c r="L6" s="4"/>
    </row>
    <row r="7" spans="2:12" s="2" customFormat="1">
      <c r="B7" s="88"/>
      <c r="C7" s="356" t="s">
        <v>32</v>
      </c>
      <c r="D7" s="356"/>
      <c r="E7" s="356"/>
      <c r="F7" s="356"/>
      <c r="G7" s="356"/>
      <c r="H7" s="356"/>
      <c r="I7" s="356"/>
      <c r="J7" s="356"/>
      <c r="K7" s="356"/>
      <c r="L7" s="8"/>
    </row>
    <row r="8" spans="2:12" ht="105.75" customHeight="1">
      <c r="B8" s="3"/>
      <c r="C8" s="356"/>
      <c r="D8" s="356"/>
      <c r="E8" s="356"/>
      <c r="F8" s="356"/>
      <c r="G8" s="356"/>
      <c r="H8" s="356"/>
      <c r="I8" s="356"/>
      <c r="J8" s="356"/>
      <c r="K8" s="356"/>
      <c r="L8" s="4"/>
    </row>
    <row r="9" spans="2:12" ht="34.5" customHeight="1">
      <c r="B9" s="3"/>
      <c r="C9" s="357" t="s">
        <v>33</v>
      </c>
      <c r="D9" s="358"/>
      <c r="E9" s="358"/>
      <c r="F9" s="358"/>
      <c r="G9" s="358"/>
      <c r="H9" s="358"/>
      <c r="I9" s="358"/>
      <c r="J9" s="358"/>
      <c r="K9" s="359"/>
      <c r="L9" s="4"/>
    </row>
    <row r="10" spans="2:12" ht="30" customHeight="1" thickBot="1">
      <c r="B10" s="3"/>
      <c r="C10" s="360"/>
      <c r="D10" s="361"/>
      <c r="E10" s="361"/>
      <c r="F10" s="361"/>
      <c r="G10" s="361"/>
      <c r="H10" s="361"/>
      <c r="I10" s="361"/>
      <c r="J10" s="361"/>
      <c r="K10" s="362"/>
      <c r="L10" s="4"/>
    </row>
    <row r="11" spans="2:12" ht="30" customHeight="1">
      <c r="B11" s="3"/>
      <c r="C11" s="363" t="s">
        <v>5</v>
      </c>
      <c r="D11" s="365" t="s">
        <v>6</v>
      </c>
      <c r="E11" s="367" t="s">
        <v>7</v>
      </c>
      <c r="F11" s="367"/>
      <c r="G11" s="363" t="s">
        <v>8</v>
      </c>
      <c r="H11" s="365" t="s">
        <v>9</v>
      </c>
      <c r="I11" s="365" t="s">
        <v>10</v>
      </c>
      <c r="J11" s="368" t="s">
        <v>11</v>
      </c>
      <c r="K11" s="370" t="s">
        <v>12</v>
      </c>
      <c r="L11" s="4"/>
    </row>
    <row r="12" spans="2:12" ht="30" customHeight="1" thickBot="1">
      <c r="B12" s="3"/>
      <c r="C12" s="364"/>
      <c r="D12" s="366"/>
      <c r="E12" s="9" t="s">
        <v>13</v>
      </c>
      <c r="F12" s="9" t="s">
        <v>14</v>
      </c>
      <c r="G12" s="364"/>
      <c r="H12" s="366"/>
      <c r="I12" s="366"/>
      <c r="J12" s="369"/>
      <c r="K12" s="371"/>
      <c r="L12" s="4"/>
    </row>
    <row r="13" spans="2:12" ht="30" customHeight="1" thickBot="1">
      <c r="B13" s="3"/>
      <c r="C13" s="10"/>
      <c r="D13" s="11"/>
      <c r="E13" s="11"/>
      <c r="F13" s="11"/>
      <c r="G13" s="11"/>
      <c r="H13" s="11"/>
      <c r="I13" s="11"/>
      <c r="J13" s="11"/>
      <c r="K13" s="12"/>
      <c r="L13" s="4"/>
    </row>
    <row r="14" spans="2:12" ht="30" customHeight="1">
      <c r="B14" s="3"/>
      <c r="C14" s="13"/>
      <c r="D14" s="14"/>
      <c r="E14" s="14"/>
      <c r="F14" s="14"/>
      <c r="G14" s="15"/>
      <c r="H14" s="14"/>
      <c r="I14" s="16"/>
      <c r="J14" s="17"/>
      <c r="K14" s="18"/>
      <c r="L14" s="4"/>
    </row>
    <row r="15" spans="2:12" ht="30" customHeight="1" thickBot="1">
      <c r="B15" s="3"/>
      <c r="C15" s="19" t="s">
        <v>15</v>
      </c>
      <c r="D15" s="20"/>
      <c r="E15" s="20"/>
      <c r="F15" s="20"/>
      <c r="G15" s="21"/>
      <c r="H15" s="20"/>
      <c r="I15" s="16"/>
      <c r="J15" s="22"/>
      <c r="K15" s="23"/>
      <c r="L15" s="4"/>
    </row>
    <row r="16" spans="2:12" ht="30" customHeight="1" thickBot="1">
      <c r="B16" s="3"/>
      <c r="C16" s="10"/>
      <c r="D16" s="11"/>
      <c r="E16" s="11"/>
      <c r="F16" s="11"/>
      <c r="G16" s="11"/>
      <c r="H16" s="11"/>
      <c r="I16" s="11"/>
      <c r="J16" s="11"/>
      <c r="K16" s="12"/>
      <c r="L16" s="4"/>
    </row>
    <row r="17" spans="2:12" ht="30" customHeight="1">
      <c r="B17" s="3"/>
      <c r="C17" s="13"/>
      <c r="D17" s="14"/>
      <c r="E17" s="14"/>
      <c r="F17" s="14"/>
      <c r="G17" s="24"/>
      <c r="H17" s="14"/>
      <c r="I17" s="16"/>
      <c r="J17" s="17"/>
      <c r="K17" s="25"/>
      <c r="L17" s="4"/>
    </row>
    <row r="18" spans="2:12" ht="30" customHeight="1">
      <c r="B18" s="3"/>
      <c r="C18" s="13"/>
      <c r="D18" s="14"/>
      <c r="E18" s="14"/>
      <c r="F18" s="14"/>
      <c r="G18" s="24"/>
      <c r="H18" s="14"/>
      <c r="I18" s="16"/>
      <c r="J18" s="17"/>
      <c r="K18" s="25"/>
      <c r="L18" s="4"/>
    </row>
    <row r="19" spans="2:12" ht="30" customHeight="1">
      <c r="B19" s="3"/>
      <c r="C19" s="13"/>
      <c r="D19" s="26"/>
      <c r="E19" s="26"/>
      <c r="F19" s="26"/>
      <c r="G19" s="27"/>
      <c r="H19" s="26"/>
      <c r="I19" s="16"/>
      <c r="J19" s="17"/>
      <c r="K19" s="25"/>
      <c r="L19" s="4"/>
    </row>
    <row r="20" spans="2:12" ht="30" customHeight="1">
      <c r="B20" s="3"/>
      <c r="C20" s="13"/>
      <c r="D20" s="14"/>
      <c r="E20" s="14"/>
      <c r="F20" s="14"/>
      <c r="G20" s="24"/>
      <c r="H20" s="14"/>
      <c r="I20" s="16"/>
      <c r="J20" s="17"/>
      <c r="K20" s="25"/>
      <c r="L20" s="4"/>
    </row>
    <row r="21" spans="2:12" ht="30" customHeight="1" thickBot="1">
      <c r="B21" s="3"/>
      <c r="C21" s="19" t="s">
        <v>15</v>
      </c>
      <c r="D21" s="28"/>
      <c r="E21" s="29"/>
      <c r="F21" s="28"/>
      <c r="G21" s="28"/>
      <c r="H21" s="28"/>
      <c r="I21" s="16"/>
      <c r="J21" s="28"/>
      <c r="K21" s="23"/>
      <c r="L21" s="4"/>
    </row>
    <row r="22" spans="2:12" ht="30" customHeight="1" thickBot="1">
      <c r="B22" s="3"/>
      <c r="C22" s="10"/>
      <c r="D22" s="11"/>
      <c r="E22" s="11"/>
      <c r="F22" s="11"/>
      <c r="G22" s="11"/>
      <c r="H22" s="11"/>
      <c r="I22" s="11"/>
      <c r="J22" s="11"/>
      <c r="K22" s="12"/>
      <c r="L22" s="4"/>
    </row>
    <row r="23" spans="2:12" ht="30" customHeight="1">
      <c r="B23" s="3"/>
      <c r="C23" s="13"/>
      <c r="D23" s="30"/>
      <c r="E23" s="30"/>
      <c r="F23" s="30"/>
      <c r="G23" s="31"/>
      <c r="H23" s="30"/>
      <c r="I23" s="16"/>
      <c r="J23" s="17"/>
      <c r="K23" s="25"/>
      <c r="L23" s="4"/>
    </row>
    <row r="24" spans="2:12" ht="30" customHeight="1">
      <c r="B24" s="3"/>
      <c r="C24" s="13"/>
      <c r="D24" s="32"/>
      <c r="E24" s="32"/>
      <c r="F24" s="32"/>
      <c r="G24" s="31"/>
      <c r="H24" s="30"/>
      <c r="I24" s="16"/>
      <c r="J24" s="17"/>
      <c r="K24" s="25"/>
      <c r="L24" s="4"/>
    </row>
    <row r="25" spans="2:12" ht="30" customHeight="1">
      <c r="B25" s="3"/>
      <c r="C25" s="13"/>
      <c r="D25" s="30"/>
      <c r="E25" s="30"/>
      <c r="F25" s="30"/>
      <c r="G25" s="31"/>
      <c r="H25" s="30"/>
      <c r="I25" s="16"/>
      <c r="J25" s="17"/>
      <c r="K25" s="25"/>
      <c r="L25" s="4"/>
    </row>
    <row r="26" spans="2:12" ht="30" customHeight="1">
      <c r="B26" s="3"/>
      <c r="C26" s="13"/>
      <c r="D26" s="26"/>
      <c r="E26" s="26"/>
      <c r="F26" s="26"/>
      <c r="G26" s="33"/>
      <c r="H26" s="26"/>
      <c r="I26" s="16"/>
      <c r="J26" s="17"/>
      <c r="K26" s="25"/>
      <c r="L26" s="4"/>
    </row>
    <row r="27" spans="2:12" ht="30" customHeight="1">
      <c r="B27" s="3"/>
      <c r="C27" s="13"/>
      <c r="D27" s="30"/>
      <c r="E27" s="30"/>
      <c r="F27" s="30"/>
      <c r="G27" s="31"/>
      <c r="H27" s="30"/>
      <c r="I27" s="16"/>
      <c r="J27" s="34"/>
      <c r="K27" s="25"/>
      <c r="L27" s="4"/>
    </row>
    <row r="28" spans="2:12" ht="30" customHeight="1">
      <c r="B28" s="3"/>
      <c r="C28" s="35"/>
      <c r="D28" s="26"/>
      <c r="E28" s="26"/>
      <c r="F28" s="26"/>
      <c r="G28" s="33"/>
      <c r="H28" s="26"/>
      <c r="I28" s="16"/>
      <c r="J28" s="34"/>
      <c r="K28" s="25"/>
      <c r="L28" s="4"/>
    </row>
    <row r="29" spans="2:12" ht="30" customHeight="1">
      <c r="B29" s="3"/>
      <c r="C29" s="13"/>
      <c r="D29" s="30"/>
      <c r="E29" s="14"/>
      <c r="F29" s="30"/>
      <c r="G29" s="31"/>
      <c r="H29" s="30"/>
      <c r="I29" s="16"/>
      <c r="J29" s="17"/>
      <c r="K29" s="25"/>
      <c r="L29" s="4"/>
    </row>
    <row r="30" spans="2:12" ht="30" customHeight="1">
      <c r="B30" s="3"/>
      <c r="C30" s="13"/>
      <c r="D30" s="30"/>
      <c r="E30" s="30"/>
      <c r="F30" s="30"/>
      <c r="G30" s="31"/>
      <c r="H30" s="36"/>
      <c r="I30" s="16"/>
      <c r="J30" s="17"/>
      <c r="K30" s="25"/>
      <c r="L30" s="4"/>
    </row>
    <row r="31" spans="2:12" ht="30" customHeight="1" thickBot="1">
      <c r="B31" s="3"/>
      <c r="C31" s="37" t="s">
        <v>15</v>
      </c>
      <c r="D31" s="38"/>
      <c r="E31" s="38"/>
      <c r="F31" s="38"/>
      <c r="G31" s="39"/>
      <c r="H31" s="38"/>
      <c r="I31" s="16"/>
      <c r="J31" s="40"/>
      <c r="K31" s="41"/>
      <c r="L31" s="4"/>
    </row>
    <row r="32" spans="2:12" ht="30" customHeight="1" thickBot="1">
      <c r="B32" s="3"/>
      <c r="C32" s="10"/>
      <c r="D32" s="11"/>
      <c r="E32" s="11"/>
      <c r="F32" s="11"/>
      <c r="G32" s="11"/>
      <c r="H32" s="11"/>
      <c r="I32" s="11"/>
      <c r="J32" s="11"/>
      <c r="K32" s="12"/>
      <c r="L32" s="4"/>
    </row>
    <row r="33" spans="2:12" ht="30" customHeight="1">
      <c r="B33" s="3"/>
      <c r="C33" s="13"/>
      <c r="D33" s="30"/>
      <c r="E33" s="30"/>
      <c r="F33" s="30"/>
      <c r="G33" s="31"/>
      <c r="H33" s="30"/>
      <c r="I33" s="16"/>
      <c r="J33" s="17"/>
      <c r="K33" s="25"/>
      <c r="L33" s="4"/>
    </row>
    <row r="34" spans="2:12" ht="30" customHeight="1">
      <c r="B34" s="3"/>
      <c r="C34" s="13"/>
      <c r="D34" s="30"/>
      <c r="E34" s="30"/>
      <c r="F34" s="30"/>
      <c r="G34" s="31"/>
      <c r="H34" s="30"/>
      <c r="I34" s="16"/>
      <c r="J34" s="17"/>
      <c r="K34" s="25"/>
      <c r="L34" s="4"/>
    </row>
    <row r="35" spans="2:12" ht="30" customHeight="1">
      <c r="B35" s="3"/>
      <c r="C35" s="42"/>
      <c r="D35" s="30"/>
      <c r="E35" s="30"/>
      <c r="F35" s="30"/>
      <c r="G35" s="31"/>
      <c r="H35" s="30"/>
      <c r="I35" s="16"/>
      <c r="J35" s="17"/>
      <c r="K35" s="25"/>
      <c r="L35" s="4"/>
    </row>
    <row r="36" spans="2:12" ht="30" customHeight="1" thickBot="1">
      <c r="B36" s="3"/>
      <c r="C36" s="19" t="s">
        <v>15</v>
      </c>
      <c r="D36" s="43"/>
      <c r="E36" s="43"/>
      <c r="F36" s="43"/>
      <c r="G36" s="44"/>
      <c r="H36" s="45"/>
      <c r="I36" s="16"/>
      <c r="J36" s="22"/>
      <c r="K36" s="23"/>
      <c r="L36" s="4"/>
    </row>
    <row r="37" spans="2:12" ht="30" customHeight="1" thickBot="1">
      <c r="B37" s="3"/>
      <c r="C37" s="10"/>
      <c r="D37" s="11"/>
      <c r="E37" s="11"/>
      <c r="F37" s="11"/>
      <c r="G37" s="11"/>
      <c r="H37" s="11"/>
      <c r="I37" s="11"/>
      <c r="J37" s="11"/>
      <c r="K37" s="12"/>
      <c r="L37" s="4"/>
    </row>
    <row r="38" spans="2:12" ht="30" customHeight="1">
      <c r="B38" s="3"/>
      <c r="C38" s="13"/>
      <c r="D38" s="30"/>
      <c r="E38" s="30"/>
      <c r="F38" s="30"/>
      <c r="G38" s="31"/>
      <c r="H38" s="30"/>
      <c r="I38" s="16"/>
      <c r="J38" s="17"/>
      <c r="K38" s="25"/>
      <c r="L38" s="4"/>
    </row>
    <row r="39" spans="2:12" ht="30" customHeight="1" thickBot="1">
      <c r="B39" s="3"/>
      <c r="C39" s="19" t="s">
        <v>15</v>
      </c>
      <c r="D39" s="43"/>
      <c r="E39" s="43"/>
      <c r="F39" s="43"/>
      <c r="G39" s="46"/>
      <c r="H39" s="45"/>
      <c r="I39" s="16"/>
      <c r="J39" s="22"/>
      <c r="K39" s="23"/>
      <c r="L39" s="4"/>
    </row>
    <row r="40" spans="2:12" s="47" customFormat="1" ht="30" customHeight="1" thickBot="1">
      <c r="B40" s="48"/>
      <c r="C40" s="372" t="s">
        <v>16</v>
      </c>
      <c r="D40" s="373"/>
      <c r="E40" s="373"/>
      <c r="F40" s="373"/>
      <c r="G40" s="373"/>
      <c r="H40" s="373"/>
      <c r="I40" s="373"/>
      <c r="J40" s="374"/>
      <c r="K40" s="49"/>
      <c r="L40" s="50"/>
    </row>
    <row r="41" spans="2:12" s="47" customFormat="1" ht="14.4" thickBot="1">
      <c r="B41" s="48"/>
      <c r="C41" s="51"/>
      <c r="D41" s="51"/>
      <c r="E41" s="51"/>
      <c r="F41" s="51"/>
      <c r="G41" s="51"/>
      <c r="H41" s="51"/>
      <c r="I41" s="51"/>
      <c r="J41" s="51"/>
      <c r="K41" s="52"/>
      <c r="L41" s="50"/>
    </row>
    <row r="42" spans="2:12" s="47" customFormat="1" ht="30" customHeight="1">
      <c r="B42" s="48"/>
      <c r="C42" s="53"/>
      <c r="D42" s="54"/>
      <c r="E42" s="53"/>
      <c r="F42" s="53"/>
      <c r="G42" s="375"/>
      <c r="H42" s="376"/>
      <c r="I42" s="377"/>
      <c r="J42" s="55"/>
      <c r="K42" s="56"/>
      <c r="L42" s="50"/>
    </row>
    <row r="43" spans="2:12" s="47" customFormat="1" ht="30" customHeight="1">
      <c r="B43" s="48"/>
      <c r="C43" s="53"/>
      <c r="D43" s="54"/>
      <c r="E43" s="53"/>
      <c r="F43" s="53"/>
      <c r="G43" s="57"/>
      <c r="H43" s="58"/>
      <c r="I43" s="59"/>
      <c r="J43" s="60"/>
      <c r="K43" s="61"/>
      <c r="L43" s="50"/>
    </row>
    <row r="44" spans="2:12" s="47" customFormat="1" ht="30" customHeight="1">
      <c r="B44" s="48"/>
      <c r="C44" s="53"/>
      <c r="D44" s="62"/>
      <c r="E44" s="62"/>
      <c r="F44" s="62"/>
      <c r="G44" s="57"/>
      <c r="H44" s="63"/>
      <c r="I44" s="64"/>
      <c r="J44" s="65"/>
      <c r="K44" s="61"/>
      <c r="L44" s="50"/>
    </row>
    <row r="45" spans="2:12" s="47" customFormat="1" ht="30" customHeight="1">
      <c r="B45" s="48"/>
      <c r="C45" s="53"/>
      <c r="D45" s="62"/>
      <c r="E45" s="62"/>
      <c r="F45" s="62"/>
      <c r="G45" s="66" t="s">
        <v>17</v>
      </c>
      <c r="H45" s="63"/>
      <c r="I45" s="64"/>
      <c r="J45" s="65"/>
      <c r="K45" s="67"/>
      <c r="L45" s="50"/>
    </row>
    <row r="46" spans="2:12" s="47" customFormat="1" ht="30" customHeight="1">
      <c r="B46" s="48"/>
      <c r="C46" s="53"/>
      <c r="D46" s="54"/>
      <c r="E46" s="53"/>
      <c r="F46" s="53"/>
      <c r="G46" s="68"/>
      <c r="H46" s="63"/>
      <c r="I46" s="64"/>
      <c r="J46" s="69"/>
      <c r="K46" s="61"/>
      <c r="L46" s="50"/>
    </row>
    <row r="47" spans="2:12" s="47" customFormat="1" ht="30" customHeight="1">
      <c r="B47" s="48"/>
      <c r="C47" s="53"/>
      <c r="D47" s="54"/>
      <c r="E47" s="53"/>
      <c r="F47" s="53"/>
      <c r="G47" s="68"/>
      <c r="H47" s="63"/>
      <c r="I47" s="64"/>
      <c r="J47" s="69"/>
      <c r="K47" s="61"/>
      <c r="L47" s="50"/>
    </row>
    <row r="48" spans="2:12" s="47" customFormat="1" ht="30" customHeight="1" thickBot="1">
      <c r="B48" s="48"/>
      <c r="C48" s="53"/>
      <c r="D48" s="54"/>
      <c r="E48" s="53"/>
      <c r="F48" s="53"/>
      <c r="G48" s="89"/>
      <c r="H48" s="63"/>
      <c r="I48" s="64"/>
      <c r="J48" s="69"/>
      <c r="K48" s="67"/>
      <c r="L48" s="50"/>
    </row>
    <row r="49" spans="2:12" s="47" customFormat="1" ht="30" customHeight="1" thickBot="1">
      <c r="B49" s="48"/>
      <c r="C49" s="53"/>
      <c r="D49" s="54"/>
      <c r="E49" s="53"/>
      <c r="F49" s="53"/>
      <c r="G49" s="70" t="s">
        <v>18</v>
      </c>
      <c r="H49" s="71"/>
      <c r="I49" s="72"/>
      <c r="J49" s="73"/>
      <c r="K49" s="49"/>
      <c r="L49" s="50"/>
    </row>
    <row r="50" spans="2:12" s="47" customFormat="1" ht="14.4" thickBot="1">
      <c r="B50" s="48"/>
      <c r="C50" s="53"/>
      <c r="D50" s="54"/>
      <c r="E50" s="54"/>
      <c r="F50" s="54"/>
      <c r="G50" s="53"/>
      <c r="H50" s="53"/>
      <c r="I50" s="74"/>
      <c r="J50" s="75"/>
      <c r="K50" s="76"/>
      <c r="L50" s="50"/>
    </row>
    <row r="51" spans="2:12" s="47" customFormat="1">
      <c r="B51" s="48"/>
      <c r="C51" s="77"/>
      <c r="D51" s="351"/>
      <c r="E51" s="351"/>
      <c r="F51" s="351"/>
      <c r="G51" s="351"/>
      <c r="H51" s="351"/>
      <c r="I51" s="351"/>
      <c r="J51" s="351"/>
      <c r="K51" s="352"/>
      <c r="L51" s="78"/>
    </row>
    <row r="52" spans="2:12" s="47" customFormat="1" ht="46.5" customHeight="1">
      <c r="B52" s="48"/>
      <c r="C52" s="380" t="s">
        <v>19</v>
      </c>
      <c r="D52" s="381"/>
      <c r="E52" s="381"/>
      <c r="F52" s="381"/>
      <c r="G52" s="381"/>
      <c r="H52" s="382" t="s">
        <v>8</v>
      </c>
      <c r="I52" s="382"/>
      <c r="J52" s="382"/>
      <c r="K52" s="79" t="s">
        <v>20</v>
      </c>
      <c r="L52" s="80"/>
    </row>
    <row r="53" spans="2:12" s="47" customFormat="1" ht="32.25" customHeight="1">
      <c r="B53" s="48"/>
      <c r="C53" s="380" t="s">
        <v>21</v>
      </c>
      <c r="D53" s="381"/>
      <c r="E53" s="381"/>
      <c r="F53" s="381"/>
      <c r="G53" s="381"/>
      <c r="H53" s="350" t="s">
        <v>22</v>
      </c>
      <c r="I53" s="350"/>
      <c r="J53" s="81" t="s">
        <v>23</v>
      </c>
      <c r="K53" s="82" t="s">
        <v>34</v>
      </c>
      <c r="L53" s="80"/>
    </row>
    <row r="54" spans="2:12" s="47" customFormat="1" ht="30" customHeight="1">
      <c r="B54" s="48"/>
      <c r="C54" s="380" t="s">
        <v>24</v>
      </c>
      <c r="D54" s="381"/>
      <c r="E54" s="381"/>
      <c r="F54" s="381"/>
      <c r="G54" s="381"/>
      <c r="H54" s="383" t="s">
        <v>25</v>
      </c>
      <c r="I54" s="384"/>
      <c r="J54" s="81" t="s">
        <v>26</v>
      </c>
      <c r="K54" s="82" t="s">
        <v>34</v>
      </c>
      <c r="L54" s="80"/>
    </row>
    <row r="55" spans="2:12" s="47" customFormat="1" ht="58.5" customHeight="1">
      <c r="B55" s="48"/>
      <c r="C55" s="385"/>
      <c r="D55" s="386"/>
      <c r="E55" s="386"/>
      <c r="F55" s="386"/>
      <c r="G55" s="387"/>
      <c r="H55" s="349" t="s">
        <v>27</v>
      </c>
      <c r="I55" s="350"/>
      <c r="J55" s="81" t="s">
        <v>28</v>
      </c>
      <c r="K55" s="82" t="s">
        <v>34</v>
      </c>
      <c r="L55" s="50"/>
    </row>
    <row r="56" spans="2:12" ht="39" customHeight="1">
      <c r="B56" s="3"/>
      <c r="C56" s="388"/>
      <c r="D56" s="389"/>
      <c r="E56" s="389"/>
      <c r="F56" s="389"/>
      <c r="G56" s="390"/>
      <c r="H56" s="350" t="s">
        <v>29</v>
      </c>
      <c r="I56" s="350"/>
      <c r="J56" s="81" t="s">
        <v>30</v>
      </c>
      <c r="K56" s="82" t="s">
        <v>34</v>
      </c>
      <c r="L56" s="4"/>
    </row>
    <row r="57" spans="2:12" ht="47.25" customHeight="1" thickBot="1">
      <c r="B57" s="3"/>
      <c r="C57" s="391"/>
      <c r="D57" s="392"/>
      <c r="E57" s="392"/>
      <c r="F57" s="392"/>
      <c r="G57" s="393"/>
      <c r="H57" s="378"/>
      <c r="I57" s="378"/>
      <c r="J57" s="378"/>
      <c r="K57" s="379"/>
      <c r="L57" s="4"/>
    </row>
    <row r="58" spans="2:12" ht="47.25" customHeight="1">
      <c r="B58" s="3"/>
      <c r="C58" s="90"/>
      <c r="D58" s="90"/>
      <c r="E58" s="90"/>
      <c r="F58" s="90"/>
      <c r="G58" s="90"/>
      <c r="H58" s="90"/>
      <c r="I58" s="90"/>
      <c r="J58" s="90"/>
      <c r="K58" s="90"/>
      <c r="L58" s="4"/>
    </row>
    <row r="59" spans="2:12" ht="47.25" customHeight="1">
      <c r="B59" s="3"/>
      <c r="C59" s="90"/>
      <c r="D59" s="90"/>
      <c r="E59" s="90"/>
      <c r="F59" s="90"/>
      <c r="G59" s="91" t="s">
        <v>35</v>
      </c>
      <c r="H59" s="90"/>
      <c r="I59" s="90"/>
      <c r="J59" s="90"/>
      <c r="K59" s="90"/>
      <c r="L59" s="4"/>
    </row>
    <row r="60" spans="2:12" ht="14.4" thickBot="1">
      <c r="B60" s="83"/>
      <c r="C60" s="84"/>
      <c r="D60" s="84"/>
      <c r="E60" s="85"/>
      <c r="F60" s="84"/>
      <c r="G60" s="86"/>
      <c r="H60" s="84"/>
      <c r="I60" s="84"/>
      <c r="J60" s="84"/>
      <c r="K60" s="84"/>
      <c r="L60" s="87"/>
    </row>
    <row r="61" spans="2:12" ht="14.4"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92" customWidth="1"/>
    <col min="3" max="3" width="14.6640625" style="92" customWidth="1"/>
    <col min="4" max="4" width="13" style="92" customWidth="1"/>
    <col min="5" max="11" width="11.44140625" style="92"/>
    <col min="12" max="12" width="12.88671875" style="92" customWidth="1"/>
    <col min="13" max="14" width="11.44140625" style="92"/>
    <col min="15" max="15" width="18.6640625" style="92" customWidth="1"/>
    <col min="16" max="17" width="3.109375" style="92" customWidth="1"/>
    <col min="18" max="16384" width="11.44140625" style="92"/>
  </cols>
  <sheetData>
    <row r="1" spans="2:16">
      <c r="B1" s="342" t="s">
        <v>36</v>
      </c>
      <c r="C1" s="342"/>
      <c r="D1" s="342"/>
      <c r="E1" s="342"/>
      <c r="F1" s="342"/>
      <c r="G1" s="342"/>
      <c r="H1" s="342"/>
      <c r="I1" s="342"/>
      <c r="J1" s="342"/>
      <c r="K1" s="342"/>
      <c r="L1" s="342"/>
    </row>
    <row r="2" spans="2:16">
      <c r="B2" s="342" t="s">
        <v>1</v>
      </c>
      <c r="C2" s="342"/>
      <c r="D2" s="342"/>
      <c r="E2" s="342"/>
    </row>
    <row r="3" spans="2:16" ht="14.4" thickBot="1"/>
    <row r="4" spans="2:16" ht="25.5" customHeight="1" thickTop="1">
      <c r="B4" s="394"/>
      <c r="C4" s="395"/>
      <c r="D4" s="395"/>
      <c r="E4" s="395"/>
      <c r="F4" s="395"/>
      <c r="G4" s="395"/>
      <c r="H4" s="395"/>
      <c r="I4" s="395"/>
      <c r="J4" s="395"/>
      <c r="K4" s="395"/>
      <c r="L4" s="395"/>
      <c r="M4" s="395"/>
      <c r="N4" s="395"/>
      <c r="O4" s="395"/>
      <c r="P4" s="396"/>
    </row>
    <row r="5" spans="2:16" ht="36.75" customHeight="1">
      <c r="B5" s="94"/>
      <c r="C5" s="490" t="s">
        <v>37</v>
      </c>
      <c r="D5" s="490"/>
      <c r="E5" s="490"/>
      <c r="F5" s="490"/>
      <c r="G5" s="490"/>
      <c r="H5" s="490"/>
      <c r="I5" s="490"/>
      <c r="J5" s="490"/>
      <c r="K5" s="490"/>
      <c r="L5" s="490"/>
      <c r="M5" s="490"/>
      <c r="N5" s="490"/>
      <c r="O5" s="490"/>
      <c r="P5" s="93"/>
    </row>
    <row r="6" spans="2:16" ht="14.4" thickBot="1">
      <c r="B6" s="94"/>
      <c r="P6" s="93"/>
    </row>
    <row r="7" spans="2:16">
      <c r="B7" s="94"/>
      <c r="C7" s="494"/>
      <c r="D7" s="496"/>
      <c r="E7" s="497"/>
      <c r="F7" s="497"/>
      <c r="G7" s="497"/>
      <c r="H7" s="497"/>
      <c r="I7" s="497"/>
      <c r="J7" s="497"/>
      <c r="K7" s="498"/>
      <c r="L7" s="465"/>
      <c r="M7" s="466"/>
      <c r="N7" s="466"/>
      <c r="O7" s="467"/>
      <c r="P7" s="93"/>
    </row>
    <row r="8" spans="2:16">
      <c r="B8" s="94"/>
      <c r="C8" s="495"/>
      <c r="D8" s="477" t="s">
        <v>38</v>
      </c>
      <c r="E8" s="478"/>
      <c r="F8" s="478"/>
      <c r="G8" s="478"/>
      <c r="H8" s="478"/>
      <c r="I8" s="478"/>
      <c r="J8" s="478"/>
      <c r="K8" s="479"/>
      <c r="L8" s="468"/>
      <c r="M8" s="469"/>
      <c r="N8" s="469"/>
      <c r="O8" s="470"/>
      <c r="P8" s="93"/>
    </row>
    <row r="9" spans="2:16">
      <c r="B9" s="94"/>
      <c r="C9" s="495"/>
      <c r="D9" s="477"/>
      <c r="E9" s="478"/>
      <c r="F9" s="478"/>
      <c r="G9" s="478"/>
      <c r="H9" s="478"/>
      <c r="I9" s="478"/>
      <c r="J9" s="478"/>
      <c r="K9" s="479"/>
      <c r="L9" s="480" t="s">
        <v>39</v>
      </c>
      <c r="M9" s="471"/>
      <c r="N9" s="472"/>
      <c r="O9" s="473"/>
      <c r="P9" s="93"/>
    </row>
    <row r="10" spans="2:16">
      <c r="B10" s="94"/>
      <c r="C10" s="495"/>
      <c r="D10" s="477" t="s">
        <v>40</v>
      </c>
      <c r="E10" s="478"/>
      <c r="F10" s="478"/>
      <c r="G10" s="478"/>
      <c r="H10" s="478"/>
      <c r="I10" s="478"/>
      <c r="J10" s="478"/>
      <c r="K10" s="479"/>
      <c r="L10" s="499"/>
      <c r="M10" s="474"/>
      <c r="N10" s="475"/>
      <c r="O10" s="476"/>
      <c r="P10" s="93"/>
    </row>
    <row r="11" spans="2:16" ht="12.75" customHeight="1">
      <c r="B11" s="94"/>
      <c r="C11" s="495"/>
      <c r="D11" s="491"/>
      <c r="E11" s="492"/>
      <c r="F11" s="492"/>
      <c r="G11" s="492"/>
      <c r="H11" s="492"/>
      <c r="I11" s="492"/>
      <c r="J11" s="492"/>
      <c r="K11" s="493"/>
      <c r="L11" s="480" t="s">
        <v>41</v>
      </c>
      <c r="M11" s="480">
        <v>1</v>
      </c>
      <c r="N11" s="480" t="s">
        <v>42</v>
      </c>
      <c r="O11" s="463">
        <v>1</v>
      </c>
      <c r="P11" s="93"/>
    </row>
    <row r="12" spans="2:16">
      <c r="B12" s="94"/>
      <c r="C12" s="495"/>
      <c r="D12" s="491"/>
      <c r="E12" s="492"/>
      <c r="F12" s="492"/>
      <c r="G12" s="492"/>
      <c r="H12" s="492"/>
      <c r="I12" s="492"/>
      <c r="J12" s="492"/>
      <c r="K12" s="493"/>
      <c r="L12" s="481"/>
      <c r="M12" s="481"/>
      <c r="N12" s="481"/>
      <c r="O12" s="464"/>
      <c r="P12" s="93"/>
    </row>
    <row r="13" spans="2:16">
      <c r="B13" s="94"/>
      <c r="C13" s="495"/>
      <c r="D13" s="477" t="s">
        <v>43</v>
      </c>
      <c r="E13" s="478"/>
      <c r="F13" s="478"/>
      <c r="G13" s="478"/>
      <c r="H13" s="478"/>
      <c r="I13" s="478"/>
      <c r="J13" s="478"/>
      <c r="K13" s="479"/>
      <c r="L13" s="481"/>
      <c r="M13" s="481"/>
      <c r="N13" s="481"/>
      <c r="O13" s="464"/>
      <c r="P13" s="93"/>
    </row>
    <row r="14" spans="2:16" ht="14.4" thickBot="1">
      <c r="B14" s="94"/>
      <c r="C14" s="97"/>
      <c r="D14" s="98"/>
      <c r="E14" s="98"/>
      <c r="F14" s="98"/>
      <c r="G14" s="98"/>
      <c r="H14" s="98"/>
      <c r="I14" s="98"/>
      <c r="J14" s="98"/>
      <c r="K14" s="98"/>
      <c r="L14" s="98"/>
      <c r="M14" s="99"/>
      <c r="N14" s="99"/>
      <c r="O14" s="100"/>
      <c r="P14" s="93"/>
    </row>
    <row r="15" spans="2:16">
      <c r="B15" s="94"/>
      <c r="C15" s="101"/>
      <c r="D15" s="95"/>
      <c r="E15" s="95"/>
      <c r="F15" s="95"/>
      <c r="G15" s="95"/>
      <c r="H15" s="95"/>
      <c r="I15" s="95"/>
      <c r="J15" s="95"/>
      <c r="K15" s="95"/>
      <c r="L15" s="102" t="s">
        <v>44</v>
      </c>
      <c r="M15" s="103" t="s">
        <v>45</v>
      </c>
      <c r="N15" s="103" t="s">
        <v>46</v>
      </c>
      <c r="O15" s="104" t="s">
        <v>47</v>
      </c>
      <c r="P15" s="93"/>
    </row>
    <row r="16" spans="2:16">
      <c r="B16" s="94"/>
      <c r="C16" s="105"/>
      <c r="D16" s="96"/>
      <c r="E16" s="96"/>
      <c r="F16" s="96"/>
      <c r="G16" s="96"/>
      <c r="H16" s="96"/>
      <c r="I16" s="96"/>
      <c r="J16" s="96"/>
      <c r="K16" s="96"/>
      <c r="L16" s="106"/>
      <c r="M16" s="107"/>
      <c r="N16" s="107"/>
      <c r="O16" s="108"/>
      <c r="P16" s="93"/>
    </row>
    <row r="17" spans="2:16" ht="18" customHeight="1">
      <c r="B17" s="94"/>
      <c r="C17" s="403" t="s">
        <v>48</v>
      </c>
      <c r="D17" s="404"/>
      <c r="E17" s="404"/>
      <c r="F17" s="404"/>
      <c r="G17" s="96"/>
      <c r="H17" s="96"/>
      <c r="I17" s="96" t="s">
        <v>49</v>
      </c>
      <c r="K17" s="96"/>
      <c r="L17" s="106"/>
      <c r="O17" s="109"/>
      <c r="P17" s="93"/>
    </row>
    <row r="18" spans="2:16">
      <c r="B18" s="94"/>
      <c r="C18" s="110"/>
      <c r="D18" s="111"/>
      <c r="E18" s="111"/>
      <c r="F18" s="111"/>
      <c r="G18" s="111"/>
      <c r="H18" s="111"/>
      <c r="I18" s="111"/>
      <c r="J18" s="111"/>
      <c r="K18" s="111"/>
      <c r="L18" s="111"/>
      <c r="M18" s="111"/>
      <c r="N18" s="111"/>
      <c r="O18" s="112"/>
      <c r="P18" s="93"/>
    </row>
    <row r="19" spans="2:16" ht="14.4" thickBot="1">
      <c r="B19" s="94"/>
      <c r="C19" s="113"/>
      <c r="D19" s="114"/>
      <c r="E19" s="114"/>
      <c r="F19" s="114"/>
      <c r="G19" s="114"/>
      <c r="H19" s="114"/>
      <c r="I19" s="114"/>
      <c r="J19" s="114"/>
      <c r="K19" s="114"/>
      <c r="L19" s="114"/>
      <c r="M19" s="114"/>
      <c r="N19" s="114"/>
      <c r="O19" s="115"/>
      <c r="P19" s="93"/>
    </row>
    <row r="20" spans="2:16" ht="14.4" thickBot="1">
      <c r="B20" s="94"/>
      <c r="C20" s="116"/>
      <c r="D20" s="117"/>
      <c r="E20" s="117"/>
      <c r="F20" s="117"/>
      <c r="G20" s="117"/>
      <c r="H20" s="117"/>
      <c r="K20" s="117"/>
      <c r="L20" s="117"/>
      <c r="M20" s="117"/>
      <c r="N20" s="117"/>
      <c r="O20" s="118"/>
      <c r="P20" s="93"/>
    </row>
    <row r="21" spans="2:16">
      <c r="B21" s="94"/>
      <c r="C21" s="486" t="s">
        <v>50</v>
      </c>
      <c r="D21" s="487"/>
      <c r="E21" s="487"/>
      <c r="F21" s="487"/>
      <c r="G21" s="487"/>
      <c r="H21" s="487"/>
      <c r="I21" s="487"/>
      <c r="J21" s="487"/>
      <c r="K21" s="487"/>
      <c r="L21" s="487"/>
      <c r="M21" s="487"/>
      <c r="N21" s="487"/>
      <c r="O21" s="488"/>
      <c r="P21" s="93"/>
    </row>
    <row r="22" spans="2:16" ht="14.4" thickBot="1">
      <c r="B22" s="94"/>
      <c r="C22" s="119"/>
      <c r="O22" s="120"/>
      <c r="P22" s="93"/>
    </row>
    <row r="23" spans="2:16">
      <c r="B23" s="94"/>
      <c r="C23" s="121" t="s">
        <v>51</v>
      </c>
      <c r="D23" s="460" t="s">
        <v>52</v>
      </c>
      <c r="E23" s="461"/>
      <c r="F23" s="461"/>
      <c r="G23" s="461"/>
      <c r="H23" s="461"/>
      <c r="I23" s="461"/>
      <c r="J23" s="461"/>
      <c r="K23" s="461"/>
      <c r="L23" s="462"/>
      <c r="M23" s="484" t="s">
        <v>53</v>
      </c>
      <c r="N23" s="485"/>
      <c r="O23" s="121" t="s">
        <v>10</v>
      </c>
      <c r="P23" s="93"/>
    </row>
    <row r="24" spans="2:16" ht="14.4" thickBot="1">
      <c r="B24" s="94"/>
      <c r="C24" s="122"/>
      <c r="D24" s="452"/>
      <c r="E24" s="453"/>
      <c r="F24" s="453"/>
      <c r="G24" s="453"/>
      <c r="H24" s="453"/>
      <c r="I24" s="453"/>
      <c r="J24" s="453"/>
      <c r="K24" s="453"/>
      <c r="L24" s="454"/>
      <c r="M24" s="452"/>
      <c r="N24" s="454"/>
      <c r="O24" s="123"/>
      <c r="P24" s="93"/>
    </row>
    <row r="25" spans="2:16">
      <c r="B25" s="94"/>
      <c r="C25" s="427" t="s">
        <v>54</v>
      </c>
      <c r="D25" s="428"/>
      <c r="E25" s="428"/>
      <c r="F25" s="428"/>
      <c r="G25" s="428"/>
      <c r="H25" s="428"/>
      <c r="I25" s="428"/>
      <c r="J25" s="428"/>
      <c r="K25" s="428"/>
      <c r="L25" s="428"/>
      <c r="M25" s="428"/>
      <c r="N25" s="428"/>
      <c r="O25" s="429"/>
      <c r="P25" s="93"/>
    </row>
    <row r="26" spans="2:16">
      <c r="B26" s="94"/>
      <c r="C26" s="430"/>
      <c r="D26" s="431"/>
      <c r="E26" s="431"/>
      <c r="F26" s="431"/>
      <c r="G26" s="431"/>
      <c r="H26" s="431"/>
      <c r="I26" s="431"/>
      <c r="J26" s="431"/>
      <c r="K26" s="431"/>
      <c r="L26" s="431"/>
      <c r="M26" s="431"/>
      <c r="N26" s="431"/>
      <c r="O26" s="432"/>
      <c r="P26" s="93"/>
    </row>
    <row r="27" spans="2:16" ht="14.4" thickBot="1">
      <c r="B27" s="94"/>
      <c r="C27" s="433"/>
      <c r="D27" s="434"/>
      <c r="E27" s="434"/>
      <c r="F27" s="434"/>
      <c r="G27" s="434"/>
      <c r="H27" s="434"/>
      <c r="I27" s="434"/>
      <c r="J27" s="434"/>
      <c r="K27" s="434"/>
      <c r="L27" s="434"/>
      <c r="M27" s="434"/>
      <c r="N27" s="434"/>
      <c r="O27" s="435"/>
      <c r="P27" s="93"/>
    </row>
    <row r="28" spans="2:16">
      <c r="B28" s="94"/>
      <c r="C28" s="438" t="s">
        <v>52</v>
      </c>
      <c r="D28" s="482"/>
      <c r="E28" s="482"/>
      <c r="F28" s="482"/>
      <c r="G28" s="483"/>
      <c r="H28" s="441" t="s">
        <v>55</v>
      </c>
      <c r="I28" s="482"/>
      <c r="J28" s="450" t="s">
        <v>56</v>
      </c>
      <c r="K28" s="451"/>
      <c r="L28" s="125" t="s">
        <v>57</v>
      </c>
      <c r="M28" s="441" t="s">
        <v>58</v>
      </c>
      <c r="N28" s="440"/>
      <c r="O28" s="126" t="s">
        <v>59</v>
      </c>
      <c r="P28" s="93"/>
    </row>
    <row r="29" spans="2:16">
      <c r="B29" s="94"/>
      <c r="C29" s="411"/>
      <c r="D29" s="412"/>
      <c r="E29" s="412"/>
      <c r="F29" s="412"/>
      <c r="G29" s="437"/>
      <c r="H29" s="489"/>
      <c r="I29" s="437"/>
      <c r="J29" s="489"/>
      <c r="K29" s="437"/>
      <c r="L29" s="128"/>
      <c r="M29" s="458"/>
      <c r="N29" s="459"/>
      <c r="O29" s="129"/>
      <c r="P29" s="93"/>
    </row>
    <row r="30" spans="2:16">
      <c r="B30" s="94"/>
      <c r="C30" s="130"/>
      <c r="D30" s="131"/>
      <c r="E30" s="131"/>
      <c r="F30" s="131"/>
      <c r="G30" s="132"/>
      <c r="H30" s="133"/>
      <c r="I30" s="132"/>
      <c r="J30" s="133"/>
      <c r="K30" s="132"/>
      <c r="L30" s="128"/>
      <c r="M30" s="458"/>
      <c r="N30" s="459"/>
      <c r="O30" s="129"/>
      <c r="P30" s="93"/>
    </row>
    <row r="31" spans="2:16" ht="14.4" thickBot="1">
      <c r="B31" s="94"/>
      <c r="C31" s="423"/>
      <c r="D31" s="424"/>
      <c r="E31" s="424"/>
      <c r="F31" s="424"/>
      <c r="G31" s="436"/>
      <c r="H31" s="455"/>
      <c r="I31" s="436"/>
      <c r="J31" s="455"/>
      <c r="K31" s="436"/>
      <c r="L31" s="134"/>
      <c r="M31" s="456"/>
      <c r="N31" s="457"/>
      <c r="O31" s="129"/>
      <c r="P31" s="93"/>
    </row>
    <row r="32" spans="2:16" ht="14.4" thickBot="1">
      <c r="B32" s="94"/>
      <c r="C32" s="417" t="s">
        <v>60</v>
      </c>
      <c r="D32" s="418"/>
      <c r="E32" s="418"/>
      <c r="F32" s="418"/>
      <c r="G32" s="418"/>
      <c r="H32" s="418"/>
      <c r="I32" s="418"/>
      <c r="J32" s="418"/>
      <c r="K32" s="418"/>
      <c r="L32" s="418"/>
      <c r="M32" s="418"/>
      <c r="N32" s="419"/>
      <c r="O32" s="135"/>
      <c r="P32" s="93"/>
    </row>
    <row r="33" spans="2:16" ht="13.5" customHeight="1">
      <c r="B33" s="94"/>
      <c r="C33" s="427" t="s">
        <v>61</v>
      </c>
      <c r="D33" s="428"/>
      <c r="E33" s="428"/>
      <c r="F33" s="428"/>
      <c r="G33" s="428"/>
      <c r="H33" s="428"/>
      <c r="I33" s="428"/>
      <c r="J33" s="428"/>
      <c r="K33" s="428"/>
      <c r="L33" s="428"/>
      <c r="M33" s="428"/>
      <c r="N33" s="428"/>
      <c r="O33" s="429"/>
      <c r="P33" s="93"/>
    </row>
    <row r="34" spans="2:16">
      <c r="B34" s="94"/>
      <c r="C34" s="430"/>
      <c r="D34" s="431"/>
      <c r="E34" s="431"/>
      <c r="F34" s="431"/>
      <c r="G34" s="431"/>
      <c r="H34" s="431"/>
      <c r="I34" s="431"/>
      <c r="J34" s="431"/>
      <c r="K34" s="431"/>
      <c r="L34" s="431"/>
      <c r="M34" s="431"/>
      <c r="N34" s="431"/>
      <c r="O34" s="432"/>
      <c r="P34" s="93"/>
    </row>
    <row r="35" spans="2:16" ht="14.4" thickBot="1">
      <c r="B35" s="94"/>
      <c r="C35" s="433"/>
      <c r="D35" s="434"/>
      <c r="E35" s="434"/>
      <c r="F35" s="434"/>
      <c r="G35" s="434"/>
      <c r="H35" s="434"/>
      <c r="I35" s="434"/>
      <c r="J35" s="434"/>
      <c r="K35" s="434"/>
      <c r="L35" s="434"/>
      <c r="M35" s="434"/>
      <c r="N35" s="434"/>
      <c r="O35" s="435"/>
      <c r="P35" s="93"/>
    </row>
    <row r="36" spans="2:16">
      <c r="B36" s="94"/>
      <c r="C36" s="438" t="s">
        <v>52</v>
      </c>
      <c r="D36" s="439"/>
      <c r="E36" s="439"/>
      <c r="F36" s="439"/>
      <c r="G36" s="439"/>
      <c r="H36" s="439"/>
      <c r="I36" s="439"/>
      <c r="J36" s="440"/>
      <c r="K36" s="124" t="s">
        <v>53</v>
      </c>
      <c r="L36" s="125" t="s">
        <v>10</v>
      </c>
      <c r="M36" s="441" t="s">
        <v>62</v>
      </c>
      <c r="N36" s="440"/>
      <c r="O36" s="126" t="s">
        <v>59</v>
      </c>
      <c r="P36" s="93"/>
    </row>
    <row r="37" spans="2:16">
      <c r="B37" s="94"/>
      <c r="C37" s="411"/>
      <c r="D37" s="412"/>
      <c r="E37" s="412"/>
      <c r="F37" s="412"/>
      <c r="G37" s="412"/>
      <c r="H37" s="412"/>
      <c r="I37" s="412"/>
      <c r="J37" s="437"/>
      <c r="K37" s="137"/>
      <c r="L37" s="138"/>
      <c r="M37" s="442"/>
      <c r="N37" s="443"/>
      <c r="O37" s="129"/>
      <c r="P37" s="93"/>
    </row>
    <row r="38" spans="2:16" ht="14.4" thickBot="1">
      <c r="B38" s="94"/>
      <c r="C38" s="423"/>
      <c r="D38" s="424"/>
      <c r="E38" s="424"/>
      <c r="F38" s="424"/>
      <c r="G38" s="424"/>
      <c r="H38" s="424"/>
      <c r="I38" s="424"/>
      <c r="J38" s="436"/>
      <c r="K38" s="131"/>
      <c r="L38" s="139"/>
      <c r="M38" s="425"/>
      <c r="N38" s="426"/>
      <c r="O38" s="140"/>
      <c r="P38" s="93"/>
    </row>
    <row r="39" spans="2:16" ht="14.4" thickBot="1">
      <c r="B39" s="94"/>
      <c r="C39" s="417" t="s">
        <v>60</v>
      </c>
      <c r="D39" s="418"/>
      <c r="E39" s="418"/>
      <c r="F39" s="418"/>
      <c r="G39" s="418"/>
      <c r="H39" s="418"/>
      <c r="I39" s="418"/>
      <c r="J39" s="418"/>
      <c r="K39" s="418"/>
      <c r="L39" s="418"/>
      <c r="M39" s="418"/>
      <c r="N39" s="419"/>
      <c r="O39" s="141">
        <v>0</v>
      </c>
      <c r="P39" s="93"/>
    </row>
    <row r="40" spans="2:16">
      <c r="B40" s="94"/>
      <c r="C40" s="427" t="s">
        <v>63</v>
      </c>
      <c r="D40" s="428"/>
      <c r="E40" s="428"/>
      <c r="F40" s="428"/>
      <c r="G40" s="428"/>
      <c r="H40" s="428"/>
      <c r="I40" s="428"/>
      <c r="J40" s="428"/>
      <c r="K40" s="428"/>
      <c r="L40" s="428"/>
      <c r="M40" s="428"/>
      <c r="N40" s="428"/>
      <c r="O40" s="429"/>
      <c r="P40" s="93"/>
    </row>
    <row r="41" spans="2:16">
      <c r="B41" s="94"/>
      <c r="C41" s="430"/>
      <c r="D41" s="431"/>
      <c r="E41" s="431"/>
      <c r="F41" s="431"/>
      <c r="G41" s="431"/>
      <c r="H41" s="431"/>
      <c r="I41" s="431"/>
      <c r="J41" s="431"/>
      <c r="K41" s="431"/>
      <c r="L41" s="431"/>
      <c r="M41" s="431"/>
      <c r="N41" s="431"/>
      <c r="O41" s="432"/>
      <c r="P41" s="93"/>
    </row>
    <row r="42" spans="2:16" ht="14.4" thickBot="1">
      <c r="B42" s="94"/>
      <c r="C42" s="433"/>
      <c r="D42" s="434"/>
      <c r="E42" s="434"/>
      <c r="F42" s="434"/>
      <c r="G42" s="434"/>
      <c r="H42" s="434"/>
      <c r="I42" s="434"/>
      <c r="J42" s="434"/>
      <c r="K42" s="434"/>
      <c r="L42" s="434"/>
      <c r="M42" s="434"/>
      <c r="N42" s="434"/>
      <c r="O42" s="435"/>
      <c r="P42" s="93"/>
    </row>
    <row r="43" spans="2:16" ht="15.6">
      <c r="B43" s="94"/>
      <c r="C43" s="438" t="s">
        <v>64</v>
      </c>
      <c r="D43" s="439"/>
      <c r="E43" s="439"/>
      <c r="F43" s="439"/>
      <c r="G43" s="439"/>
      <c r="H43" s="439"/>
      <c r="I43" s="439"/>
      <c r="J43" s="125" t="s">
        <v>65</v>
      </c>
      <c r="K43" s="136" t="s">
        <v>66</v>
      </c>
      <c r="L43" s="142" t="s">
        <v>67</v>
      </c>
      <c r="M43" s="441" t="s">
        <v>68</v>
      </c>
      <c r="N43" s="440"/>
      <c r="O43" s="126" t="s">
        <v>59</v>
      </c>
      <c r="P43" s="93"/>
    </row>
    <row r="44" spans="2:16">
      <c r="B44" s="94"/>
      <c r="C44" s="411"/>
      <c r="D44" s="412"/>
      <c r="E44" s="412"/>
      <c r="F44" s="412"/>
      <c r="G44" s="412"/>
      <c r="H44" s="412"/>
      <c r="I44" s="412"/>
      <c r="J44" s="143"/>
      <c r="K44" s="144"/>
      <c r="L44" s="143"/>
      <c r="M44" s="446"/>
      <c r="N44" s="447"/>
      <c r="O44" s="129"/>
      <c r="P44" s="93"/>
    </row>
    <row r="45" spans="2:16" ht="14.4" thickBot="1">
      <c r="B45" s="94"/>
      <c r="C45" s="423"/>
      <c r="D45" s="424"/>
      <c r="E45" s="424"/>
      <c r="F45" s="424"/>
      <c r="G45" s="424"/>
      <c r="H45" s="424"/>
      <c r="I45" s="424"/>
      <c r="J45" s="145"/>
      <c r="K45" s="146"/>
      <c r="L45" s="145"/>
      <c r="M45" s="425"/>
      <c r="N45" s="426"/>
      <c r="O45" s="147"/>
      <c r="P45" s="93"/>
    </row>
    <row r="46" spans="2:16" ht="14.4" thickBot="1">
      <c r="B46" s="94"/>
      <c r="C46" s="417" t="s">
        <v>60</v>
      </c>
      <c r="D46" s="418"/>
      <c r="E46" s="418"/>
      <c r="F46" s="418"/>
      <c r="G46" s="418"/>
      <c r="H46" s="418"/>
      <c r="I46" s="418"/>
      <c r="J46" s="418"/>
      <c r="K46" s="418"/>
      <c r="L46" s="418"/>
      <c r="M46" s="418"/>
      <c r="N46" s="419"/>
      <c r="O46" s="135"/>
      <c r="P46" s="93"/>
    </row>
    <row r="47" spans="2:16">
      <c r="B47" s="94"/>
      <c r="C47" s="427" t="s">
        <v>69</v>
      </c>
      <c r="D47" s="428"/>
      <c r="E47" s="428"/>
      <c r="F47" s="428"/>
      <c r="G47" s="428"/>
      <c r="H47" s="428"/>
      <c r="I47" s="428"/>
      <c r="J47" s="428"/>
      <c r="K47" s="428"/>
      <c r="L47" s="428"/>
      <c r="M47" s="428"/>
      <c r="N47" s="428"/>
      <c r="O47" s="429"/>
      <c r="P47" s="93"/>
    </row>
    <row r="48" spans="2:16">
      <c r="B48" s="94"/>
      <c r="C48" s="430"/>
      <c r="D48" s="431"/>
      <c r="E48" s="431"/>
      <c r="F48" s="431"/>
      <c r="G48" s="431"/>
      <c r="H48" s="431"/>
      <c r="I48" s="431"/>
      <c r="J48" s="431"/>
      <c r="K48" s="431"/>
      <c r="L48" s="431"/>
      <c r="M48" s="431"/>
      <c r="N48" s="431"/>
      <c r="O48" s="432"/>
      <c r="P48" s="93"/>
    </row>
    <row r="49" spans="2:16" ht="14.4" thickBot="1">
      <c r="B49" s="94"/>
      <c r="C49" s="433"/>
      <c r="D49" s="434"/>
      <c r="E49" s="434"/>
      <c r="F49" s="434"/>
      <c r="G49" s="434"/>
      <c r="H49" s="434"/>
      <c r="I49" s="434"/>
      <c r="J49" s="434"/>
      <c r="K49" s="434"/>
      <c r="L49" s="434"/>
      <c r="M49" s="434"/>
      <c r="N49" s="434"/>
      <c r="O49" s="435"/>
      <c r="P49" s="93"/>
    </row>
    <row r="50" spans="2:16" ht="31.5" customHeight="1">
      <c r="B50" s="94"/>
      <c r="C50" s="438" t="s">
        <v>70</v>
      </c>
      <c r="D50" s="439"/>
      <c r="E50" s="439"/>
      <c r="F50" s="439"/>
      <c r="G50" s="439"/>
      <c r="H50" s="439"/>
      <c r="I50" s="439"/>
      <c r="J50" s="125" t="s">
        <v>71</v>
      </c>
      <c r="K50" s="148" t="s">
        <v>72</v>
      </c>
      <c r="L50" s="149" t="s">
        <v>73</v>
      </c>
      <c r="M50" s="444" t="s">
        <v>58</v>
      </c>
      <c r="N50" s="445"/>
      <c r="O50" s="151" t="s">
        <v>59</v>
      </c>
      <c r="P50" s="93"/>
    </row>
    <row r="51" spans="2:16">
      <c r="B51" s="94"/>
      <c r="C51" s="152"/>
      <c r="D51" s="153"/>
      <c r="E51" s="153"/>
      <c r="F51" s="153"/>
      <c r="G51" s="153"/>
      <c r="H51" s="153"/>
      <c r="I51" s="153"/>
      <c r="J51" s="154"/>
      <c r="K51" s="155"/>
      <c r="L51" s="156"/>
      <c r="M51" s="448"/>
      <c r="N51" s="449"/>
      <c r="O51" s="157"/>
      <c r="P51" s="93"/>
    </row>
    <row r="52" spans="2:16">
      <c r="B52" s="94"/>
      <c r="C52" s="152"/>
      <c r="D52" s="153"/>
      <c r="E52" s="153"/>
      <c r="F52" s="153"/>
      <c r="G52" s="153"/>
      <c r="H52" s="153"/>
      <c r="I52" s="153"/>
      <c r="J52" s="154"/>
      <c r="K52" s="155"/>
      <c r="L52" s="156"/>
      <c r="M52" s="448"/>
      <c r="N52" s="449"/>
      <c r="O52" s="157"/>
      <c r="P52" s="93"/>
    </row>
    <row r="53" spans="2:16">
      <c r="B53" s="94"/>
      <c r="C53" s="152"/>
      <c r="D53" s="153"/>
      <c r="E53" s="153"/>
      <c r="F53" s="153"/>
      <c r="G53" s="153"/>
      <c r="H53" s="153"/>
      <c r="I53" s="153"/>
      <c r="J53" s="154"/>
      <c r="K53" s="155"/>
      <c r="L53" s="156"/>
      <c r="M53" s="446"/>
      <c r="N53" s="447"/>
      <c r="O53" s="157"/>
      <c r="P53" s="93"/>
    </row>
    <row r="54" spans="2:16" ht="14.4" thickBot="1">
      <c r="B54" s="94"/>
      <c r="C54" s="423"/>
      <c r="D54" s="424"/>
      <c r="E54" s="424"/>
      <c r="F54" s="424"/>
      <c r="G54" s="424"/>
      <c r="H54" s="424"/>
      <c r="I54" s="424"/>
      <c r="J54" s="145"/>
      <c r="K54" s="146"/>
      <c r="L54" s="145"/>
      <c r="M54" s="425"/>
      <c r="N54" s="426"/>
      <c r="O54" s="147"/>
      <c r="P54" s="93"/>
    </row>
    <row r="55" spans="2:16" ht="14.4" thickBot="1">
      <c r="B55" s="94"/>
      <c r="C55" s="417" t="s">
        <v>60</v>
      </c>
      <c r="D55" s="418"/>
      <c r="E55" s="418"/>
      <c r="F55" s="418"/>
      <c r="G55" s="418"/>
      <c r="H55" s="418"/>
      <c r="I55" s="418"/>
      <c r="J55" s="418"/>
      <c r="K55" s="418"/>
      <c r="L55" s="418"/>
      <c r="M55" s="418"/>
      <c r="N55" s="419"/>
      <c r="O55" s="141"/>
      <c r="P55" s="93"/>
    </row>
    <row r="56" spans="2:16" ht="14.4" thickBot="1">
      <c r="B56" s="94"/>
      <c r="C56" s="119"/>
      <c r="O56" s="120"/>
      <c r="P56" s="93"/>
    </row>
    <row r="57" spans="2:16" ht="14.4" thickBot="1">
      <c r="B57" s="94"/>
      <c r="C57" s="420" t="s">
        <v>74</v>
      </c>
      <c r="D57" s="421"/>
      <c r="E57" s="421"/>
      <c r="F57" s="421"/>
      <c r="G57" s="421"/>
      <c r="H57" s="421"/>
      <c r="I57" s="421"/>
      <c r="J57" s="421"/>
      <c r="K57" s="421"/>
      <c r="L57" s="421"/>
      <c r="M57" s="421"/>
      <c r="N57" s="422"/>
      <c r="O57" s="158"/>
      <c r="P57" s="93"/>
    </row>
    <row r="58" spans="2:16">
      <c r="B58" s="94"/>
      <c r="C58" s="427" t="s">
        <v>75</v>
      </c>
      <c r="D58" s="428"/>
      <c r="E58" s="428"/>
      <c r="F58" s="428"/>
      <c r="G58" s="428"/>
      <c r="H58" s="428"/>
      <c r="I58" s="428"/>
      <c r="J58" s="428"/>
      <c r="K58" s="428"/>
      <c r="L58" s="428"/>
      <c r="M58" s="428"/>
      <c r="N58" s="428"/>
      <c r="O58" s="429"/>
      <c r="P58" s="93"/>
    </row>
    <row r="59" spans="2:16">
      <c r="B59" s="94"/>
      <c r="C59" s="430"/>
      <c r="D59" s="431"/>
      <c r="E59" s="431"/>
      <c r="F59" s="431"/>
      <c r="G59" s="431"/>
      <c r="H59" s="431"/>
      <c r="I59" s="431"/>
      <c r="J59" s="431"/>
      <c r="K59" s="431"/>
      <c r="L59" s="431"/>
      <c r="M59" s="431"/>
      <c r="N59" s="431"/>
      <c r="O59" s="432"/>
      <c r="P59" s="93"/>
    </row>
    <row r="60" spans="2:16" ht="14.4" thickBot="1">
      <c r="B60" s="94"/>
      <c r="C60" s="433"/>
      <c r="D60" s="434"/>
      <c r="E60" s="434"/>
      <c r="F60" s="434"/>
      <c r="G60" s="434"/>
      <c r="H60" s="434"/>
      <c r="I60" s="434"/>
      <c r="J60" s="434"/>
      <c r="K60" s="434"/>
      <c r="L60" s="434"/>
      <c r="M60" s="434"/>
      <c r="N60" s="434"/>
      <c r="O60" s="435"/>
      <c r="P60" s="93"/>
    </row>
    <row r="61" spans="2:16" ht="27.6">
      <c r="B61" s="94"/>
      <c r="C61" s="438" t="s">
        <v>76</v>
      </c>
      <c r="D61" s="439"/>
      <c r="E61" s="439"/>
      <c r="F61" s="439"/>
      <c r="G61" s="439"/>
      <c r="H61" s="439"/>
      <c r="I61" s="439"/>
      <c r="J61" s="136"/>
      <c r="K61" s="150"/>
      <c r="L61" s="149" t="s">
        <v>77</v>
      </c>
      <c r="M61" s="444" t="s">
        <v>78</v>
      </c>
      <c r="N61" s="445"/>
      <c r="O61" s="151"/>
      <c r="P61" s="93"/>
    </row>
    <row r="62" spans="2:16">
      <c r="B62" s="94"/>
      <c r="C62" s="411" t="s">
        <v>22</v>
      </c>
      <c r="D62" s="412"/>
      <c r="E62" s="412"/>
      <c r="F62" s="412"/>
      <c r="G62" s="412"/>
      <c r="H62" s="412"/>
      <c r="I62" s="412"/>
      <c r="J62" s="159"/>
      <c r="K62" s="160"/>
      <c r="L62" s="161"/>
      <c r="M62" s="413"/>
      <c r="N62" s="414"/>
      <c r="O62" s="162"/>
      <c r="P62" s="93"/>
    </row>
    <row r="63" spans="2:16">
      <c r="B63" s="94"/>
      <c r="C63" s="130" t="s">
        <v>79</v>
      </c>
      <c r="D63" s="131"/>
      <c r="E63" s="131"/>
      <c r="F63" s="131"/>
      <c r="G63" s="131"/>
      <c r="H63" s="131"/>
      <c r="I63" s="131"/>
      <c r="J63" s="159"/>
      <c r="K63" s="160"/>
      <c r="L63" s="161"/>
      <c r="M63" s="413"/>
      <c r="N63" s="414"/>
      <c r="O63" s="162"/>
      <c r="P63" s="93"/>
    </row>
    <row r="64" spans="2:16" ht="14.4" thickBot="1">
      <c r="B64" s="94"/>
      <c r="C64" s="113" t="s">
        <v>80</v>
      </c>
      <c r="D64" s="114"/>
      <c r="E64" s="114"/>
      <c r="F64" s="114"/>
      <c r="G64" s="114"/>
      <c r="H64" s="114"/>
      <c r="I64" s="114"/>
      <c r="J64" s="163"/>
      <c r="K64" s="164"/>
      <c r="L64" s="161"/>
      <c r="M64" s="415"/>
      <c r="N64" s="416"/>
      <c r="O64" s="162"/>
      <c r="P64" s="93"/>
    </row>
    <row r="65" spans="2:16" ht="14.4" thickBot="1">
      <c r="B65" s="94"/>
      <c r="C65" s="417" t="s">
        <v>60</v>
      </c>
      <c r="D65" s="418"/>
      <c r="E65" s="418"/>
      <c r="F65" s="418"/>
      <c r="G65" s="418"/>
      <c r="H65" s="418"/>
      <c r="I65" s="418"/>
      <c r="J65" s="418"/>
      <c r="K65" s="418"/>
      <c r="L65" s="418"/>
      <c r="M65" s="418"/>
      <c r="N65" s="419"/>
      <c r="O65" s="165"/>
      <c r="P65" s="93"/>
    </row>
    <row r="66" spans="2:16" ht="14.4" thickBot="1">
      <c r="B66" s="94"/>
      <c r="C66" s="119"/>
      <c r="O66" s="120"/>
      <c r="P66" s="93"/>
    </row>
    <row r="67" spans="2:16" ht="14.4" thickBot="1">
      <c r="B67" s="94"/>
      <c r="C67" s="420" t="s">
        <v>81</v>
      </c>
      <c r="D67" s="421"/>
      <c r="E67" s="421"/>
      <c r="F67" s="421"/>
      <c r="G67" s="421"/>
      <c r="H67" s="421"/>
      <c r="I67" s="421"/>
      <c r="J67" s="421"/>
      <c r="K67" s="421"/>
      <c r="L67" s="421"/>
      <c r="M67" s="421"/>
      <c r="N67" s="422"/>
      <c r="O67" s="166"/>
      <c r="P67" s="93"/>
    </row>
    <row r="68" spans="2:16">
      <c r="B68" s="94"/>
      <c r="C68" s="116"/>
      <c r="D68" s="117"/>
      <c r="E68" s="117"/>
      <c r="F68" s="117"/>
      <c r="G68" s="117"/>
      <c r="H68" s="117"/>
      <c r="I68" s="117"/>
      <c r="J68" s="117"/>
      <c r="K68" s="117"/>
      <c r="L68" s="117"/>
      <c r="M68" s="117"/>
      <c r="N68" s="117"/>
      <c r="O68" s="118"/>
      <c r="P68" s="93"/>
    </row>
    <row r="69" spans="2:16">
      <c r="B69" s="94"/>
      <c r="C69" s="119"/>
      <c r="O69" s="120"/>
      <c r="P69" s="93"/>
    </row>
    <row r="70" spans="2:16">
      <c r="B70" s="94"/>
      <c r="C70" s="119"/>
      <c r="O70" s="120"/>
      <c r="P70" s="93"/>
    </row>
    <row r="71" spans="2:16">
      <c r="B71" s="94"/>
      <c r="C71" s="119"/>
      <c r="H71" s="167" t="s">
        <v>82</v>
      </c>
      <c r="I71" s="167"/>
      <c r="J71" s="167"/>
      <c r="K71" s="167"/>
      <c r="O71" s="120"/>
      <c r="P71" s="93"/>
    </row>
    <row r="72" spans="2:16">
      <c r="B72" s="94"/>
      <c r="C72" s="119"/>
      <c r="H72" s="167" t="s">
        <v>83</v>
      </c>
      <c r="O72" s="120"/>
      <c r="P72" s="93"/>
    </row>
    <row r="73" spans="2:16">
      <c r="B73" s="94"/>
      <c r="C73" s="119"/>
      <c r="H73" s="167" t="s">
        <v>84</v>
      </c>
      <c r="O73" s="120"/>
      <c r="P73" s="93"/>
    </row>
    <row r="74" spans="2:16">
      <c r="B74" s="94"/>
      <c r="C74" s="105"/>
      <c r="D74" s="168"/>
      <c r="E74" s="168"/>
      <c r="F74" s="168"/>
      <c r="G74" s="168"/>
      <c r="H74" s="167" t="s">
        <v>85</v>
      </c>
      <c r="I74" s="168"/>
      <c r="J74" s="168"/>
      <c r="K74" s="168"/>
      <c r="L74" s="168"/>
      <c r="M74" s="168"/>
      <c r="N74" s="168"/>
      <c r="O74" s="169"/>
      <c r="P74" s="93"/>
    </row>
    <row r="75" spans="2:16">
      <c r="B75" s="94"/>
      <c r="C75" s="119"/>
      <c r="H75" s="92" t="s">
        <v>86</v>
      </c>
      <c r="O75" s="120"/>
      <c r="P75" s="93"/>
    </row>
    <row r="76" spans="2:16">
      <c r="B76" s="94"/>
      <c r="C76" s="170" t="s">
        <v>87</v>
      </c>
      <c r="D76" s="127"/>
      <c r="E76" s="127"/>
      <c r="F76" s="127"/>
      <c r="G76" s="127"/>
      <c r="H76" s="127"/>
      <c r="I76" s="127"/>
      <c r="J76" s="127"/>
      <c r="K76" s="127"/>
      <c r="L76" s="127"/>
      <c r="M76" s="127"/>
      <c r="N76" s="127"/>
      <c r="O76" s="171"/>
      <c r="P76" s="93"/>
    </row>
    <row r="77" spans="2:16">
      <c r="B77" s="94"/>
      <c r="C77" s="408"/>
      <c r="D77" s="409"/>
      <c r="E77" s="409"/>
      <c r="F77" s="409"/>
      <c r="G77" s="409"/>
      <c r="H77" s="409"/>
      <c r="I77" s="409"/>
      <c r="J77" s="409"/>
      <c r="K77" s="409"/>
      <c r="L77" s="409"/>
      <c r="M77" s="409"/>
      <c r="N77" s="409"/>
      <c r="O77" s="410"/>
      <c r="P77" s="93"/>
    </row>
    <row r="78" spans="2:16">
      <c r="B78" s="94"/>
      <c r="C78" s="408"/>
      <c r="D78" s="409"/>
      <c r="E78" s="409"/>
      <c r="F78" s="409"/>
      <c r="G78" s="409"/>
      <c r="H78" s="409"/>
      <c r="I78" s="409"/>
      <c r="J78" s="409"/>
      <c r="K78" s="409"/>
      <c r="L78" s="409"/>
      <c r="M78" s="409"/>
      <c r="N78" s="409"/>
      <c r="O78" s="410"/>
      <c r="P78" s="93"/>
    </row>
    <row r="79" spans="2:16">
      <c r="B79" s="94"/>
      <c r="C79" s="105"/>
      <c r="D79" s="168"/>
      <c r="E79" s="168"/>
      <c r="F79" s="168"/>
      <c r="G79" s="168"/>
      <c r="H79" s="168"/>
      <c r="I79" s="168"/>
      <c r="J79" s="168"/>
      <c r="K79" s="168"/>
      <c r="L79" s="168"/>
      <c r="M79" s="168"/>
      <c r="N79" s="168"/>
      <c r="O79" s="169"/>
      <c r="P79" s="93"/>
    </row>
    <row r="80" spans="2:16">
      <c r="B80" s="94"/>
      <c r="C80" s="172" t="s">
        <v>88</v>
      </c>
      <c r="D80" s="168"/>
      <c r="E80" s="168"/>
      <c r="F80" s="168"/>
      <c r="G80" s="168"/>
      <c r="H80" s="168"/>
      <c r="I80" s="168"/>
      <c r="J80" s="168"/>
      <c r="K80" s="168"/>
      <c r="L80" s="168"/>
      <c r="M80" s="168"/>
      <c r="N80" s="168"/>
      <c r="O80" s="169"/>
      <c r="P80" s="93"/>
    </row>
    <row r="81" spans="2:16" ht="12.75" customHeight="1">
      <c r="B81" s="94"/>
      <c r="C81" s="405" t="s">
        <v>89</v>
      </c>
      <c r="D81" s="406"/>
      <c r="E81" s="406"/>
      <c r="F81" s="406"/>
      <c r="G81" s="406"/>
      <c r="H81" s="406"/>
      <c r="I81" s="406"/>
      <c r="J81" s="406"/>
      <c r="K81" s="406"/>
      <c r="L81" s="406"/>
      <c r="M81" s="406"/>
      <c r="N81" s="406"/>
      <c r="O81" s="407"/>
      <c r="P81" s="93"/>
    </row>
    <row r="82" spans="2:16">
      <c r="B82" s="94"/>
      <c r="C82" s="405"/>
      <c r="D82" s="406"/>
      <c r="E82" s="406"/>
      <c r="F82" s="406"/>
      <c r="G82" s="406"/>
      <c r="H82" s="406"/>
      <c r="I82" s="406"/>
      <c r="J82" s="406"/>
      <c r="K82" s="406"/>
      <c r="L82" s="406"/>
      <c r="M82" s="406"/>
      <c r="N82" s="406"/>
      <c r="O82" s="407"/>
      <c r="P82" s="93"/>
    </row>
    <row r="83" spans="2:16" ht="12.9" customHeight="1">
      <c r="B83" s="94"/>
      <c r="C83" s="405" t="s">
        <v>90</v>
      </c>
      <c r="D83" s="406"/>
      <c r="E83" s="406"/>
      <c r="F83" s="406"/>
      <c r="G83" s="406"/>
      <c r="H83" s="406"/>
      <c r="I83" s="406"/>
      <c r="J83" s="406"/>
      <c r="K83" s="406"/>
      <c r="L83" s="406"/>
      <c r="M83" s="406"/>
      <c r="N83" s="406"/>
      <c r="O83" s="407"/>
      <c r="P83" s="93"/>
    </row>
    <row r="84" spans="2:16">
      <c r="B84" s="94"/>
      <c r="C84" s="405"/>
      <c r="D84" s="406"/>
      <c r="E84" s="406"/>
      <c r="F84" s="406"/>
      <c r="G84" s="406"/>
      <c r="H84" s="406"/>
      <c r="I84" s="406"/>
      <c r="J84" s="406"/>
      <c r="K84" s="406"/>
      <c r="L84" s="406"/>
      <c r="M84" s="406"/>
      <c r="N84" s="406"/>
      <c r="O84" s="407"/>
      <c r="P84" s="93"/>
    </row>
    <row r="85" spans="2:16">
      <c r="B85" s="94"/>
      <c r="C85" s="105"/>
      <c r="D85" s="168"/>
      <c r="E85" s="168"/>
      <c r="F85" s="168"/>
      <c r="G85" s="168"/>
      <c r="H85" s="168"/>
      <c r="I85" s="168"/>
      <c r="J85" s="168"/>
      <c r="K85" s="168"/>
      <c r="L85" s="168"/>
      <c r="M85" s="168"/>
      <c r="N85" s="168"/>
      <c r="O85" s="169"/>
      <c r="P85" s="93"/>
    </row>
    <row r="86" spans="2:16">
      <c r="B86" s="94"/>
      <c r="C86" s="119"/>
      <c r="H86" s="167" t="s">
        <v>82</v>
      </c>
      <c r="O86" s="120"/>
      <c r="P86" s="93"/>
    </row>
    <row r="87" spans="2:16">
      <c r="B87" s="94"/>
      <c r="C87" s="119"/>
      <c r="H87" s="92" t="s">
        <v>83</v>
      </c>
      <c r="I87" s="131"/>
      <c r="J87" s="131"/>
      <c r="K87" s="131"/>
      <c r="O87" s="120"/>
      <c r="P87" s="93"/>
    </row>
    <row r="88" spans="2:16">
      <c r="B88" s="94"/>
      <c r="C88" s="119"/>
      <c r="H88" s="92" t="s">
        <v>91</v>
      </c>
      <c r="I88" s="173"/>
      <c r="J88" s="173"/>
      <c r="K88" s="173"/>
      <c r="O88" s="120"/>
      <c r="P88" s="93"/>
    </row>
    <row r="89" spans="2:16">
      <c r="B89" s="94"/>
      <c r="C89" s="174"/>
      <c r="D89" s="168"/>
      <c r="E89" s="168"/>
      <c r="F89" s="168"/>
      <c r="G89" s="168"/>
      <c r="H89" s="92" t="s">
        <v>85</v>
      </c>
      <c r="L89" s="168"/>
      <c r="M89" s="168"/>
      <c r="N89" s="168"/>
      <c r="O89" s="169"/>
      <c r="P89" s="93"/>
    </row>
    <row r="90" spans="2:16" ht="17.25" customHeight="1">
      <c r="B90" s="94"/>
      <c r="C90" s="174"/>
      <c r="D90" s="173"/>
      <c r="E90" s="173"/>
      <c r="K90" s="397"/>
      <c r="L90" s="397"/>
      <c r="M90" s="397"/>
      <c r="N90" s="397"/>
      <c r="O90" s="398"/>
      <c r="P90" s="93"/>
    </row>
    <row r="91" spans="2:16" ht="18.75" customHeight="1" thickBot="1">
      <c r="B91" s="94"/>
      <c r="C91" s="401"/>
      <c r="D91" s="402"/>
      <c r="E91" s="402"/>
      <c r="F91" s="146"/>
      <c r="G91" s="146"/>
      <c r="H91" s="146"/>
      <c r="I91" s="146"/>
      <c r="J91" s="146"/>
      <c r="K91" s="399"/>
      <c r="L91" s="399"/>
      <c r="M91" s="399"/>
      <c r="N91" s="399"/>
      <c r="O91" s="400"/>
      <c r="P91" s="93"/>
    </row>
    <row r="92" spans="2:16" ht="14.4" thickBot="1">
      <c r="B92" s="175"/>
      <c r="C92" s="176"/>
      <c r="D92" s="176"/>
      <c r="E92" s="176"/>
      <c r="F92" s="176"/>
      <c r="G92" s="176"/>
      <c r="H92" s="176"/>
      <c r="I92" s="176"/>
      <c r="J92" s="176"/>
      <c r="K92" s="176"/>
      <c r="L92" s="176"/>
      <c r="M92" s="176"/>
      <c r="N92" s="176"/>
      <c r="O92" s="176"/>
      <c r="P92" s="177"/>
    </row>
    <row r="93" spans="2:16" ht="14.4"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openxmlformats.org/package/2006/metadata/core-properties"/>
    <ds:schemaRef ds:uri="http://purl.org/dc/dcmitype/"/>
    <ds:schemaRef ds:uri="http://schemas.microsoft.com/office/2006/documentManagement/types"/>
    <ds:schemaRef ds:uri="http://purl.org/dc/terms/"/>
    <ds:schemaRef ds:uri="a6cb9e4b-f1d1-4245-83ec-6cad768d538a"/>
    <ds:schemaRef ds:uri="http://purl.org/dc/elements/1.1/"/>
    <ds:schemaRef ds:uri="http://www.w3.org/XML/1998/namespace"/>
    <ds:schemaRef ds:uri="http://schemas.microsoft.com/office/infopath/2007/PartnerControls"/>
    <ds:schemaRef ds:uri="9d85dbaf-23eb-4e57-a637-93dcacc8b1a1"/>
    <ds:schemaRef ds:uri="http://schemas.microsoft.com/office/2006/metadata/properties"/>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 </cp:lastModifiedBy>
  <cp:revision/>
  <cp:lastPrinted>2026-04-08T14:32:58Z</cp:lastPrinted>
  <dcterms:created xsi:type="dcterms:W3CDTF">2006-06-27T16:47:25Z</dcterms:created>
  <dcterms:modified xsi:type="dcterms:W3CDTF">2026-04-08T14:33:04Z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