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8526"/>
  <workbookPr defaultThemeVersion="124226"/>
  <mc:AlternateContent xmlns:mc="http://schemas.openxmlformats.org/markup-compatibility/2006">
    <mc:Choice Requires="x15">
      <x15ac:absPath xmlns:x15ac="http://schemas.microsoft.com/office/spreadsheetml/2010/11/ac" url="\\recepcion\Archivos\SG aaga\REGISTROS\03_GESTION COMERCIAL\06_LICITACIONES\2026\COPACABANA\"/>
    </mc:Choice>
  </mc:AlternateContent>
  <xr:revisionPtr revIDLastSave="0" documentId="13_ncr:1_{ECBF62A4-1043-48A2-B938-70305ABAF374}" xr6:coauthVersionLast="47" xr6:coauthVersionMax="47" xr10:uidLastSave="{00000000-0000-0000-0000-000000000000}"/>
  <bookViews>
    <workbookView xWindow="-120" yWindow="-120" windowWidth="24240" windowHeight="13140" tabRatio="780" xr2:uid="{00000000-000D-0000-FFFF-FFFF00000000}"/>
  </bookViews>
  <sheets>
    <sheet name="invitacion" sheetId="16" r:id="rId1"/>
  </sheets>
  <definedNames>
    <definedName name="_xlnm.Print_Titles" localSheetId="0">invitacion!$1:$11</definedName>
  </definedNames>
  <calcPr calcId="181029"/>
</workbook>
</file>

<file path=xl/calcChain.xml><?xml version="1.0" encoding="utf-8"?>
<calcChain xmlns="http://schemas.openxmlformats.org/spreadsheetml/2006/main">
  <c r="H18" i="16" l="1"/>
  <c r="J18" i="16" s="1"/>
  <c r="K18" i="16"/>
  <c r="H19" i="16"/>
  <c r="J19" i="16" s="1"/>
  <c r="K19" i="16"/>
  <c r="H20" i="16"/>
  <c r="I20" i="16" s="1"/>
  <c r="K20" i="16"/>
  <c r="H21" i="16"/>
  <c r="I21" i="16" s="1"/>
  <c r="K21" i="16"/>
  <c r="H22" i="16"/>
  <c r="J22" i="16" s="1"/>
  <c r="K22" i="16"/>
  <c r="H23" i="16"/>
  <c r="I23" i="16" s="1"/>
  <c r="K23" i="16"/>
  <c r="H24" i="16"/>
  <c r="J24" i="16" s="1"/>
  <c r="K24" i="16"/>
  <c r="J20" i="16" l="1"/>
  <c r="I18" i="16"/>
  <c r="I19" i="16"/>
  <c r="L19" i="16"/>
  <c r="L24" i="16"/>
  <c r="I22" i="16"/>
  <c r="J23" i="16"/>
  <c r="L23" i="16" s="1"/>
  <c r="L22" i="16"/>
  <c r="L18" i="16"/>
  <c r="L20" i="16"/>
  <c r="I24" i="16"/>
  <c r="J21" i="16"/>
  <c r="L21" i="16" s="1"/>
  <c r="M25" i="16"/>
  <c r="H13" i="16" l="1"/>
  <c r="K13" i="16"/>
  <c r="H14" i="16"/>
  <c r="I14" i="16" s="1"/>
  <c r="K14" i="16"/>
  <c r="H15" i="16"/>
  <c r="I15" i="16" s="1"/>
  <c r="K15" i="16"/>
  <c r="H16" i="16"/>
  <c r="I16" i="16" s="1"/>
  <c r="K16" i="16"/>
  <c r="H17" i="16"/>
  <c r="J17" i="16" s="1"/>
  <c r="K17" i="16"/>
  <c r="J14" i="16" l="1"/>
  <c r="L14" i="16" s="1"/>
  <c r="J15" i="16"/>
  <c r="L15" i="16" s="1"/>
  <c r="I13" i="16"/>
  <c r="L17" i="16"/>
  <c r="I17" i="16"/>
  <c r="J13" i="16"/>
  <c r="J16" i="16"/>
  <c r="L16" i="16" s="1"/>
  <c r="L13" i="16" l="1"/>
  <c r="K12" i="16"/>
  <c r="K25" i="16" s="1"/>
  <c r="H12" i="16"/>
  <c r="H25" i="16" s="1"/>
  <c r="J12" i="16" l="1"/>
  <c r="J25" i="16" s="1"/>
  <c r="I12" i="16"/>
  <c r="I25" i="16" s="1"/>
  <c r="L12" i="16" l="1"/>
  <c r="L25" i="16" s="1"/>
</calcChain>
</file>

<file path=xl/sharedStrings.xml><?xml version="1.0" encoding="utf-8"?>
<sst xmlns="http://schemas.openxmlformats.org/spreadsheetml/2006/main" count="73" uniqueCount="60">
  <si>
    <t>PROVEEDOR:</t>
  </si>
  <si>
    <t>NIT:</t>
  </si>
  <si>
    <t>CONTACTO:</t>
  </si>
  <si>
    <t>%IVA</t>
  </si>
  <si>
    <t>TOTALES</t>
  </si>
  <si>
    <t>Plazo de Entrega:</t>
  </si>
  <si>
    <t>Forma de Pago:</t>
  </si>
  <si>
    <t>_________________________________________________________</t>
  </si>
  <si>
    <t>VALOR IVA</t>
  </si>
  <si>
    <t xml:space="preserve">VALOR TOTAL ANTES DE IVA </t>
  </si>
  <si>
    <t>Observaciones:</t>
  </si>
  <si>
    <t>OBJETO:</t>
  </si>
  <si>
    <t xml:space="preserve">N° PROCESO </t>
  </si>
  <si>
    <t>C.C.</t>
  </si>
  <si>
    <t>NOMBRE REPRESENTATE LEGAL:</t>
  </si>
  <si>
    <t xml:space="preserve">CORREO ELECTRÓNICO: </t>
  </si>
  <si>
    <t>UNIDAD DE MANEJO</t>
  </si>
  <si>
    <t>PROPUESTA ECONÓMICA</t>
  </si>
  <si>
    <t>CANTIDAD</t>
  </si>
  <si>
    <t>ÍTEM</t>
  </si>
  <si>
    <t>Campos que deberan ser diligenciados por el oferente (Tener en cuenta porcentaje del IVA según el artículo a cotizar)</t>
  </si>
  <si>
    <t>VALOR TOTAL INCLUIDO IVA</t>
  </si>
  <si>
    <t>PRECIO TECHO VALOR UNITARIO IVA INCLUIDO</t>
  </si>
  <si>
    <t>REGIMEN AL CUAL PERTENECE</t>
  </si>
  <si>
    <t>El contratista se compromete a mantener los precios fijos de los bienes y/o servicios presentados en su oferta, en la cual están comprendidos todos los costos directos e indirectos incluidos gastos de envío, impuestos, embalajes y/o seguros que se presenten antes cumplimiento del contrato.</t>
  </si>
  <si>
    <t>TELÉFONO FIJO Y/O CELULAR:</t>
  </si>
  <si>
    <t xml:space="preserve">VALOR UNITARIO 
IVA INCLUIDO </t>
  </si>
  <si>
    <t>VALOR 
TOTAL IVA</t>
  </si>
  <si>
    <r>
      <t xml:space="preserve">DESCRIPCIÓN
</t>
    </r>
    <r>
      <rPr>
        <b/>
        <i/>
        <sz val="11"/>
        <rFont val="Arial Narrow"/>
        <family val="2"/>
      </rPr>
      <t>(Ver detalle en ficha técnica publicada por la entidad)</t>
    </r>
  </si>
  <si>
    <r>
      <t xml:space="preserve">VALOR UNITARIO ANTES DE IVA 
</t>
    </r>
    <r>
      <rPr>
        <b/>
        <i/>
        <sz val="10"/>
        <rFont val="Arial Narrow"/>
        <family val="2"/>
      </rPr>
      <t>(digite los valores sin puntos ni comas)</t>
    </r>
  </si>
  <si>
    <t>Todos los requerimientos para dicho proceso se deberan verificar en el pliego de condiciones el cual esta publicada en la página www.contratos.gov.co</t>
  </si>
  <si>
    <t>SEGÚN LA INDICADA EN EL PLIEGO DE CONDICIONES</t>
  </si>
  <si>
    <t>Firma del Representante Legal</t>
  </si>
  <si>
    <t>Los precios unitarios a ofertar en la propuesta económica para cada ítem no podrán superar el precio techo unitario establecido por la entidad so pena de causal de rechazo de la propuesta. 
En el caso que se soliciten varias unidades de un mismo ítem el precio techo se establece por el valor de la unidad y no por el conjunto de unidades presentes en un ítem.
El presupuesto será ejecutado bajo la modalidad de bolsa previa autorización del supervisor del contrato designado.</t>
  </si>
  <si>
    <t xml:space="preserve"> PROPUESTA ECONÓMICA </t>
  </si>
  <si>
    <t xml:space="preserve">Tener en cuenta los Valores Asociados al Contrato según el Acuerdo Municipal  (Estatuto Tributario Municipal)  </t>
  </si>
  <si>
    <t>Análisis Fisicoquímico: Color,
Material Flotantes, Olor, cloro residual,
pH, temperatura. Transparencia,
Conductividad, Turbiedad, Alcalinidad
total, Aluminio, Ácido Cianúrico,
Dureza cálcica, Cloro combinado.</t>
  </si>
  <si>
    <t>Potencial de óxido Reducción</t>
  </si>
  <si>
    <t>mesófilos -Heterótrofos</t>
  </si>
  <si>
    <t>Coliformes totales y E Coli.</t>
  </si>
  <si>
    <t>Pseudomona aeruginosa</t>
  </si>
  <si>
    <t>Muestras de superficie para hongos,
levadura y dermatofitos</t>
  </si>
  <si>
    <t>Eschericha Coli.</t>
  </si>
  <si>
    <t>Análisis Fisicoquímico Turbiedad,
color aparente, pH, cloro residual libre</t>
  </si>
  <si>
    <t>Análisis Fisicoquímico: Alcalinidad,
Dureza Total, Cloruros, Hierro Total,
Aluminio.</t>
  </si>
  <si>
    <t>Turbiedad, Color Aparente,</t>
  </si>
  <si>
    <t>Coliformes Totales y E Coli, Cloro
Residual, Ph</t>
  </si>
  <si>
    <t>COT</t>
  </si>
  <si>
    <t>FLUORUROS</t>
  </si>
  <si>
    <t>SERVICIO</t>
  </si>
  <si>
    <t>PISCINAS</t>
  </si>
  <si>
    <t>ACUEDUCTOS RURALES</t>
  </si>
  <si>
    <t>ACUEDUCTO URBANO</t>
  </si>
  <si>
    <t>REALIZAR LA TOMA DE MUESTRAS DE AGUA EN ACUEDUCTOS RURALES, URBANOS Y PISCINAS DEL MUNICIPIO DE COPACABANA, PARA LA REALIZACIÓN DE ANÁLISIS MICROBIOLÓGICOS, FÍSICOS Y QUÍMICOS, EN CUMPLIMIENTO DE LAS DISPOSICIONES ESTABLECIDAS EN LA NORMATIVIDAD SANITARIA VIGENTE APLICABLE</t>
  </si>
  <si>
    <t>PRESUPUESTO OFICIAL
$37.624.568
IVA INCLUIDO</t>
  </si>
  <si>
    <t>ANALISIS DE AGUAS Y GESTION AMBIENTAL SAS</t>
  </si>
  <si>
    <t>IVAN DARIO CASTAÑEDA MIRANDA</t>
  </si>
  <si>
    <t>aagacomercial@gmail.com</t>
  </si>
  <si>
    <t>Ingrid Concha</t>
  </si>
  <si>
    <t xml:space="preserve">  RESPONSABLE DE IVA ___X__    |    NO RESPONSABLE DE IVA ______     |     OTRO_______ CUAL: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</si>
</sst>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quot;$&quot;\ #,##0_);[Red]\(&quot;$&quot;\ #,##0\)"/>
    <numFmt numFmtId="165" formatCode="&quot;$&quot;\ #,##0.00"/>
  </numFmts>
  <fonts count="18" x14ac:knownFonts="1">
    <font>
      <sz val="10"/>
      <name val="Arial"/>
    </font>
    <font>
      <sz val="10"/>
      <name val="Arial"/>
      <family val="2"/>
    </font>
    <font>
      <sz val="10"/>
      <name val="Arial"/>
      <family val="2"/>
    </font>
    <font>
      <sz val="10"/>
      <name val="Arial"/>
      <family val="2"/>
    </font>
    <font>
      <b/>
      <sz val="12"/>
      <name val="Arial Narrow"/>
      <family val="2"/>
    </font>
    <font>
      <sz val="12"/>
      <name val="Arial Narrow"/>
      <family val="2"/>
    </font>
    <font>
      <b/>
      <sz val="13"/>
      <name val="Arial Narrow"/>
      <family val="2"/>
    </font>
    <font>
      <sz val="13"/>
      <name val="Arial Narrow"/>
      <family val="2"/>
    </font>
    <font>
      <b/>
      <sz val="13"/>
      <color theme="1"/>
      <name val="Arial Narrow"/>
      <family val="2"/>
    </font>
    <font>
      <b/>
      <sz val="11"/>
      <color theme="3"/>
      <name val="Calibri"/>
      <family val="2"/>
      <scheme val="minor"/>
    </font>
    <font>
      <b/>
      <sz val="11"/>
      <color theme="1"/>
      <name val="Calibri"/>
      <family val="2"/>
      <scheme val="minor"/>
    </font>
    <font>
      <b/>
      <sz val="11"/>
      <color theme="1"/>
      <name val="Arial Narrow"/>
      <family val="2"/>
    </font>
    <font>
      <b/>
      <sz val="12"/>
      <color theme="1"/>
      <name val="Arial Narrow"/>
      <family val="2"/>
    </font>
    <font>
      <b/>
      <sz val="14"/>
      <color theme="1"/>
      <name val="Arial Narrow"/>
      <family val="2"/>
    </font>
    <font>
      <b/>
      <u/>
      <sz val="11"/>
      <color rgb="FF0000FF"/>
      <name val="Arial Narrow"/>
      <family val="2"/>
    </font>
    <font>
      <b/>
      <sz val="11"/>
      <name val="Arial Narrow"/>
      <family val="2"/>
    </font>
    <font>
      <b/>
      <i/>
      <sz val="11"/>
      <name val="Arial Narrow"/>
      <family val="2"/>
    </font>
    <font>
      <b/>
      <i/>
      <sz val="10"/>
      <name val="Arial Narrow"/>
      <family val="2"/>
    </font>
  </fonts>
  <fills count="9">
    <fill>
      <patternFill patternType="none"/>
    </fill>
    <fill>
      <patternFill patternType="gray125"/>
    </fill>
    <fill>
      <patternFill patternType="solid">
        <fgColor theme="0"/>
        <bgColor indexed="64"/>
      </patternFill>
    </fill>
    <fill>
      <patternFill patternType="solid">
        <fgColor theme="9" tint="0.59999389629810485"/>
        <bgColor indexed="64"/>
      </patternFill>
    </fill>
    <fill>
      <patternFill patternType="solid">
        <fgColor theme="3" tint="0.79998168889431442"/>
        <bgColor indexed="64"/>
      </patternFill>
    </fill>
    <fill>
      <patternFill patternType="solid">
        <fgColor theme="5" tint="0.59999389629810485"/>
        <bgColor indexed="64"/>
      </patternFill>
    </fill>
    <fill>
      <patternFill patternType="solid">
        <fgColor theme="4" tint="0.79998168889431442"/>
        <bgColor indexed="65"/>
      </patternFill>
    </fill>
    <fill>
      <patternFill patternType="solid">
        <fgColor theme="0" tint="-0.14999847407452621"/>
        <bgColor indexed="64"/>
      </patternFill>
    </fill>
    <fill>
      <patternFill patternType="solid">
        <fgColor theme="6" tint="0.59999389629810485"/>
        <bgColor indexed="64"/>
      </patternFill>
    </fill>
  </fills>
  <borders count="28">
    <border>
      <left/>
      <right/>
      <top/>
      <bottom/>
      <diagonal/>
    </border>
    <border>
      <left/>
      <right/>
      <top/>
      <bottom style="medium">
        <color theme="4" tint="0.39997558519241921"/>
      </bottom>
      <diagonal/>
    </border>
    <border>
      <left/>
      <right/>
      <top style="thin">
        <color theme="4"/>
      </top>
      <bottom style="double">
        <color theme="4"/>
      </bottom>
      <diagonal/>
    </border>
    <border>
      <left style="thin">
        <color indexed="64"/>
      </left>
      <right/>
      <top style="thin">
        <color indexed="64"/>
      </top>
      <bottom style="double">
        <color theme="4"/>
      </bottom>
      <diagonal/>
    </border>
    <border>
      <left/>
      <right/>
      <top style="thin">
        <color indexed="64"/>
      </top>
      <bottom style="double">
        <color theme="4"/>
      </bottom>
      <diagonal/>
    </border>
    <border>
      <left style="thin">
        <color indexed="64"/>
      </left>
      <right/>
      <top style="double">
        <color theme="4"/>
      </top>
      <bottom style="double">
        <color theme="4"/>
      </bottom>
      <diagonal/>
    </border>
    <border>
      <left/>
      <right/>
      <top style="double">
        <color theme="4"/>
      </top>
      <bottom style="double">
        <color theme="4"/>
      </bottom>
      <diagonal/>
    </border>
    <border>
      <left style="thin">
        <color indexed="64"/>
      </left>
      <right/>
      <top style="medium">
        <color indexed="64"/>
      </top>
      <bottom style="double">
        <color theme="4"/>
      </bottom>
      <diagonal/>
    </border>
    <border>
      <left style="thin">
        <color indexed="64"/>
      </left>
      <right/>
      <top style="thin">
        <color theme="4"/>
      </top>
      <bottom style="double">
        <color theme="4"/>
      </bottom>
      <diagonal/>
    </border>
    <border>
      <left style="medium">
        <color theme="3"/>
      </left>
      <right/>
      <top style="medium">
        <color theme="3"/>
      </top>
      <bottom style="double">
        <color theme="4"/>
      </bottom>
      <diagonal/>
    </border>
    <border>
      <left/>
      <right/>
      <top style="medium">
        <color theme="3"/>
      </top>
      <bottom style="double">
        <color theme="4"/>
      </bottom>
      <diagonal/>
    </border>
    <border>
      <left style="thin">
        <color indexed="64"/>
      </left>
      <right/>
      <top style="medium">
        <color theme="3"/>
      </top>
      <bottom style="double">
        <color theme="4"/>
      </bottom>
      <diagonal/>
    </border>
    <border>
      <left/>
      <right style="medium">
        <color theme="3"/>
      </right>
      <top style="medium">
        <color theme="3"/>
      </top>
      <bottom style="double">
        <color theme="4"/>
      </bottom>
      <diagonal/>
    </border>
    <border>
      <left style="medium">
        <color theme="3"/>
      </left>
      <right/>
      <top style="thin">
        <color theme="4"/>
      </top>
      <bottom style="double">
        <color theme="4"/>
      </bottom>
      <diagonal/>
    </border>
    <border>
      <left/>
      <right style="medium">
        <color theme="3"/>
      </right>
      <top style="thin">
        <color theme="4"/>
      </top>
      <bottom style="double">
        <color theme="4"/>
      </bottom>
      <diagonal/>
    </border>
    <border>
      <left/>
      <right style="medium">
        <color theme="3"/>
      </right>
      <top style="medium">
        <color indexed="64"/>
      </top>
      <bottom style="double">
        <color theme="4"/>
      </bottom>
      <diagonal/>
    </border>
    <border>
      <left style="thin">
        <color indexed="64"/>
      </left>
      <right style="medium">
        <color theme="3"/>
      </right>
      <top style="double">
        <color theme="4"/>
      </top>
      <bottom style="double">
        <color theme="4"/>
      </bottom>
      <diagonal/>
    </border>
    <border>
      <left/>
      <right style="medium">
        <color theme="3"/>
      </right>
      <top style="double">
        <color theme="4"/>
      </top>
      <bottom style="double">
        <color theme="4"/>
      </bottom>
      <diagonal/>
    </border>
    <border>
      <left style="medium">
        <color theme="3"/>
      </left>
      <right/>
      <top/>
      <bottom style="medium">
        <color theme="4" tint="0.39997558519241921"/>
      </bottom>
      <diagonal/>
    </border>
    <border>
      <left/>
      <right style="medium">
        <color theme="3"/>
      </right>
      <top/>
      <bottom style="medium">
        <color theme="4" tint="0.39997558519241921"/>
      </bottom>
      <diagonal/>
    </border>
    <border>
      <left style="medium">
        <color theme="3"/>
      </left>
      <right/>
      <top/>
      <bottom/>
      <diagonal/>
    </border>
    <border>
      <left/>
      <right style="medium">
        <color theme="3"/>
      </right>
      <top/>
      <bottom/>
      <diagonal/>
    </border>
    <border>
      <left style="medium">
        <color theme="3"/>
      </left>
      <right/>
      <top/>
      <bottom style="medium">
        <color theme="3"/>
      </bottom>
      <diagonal/>
    </border>
    <border>
      <left/>
      <right/>
      <top/>
      <bottom style="medium">
        <color theme="3"/>
      </bottom>
      <diagonal/>
    </border>
    <border>
      <left/>
      <right style="medium">
        <color theme="3"/>
      </right>
      <top/>
      <bottom style="medium">
        <color theme="3"/>
      </bottom>
      <diagonal/>
    </border>
    <border>
      <left/>
      <right/>
      <top style="medium">
        <color theme="4" tint="0.39997558519241921"/>
      </top>
      <bottom/>
      <diagonal/>
    </border>
    <border>
      <left/>
      <right/>
      <top/>
      <bottom style="double">
        <color theme="4"/>
      </bottom>
      <diagonal/>
    </border>
    <border>
      <left/>
      <right/>
      <top style="double">
        <color theme="4"/>
      </top>
      <bottom/>
      <diagonal/>
    </border>
  </borders>
  <cellStyleXfs count="8">
    <xf numFmtId="0" fontId="0" fillId="0" borderId="0"/>
    <xf numFmtId="0" fontId="2" fillId="0" borderId="0" applyFont="0" applyFill="0" applyBorder="0" applyAlignment="0" applyProtection="0"/>
    <xf numFmtId="9" fontId="3" fillId="0" borderId="0" applyFont="0" applyFill="0" applyBorder="0" applyAlignment="0" applyProtection="0"/>
    <xf numFmtId="0" fontId="1" fillId="0" borderId="0"/>
    <xf numFmtId="0" fontId="1" fillId="0" borderId="0" applyFont="0" applyFill="0" applyBorder="0" applyAlignment="0" applyProtection="0"/>
    <xf numFmtId="9" fontId="1" fillId="0" borderId="0" applyFont="0" applyFill="0" applyBorder="0" applyAlignment="0" applyProtection="0"/>
    <xf numFmtId="0" fontId="9" fillId="0" borderId="1" applyNumberFormat="0" applyFill="0" applyAlignment="0" applyProtection="0"/>
    <xf numFmtId="0" fontId="10" fillId="0" borderId="2" applyNumberFormat="0" applyFill="0" applyAlignment="0" applyProtection="0"/>
  </cellStyleXfs>
  <cellXfs count="91">
    <xf numFmtId="0" fontId="0" fillId="0" borderId="0" xfId="0"/>
    <xf numFmtId="0" fontId="5" fillId="0" borderId="0" xfId="0" applyFont="1" applyAlignment="1">
      <alignment vertical="center"/>
    </xf>
    <xf numFmtId="1" fontId="5" fillId="0" borderId="0" xfId="0" applyNumberFormat="1" applyFont="1" applyAlignment="1">
      <alignment vertical="center"/>
    </xf>
    <xf numFmtId="0" fontId="6" fillId="0" borderId="0" xfId="0" applyFont="1" applyAlignment="1">
      <alignment vertical="center"/>
    </xf>
    <xf numFmtId="0" fontId="7" fillId="0" borderId="0" xfId="0" applyFont="1" applyAlignment="1">
      <alignment vertical="center"/>
    </xf>
    <xf numFmtId="0" fontId="8" fillId="2" borderId="2" xfId="7" applyFont="1" applyFill="1" applyAlignment="1">
      <alignment horizontal="justify" vertical="center" wrapText="1"/>
    </xf>
    <xf numFmtId="0" fontId="8" fillId="2" borderId="2" xfId="7" applyFont="1" applyFill="1" applyAlignment="1">
      <alignment horizontal="center" vertical="center" wrapText="1"/>
    </xf>
    <xf numFmtId="0" fontId="8" fillId="0" borderId="13" xfId="7" applyFont="1" applyBorder="1" applyAlignment="1">
      <alignment horizontal="center" vertical="center"/>
    </xf>
    <xf numFmtId="0" fontId="7" fillId="0" borderId="20" xfId="0" applyFont="1" applyBorder="1" applyAlignment="1">
      <alignment vertical="center"/>
    </xf>
    <xf numFmtId="0" fontId="15" fillId="7" borderId="1" xfId="6" applyFont="1" applyFill="1" applyAlignment="1">
      <alignment horizontal="center" vertical="center" wrapText="1"/>
    </xf>
    <xf numFmtId="1" fontId="15" fillId="7" borderId="1" xfId="6" applyNumberFormat="1" applyFont="1" applyFill="1" applyAlignment="1">
      <alignment horizontal="center" vertical="center"/>
    </xf>
    <xf numFmtId="0" fontId="15" fillId="7" borderId="19" xfId="6" applyFont="1" applyFill="1" applyBorder="1" applyAlignment="1">
      <alignment horizontal="center" vertical="center" wrapText="1"/>
    </xf>
    <xf numFmtId="165" fontId="8" fillId="0" borderId="2" xfId="7" applyNumberFormat="1" applyFont="1" applyAlignment="1">
      <alignment horizontal="center" vertical="center" wrapText="1"/>
    </xf>
    <xf numFmtId="165" fontId="8" fillId="0" borderId="2" xfId="7" applyNumberFormat="1" applyFont="1" applyAlignment="1" applyProtection="1">
      <alignment horizontal="center" vertical="center" wrapText="1"/>
    </xf>
    <xf numFmtId="165" fontId="8" fillId="5" borderId="14" xfId="7" applyNumberFormat="1" applyFont="1" applyFill="1" applyBorder="1" applyAlignment="1">
      <alignment horizontal="center" vertical="center" wrapText="1"/>
    </xf>
    <xf numFmtId="165" fontId="6" fillId="6" borderId="1" xfId="6" applyNumberFormat="1" applyFont="1" applyFill="1" applyAlignment="1">
      <alignment horizontal="center" vertical="center"/>
    </xf>
    <xf numFmtId="0" fontId="8" fillId="4" borderId="2" xfId="7" applyFont="1" applyFill="1" applyAlignment="1">
      <alignment horizontal="left" vertical="center"/>
    </xf>
    <xf numFmtId="0" fontId="8" fillId="4" borderId="16" xfId="7" applyFont="1" applyFill="1" applyBorder="1" applyAlignment="1">
      <alignment horizontal="left" vertical="center"/>
    </xf>
    <xf numFmtId="0" fontId="8" fillId="4" borderId="14" xfId="7" applyFont="1" applyFill="1" applyBorder="1" applyAlignment="1">
      <alignment vertical="center"/>
    </xf>
    <xf numFmtId="165" fontId="8" fillId="4" borderId="2" xfId="7" applyNumberFormat="1" applyFont="1" applyFill="1" applyAlignment="1" applyProtection="1">
      <alignment horizontal="center" vertical="center" wrapText="1"/>
    </xf>
    <xf numFmtId="9" fontId="8" fillId="4" borderId="5" xfId="2" applyFont="1" applyFill="1" applyBorder="1" applyAlignment="1">
      <alignment horizontal="center" vertical="center"/>
    </xf>
    <xf numFmtId="4" fontId="8" fillId="2" borderId="2" xfId="7" applyNumberFormat="1" applyFont="1" applyFill="1" applyAlignment="1">
      <alignment horizontal="center" vertical="center" wrapText="1"/>
    </xf>
    <xf numFmtId="0" fontId="12" fillId="0" borderId="11" xfId="7" applyFont="1" applyBorder="1" applyAlignment="1">
      <alignment horizontal="left" vertical="center"/>
    </xf>
    <xf numFmtId="0" fontId="12" fillId="0" borderId="12" xfId="7" applyFont="1" applyBorder="1" applyAlignment="1">
      <alignment horizontal="left" vertical="center"/>
    </xf>
    <xf numFmtId="0" fontId="12" fillId="0" borderId="8" xfId="7" applyFont="1" applyBorder="1" applyAlignment="1">
      <alignment horizontal="left" vertical="center"/>
    </xf>
    <xf numFmtId="0" fontId="12" fillId="0" borderId="14" xfId="7" applyFont="1" applyBorder="1" applyAlignment="1">
      <alignment horizontal="left" vertical="center"/>
    </xf>
    <xf numFmtId="164" fontId="8" fillId="8" borderId="7" xfId="7" applyNumberFormat="1" applyFont="1" applyFill="1" applyBorder="1" applyAlignment="1">
      <alignment horizontal="center" vertical="center" wrapText="1"/>
    </xf>
    <xf numFmtId="164" fontId="8" fillId="8" borderId="15" xfId="7" applyNumberFormat="1" applyFont="1" applyFill="1" applyBorder="1" applyAlignment="1">
      <alignment horizontal="center" vertical="center" wrapText="1"/>
    </xf>
    <xf numFmtId="164" fontId="8" fillId="8" borderId="8" xfId="7" applyNumberFormat="1" applyFont="1" applyFill="1" applyBorder="1" applyAlignment="1">
      <alignment horizontal="center" vertical="center" wrapText="1"/>
    </xf>
    <xf numFmtId="164" fontId="8" fillId="8" borderId="14" xfId="7" applyNumberFormat="1" applyFont="1" applyFill="1" applyBorder="1" applyAlignment="1">
      <alignment horizontal="center" vertical="center" wrapText="1"/>
    </xf>
    <xf numFmtId="0" fontId="8" fillId="4" borderId="5" xfId="7" applyFont="1" applyFill="1" applyBorder="1" applyAlignment="1">
      <alignment horizontal="left" vertical="center"/>
    </xf>
    <xf numFmtId="0" fontId="8" fillId="4" borderId="6" xfId="7" applyFont="1" applyFill="1" applyBorder="1" applyAlignment="1">
      <alignment horizontal="left" vertical="center"/>
    </xf>
    <xf numFmtId="0" fontId="12" fillId="0" borderId="9" xfId="7" applyFont="1" applyBorder="1" applyAlignment="1">
      <alignment horizontal="center" vertical="center"/>
    </xf>
    <xf numFmtId="0" fontId="12" fillId="0" borderId="10" xfId="7" applyFont="1" applyBorder="1" applyAlignment="1">
      <alignment horizontal="center" vertical="center"/>
    </xf>
    <xf numFmtId="0" fontId="12" fillId="0" borderId="13" xfId="7" applyFont="1" applyBorder="1" applyAlignment="1">
      <alignment horizontal="center" vertical="center"/>
    </xf>
    <xf numFmtId="0" fontId="12" fillId="0" borderId="2" xfId="7" applyFont="1" applyAlignment="1">
      <alignment horizontal="center" vertical="center"/>
    </xf>
    <xf numFmtId="0" fontId="8" fillId="8" borderId="13" xfId="7" applyFont="1" applyFill="1" applyBorder="1" applyAlignment="1">
      <alignment horizontal="left" vertical="center"/>
    </xf>
    <xf numFmtId="0" fontId="8" fillId="8" borderId="2" xfId="7" applyFont="1" applyFill="1" applyAlignment="1">
      <alignment horizontal="left" vertical="center"/>
    </xf>
    <xf numFmtId="0" fontId="13" fillId="0" borderId="10" xfId="7" applyFont="1" applyBorder="1" applyAlignment="1">
      <alignment horizontal="center" vertical="center" wrapText="1"/>
    </xf>
    <xf numFmtId="0" fontId="13" fillId="0" borderId="2" xfId="7" applyFont="1" applyAlignment="1">
      <alignment horizontal="center" vertical="center" wrapText="1"/>
    </xf>
    <xf numFmtId="0" fontId="8" fillId="8" borderId="3" xfId="7" applyFont="1" applyFill="1" applyBorder="1" applyAlignment="1">
      <alignment horizontal="center" vertical="center" wrapText="1"/>
    </xf>
    <xf numFmtId="0" fontId="8" fillId="8" borderId="4" xfId="7" applyFont="1" applyFill="1" applyBorder="1" applyAlignment="1">
      <alignment horizontal="center" vertical="center" wrapText="1"/>
    </xf>
    <xf numFmtId="0" fontId="8" fillId="8" borderId="5" xfId="7" applyFont="1" applyFill="1" applyBorder="1" applyAlignment="1">
      <alignment horizontal="center" vertical="center"/>
    </xf>
    <xf numFmtId="0" fontId="8" fillId="8" borderId="6" xfId="7" applyFont="1" applyFill="1" applyBorder="1" applyAlignment="1">
      <alignment horizontal="center" vertical="center"/>
    </xf>
    <xf numFmtId="0" fontId="11" fillId="0" borderId="13" xfId="7" applyFont="1" applyBorder="1" applyAlignment="1">
      <alignment horizontal="left" vertical="center"/>
    </xf>
    <xf numFmtId="0" fontId="11" fillId="0" borderId="2" xfId="7" applyFont="1" applyAlignment="1">
      <alignment horizontal="left" vertical="center"/>
    </xf>
    <xf numFmtId="0" fontId="8" fillId="4" borderId="13" xfId="7" applyFont="1" applyFill="1" applyBorder="1" applyAlignment="1">
      <alignment horizontal="left" vertical="center"/>
    </xf>
    <xf numFmtId="0" fontId="8" fillId="4" borderId="2" xfId="7" applyFont="1" applyFill="1" applyAlignment="1">
      <alignment horizontal="left" vertical="center"/>
    </xf>
    <xf numFmtId="0" fontId="11" fillId="3" borderId="13" xfId="7" applyFont="1" applyFill="1" applyBorder="1" applyAlignment="1">
      <alignment horizontal="left" vertical="center"/>
    </xf>
    <xf numFmtId="0" fontId="11" fillId="3" borderId="2" xfId="7" applyFont="1" applyFill="1" applyAlignment="1">
      <alignment horizontal="left" vertical="center"/>
    </xf>
    <xf numFmtId="0" fontId="11" fillId="3" borderId="14" xfId="7" applyFont="1" applyFill="1" applyBorder="1" applyAlignment="1">
      <alignment horizontal="left" vertical="center"/>
    </xf>
    <xf numFmtId="0" fontId="6" fillId="6" borderId="18" xfId="6" applyFont="1" applyFill="1" applyBorder="1" applyAlignment="1">
      <alignment horizontal="right" vertical="center" wrapText="1"/>
    </xf>
    <xf numFmtId="0" fontId="6" fillId="6" borderId="1" xfId="6" applyFont="1" applyFill="1" applyAlignment="1">
      <alignment horizontal="right" vertical="center" wrapText="1"/>
    </xf>
    <xf numFmtId="0" fontId="8" fillId="4" borderId="8" xfId="7" applyFont="1" applyFill="1" applyBorder="1" applyAlignment="1">
      <alignment horizontal="left" vertical="center"/>
    </xf>
    <xf numFmtId="0" fontId="11" fillId="5" borderId="13" xfId="7" applyFont="1" applyFill="1" applyBorder="1" applyAlignment="1">
      <alignment horizontal="left" vertical="center" wrapText="1"/>
    </xf>
    <xf numFmtId="0" fontId="11" fillId="5" borderId="2" xfId="7" applyFont="1" applyFill="1" applyAlignment="1">
      <alignment horizontal="left" vertical="center" wrapText="1"/>
    </xf>
    <xf numFmtId="0" fontId="11" fillId="5" borderId="14" xfId="7" applyFont="1" applyFill="1" applyBorder="1" applyAlignment="1">
      <alignment horizontal="left" vertical="center" wrapText="1"/>
    </xf>
    <xf numFmtId="0" fontId="8" fillId="4" borderId="17" xfId="7" applyFont="1" applyFill="1" applyBorder="1" applyAlignment="1">
      <alignment horizontal="left" vertical="center"/>
    </xf>
    <xf numFmtId="0" fontId="15" fillId="7" borderId="1" xfId="6" applyFont="1" applyFill="1" applyAlignment="1">
      <alignment horizontal="center" vertical="center" wrapText="1"/>
    </xf>
    <xf numFmtId="0" fontId="11" fillId="4" borderId="13" xfId="7" applyFont="1" applyFill="1" applyBorder="1" applyAlignment="1">
      <alignment horizontal="justify" vertical="center" wrapText="1"/>
    </xf>
    <xf numFmtId="0" fontId="11" fillId="4" borderId="2" xfId="7" applyFont="1" applyFill="1" applyAlignment="1">
      <alignment horizontal="justify" vertical="center" wrapText="1"/>
    </xf>
    <xf numFmtId="0" fontId="11" fillId="4" borderId="14" xfId="7" applyFont="1" applyFill="1" applyBorder="1" applyAlignment="1">
      <alignment horizontal="justify" vertical="center" wrapText="1"/>
    </xf>
    <xf numFmtId="0" fontId="11" fillId="0" borderId="14" xfId="7" applyFont="1" applyBorder="1" applyAlignment="1">
      <alignment horizontal="left" vertical="center"/>
    </xf>
    <xf numFmtId="0" fontId="14" fillId="2" borderId="13" xfId="7" applyFont="1" applyFill="1" applyBorder="1" applyAlignment="1">
      <alignment vertical="center"/>
    </xf>
    <xf numFmtId="0" fontId="14" fillId="2" borderId="2" xfId="7" applyFont="1" applyFill="1" applyAlignment="1">
      <alignment vertical="center"/>
    </xf>
    <xf numFmtId="0" fontId="14" fillId="2" borderId="14" xfId="7" applyFont="1" applyFill="1" applyBorder="1" applyAlignment="1">
      <alignment vertical="center"/>
    </xf>
    <xf numFmtId="0" fontId="15" fillId="7" borderId="1" xfId="6" applyFont="1" applyFill="1" applyAlignment="1">
      <alignment horizontal="center" vertical="center"/>
    </xf>
    <xf numFmtId="0" fontId="15" fillId="7" borderId="19" xfId="6" applyFont="1" applyFill="1" applyBorder="1" applyAlignment="1">
      <alignment horizontal="center" vertical="center"/>
    </xf>
    <xf numFmtId="0" fontId="15" fillId="7" borderId="18" xfId="6" applyFont="1" applyFill="1" applyBorder="1" applyAlignment="1">
      <alignment horizontal="center" vertical="center" wrapText="1"/>
    </xf>
    <xf numFmtId="0" fontId="8" fillId="4" borderId="14" xfId="7" applyFont="1" applyFill="1" applyBorder="1" applyAlignment="1">
      <alignment horizontal="left" vertical="center"/>
    </xf>
    <xf numFmtId="0" fontId="11" fillId="0" borderId="13" xfId="7" applyFont="1" applyFill="1" applyBorder="1" applyAlignment="1">
      <alignment horizontal="left" vertical="center"/>
    </xf>
    <xf numFmtId="0" fontId="11" fillId="0" borderId="2" xfId="7" applyFont="1" applyFill="1" applyAlignment="1">
      <alignment horizontal="left" vertical="center"/>
    </xf>
    <xf numFmtId="0" fontId="11" fillId="0" borderId="14" xfId="7" applyFont="1" applyFill="1" applyBorder="1" applyAlignment="1">
      <alignment horizontal="left" vertical="center"/>
    </xf>
    <xf numFmtId="0" fontId="5" fillId="0" borderId="20" xfId="0" applyFont="1" applyBorder="1" applyAlignment="1">
      <alignment horizontal="center" vertical="center"/>
    </xf>
    <xf numFmtId="0" fontId="5" fillId="0" borderId="0" xfId="0" applyFont="1" applyAlignment="1">
      <alignment horizontal="center" vertical="center"/>
    </xf>
    <xf numFmtId="0" fontId="5" fillId="0" borderId="21" xfId="0" applyFont="1" applyBorder="1" applyAlignment="1">
      <alignment horizontal="center" vertical="center"/>
    </xf>
    <xf numFmtId="0" fontId="8" fillId="0" borderId="25" xfId="7" applyFont="1" applyBorder="1" applyAlignment="1">
      <alignment horizontal="center" vertical="center" textRotation="90" wrapText="1"/>
    </xf>
    <xf numFmtId="0" fontId="8" fillId="0" borderId="0" xfId="7" applyFont="1" applyBorder="1" applyAlignment="1">
      <alignment horizontal="center" vertical="center" textRotation="90" wrapText="1"/>
    </xf>
    <xf numFmtId="0" fontId="8" fillId="0" borderId="26" xfId="7" applyFont="1" applyBorder="1" applyAlignment="1">
      <alignment horizontal="center" vertical="center" textRotation="90" wrapText="1"/>
    </xf>
    <xf numFmtId="0" fontId="8" fillId="0" borderId="27" xfId="7" applyFont="1" applyBorder="1" applyAlignment="1">
      <alignment horizontal="center" vertical="center" textRotation="90" wrapText="1"/>
    </xf>
    <xf numFmtId="0" fontId="4" fillId="0" borderId="22" xfId="0" applyFont="1" applyBorder="1" applyAlignment="1">
      <alignment horizontal="center" vertical="center"/>
    </xf>
    <xf numFmtId="0" fontId="4" fillId="0" borderId="23" xfId="0" applyFont="1" applyBorder="1" applyAlignment="1">
      <alignment horizontal="center" vertical="center"/>
    </xf>
    <xf numFmtId="0" fontId="4" fillId="0" borderId="24" xfId="0" applyFont="1" applyBorder="1" applyAlignment="1">
      <alignment horizontal="center" vertical="center"/>
    </xf>
    <xf numFmtId="0" fontId="6" fillId="0" borderId="0" xfId="0" applyFont="1" applyAlignment="1">
      <alignment horizontal="center" vertical="center"/>
    </xf>
    <xf numFmtId="0" fontId="6" fillId="0" borderId="21" xfId="0" applyFont="1" applyBorder="1" applyAlignment="1">
      <alignment horizontal="center" vertical="center"/>
    </xf>
    <xf numFmtId="0" fontId="6" fillId="0" borderId="20" xfId="0" applyFont="1" applyBorder="1" applyAlignment="1">
      <alignment horizontal="left" vertical="center"/>
    </xf>
    <xf numFmtId="0" fontId="6" fillId="0" borderId="0" xfId="0" applyFont="1" applyAlignment="1">
      <alignment horizontal="left" vertical="center"/>
    </xf>
    <xf numFmtId="0" fontId="6" fillId="0" borderId="21" xfId="0" applyFont="1" applyBorder="1" applyAlignment="1">
      <alignment horizontal="left" vertical="center"/>
    </xf>
    <xf numFmtId="0" fontId="7" fillId="0" borderId="20" xfId="0" applyFont="1" applyBorder="1" applyAlignment="1">
      <alignment horizontal="left"/>
    </xf>
    <xf numFmtId="0" fontId="7" fillId="0" borderId="0" xfId="0" applyFont="1" applyAlignment="1">
      <alignment horizontal="left"/>
    </xf>
    <xf numFmtId="0" fontId="7" fillId="0" borderId="21" xfId="0" applyFont="1" applyBorder="1" applyAlignment="1">
      <alignment horizontal="left"/>
    </xf>
  </cellXfs>
  <cellStyles count="8">
    <cellStyle name="Millares 2" xfId="1" xr:uid="{00000000-0005-0000-0000-000000000000}"/>
    <cellStyle name="Millares 2 2" xfId="4" xr:uid="{00000000-0005-0000-0000-000001000000}"/>
    <cellStyle name="Normal" xfId="0" builtinId="0"/>
    <cellStyle name="Normal 2" xfId="3" xr:uid="{00000000-0005-0000-0000-000003000000}"/>
    <cellStyle name="Porcentaje" xfId="2" builtinId="5"/>
    <cellStyle name="Porcentaje 2" xfId="5" xr:uid="{00000000-0005-0000-0000-000005000000}"/>
    <cellStyle name="Título 3" xfId="6" builtinId="18"/>
    <cellStyle name="Total" xfId="7" builtinId="25"/>
  </cellStyles>
  <dxfs count="3">
    <dxf>
      <font>
        <color rgb="FF9C0006"/>
      </font>
      <fill>
        <patternFill>
          <bgColor rgb="FFFFC7CE"/>
        </patternFill>
      </fill>
    </dxf>
    <dxf>
      <font>
        <color rgb="FF006100"/>
      </font>
      <fill>
        <patternFill>
          <bgColor rgb="FFC6EFCE"/>
        </patternFill>
      </fill>
    </dxf>
    <dxf>
      <font>
        <color rgb="FF006100"/>
      </font>
      <fill>
        <patternFill>
          <bgColor rgb="FFC6EFCE"/>
        </patternFill>
      </fill>
    </dxf>
  </dxfs>
  <tableStyles count="0" defaultTableStyle="TableStyleMedium9" defaultPivotStyle="PivotStyleLight16"/>
  <colors>
    <mruColors>
      <color rgb="FFECCECC"/>
      <color rgb="FFAFDBBD"/>
      <color rgb="FFCCFFCC"/>
      <color rgb="FF6893C6"/>
      <color rgb="FFFFCC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2</xdr:col>
      <xdr:colOff>381000</xdr:colOff>
      <xdr:row>0</xdr:row>
      <xdr:rowOff>76200</xdr:rowOff>
    </xdr:from>
    <xdr:to>
      <xdr:col>2</xdr:col>
      <xdr:colOff>762000</xdr:colOff>
      <xdr:row>0</xdr:row>
      <xdr:rowOff>76200</xdr:rowOff>
    </xdr:to>
    <xdr:pic>
      <xdr:nvPicPr>
        <xdr:cNvPr id="2" name="Picture 4">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381000" y="76200"/>
          <a:ext cx="1466850" cy="0"/>
        </a:xfrm>
        <a:prstGeom prst="rect">
          <a:avLst/>
        </a:prstGeom>
        <a:noFill/>
        <a:ln w="9525">
          <a:noFill/>
          <a:miter lim="800000"/>
          <a:headEnd/>
          <a:tailEnd/>
        </a:ln>
      </xdr:spPr>
    </xdr:pic>
    <xdr:clientData/>
  </xdr:twoCellAnchor>
  <xdr:twoCellAnchor editAs="oneCell">
    <xdr:from>
      <xdr:col>2</xdr:col>
      <xdr:colOff>1495425</xdr:colOff>
      <xdr:row>0</xdr:row>
      <xdr:rowOff>66675</xdr:rowOff>
    </xdr:from>
    <xdr:to>
      <xdr:col>2</xdr:col>
      <xdr:colOff>1495425</xdr:colOff>
      <xdr:row>0</xdr:row>
      <xdr:rowOff>66675</xdr:rowOff>
    </xdr:to>
    <xdr:pic>
      <xdr:nvPicPr>
        <xdr:cNvPr id="3" name="Picture 4">
          <a:extLst>
            <a:ext uri="{FF2B5EF4-FFF2-40B4-BE49-F238E27FC236}">
              <a16:creationId xmlns:a16="http://schemas.microsoft.com/office/drawing/2014/main" id="{00000000-0008-0000-0000-000003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495425" y="66675"/>
          <a:ext cx="2171700" cy="0"/>
        </a:xfrm>
        <a:prstGeom prst="rect">
          <a:avLst/>
        </a:prstGeom>
        <a:noFill/>
        <a:ln w="9525">
          <a:noFill/>
          <a:miter lim="800000"/>
          <a:headEnd/>
          <a:tailEnd/>
        </a:ln>
      </xdr:spPr>
    </xdr:pic>
    <xdr:clientData/>
  </xdr:twoCellAnchor>
  <xdr:twoCellAnchor editAs="oneCell">
    <xdr:from>
      <xdr:col>2</xdr:col>
      <xdr:colOff>914400</xdr:colOff>
      <xdr:row>1</xdr:row>
      <xdr:rowOff>0</xdr:rowOff>
    </xdr:from>
    <xdr:to>
      <xdr:col>2</xdr:col>
      <xdr:colOff>914400</xdr:colOff>
      <xdr:row>1</xdr:row>
      <xdr:rowOff>322073</xdr:rowOff>
    </xdr:to>
    <xdr:pic>
      <xdr:nvPicPr>
        <xdr:cNvPr id="4" name="Picture 4">
          <a:extLst>
            <a:ext uri="{FF2B5EF4-FFF2-40B4-BE49-F238E27FC236}">
              <a16:creationId xmlns:a16="http://schemas.microsoft.com/office/drawing/2014/main" id="{00000000-0008-0000-0000-000004000000}"/>
            </a:ext>
          </a:extLst>
        </xdr:cNvPr>
        <xdr:cNvPicPr>
          <a:picLocks noChangeAspect="1" noChangeArrowheads="1"/>
        </xdr:cNvPicPr>
      </xdr:nvPicPr>
      <xdr:blipFill>
        <a:blip xmlns:r="http://schemas.openxmlformats.org/officeDocument/2006/relationships" r:embed="rId2" cstate="print"/>
        <a:srcRect/>
        <a:stretch>
          <a:fillRect/>
        </a:stretch>
      </xdr:blipFill>
      <xdr:spPr bwMode="auto">
        <a:xfrm>
          <a:off x="914400" y="431800"/>
          <a:ext cx="2933700" cy="1273175"/>
        </a:xfrm>
        <a:prstGeom prst="rect">
          <a:avLst/>
        </a:prstGeom>
        <a:noFill/>
        <a:ln w="9525">
          <a:noFill/>
          <a:miter lim="800000"/>
          <a:headEnd/>
          <a:tailEnd/>
        </a:ln>
      </xdr:spPr>
    </xdr:pic>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http://www.envigado.gov.co/hacienda/SiteAssets/008_DOCUMENTOS/DOCUMENTOS/2018/01/ACUERDO%20No%20052%20estatuto%20tributario%202018.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M38"/>
  <sheetViews>
    <sheetView showGridLines="0" tabSelected="1" defaultGridColor="0" view="pageBreakPreview" colorId="44" zoomScale="90" zoomScaleNormal="90" zoomScaleSheetLayoutView="90" workbookViewId="0">
      <selection activeCell="A36" sqref="A36:M36"/>
    </sheetView>
  </sheetViews>
  <sheetFormatPr baseColWidth="10" defaultColWidth="11.42578125" defaultRowHeight="15.75" x14ac:dyDescent="0.2"/>
  <cols>
    <col min="1" max="1" width="5.5703125" style="1" customWidth="1"/>
    <col min="2" max="2" width="10.42578125" style="1" customWidth="1"/>
    <col min="3" max="3" width="47.140625" style="1" customWidth="1"/>
    <col min="4" max="4" width="11.28515625" style="1" customWidth="1"/>
    <col min="5" max="5" width="11.85546875" style="1" customWidth="1"/>
    <col min="6" max="6" width="19" style="1" customWidth="1"/>
    <col min="7" max="7" width="7" style="2" customWidth="1"/>
    <col min="8" max="8" width="13.28515625" style="2" customWidth="1"/>
    <col min="9" max="11" width="17.140625" style="2" customWidth="1"/>
    <col min="12" max="12" width="17.140625" style="1" customWidth="1"/>
    <col min="13" max="13" width="17" style="1" customWidth="1"/>
    <col min="14" max="16384" width="11.42578125" style="1"/>
  </cols>
  <sheetData>
    <row r="1" spans="1:13" ht="35.1" customHeight="1" thickBot="1" x14ac:dyDescent="0.25">
      <c r="A1" s="32"/>
      <c r="B1" s="33"/>
      <c r="C1" s="33"/>
      <c r="D1" s="38" t="s">
        <v>34</v>
      </c>
      <c r="E1" s="38"/>
      <c r="F1" s="38"/>
      <c r="G1" s="38"/>
      <c r="H1" s="38"/>
      <c r="I1" s="38"/>
      <c r="J1" s="38"/>
      <c r="K1" s="38"/>
      <c r="L1" s="22"/>
      <c r="M1" s="23"/>
    </row>
    <row r="2" spans="1:13" ht="35.1" customHeight="1" thickTop="1" thickBot="1" x14ac:dyDescent="0.25">
      <c r="A2" s="34"/>
      <c r="B2" s="35"/>
      <c r="C2" s="35"/>
      <c r="D2" s="39"/>
      <c r="E2" s="39"/>
      <c r="F2" s="39"/>
      <c r="G2" s="39"/>
      <c r="H2" s="39"/>
      <c r="I2" s="39"/>
      <c r="J2" s="39"/>
      <c r="K2" s="39"/>
      <c r="L2" s="24"/>
      <c r="M2" s="25"/>
    </row>
    <row r="3" spans="1:13" ht="107.25" customHeight="1" thickTop="1" thickBot="1" x14ac:dyDescent="0.25">
      <c r="A3" s="36" t="s">
        <v>11</v>
      </c>
      <c r="B3" s="37"/>
      <c r="C3" s="37"/>
      <c r="D3" s="40" t="s">
        <v>53</v>
      </c>
      <c r="E3" s="41"/>
      <c r="F3" s="41"/>
      <c r="G3" s="41"/>
      <c r="H3" s="41"/>
      <c r="I3" s="41"/>
      <c r="J3" s="41"/>
      <c r="K3" s="41"/>
      <c r="L3" s="26" t="s">
        <v>54</v>
      </c>
      <c r="M3" s="27"/>
    </row>
    <row r="4" spans="1:13" ht="21.2" customHeight="1" thickTop="1" thickBot="1" x14ac:dyDescent="0.25">
      <c r="A4" s="36" t="s">
        <v>12</v>
      </c>
      <c r="B4" s="37"/>
      <c r="C4" s="37"/>
      <c r="D4" s="42"/>
      <c r="E4" s="43"/>
      <c r="F4" s="43"/>
      <c r="G4" s="43"/>
      <c r="H4" s="43"/>
      <c r="I4" s="43"/>
      <c r="J4" s="43"/>
      <c r="K4" s="43"/>
      <c r="L4" s="28"/>
      <c r="M4" s="29"/>
    </row>
    <row r="5" spans="1:13" ht="21.2" customHeight="1" thickTop="1" thickBot="1" x14ac:dyDescent="0.25">
      <c r="A5" s="46" t="s">
        <v>0</v>
      </c>
      <c r="B5" s="47"/>
      <c r="C5" s="47"/>
      <c r="D5" s="30" t="s">
        <v>55</v>
      </c>
      <c r="E5" s="31"/>
      <c r="F5" s="31"/>
      <c r="G5" s="31"/>
      <c r="H5" s="31"/>
      <c r="I5" s="31"/>
      <c r="J5" s="31"/>
      <c r="K5" s="31"/>
      <c r="L5" s="16" t="s">
        <v>1</v>
      </c>
      <c r="M5" s="17">
        <v>901923816</v>
      </c>
    </row>
    <row r="6" spans="1:13" ht="21.2" customHeight="1" thickTop="1" thickBot="1" x14ac:dyDescent="0.25">
      <c r="A6" s="46" t="s">
        <v>14</v>
      </c>
      <c r="B6" s="47"/>
      <c r="C6" s="47"/>
      <c r="D6" s="53" t="s">
        <v>56</v>
      </c>
      <c r="E6" s="47"/>
      <c r="F6" s="47"/>
      <c r="G6" s="47"/>
      <c r="H6" s="47"/>
      <c r="I6" s="47"/>
      <c r="J6" s="47"/>
      <c r="K6" s="47"/>
      <c r="L6" s="16" t="s">
        <v>13</v>
      </c>
      <c r="M6" s="17">
        <v>71313819</v>
      </c>
    </row>
    <row r="7" spans="1:13" ht="21.2" customHeight="1" thickTop="1" thickBot="1" x14ac:dyDescent="0.25">
      <c r="A7" s="46" t="s">
        <v>2</v>
      </c>
      <c r="B7" s="47"/>
      <c r="C7" s="47"/>
      <c r="D7" s="53" t="s">
        <v>58</v>
      </c>
      <c r="E7" s="47"/>
      <c r="F7" s="47"/>
      <c r="G7" s="47"/>
      <c r="H7" s="47"/>
      <c r="I7" s="47"/>
      <c r="J7" s="47"/>
      <c r="K7" s="47"/>
      <c r="L7" s="16" t="s">
        <v>15</v>
      </c>
      <c r="M7" s="18"/>
    </row>
    <row r="8" spans="1:13" ht="21.2" customHeight="1" thickTop="1" thickBot="1" x14ac:dyDescent="0.25">
      <c r="A8" s="46" t="s">
        <v>25</v>
      </c>
      <c r="B8" s="47"/>
      <c r="C8" s="47"/>
      <c r="D8" s="53">
        <v>300103881</v>
      </c>
      <c r="E8" s="47"/>
      <c r="F8" s="47"/>
      <c r="G8" s="47"/>
      <c r="H8" s="47"/>
      <c r="I8" s="47"/>
      <c r="J8" s="47"/>
      <c r="K8" s="47"/>
      <c r="L8" s="30" t="s">
        <v>57</v>
      </c>
      <c r="M8" s="57"/>
    </row>
    <row r="9" spans="1:13" ht="21.2" customHeight="1" thickTop="1" thickBot="1" x14ac:dyDescent="0.25">
      <c r="A9" s="46" t="s">
        <v>23</v>
      </c>
      <c r="B9" s="47"/>
      <c r="C9" s="47"/>
      <c r="D9" s="47" t="s">
        <v>59</v>
      </c>
      <c r="E9" s="47"/>
      <c r="F9" s="47"/>
      <c r="G9" s="47"/>
      <c r="H9" s="47"/>
      <c r="I9" s="47"/>
      <c r="J9" s="47"/>
      <c r="K9" s="47"/>
      <c r="L9" s="47"/>
      <c r="M9" s="69"/>
    </row>
    <row r="10" spans="1:13" ht="21.2" customHeight="1" thickTop="1" thickBot="1" x14ac:dyDescent="0.25">
      <c r="A10" s="68" t="s">
        <v>19</v>
      </c>
      <c r="B10" s="9"/>
      <c r="C10" s="58" t="s">
        <v>28</v>
      </c>
      <c r="D10" s="58" t="s">
        <v>16</v>
      </c>
      <c r="E10" s="58" t="s">
        <v>18</v>
      </c>
      <c r="F10" s="66" t="s">
        <v>17</v>
      </c>
      <c r="G10" s="66"/>
      <c r="H10" s="66"/>
      <c r="I10" s="66"/>
      <c r="J10" s="66"/>
      <c r="K10" s="66"/>
      <c r="L10" s="66"/>
      <c r="M10" s="67"/>
    </row>
    <row r="11" spans="1:13" ht="64.5" customHeight="1" thickBot="1" x14ac:dyDescent="0.25">
      <c r="A11" s="68"/>
      <c r="B11" s="9"/>
      <c r="C11" s="58"/>
      <c r="D11" s="58"/>
      <c r="E11" s="58"/>
      <c r="F11" s="9" t="s">
        <v>29</v>
      </c>
      <c r="G11" s="10" t="s">
        <v>3</v>
      </c>
      <c r="H11" s="9" t="s">
        <v>8</v>
      </c>
      <c r="I11" s="9" t="s">
        <v>26</v>
      </c>
      <c r="J11" s="9" t="s">
        <v>27</v>
      </c>
      <c r="K11" s="9" t="s">
        <v>9</v>
      </c>
      <c r="L11" s="9" t="s">
        <v>21</v>
      </c>
      <c r="M11" s="11" t="s">
        <v>22</v>
      </c>
    </row>
    <row r="12" spans="1:13" s="4" customFormat="1" ht="105" thickTop="1" thickBot="1" x14ac:dyDescent="0.25">
      <c r="A12" s="7">
        <v>1</v>
      </c>
      <c r="B12" s="76" t="s">
        <v>50</v>
      </c>
      <c r="C12" s="5" t="s">
        <v>36</v>
      </c>
      <c r="D12" s="6" t="s">
        <v>49</v>
      </c>
      <c r="E12" s="21">
        <v>75</v>
      </c>
      <c r="F12" s="19">
        <v>100000</v>
      </c>
      <c r="G12" s="20">
        <v>0.19</v>
      </c>
      <c r="H12" s="12">
        <f>SUM(F12*G12)</f>
        <v>19000</v>
      </c>
      <c r="I12" s="13">
        <f>SUM(F12+H12)</f>
        <v>119000</v>
      </c>
      <c r="J12" s="13">
        <f>H12*E12</f>
        <v>1425000</v>
      </c>
      <c r="K12" s="13">
        <f>F12*E12</f>
        <v>7500000</v>
      </c>
      <c r="L12" s="13">
        <f>K12+J12</f>
        <v>8925000</v>
      </c>
      <c r="M12" s="14">
        <v>145375</v>
      </c>
    </row>
    <row r="13" spans="1:13" s="4" customFormat="1" ht="18.75" thickTop="1" thickBot="1" x14ac:dyDescent="0.25">
      <c r="A13" s="7">
        <v>2</v>
      </c>
      <c r="B13" s="77"/>
      <c r="C13" s="5" t="s">
        <v>37</v>
      </c>
      <c r="D13" s="6" t="s">
        <v>49</v>
      </c>
      <c r="E13" s="21">
        <v>75</v>
      </c>
      <c r="F13" s="19">
        <v>7000</v>
      </c>
      <c r="G13" s="20">
        <v>0.19</v>
      </c>
      <c r="H13" s="12">
        <f t="shared" ref="H13:H17" si="0">SUM(F13*G13)</f>
        <v>1330</v>
      </c>
      <c r="I13" s="13">
        <f t="shared" ref="I13:I17" si="1">SUM(F13+H13)</f>
        <v>8330</v>
      </c>
      <c r="J13" s="13">
        <f t="shared" ref="J13:J17" si="2">H13*E13</f>
        <v>99750</v>
      </c>
      <c r="K13" s="13">
        <f t="shared" ref="K13:K17" si="3">F13*E13</f>
        <v>525000</v>
      </c>
      <c r="L13" s="13">
        <f t="shared" ref="L13:L17" si="4">K13+J13</f>
        <v>624750</v>
      </c>
      <c r="M13" s="14">
        <v>10830</v>
      </c>
    </row>
    <row r="14" spans="1:13" s="4" customFormat="1" ht="18.75" thickTop="1" thickBot="1" x14ac:dyDescent="0.25">
      <c r="A14" s="7">
        <v>3</v>
      </c>
      <c r="B14" s="77"/>
      <c r="C14" s="5" t="s">
        <v>38</v>
      </c>
      <c r="D14" s="6" t="s">
        <v>49</v>
      </c>
      <c r="E14" s="21">
        <v>75</v>
      </c>
      <c r="F14" s="19">
        <v>23000</v>
      </c>
      <c r="G14" s="20">
        <v>0.19</v>
      </c>
      <c r="H14" s="12">
        <f t="shared" si="0"/>
        <v>4370</v>
      </c>
      <c r="I14" s="13">
        <f t="shared" si="1"/>
        <v>27370</v>
      </c>
      <c r="J14" s="13">
        <f t="shared" si="2"/>
        <v>327750</v>
      </c>
      <c r="K14" s="13">
        <f t="shared" si="3"/>
        <v>1725000</v>
      </c>
      <c r="L14" s="13">
        <f t="shared" si="4"/>
        <v>2052750</v>
      </c>
      <c r="M14" s="14">
        <v>32255</v>
      </c>
    </row>
    <row r="15" spans="1:13" s="4" customFormat="1" ht="18.75" thickTop="1" thickBot="1" x14ac:dyDescent="0.25">
      <c r="A15" s="7">
        <v>4</v>
      </c>
      <c r="B15" s="77"/>
      <c r="C15" s="5" t="s">
        <v>39</v>
      </c>
      <c r="D15" s="6" t="s">
        <v>49</v>
      </c>
      <c r="E15" s="21">
        <v>75</v>
      </c>
      <c r="F15" s="19">
        <v>42000</v>
      </c>
      <c r="G15" s="20">
        <v>0.19</v>
      </c>
      <c r="H15" s="12">
        <f t="shared" si="0"/>
        <v>7980</v>
      </c>
      <c r="I15" s="13">
        <f t="shared" si="1"/>
        <v>49980</v>
      </c>
      <c r="J15" s="13">
        <f t="shared" si="2"/>
        <v>598500</v>
      </c>
      <c r="K15" s="13">
        <f t="shared" si="3"/>
        <v>3150000</v>
      </c>
      <c r="L15" s="13">
        <f t="shared" si="4"/>
        <v>3748500</v>
      </c>
      <c r="M15" s="14">
        <v>65937.5</v>
      </c>
    </row>
    <row r="16" spans="1:13" s="4" customFormat="1" ht="18.75" thickTop="1" thickBot="1" x14ac:dyDescent="0.25">
      <c r="A16" s="7">
        <v>5</v>
      </c>
      <c r="B16" s="77"/>
      <c r="C16" s="5" t="s">
        <v>40</v>
      </c>
      <c r="D16" s="6" t="s">
        <v>49</v>
      </c>
      <c r="E16" s="21">
        <v>75</v>
      </c>
      <c r="F16" s="19">
        <v>23000</v>
      </c>
      <c r="G16" s="20">
        <v>0.19</v>
      </c>
      <c r="H16" s="12">
        <f t="shared" si="0"/>
        <v>4370</v>
      </c>
      <c r="I16" s="13">
        <f t="shared" si="1"/>
        <v>27370</v>
      </c>
      <c r="J16" s="13">
        <f t="shared" si="2"/>
        <v>327750</v>
      </c>
      <c r="K16" s="13">
        <f t="shared" si="3"/>
        <v>1725000</v>
      </c>
      <c r="L16" s="13">
        <f t="shared" si="4"/>
        <v>2052750</v>
      </c>
      <c r="M16" s="14">
        <v>38050</v>
      </c>
    </row>
    <row r="17" spans="1:13" s="4" customFormat="1" ht="36" thickTop="1" thickBot="1" x14ac:dyDescent="0.25">
      <c r="A17" s="7">
        <v>6</v>
      </c>
      <c r="B17" s="78"/>
      <c r="C17" s="5" t="s">
        <v>41</v>
      </c>
      <c r="D17" s="6" t="s">
        <v>49</v>
      </c>
      <c r="E17" s="21">
        <v>75</v>
      </c>
      <c r="F17" s="19">
        <v>23000</v>
      </c>
      <c r="G17" s="20">
        <v>0.19</v>
      </c>
      <c r="H17" s="12">
        <f t="shared" si="0"/>
        <v>4370</v>
      </c>
      <c r="I17" s="13">
        <f t="shared" si="1"/>
        <v>27370</v>
      </c>
      <c r="J17" s="13">
        <f t="shared" si="2"/>
        <v>327750</v>
      </c>
      <c r="K17" s="13">
        <f t="shared" si="3"/>
        <v>1725000</v>
      </c>
      <c r="L17" s="13">
        <f t="shared" si="4"/>
        <v>2052750</v>
      </c>
      <c r="M17" s="14">
        <v>33255</v>
      </c>
    </row>
    <row r="18" spans="1:13" s="4" customFormat="1" ht="18.75" thickTop="1" thickBot="1" x14ac:dyDescent="0.25">
      <c r="A18" s="7">
        <v>7</v>
      </c>
      <c r="B18" s="79" t="s">
        <v>51</v>
      </c>
      <c r="C18" s="5" t="s">
        <v>42</v>
      </c>
      <c r="D18" s="6" t="s">
        <v>49</v>
      </c>
      <c r="E18" s="21">
        <v>75</v>
      </c>
      <c r="F18" s="19">
        <v>21000</v>
      </c>
      <c r="G18" s="20">
        <v>0.19</v>
      </c>
      <c r="H18" s="12">
        <f t="shared" ref="H18:H24" si="5">SUM(F18*G18)</f>
        <v>3990</v>
      </c>
      <c r="I18" s="13">
        <f t="shared" ref="I18:I24" si="6">SUM(F18+H18)</f>
        <v>24990</v>
      </c>
      <c r="J18" s="13">
        <f t="shared" ref="J18:J24" si="7">H18*E18</f>
        <v>299250</v>
      </c>
      <c r="K18" s="13">
        <f t="shared" ref="K18:K24" si="8">F18*E18</f>
        <v>1575000</v>
      </c>
      <c r="L18" s="13">
        <f t="shared" ref="L18:L24" si="9">K18+J18</f>
        <v>1874250</v>
      </c>
      <c r="M18" s="14">
        <v>53715</v>
      </c>
    </row>
    <row r="19" spans="1:13" s="4" customFormat="1" ht="36" thickTop="1" thickBot="1" x14ac:dyDescent="0.25">
      <c r="A19" s="7">
        <v>8</v>
      </c>
      <c r="B19" s="78"/>
      <c r="C19" s="5" t="s">
        <v>43</v>
      </c>
      <c r="D19" s="6" t="s">
        <v>49</v>
      </c>
      <c r="E19" s="21">
        <v>75</v>
      </c>
      <c r="F19" s="19">
        <v>40000</v>
      </c>
      <c r="G19" s="20">
        <v>0.19</v>
      </c>
      <c r="H19" s="12">
        <f t="shared" si="5"/>
        <v>7600</v>
      </c>
      <c r="I19" s="13">
        <f t="shared" si="6"/>
        <v>47600</v>
      </c>
      <c r="J19" s="13">
        <f t="shared" si="7"/>
        <v>570000</v>
      </c>
      <c r="K19" s="13">
        <f t="shared" si="8"/>
        <v>3000000</v>
      </c>
      <c r="L19" s="13">
        <f t="shared" si="9"/>
        <v>3570000</v>
      </c>
      <c r="M19" s="14">
        <v>55600</v>
      </c>
    </row>
    <row r="20" spans="1:13" s="4" customFormat="1" ht="53.25" thickTop="1" thickBot="1" x14ac:dyDescent="0.25">
      <c r="A20" s="7">
        <v>9</v>
      </c>
      <c r="B20" s="79" t="s">
        <v>52</v>
      </c>
      <c r="C20" s="5" t="s">
        <v>44</v>
      </c>
      <c r="D20" s="6" t="s">
        <v>49</v>
      </c>
      <c r="E20" s="21">
        <v>6</v>
      </c>
      <c r="F20" s="19">
        <v>58000</v>
      </c>
      <c r="G20" s="20">
        <v>0.19</v>
      </c>
      <c r="H20" s="12">
        <f t="shared" si="5"/>
        <v>11020</v>
      </c>
      <c r="I20" s="13">
        <f t="shared" si="6"/>
        <v>69020</v>
      </c>
      <c r="J20" s="13">
        <f t="shared" si="7"/>
        <v>66120</v>
      </c>
      <c r="K20" s="13">
        <f t="shared" si="8"/>
        <v>348000</v>
      </c>
      <c r="L20" s="13">
        <f t="shared" si="9"/>
        <v>414120</v>
      </c>
      <c r="M20" s="14">
        <v>97350</v>
      </c>
    </row>
    <row r="21" spans="1:13" s="4" customFormat="1" ht="18.75" thickTop="1" thickBot="1" x14ac:dyDescent="0.25">
      <c r="A21" s="7">
        <v>10</v>
      </c>
      <c r="B21" s="77"/>
      <c r="C21" s="5" t="s">
        <v>45</v>
      </c>
      <c r="D21" s="6" t="s">
        <v>49</v>
      </c>
      <c r="E21" s="21">
        <v>27</v>
      </c>
      <c r="F21" s="19">
        <v>23000</v>
      </c>
      <c r="G21" s="20">
        <v>0.19</v>
      </c>
      <c r="H21" s="12">
        <f t="shared" si="5"/>
        <v>4370</v>
      </c>
      <c r="I21" s="13">
        <f t="shared" si="6"/>
        <v>27370</v>
      </c>
      <c r="J21" s="13">
        <f t="shared" si="7"/>
        <v>117990</v>
      </c>
      <c r="K21" s="13">
        <f t="shared" si="8"/>
        <v>621000</v>
      </c>
      <c r="L21" s="13">
        <f t="shared" si="9"/>
        <v>738990</v>
      </c>
      <c r="M21" s="14">
        <v>32100</v>
      </c>
    </row>
    <row r="22" spans="1:13" s="4" customFormat="1" ht="36" thickTop="1" thickBot="1" x14ac:dyDescent="0.25">
      <c r="A22" s="7">
        <v>11</v>
      </c>
      <c r="B22" s="77"/>
      <c r="C22" s="5" t="s">
        <v>46</v>
      </c>
      <c r="D22" s="6" t="s">
        <v>49</v>
      </c>
      <c r="E22" s="21">
        <v>40</v>
      </c>
      <c r="F22" s="19">
        <v>57000</v>
      </c>
      <c r="G22" s="20">
        <v>0.19</v>
      </c>
      <c r="H22" s="12">
        <f t="shared" si="5"/>
        <v>10830</v>
      </c>
      <c r="I22" s="13">
        <f t="shared" si="6"/>
        <v>67830</v>
      </c>
      <c r="J22" s="13">
        <f t="shared" si="7"/>
        <v>433200</v>
      </c>
      <c r="K22" s="13">
        <f t="shared" si="8"/>
        <v>2280000</v>
      </c>
      <c r="L22" s="13">
        <f t="shared" si="9"/>
        <v>2713200</v>
      </c>
      <c r="M22" s="14">
        <v>83237.5</v>
      </c>
    </row>
    <row r="23" spans="1:13" s="4" customFormat="1" ht="18.75" thickTop="1" thickBot="1" x14ac:dyDescent="0.25">
      <c r="A23" s="7">
        <v>12</v>
      </c>
      <c r="B23" s="77"/>
      <c r="C23" s="5" t="s">
        <v>47</v>
      </c>
      <c r="D23" s="6" t="s">
        <v>49</v>
      </c>
      <c r="E23" s="21">
        <v>1</v>
      </c>
      <c r="F23" s="19">
        <v>140000</v>
      </c>
      <c r="G23" s="20">
        <v>0.19</v>
      </c>
      <c r="H23" s="12">
        <f t="shared" si="5"/>
        <v>26600</v>
      </c>
      <c r="I23" s="13">
        <f t="shared" si="6"/>
        <v>166600</v>
      </c>
      <c r="J23" s="13">
        <f t="shared" si="7"/>
        <v>26600</v>
      </c>
      <c r="K23" s="13">
        <f t="shared" si="8"/>
        <v>140000</v>
      </c>
      <c r="L23" s="13">
        <f t="shared" si="9"/>
        <v>166600</v>
      </c>
      <c r="M23" s="14">
        <v>180750</v>
      </c>
    </row>
    <row r="24" spans="1:13" s="4" customFormat="1" ht="18.75" thickTop="1" thickBot="1" x14ac:dyDescent="0.25">
      <c r="A24" s="7">
        <v>13</v>
      </c>
      <c r="B24" s="78"/>
      <c r="C24" s="5" t="s">
        <v>48</v>
      </c>
      <c r="D24" s="6" t="s">
        <v>49</v>
      </c>
      <c r="E24" s="21">
        <v>1</v>
      </c>
      <c r="F24" s="19">
        <v>30000</v>
      </c>
      <c r="G24" s="20">
        <v>0.19</v>
      </c>
      <c r="H24" s="12">
        <f t="shared" si="5"/>
        <v>5700</v>
      </c>
      <c r="I24" s="13">
        <f t="shared" si="6"/>
        <v>35700</v>
      </c>
      <c r="J24" s="13">
        <f t="shared" si="7"/>
        <v>5700</v>
      </c>
      <c r="K24" s="13">
        <f t="shared" si="8"/>
        <v>30000</v>
      </c>
      <c r="L24" s="13">
        <f t="shared" si="9"/>
        <v>35700</v>
      </c>
      <c r="M24" s="14">
        <v>37205</v>
      </c>
    </row>
    <row r="25" spans="1:13" s="4" customFormat="1" ht="29.25" customHeight="1" thickTop="1" thickBot="1" x14ac:dyDescent="0.25">
      <c r="A25" s="51" t="s">
        <v>4</v>
      </c>
      <c r="B25" s="52"/>
      <c r="C25" s="52"/>
      <c r="D25" s="52"/>
      <c r="E25" s="52"/>
      <c r="F25" s="52"/>
      <c r="G25" s="52"/>
      <c r="H25" s="15">
        <f t="shared" ref="H25:M25" si="10">SUM(H12:H24)</f>
        <v>111530</v>
      </c>
      <c r="I25" s="15">
        <f t="shared" si="10"/>
        <v>698530</v>
      </c>
      <c r="J25" s="15">
        <f t="shared" si="10"/>
        <v>4625360</v>
      </c>
      <c r="K25" s="15">
        <f t="shared" si="10"/>
        <v>24344000</v>
      </c>
      <c r="L25" s="15">
        <f t="shared" si="10"/>
        <v>28969360</v>
      </c>
      <c r="M25" s="15">
        <f t="shared" si="10"/>
        <v>865660</v>
      </c>
    </row>
    <row r="26" spans="1:13" ht="11.25" customHeight="1" x14ac:dyDescent="0.2">
      <c r="A26" s="73"/>
      <c r="B26" s="74"/>
      <c r="C26" s="74"/>
      <c r="D26" s="74"/>
      <c r="E26" s="74"/>
      <c r="F26" s="74"/>
      <c r="G26" s="74"/>
      <c r="H26" s="74"/>
      <c r="I26" s="74"/>
      <c r="J26" s="74"/>
      <c r="K26" s="74"/>
      <c r="L26" s="74"/>
      <c r="M26" s="75"/>
    </row>
    <row r="27" spans="1:13" ht="24.4" customHeight="1" thickBot="1" x14ac:dyDescent="0.25">
      <c r="A27" s="70" t="s">
        <v>10</v>
      </c>
      <c r="B27" s="71"/>
      <c r="C27" s="71"/>
      <c r="D27" s="71"/>
      <c r="E27" s="71"/>
      <c r="F27" s="71"/>
      <c r="G27" s="71"/>
      <c r="H27" s="71"/>
      <c r="I27" s="71"/>
      <c r="J27" s="71"/>
      <c r="K27" s="71"/>
      <c r="L27" s="71"/>
      <c r="M27" s="72"/>
    </row>
    <row r="28" spans="1:13" ht="93.75" customHeight="1" thickTop="1" thickBot="1" x14ac:dyDescent="0.25">
      <c r="A28" s="54" t="s">
        <v>33</v>
      </c>
      <c r="B28" s="55"/>
      <c r="C28" s="55"/>
      <c r="D28" s="55"/>
      <c r="E28" s="55"/>
      <c r="F28" s="55"/>
      <c r="G28" s="55"/>
      <c r="H28" s="55"/>
      <c r="I28" s="55"/>
      <c r="J28" s="55"/>
      <c r="K28" s="55"/>
      <c r="L28" s="55"/>
      <c r="M28" s="56"/>
    </row>
    <row r="29" spans="1:13" ht="27.75" customHeight="1" thickTop="1" thickBot="1" x14ac:dyDescent="0.25">
      <c r="A29" s="48" t="s">
        <v>20</v>
      </c>
      <c r="B29" s="49"/>
      <c r="C29" s="49"/>
      <c r="D29" s="49"/>
      <c r="E29" s="49"/>
      <c r="F29" s="49"/>
      <c r="G29" s="49"/>
      <c r="H29" s="49"/>
      <c r="I29" s="49"/>
      <c r="J29" s="49"/>
      <c r="K29" s="49"/>
      <c r="L29" s="49"/>
      <c r="M29" s="50"/>
    </row>
    <row r="30" spans="1:13" ht="35.450000000000003" customHeight="1" thickTop="1" thickBot="1" x14ac:dyDescent="0.25">
      <c r="A30" s="59" t="s">
        <v>30</v>
      </c>
      <c r="B30" s="60"/>
      <c r="C30" s="60"/>
      <c r="D30" s="60"/>
      <c r="E30" s="60"/>
      <c r="F30" s="60"/>
      <c r="G30" s="60"/>
      <c r="H30" s="60"/>
      <c r="I30" s="60"/>
      <c r="J30" s="60"/>
      <c r="K30" s="60"/>
      <c r="L30" s="60"/>
      <c r="M30" s="61"/>
    </row>
    <row r="31" spans="1:13" ht="33.950000000000003" customHeight="1" thickTop="1" thickBot="1" x14ac:dyDescent="0.25">
      <c r="A31" s="59" t="s">
        <v>24</v>
      </c>
      <c r="B31" s="60"/>
      <c r="C31" s="60"/>
      <c r="D31" s="60"/>
      <c r="E31" s="60"/>
      <c r="F31" s="60"/>
      <c r="G31" s="60"/>
      <c r="H31" s="60"/>
      <c r="I31" s="60"/>
      <c r="J31" s="60"/>
      <c r="K31" s="60"/>
      <c r="L31" s="60"/>
      <c r="M31" s="61"/>
    </row>
    <row r="32" spans="1:13" ht="26.45" customHeight="1" thickTop="1" thickBot="1" x14ac:dyDescent="0.25">
      <c r="A32" s="63" t="s">
        <v>35</v>
      </c>
      <c r="B32" s="64"/>
      <c r="C32" s="64"/>
      <c r="D32" s="64"/>
      <c r="E32" s="64"/>
      <c r="F32" s="64"/>
      <c r="G32" s="64"/>
      <c r="H32" s="64"/>
      <c r="I32" s="64"/>
      <c r="J32" s="64"/>
      <c r="K32" s="64"/>
      <c r="L32" s="64"/>
      <c r="M32" s="65"/>
    </row>
    <row r="33" spans="1:13" ht="21.2" customHeight="1" thickTop="1" thickBot="1" x14ac:dyDescent="0.25">
      <c r="A33" s="44" t="s">
        <v>5</v>
      </c>
      <c r="B33" s="45"/>
      <c r="C33" s="45"/>
      <c r="D33" s="45" t="s">
        <v>31</v>
      </c>
      <c r="E33" s="45"/>
      <c r="F33" s="45"/>
      <c r="G33" s="45"/>
      <c r="H33" s="45"/>
      <c r="I33" s="45"/>
      <c r="J33" s="45"/>
      <c r="K33" s="45"/>
      <c r="L33" s="45"/>
      <c r="M33" s="62"/>
    </row>
    <row r="34" spans="1:13" ht="21.2" customHeight="1" thickTop="1" thickBot="1" x14ac:dyDescent="0.25">
      <c r="A34" s="44" t="s">
        <v>6</v>
      </c>
      <c r="B34" s="45"/>
      <c r="C34" s="45"/>
      <c r="D34" s="45" t="s">
        <v>31</v>
      </c>
      <c r="E34" s="45"/>
      <c r="F34" s="45"/>
      <c r="G34" s="45"/>
      <c r="H34" s="45"/>
      <c r="I34" s="45"/>
      <c r="J34" s="45"/>
      <c r="K34" s="45"/>
      <c r="L34" s="45"/>
      <c r="M34" s="62"/>
    </row>
    <row r="35" spans="1:13" ht="18" thickTop="1" x14ac:dyDescent="0.2">
      <c r="A35" s="8"/>
      <c r="B35" s="4"/>
      <c r="C35" s="3"/>
      <c r="D35" s="83"/>
      <c r="E35" s="83"/>
      <c r="F35" s="83"/>
      <c r="G35" s="83"/>
      <c r="H35" s="83"/>
      <c r="I35" s="83"/>
      <c r="J35" s="83"/>
      <c r="K35" s="83"/>
      <c r="L35" s="83"/>
      <c r="M35" s="84"/>
    </row>
    <row r="36" spans="1:13" ht="28.5" customHeight="1" x14ac:dyDescent="0.3">
      <c r="A36" s="88" t="s">
        <v>7</v>
      </c>
      <c r="B36" s="89"/>
      <c r="C36" s="89"/>
      <c r="D36" s="89"/>
      <c r="E36" s="89"/>
      <c r="F36" s="89"/>
      <c r="G36" s="89"/>
      <c r="H36" s="89"/>
      <c r="I36" s="89"/>
      <c r="J36" s="89"/>
      <c r="K36" s="89"/>
      <c r="L36" s="89"/>
      <c r="M36" s="90"/>
    </row>
    <row r="37" spans="1:13" ht="17.25" x14ac:dyDescent="0.2">
      <c r="A37" s="85" t="s">
        <v>32</v>
      </c>
      <c r="B37" s="86"/>
      <c r="C37" s="86"/>
      <c r="D37" s="86"/>
      <c r="E37" s="86"/>
      <c r="F37" s="86"/>
      <c r="G37" s="86"/>
      <c r="H37" s="86"/>
      <c r="I37" s="86"/>
      <c r="J37" s="86"/>
      <c r="K37" s="86"/>
      <c r="L37" s="86"/>
      <c r="M37" s="87"/>
    </row>
    <row r="38" spans="1:13" ht="16.5" thickBot="1" x14ac:dyDescent="0.25">
      <c r="A38" s="80"/>
      <c r="B38" s="81"/>
      <c r="C38" s="81"/>
      <c r="D38" s="81"/>
      <c r="E38" s="81"/>
      <c r="F38" s="81"/>
      <c r="G38" s="81"/>
      <c r="H38" s="81"/>
      <c r="I38" s="81"/>
      <c r="J38" s="81"/>
      <c r="K38" s="81"/>
      <c r="L38" s="81"/>
      <c r="M38" s="82"/>
    </row>
  </sheetData>
  <sheetProtection algorithmName="SHA-512" hashValue="D48hTLO9szHkpQ4QpgPfrIPwVgecZgML3WBQ+zYYTMP6mIK9/yCGjXf455qZNS2kYxejYjtxP3RORWv4qsaMVQ==" saltValue="aW1H7H6PfPKP3nN5+d690A==" spinCount="100000" sheet="1" objects="1" scenarios="1"/>
  <protectedRanges>
    <protectedRange sqref="D5:K8 L8 D9 M5:M7 F12:G24" name="DATOS"/>
  </protectedRanges>
  <mergeCells count="45">
    <mergeCell ref="A38:M38"/>
    <mergeCell ref="D34:M34"/>
    <mergeCell ref="D35:M35"/>
    <mergeCell ref="A34:C34"/>
    <mergeCell ref="A37:M37"/>
    <mergeCell ref="A36:M36"/>
    <mergeCell ref="A32:M32"/>
    <mergeCell ref="A9:C9"/>
    <mergeCell ref="F10:M10"/>
    <mergeCell ref="D10:D11"/>
    <mergeCell ref="A10:A11"/>
    <mergeCell ref="D9:M9"/>
    <mergeCell ref="A27:M27"/>
    <mergeCell ref="A30:M30"/>
    <mergeCell ref="A26:M26"/>
    <mergeCell ref="E10:E11"/>
    <mergeCell ref="B12:B17"/>
    <mergeCell ref="B18:B19"/>
    <mergeCell ref="B20:B24"/>
    <mergeCell ref="A33:C33"/>
    <mergeCell ref="A5:C5"/>
    <mergeCell ref="A6:C6"/>
    <mergeCell ref="A7:C7"/>
    <mergeCell ref="A8:C8"/>
    <mergeCell ref="A29:M29"/>
    <mergeCell ref="A25:G25"/>
    <mergeCell ref="D6:K6"/>
    <mergeCell ref="D7:K7"/>
    <mergeCell ref="D8:G8"/>
    <mergeCell ref="A28:M28"/>
    <mergeCell ref="L8:M8"/>
    <mergeCell ref="C10:C11"/>
    <mergeCell ref="A31:M31"/>
    <mergeCell ref="H8:K8"/>
    <mergeCell ref="D33:M33"/>
    <mergeCell ref="L1:M1"/>
    <mergeCell ref="L2:M2"/>
    <mergeCell ref="L3:M4"/>
    <mergeCell ref="D5:K5"/>
    <mergeCell ref="A1:C2"/>
    <mergeCell ref="A3:C3"/>
    <mergeCell ref="A4:C4"/>
    <mergeCell ref="D1:K2"/>
    <mergeCell ref="D3:K3"/>
    <mergeCell ref="D4:K4"/>
  </mergeCells>
  <conditionalFormatting sqref="I12:I24">
    <cfRule type="cellIs" dxfId="2" priority="4" operator="equal">
      <formula>M12</formula>
    </cfRule>
    <cfRule type="cellIs" dxfId="1" priority="5" operator="lessThan">
      <formula>M12</formula>
    </cfRule>
    <cfRule type="cellIs" dxfId="0" priority="6" operator="greaterThan">
      <formula>M12</formula>
    </cfRule>
  </conditionalFormatting>
  <hyperlinks>
    <hyperlink ref="A32:M32" r:id="rId1" display="Tener en cuenta los Valores Asociados al Contrato según el Acuerdo Municipal 052 del 22 de diciembre de 2017 (Estatuto Tributario Municipal)  " xr:uid="{00000000-0004-0000-0000-000000000000}"/>
  </hyperlinks>
  <printOptions horizontalCentered="1" verticalCentered="1"/>
  <pageMargins left="0.7" right="0.7" top="0.75" bottom="0.75" header="0.3" footer="0.3"/>
  <pageSetup paperSize="5" scale="38" orientation="landscape" horizontalDpi="300" verticalDpi="300" r:id="rId2"/>
  <rowBreaks count="1" manualBreakCount="1">
    <brk id="26" max="16383" man="1"/>
  </rowBreaks>
  <drawing r:id="rId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30F7F47B90838D499387346B81828534" ma:contentTypeVersion="0" ma:contentTypeDescription="Crear nuevo documento." ma:contentTypeScope="" ma:versionID="63a11152a04d16b5f4ca0d6a278966fa">
  <xsd:schema xmlns:xsd="http://www.w3.org/2001/XMLSchema" xmlns:p="http://schemas.microsoft.com/office/2006/metadata/properties" targetNamespace="http://schemas.microsoft.com/office/2006/metadata/properties" ma:root="true" ma:fieldsID="b004d877ca112f136821ba8115f64728">
    <xsd:element name="properties">
      <xsd:complexType>
        <xsd:sequence>
          <xsd:element name="documentManagement">
            <xsd:complexType>
              <xsd:all/>
            </xsd:complexType>
          </xsd:element>
        </xsd:sequence>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office/internal/2005/internalDocumentation"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ma:readOnly="true"/>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lastPrinted" minOccurs="0" maxOccurs="1" type="xsd:dateTime"/>
        <xsd:element name="contentStatus" minOccurs="0" maxOccurs="1" type="xsd:string"/>
      </xsd:all>
    </xsd:complexType>
  </xsd:schema>
</ct:contentTypeSchema>
</file>

<file path=customXml/itemProps1.xml><?xml version="1.0" encoding="utf-8"?>
<ds:datastoreItem xmlns:ds="http://schemas.openxmlformats.org/officeDocument/2006/customXml" ds:itemID="{1FE30302-745C-4545-8920-87291033ABDE}">
  <ds:schemaRefs>
    <ds:schemaRef ds:uri="http://purl.org/dc/elements/1.1/"/>
    <ds:schemaRef ds:uri="http://schemas.microsoft.com/office/2006/documentManagement/types"/>
    <ds:schemaRef ds:uri="http://schemas.microsoft.com/office/2006/metadata/properties"/>
    <ds:schemaRef ds:uri="http://purl.org/dc/dcmitype/"/>
    <ds:schemaRef ds:uri="http://purl.org/dc/terms/"/>
    <ds:schemaRef ds:uri="http://schemas.openxmlformats.org/package/2006/metadata/core-properties"/>
    <ds:schemaRef ds:uri="http://www.w3.org/XML/1998/namespace"/>
  </ds:schemaRefs>
</ds:datastoreItem>
</file>

<file path=customXml/itemProps2.xml><?xml version="1.0" encoding="utf-8"?>
<ds:datastoreItem xmlns:ds="http://schemas.openxmlformats.org/officeDocument/2006/customXml" ds:itemID="{24CBEB80-54A5-4CE4-A93C-84025026CB51}">
  <ds:schemaRefs>
    <ds:schemaRef ds:uri="http://schemas.microsoft.com/sharepoint/v3/contenttype/forms"/>
  </ds:schemaRefs>
</ds:datastoreItem>
</file>

<file path=customXml/itemProps3.xml><?xml version="1.0" encoding="utf-8"?>
<ds:datastoreItem xmlns:ds="http://schemas.openxmlformats.org/officeDocument/2006/customXml" ds:itemID="{073DF632-8B62-497D-8DEA-69E401FAA9C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openxmlformats.org/package/2006/metadata/core-properties"/>
    <ds:schemaRef ds:uri="http://purl.org/dc/elements/1.1/"/>
    <ds:schemaRef ds:uri="http://purl.org/dc/terms/"/>
    <ds:schemaRef ds:uri="http://schemas.microsoft.com/office/internal/2005/internalDocumentation"/>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invitacion</vt:lpstr>
      <vt:lpstr>invitacion!Títulos_a_imprimir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pjgomez</dc:creator>
  <cp:lastModifiedBy>AAGA</cp:lastModifiedBy>
  <cp:lastPrinted>2020-05-29T18:46:41Z</cp:lastPrinted>
  <dcterms:created xsi:type="dcterms:W3CDTF">2006-11-20T19:37:40Z</dcterms:created>
  <dcterms:modified xsi:type="dcterms:W3CDTF">2026-05-04T12:56:25Z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0x01010030F7F47B90838D499387346B81828534</vt:lpwstr>
  </property>
</Properties>
</file>