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arrietam_sena_edu_co/Documents/SENA/Infraestructura/Proyectos/2026/Ferreteria/Evaluación/Criterios de Evaluación/"/>
    </mc:Choice>
  </mc:AlternateContent>
  <xr:revisionPtr revIDLastSave="3" documentId="8_{2EBF563E-9AD9-4CAB-9F6A-DFE956CDA461}" xr6:coauthVersionLast="47" xr6:coauthVersionMax="47" xr10:uidLastSave="{88E62761-1B7E-4793-8237-16202B439DA4}"/>
  <bookViews>
    <workbookView xWindow="-120" yWindow="-120" windowWidth="29040" windowHeight="15720" xr2:uid="{F61E3B9E-741E-4666-A0FC-6B417DB4EE21}"/>
  </bookViews>
  <sheets>
    <sheet name="EXPERIENCIA " sheetId="3" r:id="rId1"/>
    <sheet name="Hoja1" sheetId="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G6" i="1"/>
  <c r="G7" i="1"/>
  <c r="G8" i="1"/>
  <c r="G9" i="1"/>
  <c r="G10" i="1"/>
  <c r="G11" i="1"/>
  <c r="G12" i="1"/>
  <c r="G13" i="1"/>
  <c r="G14" i="1"/>
  <c r="G15" i="1"/>
  <c r="G5" i="1"/>
  <c r="I4" i="1"/>
  <c r="G4" i="1"/>
  <c r="G3" i="1"/>
  <c r="I3" i="1"/>
  <c r="J10" i="1" l="1"/>
  <c r="J9" i="1"/>
  <c r="G16" i="1"/>
  <c r="G19" i="1" s="1"/>
  <c r="I16" i="1"/>
  <c r="J13" i="1"/>
  <c r="J4" i="1"/>
  <c r="J11" i="1"/>
  <c r="J5" i="1"/>
  <c r="J15" i="1"/>
  <c r="J7" i="1"/>
  <c r="J6" i="1"/>
  <c r="J14" i="1"/>
  <c r="J12" i="1"/>
  <c r="J8" i="1"/>
  <c r="J3" i="1"/>
  <c r="G18" i="1" l="1"/>
  <c r="J16" i="1"/>
  <c r="G17" i="1"/>
  <c r="I19" i="1"/>
  <c r="I17" i="1"/>
  <c r="I18" i="1"/>
  <c r="G20" i="1" l="1"/>
  <c r="J18" i="1"/>
  <c r="J17" i="1"/>
  <c r="J19" i="1"/>
  <c r="I20" i="1"/>
  <c r="J20" i="1" l="1"/>
</calcChain>
</file>

<file path=xl/sharedStrings.xml><?xml version="1.0" encoding="utf-8"?>
<sst xmlns="http://schemas.openxmlformats.org/spreadsheetml/2006/main" count="75" uniqueCount="50">
  <si>
    <t>ÍTEM</t>
  </si>
  <si>
    <t>NOMBRE</t>
  </si>
  <si>
    <t>CANTIDAD</t>
  </si>
  <si>
    <t>UNIDAD DE MEDIDA</t>
  </si>
  <si>
    <t>Und</t>
  </si>
  <si>
    <t>ml</t>
  </si>
  <si>
    <t>DESCRIPCIÓN DETALLADA</t>
  </si>
  <si>
    <t>H &amp; M SAS</t>
  </si>
  <si>
    <t>Vr. Unit</t>
  </si>
  <si>
    <t xml:space="preserve">Vr. Total </t>
  </si>
  <si>
    <t xml:space="preserve">Global </t>
  </si>
  <si>
    <t>Administración</t>
  </si>
  <si>
    <t>Imprevisto</t>
  </si>
  <si>
    <t>Utilidad</t>
  </si>
  <si>
    <t>Emdeco</t>
  </si>
  <si>
    <t xml:space="preserve">Promedio </t>
  </si>
  <si>
    <t>Mantenimiento preventivo de electrobomba Pedrollo Centrífuga 2” de succión y 2” de descarga, 20 Hp, 220/440V 3F, que incluye la lubricación de las partes móviles y válvulas, limpieza general, inspección de componentes eléctricos y mecánicos, y ajuste de presiones de operación y pintura de ser necesaria al equipo y tubería asociada. Además, se llevará a cabo el reemplazo de cualquier componente defectuoso o desgastado, así como la reparación de fallos mecánicos o eléctricos.</t>
  </si>
  <si>
    <t>Suministro, Transporte e Instalación de tubería Acero al Carbón 3" SCH 40, para reemplazo de tuberia existente,incluye todos lonecesario para su instalación</t>
  </si>
  <si>
    <t>suminstro e instalación de accesorio Cruz Ranurada de 3" para tuberia Red contra incendios, incluye todo lo necesario para su rorrecta instalación</t>
  </si>
  <si>
    <t>suminstro e instalación de accesorio Tee Ranurada de 3" para tuberia Red contra incendios, incluye todo lo necesario para su rorrecta instalación</t>
  </si>
  <si>
    <t>suminstro e instalación de accesorio codo Ranurado de 3" para tuberia Red contra incendios, incluye todo lo necesario para su rorrecta instalación</t>
  </si>
  <si>
    <t>suministro e instalación de válvula de compuerta de 2 1/2", para reemplazo de valvulas existentes, incluye todos sus accesorios para su correcta instalación.</t>
  </si>
  <si>
    <t>suministro e instalación de válvula de compuerta de 3", para reemplazo de valvulas existentes, incluye todos sus accesorios para su correcta instalación</t>
  </si>
  <si>
    <t>Suministro e instalación de presostato 150 Psi incluye todo lo necesario para su correcta instalación</t>
  </si>
  <si>
    <t>Suministró e instalación de manómetro de glicerina 0 -300 PSI, para reemplazo de manometro existente.</t>
  </si>
  <si>
    <t>Suministro, e instalación de TUBERIA IMC 3/4"(EXPUESTA 220v), incluye tubería metálica IMC Conduit galvanizado de 3/4", uniones IMC 3/4", curvas IMC 3/4", Grapas Galvanizada 3/4" Cal.20, tornillos de fijación, Riel Chanel Perforado 2X4 cm y cumplimiento de la norma RETIE.</t>
  </si>
  <si>
    <t>Suministro, transporte e instalación de CABLE ENCAUCHETADO No. 4X10, incluye Cable de Cobre Encauchetado 4 x 10 AWG y cumplimiento de la norma RETIE, para instalación de tubería aérea. Incluye conexión al tablero</t>
  </si>
  <si>
    <t>Mantenimiento correctivo Gabinetes RCI de sobreponer medidas 82x82cm (2 unidades) y 77x77cm (1 unidad), incluye suministro, transporte e instalación de Soporte tipo canastilla para manguera gabinetera, Manguera contra incendio de 2 1/2" de 100 pies (30 m), Boquilla de Chorro Neblina de 2 1/2", Hacha pico de 4 1/2 lb, Llave Spaner de dos servicios, Extintor de polvo químico seco BC M-10, empaque y vidrio para gabinete, desmonte y pintura de gabinetes color rojo electrostática.</t>
  </si>
  <si>
    <t>Mantenimiento sistema de bombeo RCI</t>
  </si>
  <si>
    <t xml:space="preserve">und </t>
  </si>
  <si>
    <t>m</t>
  </si>
  <si>
    <t>und</t>
  </si>
  <si>
    <t>Realizar pruebas del sistema RCI incluyendo las pruebas de flujo y presión en las mangueras y sistemas de tuberías, pruebas de arranque automático y manual de las bombas contra incendios.</t>
  </si>
  <si>
    <t xml:space="preserve">CUMPLE </t>
  </si>
  <si>
    <t xml:space="preserve">NO CUMPLE </t>
  </si>
  <si>
    <t>X</t>
  </si>
  <si>
    <t xml:space="preserve">OBSERVACIONES </t>
  </si>
  <si>
    <t xml:space="preserve">Experiencia General </t>
  </si>
  <si>
    <t>Experiencia especifica</t>
  </si>
  <si>
    <t xml:space="preserve">Yahir Arrieta Mendoza </t>
  </si>
  <si>
    <t xml:space="preserve">Profesional de infraestructura </t>
  </si>
  <si>
    <t xml:space="preserve">Resultado </t>
  </si>
  <si>
    <t>CMFA</t>
  </si>
  <si>
    <r>
      <rPr>
        <b/>
        <sz val="11"/>
        <color theme="1"/>
        <rFont val="Aptos Narrow"/>
        <family val="2"/>
        <scheme val="minor"/>
      </rPr>
      <t>EVALUACIÓN DE CRITERIOS EXPERIENCIA AL PROYECTO CON OBJETO</t>
    </r>
    <r>
      <rPr>
        <sz val="11"/>
        <color theme="1"/>
        <rFont val="Aptos Narrow"/>
        <family val="2"/>
        <scheme val="minor"/>
      </rPr>
      <t xml:space="preserve"> : 5_9127_405 CONTRATAR EL SUMINISTRO DE ELEMENTOS DE FERRETERÍA Y LUMINARIAS PARA EL CENTRO DE FORMACIÓN MINERO AMBIENTAL DEL SENA REGIONAL ANTIOQUIA, VIGENCIA 2026</t>
    </r>
  </si>
  <si>
    <t>Experiencia General: Teniendo en cuenta las actividades a ejecutar en el presente proceso, se requiere que, para su ejecución, el proponente acredite una experiencia que garantice a la entidad que podrá llevar a cabo la ejecución del contrato; por este motivo deberá demostrar que cuenta como mínimo con dos años de haberse constituido, contados a partir de la inscripción y/o publicación de la constitución de la empresa en el respectivo Certificado de Existencia y Representación legal de la persona jurídica o registro mercantil si es persona natural o de la expedición de la tarjeta profesional que lo acredite para el ejercicio de su profesión, en el caso de los proponentes personas naturales, y que su objeto social guarde estricta relación con el objeto contractual, para el caso de consorcios o uniones temporales uno de sus integrantes debe cumplir con este requisito.</t>
  </si>
  <si>
    <t>La experiencia mínima para el presente proyecto de contratación es la siguiente:
El proponente deberá certificar la ejecución de mínimo un contrato relacionado con el suministro de elementos de ferretería. El contrato debió ser ejecutado por un valor igual o superior al 100% del valor del presente proceso de selección y que se hayan ejecutado por lo menos durante los dos (2) años anteriores a la fecha de cierre del presente proceso de contratación.
En caso de que los contratos que acreditan la experiencia tengan algún tipo de multa o sanción, no serán tenidos en cuenta por parte de esta Entidad Estatal.</t>
  </si>
  <si>
    <t>NO Cumple</t>
  </si>
  <si>
    <r>
      <rPr>
        <b/>
        <sz val="11"/>
        <color theme="1"/>
        <rFont val="Aptos Narrow"/>
        <family val="2"/>
        <scheme val="minor"/>
      </rPr>
      <t>NOMBRE DE PROVEEDOR/OFERENTE:</t>
    </r>
    <r>
      <rPr>
        <sz val="11"/>
        <color theme="1"/>
        <rFont val="Aptos Narrow"/>
        <family val="2"/>
        <scheme val="minor"/>
      </rPr>
      <t xml:space="preserve"> OPORDIS SAS</t>
    </r>
  </si>
  <si>
    <t>Constituido el 06 de mayo de 2015</t>
  </si>
  <si>
    <t xml:space="preserve">No presenta certificado de experiencia especifica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</si>
</sst>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0" fillId="0" borderId="0" xfId="0" applyNumberFormat="1"/>
    <xf numFmtId="6" fontId="0" fillId="0" borderId="0" xfId="0" applyNumberFormat="1"/>
    <xf numFmtId="0" fontId="3" fillId="0" borderId="2" xfId="0" applyFont="1" applyBorder="1" applyAlignment="1">
      <alignment horizontal="center" vertical="center" wrapText="1"/>
    </xf>
    <xf numFmtId="0" fontId="0" fillId="0" borderId="1" xfId="0" applyBorder="1"/>
    <xf numFmtId="6" fontId="0" fillId="0" borderId="1" xfId="0" applyNumberForma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9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2" borderId="1" xfId="0" applyFill="1" applyBorder="1"/>
    <xf numFmtId="9" fontId="0" fillId="2" borderId="1" xfId="0" applyNumberFormat="1" applyFill="1" applyBorder="1"/>
    <xf numFmtId="0" fontId="3" fillId="3" borderId="3" xfId="0" applyFont="1" applyFill="1" applyBorder="1" applyAlignment="1">
      <alignment horizontal="center" vertical="center" wrapText="1"/>
    </xf>
    <xf numFmtId="0" fontId="0" fillId="3" borderId="1" xfId="0" applyFill="1" applyBorder="1"/>
    <xf numFmtId="9" fontId="0" fillId="3" borderId="1" xfId="0" applyNumberFormat="1" applyFill="1" applyBorder="1"/>
    <xf numFmtId="44" fontId="0" fillId="2" borderId="1" xfId="1" applyFont="1" applyFill="1" applyBorder="1" applyAlignment="1">
      <alignment horizontal="right" vertical="center"/>
    </xf>
    <xf numFmtId="44" fontId="0" fillId="3" borderId="1" xfId="1" applyFont="1" applyFill="1" applyBorder="1" applyAlignment="1">
      <alignment horizontal="right" vertical="center"/>
    </xf>
    <xf numFmtId="44" fontId="0" fillId="0" borderId="1" xfId="1" applyFont="1" applyBorder="1" applyAlignment="1">
      <alignment horizontal="right" vertical="center"/>
    </xf>
    <xf numFmtId="44" fontId="0" fillId="2" borderId="1" xfId="1" applyFont="1" applyFill="1" applyBorder="1"/>
    <xf numFmtId="44" fontId="0" fillId="0" borderId="1" xfId="1" applyFont="1" applyBorder="1"/>
    <xf numFmtId="44" fontId="0" fillId="3" borderId="1" xfId="1" applyFont="1" applyFill="1" applyBorder="1"/>
    <xf numFmtId="44" fontId="4" fillId="0" borderId="1" xfId="1" applyFont="1" applyBorder="1"/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44" fontId="5" fillId="4" borderId="1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right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152400</xdr:rowOff>
    </xdr:from>
    <xdr:to>
      <xdr:col>2</xdr:col>
      <xdr:colOff>257175</xdr:colOff>
      <xdr:row>15</xdr:row>
      <xdr:rowOff>139119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16EADF-40D5-2C11-4951-B589AE6D8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514975"/>
          <a:ext cx="1981200" cy="17012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3FEFD-D335-4CBD-9CF8-5B11E08955E7}">
  <dimension ref="A1:F14"/>
  <sheetViews>
    <sheetView showGridLines="0" tabSelected="1" zoomScaleNormal="100" workbookViewId="0">
      <selection activeCell="I5" sqref="I5"/>
    </sheetView>
  </sheetViews>
  <sheetFormatPr baseColWidth="10" defaultRowHeight="15" x14ac:dyDescent="0.25"/>
  <cols>
    <col min="1" max="1" width="5.42578125" bestFit="1" customWidth="1"/>
    <col min="2" max="2" width="20.42578125" customWidth="1"/>
    <col min="3" max="3" width="57.85546875" customWidth="1"/>
    <col min="4" max="5" width="14.5703125" bestFit="1" customWidth="1"/>
    <col min="6" max="6" width="32.42578125" customWidth="1"/>
  </cols>
  <sheetData>
    <row r="1" spans="1:6" ht="44.25" customHeight="1" x14ac:dyDescent="0.25">
      <c r="A1" s="32" t="s">
        <v>43</v>
      </c>
      <c r="B1" s="32"/>
      <c r="C1" s="32"/>
      <c r="D1" s="32"/>
      <c r="E1" s="32"/>
      <c r="F1" s="32"/>
    </row>
    <row r="2" spans="1:6" ht="33" customHeight="1" x14ac:dyDescent="0.25">
      <c r="A2" s="31" t="s">
        <v>47</v>
      </c>
      <c r="B2" s="31"/>
      <c r="C2" s="31"/>
      <c r="D2" s="31"/>
      <c r="E2" s="31"/>
      <c r="F2" s="31"/>
    </row>
    <row r="3" spans="1:6" x14ac:dyDescent="0.25">
      <c r="A3" s="1" t="s">
        <v>0</v>
      </c>
      <c r="B3" s="1" t="s">
        <v>1</v>
      </c>
      <c r="C3" s="1" t="s">
        <v>6</v>
      </c>
      <c r="D3" s="1" t="s">
        <v>33</v>
      </c>
      <c r="E3" s="1" t="s">
        <v>34</v>
      </c>
      <c r="F3" s="1" t="s">
        <v>36</v>
      </c>
    </row>
    <row r="4" spans="1:6" ht="225" x14ac:dyDescent="0.25">
      <c r="A4" s="11">
        <v>1</v>
      </c>
      <c r="B4" s="2" t="s">
        <v>37</v>
      </c>
      <c r="C4" s="2" t="s">
        <v>44</v>
      </c>
      <c r="D4" s="29" t="s">
        <v>35</v>
      </c>
      <c r="E4" s="26"/>
      <c r="F4" s="27" t="s">
        <v>48</v>
      </c>
    </row>
    <row r="5" spans="1:6" ht="180" x14ac:dyDescent="0.25">
      <c r="A5" s="11">
        <v>2</v>
      </c>
      <c r="B5" s="2" t="s">
        <v>38</v>
      </c>
      <c r="C5" s="2" t="s">
        <v>45</v>
      </c>
      <c r="D5" s="29"/>
      <c r="E5" s="28" t="s">
        <v>35</v>
      </c>
      <c r="F5" s="27" t="s">
        <v>49</v>
      </c>
    </row>
    <row r="6" spans="1:6" x14ac:dyDescent="0.25">
      <c r="A6" s="33" t="s">
        <v>41</v>
      </c>
      <c r="B6" s="33"/>
      <c r="C6" s="33"/>
      <c r="D6" s="33"/>
      <c r="E6" s="33"/>
      <c r="F6" s="36" t="s">
        <v>46</v>
      </c>
    </row>
    <row r="11" spans="1:6" x14ac:dyDescent="0.25">
      <c r="B11" s="30"/>
    </row>
    <row r="12" spans="1:6" x14ac:dyDescent="0.25">
      <c r="B12" t="s">
        <v>39</v>
      </c>
    </row>
    <row r="13" spans="1:6" x14ac:dyDescent="0.25">
      <c r="B13" t="s">
        <v>40</v>
      </c>
    </row>
    <row r="14" spans="1:6" x14ac:dyDescent="0.25">
      <c r="B14" t="s">
        <v>42</v>
      </c>
    </row>
  </sheetData>
  <mergeCells count="3">
    <mergeCell ref="A2:F2"/>
    <mergeCell ref="A1:F1"/>
    <mergeCell ref="A6:E6"/>
  </mergeCells>
  <pageMargins left="0.7" right="0.7" top="0.75" bottom="0.75" header="0.3" footer="0.3"/>
  <pageSetup paperSize="9" scale="6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FD878-E5A8-4DAD-9022-4AA408FC3875}">
  <dimension ref="A1:J25"/>
  <sheetViews>
    <sheetView showGridLines="0" topLeftCell="B1" workbookViewId="0">
      <selection activeCell="G15" sqref="G15"/>
    </sheetView>
  </sheetViews>
  <sheetFormatPr baseColWidth="10" defaultRowHeight="15" x14ac:dyDescent="0.25"/>
  <cols>
    <col min="2" max="2" width="20.42578125" customWidth="1"/>
    <col min="3" max="3" width="57.85546875" customWidth="1"/>
    <col min="5" max="6" width="14.5703125" bestFit="1" customWidth="1"/>
    <col min="7" max="7" width="15.5703125" bestFit="1" customWidth="1"/>
    <col min="8" max="8" width="14.5703125" bestFit="1" customWidth="1"/>
    <col min="9" max="9" width="19" bestFit="1" customWidth="1"/>
    <col min="10" max="10" width="15.5703125" bestFit="1" customWidth="1"/>
  </cols>
  <sheetData>
    <row r="1" spans="1:10" ht="30" x14ac:dyDescent="0.25">
      <c r="A1" s="1" t="s">
        <v>0</v>
      </c>
      <c r="B1" s="1" t="s">
        <v>1</v>
      </c>
      <c r="C1" s="1" t="s">
        <v>6</v>
      </c>
      <c r="D1" s="1" t="s">
        <v>2</v>
      </c>
      <c r="E1" s="5" t="s">
        <v>3</v>
      </c>
      <c r="F1" s="35" t="s">
        <v>7</v>
      </c>
      <c r="G1" s="35"/>
      <c r="H1" s="34" t="s">
        <v>14</v>
      </c>
      <c r="I1" s="34"/>
    </row>
    <row r="2" spans="1:10" x14ac:dyDescent="0.25">
      <c r="A2" s="8"/>
      <c r="B2" s="8"/>
      <c r="C2" s="8"/>
      <c r="D2" s="8"/>
      <c r="E2" s="9"/>
      <c r="F2" s="13" t="s">
        <v>8</v>
      </c>
      <c r="G2" s="13" t="s">
        <v>9</v>
      </c>
      <c r="H2" s="16" t="s">
        <v>8</v>
      </c>
      <c r="I2" s="16" t="s">
        <v>9</v>
      </c>
      <c r="J2" s="1" t="s">
        <v>15</v>
      </c>
    </row>
    <row r="3" spans="1:10" ht="135" x14ac:dyDescent="0.25">
      <c r="A3" s="2">
        <v>1</v>
      </c>
      <c r="B3" s="2" t="s">
        <v>28</v>
      </c>
      <c r="C3" s="2" t="s">
        <v>16</v>
      </c>
      <c r="D3" s="11">
        <v>2</v>
      </c>
      <c r="E3" s="11" t="s">
        <v>29</v>
      </c>
      <c r="F3" s="19">
        <v>851810</v>
      </c>
      <c r="G3" s="19">
        <f>+F3*D3</f>
        <v>1703620</v>
      </c>
      <c r="H3" s="20">
        <v>1177415</v>
      </c>
      <c r="I3" s="20">
        <f>+H3*D3</f>
        <v>2354830</v>
      </c>
      <c r="J3" s="21">
        <f>+(G3+I3)/2</f>
        <v>2029225</v>
      </c>
    </row>
    <row r="4" spans="1:10" ht="45" x14ac:dyDescent="0.25">
      <c r="A4" s="2">
        <v>2</v>
      </c>
      <c r="B4" s="2" t="s">
        <v>28</v>
      </c>
      <c r="C4" s="2" t="s">
        <v>17</v>
      </c>
      <c r="D4" s="11">
        <v>5</v>
      </c>
      <c r="E4" s="11" t="s">
        <v>5</v>
      </c>
      <c r="F4" s="19">
        <v>205410</v>
      </c>
      <c r="G4" s="19">
        <f>+F4*D4</f>
        <v>1027050</v>
      </c>
      <c r="H4" s="20">
        <v>1850432</v>
      </c>
      <c r="I4" s="20">
        <f>+H4*D4</f>
        <v>9252160</v>
      </c>
      <c r="J4" s="21">
        <f>+(G4+I4)/2</f>
        <v>5139605</v>
      </c>
    </row>
    <row r="5" spans="1:10" ht="45" x14ac:dyDescent="0.25">
      <c r="A5" s="2">
        <v>3</v>
      </c>
      <c r="B5" s="2" t="s">
        <v>28</v>
      </c>
      <c r="C5" s="2" t="s">
        <v>18</v>
      </c>
      <c r="D5" s="11">
        <v>1</v>
      </c>
      <c r="E5" s="11" t="s">
        <v>4</v>
      </c>
      <c r="F5" s="19">
        <v>398481</v>
      </c>
      <c r="G5" s="19">
        <f>+F5*D5</f>
        <v>398481</v>
      </c>
      <c r="H5" s="20">
        <v>0</v>
      </c>
      <c r="I5" s="20">
        <f t="shared" ref="I5:I15" si="0">+H5*D5</f>
        <v>0</v>
      </c>
      <c r="J5" s="21">
        <f>+(G5+I5)/2</f>
        <v>199240.5</v>
      </c>
    </row>
    <row r="6" spans="1:10" ht="45" x14ac:dyDescent="0.25">
      <c r="A6" s="2">
        <v>4</v>
      </c>
      <c r="B6" s="2" t="s">
        <v>28</v>
      </c>
      <c r="C6" s="2" t="s">
        <v>19</v>
      </c>
      <c r="D6" s="11">
        <v>1</v>
      </c>
      <c r="E6" s="11" t="s">
        <v>4</v>
      </c>
      <c r="F6" s="19">
        <v>398481</v>
      </c>
      <c r="G6" s="19">
        <f t="shared" ref="G6:G15" si="1">+F6*D6</f>
        <v>398481</v>
      </c>
      <c r="H6" s="20">
        <v>0</v>
      </c>
      <c r="I6" s="20">
        <f t="shared" si="0"/>
        <v>0</v>
      </c>
      <c r="J6" s="21">
        <f t="shared" ref="J6:J15" si="2">+(G6+I6)/2</f>
        <v>199240.5</v>
      </c>
    </row>
    <row r="7" spans="1:10" ht="45" x14ac:dyDescent="0.25">
      <c r="A7" s="2">
        <v>5</v>
      </c>
      <c r="B7" s="2" t="s">
        <v>28</v>
      </c>
      <c r="C7" s="2" t="s">
        <v>20</v>
      </c>
      <c r="D7" s="11">
        <v>1</v>
      </c>
      <c r="E7" s="11" t="s">
        <v>4</v>
      </c>
      <c r="F7" s="19">
        <v>295481</v>
      </c>
      <c r="G7" s="19">
        <f t="shared" si="1"/>
        <v>295481</v>
      </c>
      <c r="H7" s="20">
        <v>0</v>
      </c>
      <c r="I7" s="20">
        <f t="shared" si="0"/>
        <v>0</v>
      </c>
      <c r="J7" s="21">
        <f t="shared" si="2"/>
        <v>147740.5</v>
      </c>
    </row>
    <row r="8" spans="1:10" ht="45" x14ac:dyDescent="0.25">
      <c r="A8" s="2">
        <v>6</v>
      </c>
      <c r="B8" s="2" t="s">
        <v>28</v>
      </c>
      <c r="C8" s="2" t="s">
        <v>21</v>
      </c>
      <c r="D8" s="11">
        <v>2</v>
      </c>
      <c r="E8" s="11" t="s">
        <v>4</v>
      </c>
      <c r="F8" s="19">
        <v>358471</v>
      </c>
      <c r="G8" s="19">
        <f t="shared" si="1"/>
        <v>716942</v>
      </c>
      <c r="H8" s="20">
        <v>710000</v>
      </c>
      <c r="I8" s="20">
        <f t="shared" si="0"/>
        <v>1420000</v>
      </c>
      <c r="J8" s="21">
        <f t="shared" si="2"/>
        <v>1068471</v>
      </c>
    </row>
    <row r="9" spans="1:10" ht="45" x14ac:dyDescent="0.25">
      <c r="A9" s="2">
        <v>7</v>
      </c>
      <c r="B9" s="2" t="s">
        <v>28</v>
      </c>
      <c r="C9" s="2" t="s">
        <v>22</v>
      </c>
      <c r="D9" s="11">
        <v>2</v>
      </c>
      <c r="E9" s="11" t="s">
        <v>30</v>
      </c>
      <c r="F9" s="19">
        <v>1495741</v>
      </c>
      <c r="G9" s="19">
        <f t="shared" si="1"/>
        <v>2991482</v>
      </c>
      <c r="H9" s="20">
        <v>740000</v>
      </c>
      <c r="I9" s="20">
        <f t="shared" si="0"/>
        <v>1480000</v>
      </c>
      <c r="J9" s="21">
        <f t="shared" si="2"/>
        <v>2235741</v>
      </c>
    </row>
    <row r="10" spans="1:10" ht="45" x14ac:dyDescent="0.25">
      <c r="A10" s="2">
        <v>8</v>
      </c>
      <c r="B10" s="2" t="s">
        <v>28</v>
      </c>
      <c r="C10" s="2" t="s">
        <v>23</v>
      </c>
      <c r="D10" s="11">
        <v>2</v>
      </c>
      <c r="E10" s="11" t="s">
        <v>4</v>
      </c>
      <c r="F10" s="19">
        <v>1295481</v>
      </c>
      <c r="G10" s="19">
        <f t="shared" si="1"/>
        <v>2590962</v>
      </c>
      <c r="H10" s="20">
        <v>400167</v>
      </c>
      <c r="I10" s="20">
        <f t="shared" si="0"/>
        <v>800334</v>
      </c>
      <c r="J10" s="21">
        <f t="shared" si="2"/>
        <v>1695648</v>
      </c>
    </row>
    <row r="11" spans="1:10" ht="45" x14ac:dyDescent="0.25">
      <c r="A11" s="2">
        <v>9</v>
      </c>
      <c r="B11" s="2" t="s">
        <v>28</v>
      </c>
      <c r="C11" s="2" t="s">
        <v>24</v>
      </c>
      <c r="D11" s="12">
        <v>1</v>
      </c>
      <c r="E11" s="12" t="s">
        <v>4</v>
      </c>
      <c r="F11" s="19">
        <v>95487</v>
      </c>
      <c r="G11" s="19">
        <f t="shared" si="1"/>
        <v>95487</v>
      </c>
      <c r="H11" s="20">
        <v>264547</v>
      </c>
      <c r="I11" s="20">
        <f t="shared" si="0"/>
        <v>264547</v>
      </c>
      <c r="J11" s="21">
        <f t="shared" si="2"/>
        <v>180017</v>
      </c>
    </row>
    <row r="12" spans="1:10" ht="75" x14ac:dyDescent="0.25">
      <c r="A12" s="2">
        <v>10</v>
      </c>
      <c r="B12" s="2" t="s">
        <v>28</v>
      </c>
      <c r="C12" s="2" t="s">
        <v>25</v>
      </c>
      <c r="D12" s="12">
        <v>10</v>
      </c>
      <c r="E12" s="12" t="s">
        <v>5</v>
      </c>
      <c r="F12" s="19">
        <v>85487</v>
      </c>
      <c r="G12" s="19">
        <f t="shared" si="1"/>
        <v>854870</v>
      </c>
      <c r="H12" s="20">
        <v>63800</v>
      </c>
      <c r="I12" s="20">
        <f t="shared" si="0"/>
        <v>638000</v>
      </c>
      <c r="J12" s="21">
        <f t="shared" si="2"/>
        <v>746435</v>
      </c>
    </row>
    <row r="13" spans="1:10" ht="60" x14ac:dyDescent="0.25">
      <c r="A13" s="2">
        <v>11</v>
      </c>
      <c r="B13" s="2" t="s">
        <v>28</v>
      </c>
      <c r="C13" s="2" t="s">
        <v>26</v>
      </c>
      <c r="D13" s="12">
        <v>20</v>
      </c>
      <c r="E13" s="12" t="s">
        <v>5</v>
      </c>
      <c r="F13" s="19">
        <v>23609</v>
      </c>
      <c r="G13" s="19">
        <f t="shared" si="1"/>
        <v>472180</v>
      </c>
      <c r="H13" s="20">
        <v>35730</v>
      </c>
      <c r="I13" s="20">
        <f t="shared" si="0"/>
        <v>714600</v>
      </c>
      <c r="J13" s="21">
        <f t="shared" si="2"/>
        <v>593390</v>
      </c>
    </row>
    <row r="14" spans="1:10" ht="120" x14ac:dyDescent="0.25">
      <c r="A14" s="2">
        <v>12</v>
      </c>
      <c r="B14" s="2" t="s">
        <v>28</v>
      </c>
      <c r="C14" s="2" t="s">
        <v>27</v>
      </c>
      <c r="D14" s="12">
        <v>3</v>
      </c>
      <c r="E14" s="12" t="s">
        <v>31</v>
      </c>
      <c r="F14" s="19">
        <v>2570400</v>
      </c>
      <c r="G14" s="19">
        <f t="shared" si="1"/>
        <v>7711200</v>
      </c>
      <c r="H14" s="20">
        <v>1269547</v>
      </c>
      <c r="I14" s="20">
        <f t="shared" si="0"/>
        <v>3808641</v>
      </c>
      <c r="J14" s="21">
        <f t="shared" si="2"/>
        <v>5759920.5</v>
      </c>
    </row>
    <row r="15" spans="1:10" ht="60" x14ac:dyDescent="0.25">
      <c r="A15" s="2">
        <v>13</v>
      </c>
      <c r="B15" s="2" t="s">
        <v>28</v>
      </c>
      <c r="C15" s="2" t="s">
        <v>32</v>
      </c>
      <c r="D15" s="12">
        <v>1</v>
      </c>
      <c r="E15" s="12" t="s">
        <v>10</v>
      </c>
      <c r="F15" s="19">
        <v>1987810</v>
      </c>
      <c r="G15" s="19">
        <f t="shared" si="1"/>
        <v>1987810</v>
      </c>
      <c r="H15" s="20">
        <v>620000</v>
      </c>
      <c r="I15" s="20">
        <f t="shared" si="0"/>
        <v>620000</v>
      </c>
      <c r="J15" s="21">
        <f t="shared" si="2"/>
        <v>1303905</v>
      </c>
    </row>
    <row r="16" spans="1:10" x14ac:dyDescent="0.25">
      <c r="E16" s="6"/>
      <c r="F16" s="14"/>
      <c r="G16" s="22">
        <f>SUM(G3:G15)</f>
        <v>21244046</v>
      </c>
      <c r="H16" s="17"/>
      <c r="I16" s="24">
        <f>SUM(I3:I15)</f>
        <v>21353112</v>
      </c>
      <c r="J16" s="23">
        <f t="shared" ref="J16:J20" si="3">+(G16+I16)/2</f>
        <v>21298579</v>
      </c>
    </row>
    <row r="17" spans="5:10" x14ac:dyDescent="0.25">
      <c r="E17" s="6" t="s">
        <v>11</v>
      </c>
      <c r="F17" s="15">
        <v>0.2</v>
      </c>
      <c r="G17" s="22">
        <f>+F17*G16</f>
        <v>4248809.2</v>
      </c>
      <c r="H17" s="18">
        <v>0.1</v>
      </c>
      <c r="I17" s="24">
        <f>+H17*$I$16</f>
        <v>2135311.2000000002</v>
      </c>
      <c r="J17" s="23">
        <f t="shared" si="3"/>
        <v>3192060.2</v>
      </c>
    </row>
    <row r="18" spans="5:10" x14ac:dyDescent="0.25">
      <c r="E18" s="6" t="s">
        <v>12</v>
      </c>
      <c r="F18" s="15">
        <v>0.05</v>
      </c>
      <c r="G18" s="22">
        <f>+F18*G16</f>
        <v>1062202.3</v>
      </c>
      <c r="H18" s="18">
        <v>0.05</v>
      </c>
      <c r="I18" s="24">
        <f t="shared" ref="I18:I19" si="4">+H18*$I$16</f>
        <v>1067655.6000000001</v>
      </c>
      <c r="J18" s="23">
        <f t="shared" si="3"/>
        <v>1064928.9500000002</v>
      </c>
    </row>
    <row r="19" spans="5:10" x14ac:dyDescent="0.25">
      <c r="E19" s="7" t="s">
        <v>13</v>
      </c>
      <c r="F19" s="15">
        <v>0.06</v>
      </c>
      <c r="G19" s="22">
        <f>+F19*G16</f>
        <v>1274642.76</v>
      </c>
      <c r="H19" s="18">
        <v>0.13</v>
      </c>
      <c r="I19" s="24">
        <f t="shared" si="4"/>
        <v>2775904.56</v>
      </c>
      <c r="J19" s="23">
        <f t="shared" si="3"/>
        <v>2025273.6600000001</v>
      </c>
    </row>
    <row r="20" spans="5:10" x14ac:dyDescent="0.25">
      <c r="G20" s="25">
        <f>SUM(G16:G19)</f>
        <v>27829700.260000002</v>
      </c>
      <c r="I20" s="25">
        <f>SUM(I16:I19)</f>
        <v>27331983.359999999</v>
      </c>
      <c r="J20" s="25">
        <f t="shared" si="3"/>
        <v>27580841.810000002</v>
      </c>
    </row>
    <row r="21" spans="5:10" x14ac:dyDescent="0.25">
      <c r="E21" s="10"/>
    </row>
    <row r="22" spans="5:10" x14ac:dyDescent="0.25">
      <c r="E22" s="4"/>
      <c r="H22" s="3"/>
    </row>
    <row r="23" spans="5:10" x14ac:dyDescent="0.25">
      <c r="H23" s="4"/>
    </row>
    <row r="24" spans="5:10" x14ac:dyDescent="0.25">
      <c r="E24" s="10"/>
    </row>
    <row r="25" spans="5:10" x14ac:dyDescent="0.25">
      <c r="E25" s="4"/>
    </row>
  </sheetData>
  <mergeCells count="2">
    <mergeCell ref="H1:I1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 </vt:lpstr>
      <vt:lpstr>Hoja1</vt:lpstr>
    </vt:vector>
  </TitlesOfParts>
  <Company>SENA - Servicio Nacional de Aprendizaje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Emilio Correa Martinez</dc:creator>
  <cp:lastModifiedBy>Yahir Arrieta Mendoza</cp:lastModifiedBy>
  <dcterms:created xsi:type="dcterms:W3CDTF">2025-04-29T20:32:47Z</dcterms:created>
  <dcterms:modified xsi:type="dcterms:W3CDTF">2026-04-30T23:45:15Z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2025-04-29T21:08:01Z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a9914f84-95b7-404b-908b-079f6a073d47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