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2. MF GASTRONOMIA/5. OFERTAS Y EVALUACION/EVALUACION SOBRE ECONOMICO/"/>
    </mc:Choice>
  </mc:AlternateContent>
  <xr:revisionPtr revIDLastSave="10" documentId="13_ncr:1_{84553262-6D2C-4B6B-80BD-633141450044}" xr6:coauthVersionLast="47" xr6:coauthVersionMax="47" xr10:uidLastSave="{5894307C-65E8-4009-B3DD-D6AB5AA1C398}"/>
  <bookViews>
    <workbookView xWindow="-108" yWindow="-108" windowWidth="23256" windowHeight="12456" xr2:uid="{C7317FC5-58A2-4ED9-B9E8-AC7841DEF8F5}"/>
  </bookViews>
  <sheets>
    <sheet name="Proteinas 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K165" i="1"/>
  <c r="G107" i="1"/>
  <c r="I107" i="1" s="1"/>
  <c r="G164" i="1"/>
  <c r="I164" i="1" s="1"/>
  <c r="G163" i="1"/>
  <c r="I163" i="1" s="1"/>
  <c r="G162" i="1"/>
  <c r="I162" i="1" s="1"/>
  <c r="G161" i="1"/>
  <c r="I161" i="1" s="1"/>
  <c r="G155" i="1"/>
  <c r="I155" i="1" s="1"/>
  <c r="G154" i="1"/>
  <c r="I154" i="1" s="1"/>
  <c r="G153" i="1"/>
  <c r="I153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2" i="1"/>
  <c r="I142" i="1" s="1"/>
  <c r="G125" i="1"/>
  <c r="I125" i="1" s="1"/>
  <c r="G124" i="1"/>
  <c r="I124" i="1" s="1"/>
  <c r="G123" i="1"/>
  <c r="I123" i="1" s="1"/>
  <c r="G122" i="1"/>
  <c r="I122" i="1" s="1"/>
  <c r="G121" i="1"/>
  <c r="I121" i="1" s="1"/>
  <c r="G120" i="1"/>
  <c r="I120" i="1" s="1"/>
  <c r="G119" i="1"/>
  <c r="I119" i="1" s="1"/>
  <c r="G118" i="1"/>
  <c r="I118" i="1" s="1"/>
  <c r="G116" i="1"/>
  <c r="I116" i="1" s="1"/>
  <c r="G115" i="1"/>
  <c r="I115" i="1" s="1"/>
  <c r="G114" i="1"/>
  <c r="I114" i="1" s="1"/>
  <c r="G113" i="1"/>
  <c r="I113" i="1" s="1"/>
  <c r="G112" i="1"/>
  <c r="I112" i="1" s="1"/>
  <c r="G109" i="1"/>
  <c r="I109" i="1" s="1"/>
  <c r="G105" i="1"/>
  <c r="I105" i="1" s="1"/>
  <c r="G104" i="1"/>
  <c r="I104" i="1" s="1"/>
  <c r="G102" i="1"/>
  <c r="I102" i="1" s="1"/>
  <c r="G100" i="1"/>
  <c r="I100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73" i="1"/>
  <c r="I73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3" i="1"/>
  <c r="I13" i="1" s="1"/>
  <c r="G12" i="1"/>
  <c r="I12" i="1" s="1"/>
  <c r="G11" i="1"/>
  <c r="I11" i="1" s="1"/>
  <c r="G9" i="1"/>
  <c r="I9" i="1" s="1"/>
  <c r="G3" i="1"/>
  <c r="I3" i="1" s="1"/>
  <c r="G160" i="1"/>
  <c r="I160" i="1" s="1"/>
  <c r="G159" i="1"/>
  <c r="I159" i="1" s="1"/>
  <c r="G158" i="1"/>
  <c r="I158" i="1" s="1"/>
  <c r="G157" i="1"/>
  <c r="I157" i="1" s="1"/>
  <c r="G156" i="1"/>
  <c r="I156" i="1" s="1"/>
  <c r="G152" i="1"/>
  <c r="I152" i="1" s="1"/>
  <c r="G151" i="1"/>
  <c r="I151" i="1" s="1"/>
  <c r="G150" i="1"/>
  <c r="I150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4" i="1"/>
  <c r="I134" i="1" s="1"/>
  <c r="G133" i="1"/>
  <c r="I133" i="1" s="1"/>
  <c r="G132" i="1"/>
  <c r="I132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17" i="1"/>
  <c r="I117" i="1" s="1"/>
  <c r="G111" i="1"/>
  <c r="I111" i="1" s="1"/>
  <c r="G110" i="1"/>
  <c r="I110" i="1" s="1"/>
  <c r="G108" i="1"/>
  <c r="I108" i="1" s="1"/>
  <c r="G106" i="1"/>
  <c r="I106" i="1" s="1"/>
  <c r="G103" i="1"/>
  <c r="I103" i="1" s="1"/>
  <c r="G101" i="1"/>
  <c r="I101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54" i="1"/>
  <c r="I54" i="1" s="1"/>
  <c r="G43" i="1"/>
  <c r="I43" i="1" s="1"/>
  <c r="G42" i="1"/>
  <c r="I42" i="1" s="1"/>
  <c r="G41" i="1"/>
  <c r="I41" i="1" s="1"/>
  <c r="G40" i="1"/>
  <c r="I40" i="1" s="1"/>
  <c r="G15" i="1"/>
  <c r="I15" i="1" s="1"/>
  <c r="G14" i="1"/>
  <c r="I14" i="1" s="1"/>
  <c r="G10" i="1"/>
  <c r="I10" i="1" s="1"/>
  <c r="G8" i="1"/>
  <c r="I8" i="1" s="1"/>
  <c r="G7" i="1"/>
  <c r="I7" i="1" s="1"/>
  <c r="G6" i="1"/>
  <c r="I6" i="1" s="1"/>
  <c r="G5" i="1"/>
  <c r="I5" i="1" s="1"/>
  <c r="G4" i="1"/>
  <c r="I4" i="1" s="1"/>
  <c r="J165" i="1" l="1"/>
</calcChain>
</file>

<file path=xl/sharedStrings.xml><?xml version="1.0" encoding="utf-8"?>
<sst xmlns="http://schemas.openxmlformats.org/spreadsheetml/2006/main" count="506" uniqueCount="276">
  <si>
    <t>ITEM</t>
  </si>
  <si>
    <t>CODIGO UNSPSC</t>
  </si>
  <si>
    <t>NOMBRE DEL PRODUCTO</t>
  </si>
  <si>
    <t>DESCRIPCION DETALLADA DEL PRODUCTO</t>
  </si>
  <si>
    <t>UNIDAD DE MEDIDA</t>
  </si>
  <si>
    <t>CANTIDAD</t>
  </si>
  <si>
    <t>VALOR UNITARIO</t>
  </si>
  <si>
    <t>IMPUESTO</t>
  </si>
  <si>
    <t>IMPUESTO2</t>
  </si>
  <si>
    <t>VALOR UNITARIO INCLUIDO IMPUESTO</t>
  </si>
  <si>
    <t>ALAS DE POLLO FRESCAS SIN HIELO (TALLA GRANDE)</t>
  </si>
  <si>
    <t>ALAS DE POLLO FESCAS SIN HIELO (TALLA GRANDE)</t>
  </si>
  <si>
    <t>KG</t>
  </si>
  <si>
    <t>50121611 </t>
  </si>
  <si>
    <t>ALMEJA NEGRA PRECOCIDA EN CONCHA</t>
  </si>
  <si>
    <t>ALMEJA PELADA</t>
  </si>
  <si>
    <t>50121500 </t>
  </si>
  <si>
    <t>ANCHOAS</t>
  </si>
  <si>
    <t>Lomos de anchoas (Engraoulis encrasicholus) limpias y sin espina central. Lata x 175 G</t>
  </si>
  <si>
    <t>UNIDAD</t>
  </si>
  <si>
    <t>ANCHOAS EN CONSERVA IMPORTADA ORIGEN ESPAÑOL X115G LATA</t>
  </si>
  <si>
    <t>ANGUILA AHUMADA JAPONESA X 350 GR AL VACIO (UNAGUI JAPONES)</t>
  </si>
  <si>
    <t>ATRAVESADO DE RES</t>
  </si>
  <si>
    <t>ATRAVESADO DE RES (FRESCO Y EMPACADO AL VACIO)</t>
  </si>
  <si>
    <t>ATUN LOMITOS EN ACEITE X 190 GRAMOS</t>
  </si>
  <si>
    <t>ATÚN LOMITOS EN ACEITE X 170  A 190 GRAMOS</t>
  </si>
  <si>
    <t>BAGRE EN POSTA FRESCAS</t>
  </si>
  <si>
    <t>BAGRE RAYADO ENTERO UND X 2 KL C/U</t>
  </si>
  <si>
    <t>BOCACHICO CRIOLLO ENTERO FRESCO SIN HIELO</t>
  </si>
  <si>
    <t>BUTIFARRA ARTESANAL CON INVIMA</t>
  </si>
  <si>
    <t>BANDEJA DE BUTIFARRA ARTESANAL CON SELLO INVIMA X UND</t>
  </si>
  <si>
    <t>CABANO *300GR</t>
  </si>
  <si>
    <t xml:space="preserve">CABANO *300GR DEBIDAMENTE EMPACADO </t>
  </si>
  <si>
    <t>CADERA DE RES - EMPAQUE AL VACIO/ SIN CONGELAR</t>
  </si>
  <si>
    <t>CADERA DE RES EN POSTA</t>
  </si>
  <si>
    <t>CADERA DE RES EN POSTA (FRESCA, EMPAQUE AL VACIO SIN CONGELAR)</t>
  </si>
  <si>
    <t>CALAMAR MORADO</t>
  </si>
  <si>
    <t>CALAMAR MORADO (TENTACULO DE CALAMAR MORADO CONGELADO)</t>
  </si>
  <si>
    <t>CALAMAR TUBO LIMPIO IQF - IMPORTADO</t>
  </si>
  <si>
    <t>CALAMAR TUBO LIMPIO- TUBO  IQF - IMPORTADO</t>
  </si>
  <si>
    <t>CALLO DE RES (MONDONGO)</t>
  </si>
  <si>
    <t>CALLO DE RES (MONDONGO)(PANZA DE RES LIMPIA)</t>
  </si>
  <si>
    <t>CAMARON 61-70 CRUDO PELADO Y DESVENADO IQF</t>
  </si>
  <si>
    <t>CAMARÓN 61-70 CRUDO PELADO Y DESVENADO IQF</t>
  </si>
  <si>
    <t>CAMARÓN TIGRE CRUDO</t>
  </si>
  <si>
    <t>CAMARÓN TIGRE CRUDO CON CASCARA FRESCO</t>
  </si>
  <si>
    <t>CAMARÓN TIGRE CRUDO CON CÁSCARA FRESCO</t>
  </si>
  <si>
    <t>CAMARON TITI CRUDO</t>
  </si>
  <si>
    <t>CAPON DE RES ENTERO - FRESCO Y LIMPIO /EMPQUE AL VACIO SIN HIELO</t>
  </si>
  <si>
    <t>CARACOL COPEY</t>
  </si>
  <si>
    <t>CARACOL COPEY PRECOCIDO</t>
  </si>
  <si>
    <t>CARNE DE BONDIOLA DE CERDO FRESCA NACIONAL - EMPAQUE AL VACIO</t>
  </si>
  <si>
    <t>CARNE DE BONDIOLA DE CERDO FRESCA NACIONAL - EMPAQUE AL VACÍO</t>
  </si>
  <si>
    <t>CARNE DE CERDO PULPA</t>
  </si>
  <si>
    <t>CARNE DE CERDO PULPA (FRESCA Y EMPACADA AL VACIO, ENTERA SIN PORCIONAR)</t>
  </si>
  <si>
    <t>CARNE DE JAIBA LIMPIA - EMPQ AL VACIO</t>
  </si>
  <si>
    <t>CARNE DE JAIBA LIMPIA - EMPQ AL VACÍO, FRESCA Y SIN PORCIONAR</t>
  </si>
  <si>
    <t>CARNE DE LANGOSTA PRIMIUM - EMPAQUE AL VACIO/LIMPIA</t>
  </si>
  <si>
    <t>CARNE MOLIDA ANGUS TIPO ANGUS IMPORTADA (ORIGEN USA)</t>
  </si>
  <si>
    <t>CARNE MOLIDA DE CORDERO - AL VACIO - 20%GRASA</t>
  </si>
  <si>
    <t>CARNE MOLIDA DE CORDERO (PIERNA DE CORDERO) - AL VACIO - 20%GRASA, FRESCA</t>
  </si>
  <si>
    <t>CARNE MOLIDA DE RES</t>
  </si>
  <si>
    <t>CARNE MOLIDA DE RES (FRESCA Y EMPACADA AL VACIO)</t>
  </si>
  <si>
    <t>CARNE MOLIDA DE RES ESPECIAL</t>
  </si>
  <si>
    <t>CARNE MOLIDA DE RES ESPECIAL (FRESCA Y EMPACADA AL VACIO)</t>
  </si>
  <si>
    <t>CARNE PULPA DE PERNIL DE CERDO NACIONAL SIN PIEL</t>
  </si>
  <si>
    <t>CARNE PULPA DE PERNIL DE CERDO  (FRESCA Y EMPACADA AL VACIO)NACIONAL SIN PIEL</t>
  </si>
  <si>
    <t>CARNE SALADA FRESCA</t>
  </si>
  <si>
    <t>CARNE SALADA FRESCA (FRESCA Y EMPACADA AL VACIO)</t>
  </si>
  <si>
    <t>CHATAS DE RES EN POSTA</t>
  </si>
  <si>
    <t>CHATAS DE RES EN POSTA - LOMO ANCHO MADURADO</t>
  </si>
  <si>
    <t>CHIVO (PESCADO)</t>
  </si>
  <si>
    <t>CHIVO (PESCADO) * KG</t>
  </si>
  <si>
    <t>CHORIZO DE CERDO ARTESANAL *900GR</t>
  </si>
  <si>
    <t>CHORIZO DE CERDO AHUMADO ARTESANAL *900GR</t>
  </si>
  <si>
    <t>CHORIZO DE RES AHUMADO X 900 GRS</t>
  </si>
  <si>
    <t>CHORIZO DE RES AHUMADO PRECOCIDO X 900 GRS</t>
  </si>
  <si>
    <t>CHORIZO DE RES X 900 GRS</t>
  </si>
  <si>
    <t>CHORIZO DE RES EN BOLSA SELLADA CON REGISTRO INVIMA X 900 GRS</t>
  </si>
  <si>
    <t>CHORIZO ESPAÑOL X 200GRS</t>
  </si>
  <si>
    <t>CHORIZO ESPAÑOL CURADO TAJADO X 200GRS</t>
  </si>
  <si>
    <t>CHULETA DE CORDERO IMPORTADA (LIMPIAS Y EMP AL VACIO) RACK FRANCES.</t>
  </si>
  <si>
    <t>HIGADO FRESCO DE RES LIMPIO, EMPACADO AL VACIO (VICERA)</t>
  </si>
  <si>
    <t>CHUNCHULLO(CHINCHURRIA)</t>
  </si>
  <si>
    <t>CHUNCHULLO (CHINCHURRIA) LIMPIA Y LAVADA</t>
  </si>
  <si>
    <t>COLA DE LANGOSTA CRUDA  ENTERA DE 100 A 120 GR C/U</t>
  </si>
  <si>
    <t>COLA DE LANGOSTA CRUDA  ENTERA DE 100 A 140 GR C/U</t>
  </si>
  <si>
    <t>COLA DE RES</t>
  </si>
  <si>
    <t>COLA DE RES (FRESCA Y EMPACADA AL VACIO)</t>
  </si>
  <si>
    <t>CONEJO CANAL ENTERO</t>
  </si>
  <si>
    <t>CORAZON DE RES FRESCO</t>
  </si>
  <si>
    <t>CORONA DE CALAMAR LIMPIA IQF - IMPORTADA</t>
  </si>
  <si>
    <t>COSTILLA DE CERDO (RIBS)</t>
  </si>
  <si>
    <t>COSTILLAS DE CERDO PORK RIBS EMP AL VACIO</t>
  </si>
  <si>
    <t>COSTILLA DE RES</t>
  </si>
  <si>
    <t>COSTILLA DE RES (ASADO DE TIRA) AL VACIO</t>
  </si>
  <si>
    <t>COSTILLAS DE CERDO SAINT LUIS EMP AL VACIO</t>
  </si>
  <si>
    <t>CUAJO</t>
  </si>
  <si>
    <t>ENTRAÑA DE RES IMPORTADA AL VACIO</t>
  </si>
  <si>
    <t>ESPINAZO DE CERDO</t>
  </si>
  <si>
    <t xml:space="preserve">ESPINAZO DE CERDO </t>
  </si>
  <si>
    <t>FALDA DE RES ENTERA (EMPACADA AL VACIO)</t>
  </si>
  <si>
    <t>FILETE DE ATUN ROJO LOIN - IMPORTDO</t>
  </si>
  <si>
    <t>FILETE DE CORVINA FRESCA CON PIEL</t>
  </si>
  <si>
    <t>FILETE DE CORVINA FRESCA CON PIEL EMPACADO AL VACIO</t>
  </si>
  <si>
    <t>FILETE DE PARGO ROJO  EMPA AL VACIO</t>
  </si>
  <si>
    <t>FILETE DE ROBALO</t>
  </si>
  <si>
    <t>FILETE DE ROBALO LIMPIO EMPACADO AL VACIO</t>
  </si>
  <si>
    <t>FILETE DE TILAPIA FRESCA TIPO EXPORTACION</t>
  </si>
  <si>
    <t>GALLINA CRIOLLA ENTERA X 3,5 KL APROXIMADAMENTE</t>
  </si>
  <si>
    <t>HIGADO DE RES</t>
  </si>
  <si>
    <t>HIGADO FRESCO DE RES (VICERA)</t>
  </si>
  <si>
    <t>HUESO BLANCO DE RES</t>
  </si>
  <si>
    <t>HUESOS DE RES SIN PULPA DE CARNE ESPECIALES PARA CALDOS Y SOPAS</t>
  </si>
  <si>
    <t>HUESO DE PESCADO</t>
  </si>
  <si>
    <t>HUESOS DE PESCADO TROCEADOS DE PESCADO DE MAR, EMPACADOS AL VACIO</t>
  </si>
  <si>
    <t>HUESO DE RES CARNUDO</t>
  </si>
  <si>
    <t>HUESO O RECORTES DE PESCADO DE MAR</t>
  </si>
  <si>
    <t>HUESOS DE POLLO</t>
  </si>
  <si>
    <t>HUESOS DE POLLO O CARCASAS CONGELADAS</t>
  </si>
  <si>
    <t>HUESOS DE POLLO (CARCASA DE AVE)</t>
  </si>
  <si>
    <t>HUESO DE POLLO (CARCASA DE AVE)</t>
  </si>
  <si>
    <t>HUESOS DE TERNERA</t>
  </si>
  <si>
    <t xml:space="preserve">HUESOS DE TERNERA FRESCOS </t>
  </si>
  <si>
    <t>HUEVO CODORNIZ X 24 UNID</t>
  </si>
  <si>
    <t>HUEVOS AAA LAVADO</t>
  </si>
  <si>
    <t>HUEVOS AAA LAVADO X 30 UND</t>
  </si>
  <si>
    <t>JAMON DE CERDO AHUMADO TAJADO</t>
  </si>
  <si>
    <t>JAMON AHUMADO TAJADO (EMPACADO AL VCACIO, IMPORTADO) Elaborado con pierna de cerdo magra con proceso de maduración y cortado en finas lonjas con 97% libre de grasa y 25% Reducido en Sodio. Paquete x 450 G</t>
  </si>
  <si>
    <t>JAMON DE PAVO</t>
  </si>
  <si>
    <t>JAMON DE PAVO X 250 GR</t>
  </si>
  <si>
    <t>JAMON DE POLLO ESPECIADO TAJADO</t>
  </si>
  <si>
    <t>Elaborado con pechugas de pollo, cortadas en finas lonjas. Producto avalado por la Fundación Colombiana del Corazón como producto cardio saludable. Paquete x 230 G</t>
  </si>
  <si>
    <t>JAMON DE POLLO *375 A 400GR</t>
  </si>
  <si>
    <t>JAMON DE POLLO *375 A 400GR (EMPACADO AL VCACIO, IMPORTADO)</t>
  </si>
  <si>
    <t>JAMON DE YORK</t>
  </si>
  <si>
    <t>JAMON DE YORK (EMPACADO AL VCACIO, IMPORTADO)</t>
  </si>
  <si>
    <t>JAMON ESTANDAR *375 A 400GR</t>
  </si>
  <si>
    <t>JAMON ESTANDAR *375 A 400GR (EMPACADO AL VCACIO, IMPORTADO)</t>
  </si>
  <si>
    <t>JAMON SERRANO</t>
  </si>
  <si>
    <t>Finas lonjas de carne de la pierna trasera del cerdo, curado y secado parcialmente al aire , que posteriormente es sometida a un riguroso proceso de maduración. Estuche x 80 G</t>
  </si>
  <si>
    <t>JAMON SERRANO TAJADO X 175 A 200 GR</t>
  </si>
  <si>
    <t>JAMON SERRANO TAJADO X 175 A 200 GR (EMPACADO AL VCACIO, IMPORTADO)</t>
  </si>
  <si>
    <t>JARRETE DE RES</t>
  </si>
  <si>
    <t>JUREL (PESCADO)</t>
  </si>
  <si>
    <t>JUREL FRESCO (EMPACADO AL VACIO)</t>
  </si>
  <si>
    <t>LANGOSTINO NACIONAL U 12 CRUDO</t>
  </si>
  <si>
    <t>LANGOSTINO NACIONAL U 16-20 CRUDO</t>
  </si>
  <si>
    <t>LANGOSTINO NACIONAL U 16-20 CRUDO (SIN CONCHA PELADO Y DESVENADO)</t>
  </si>
  <si>
    <t>LANGOSTINOS CON CONCHA U-15</t>
  </si>
  <si>
    <t>LANGOSTINO CON CONCHA U-15</t>
  </si>
  <si>
    <t>LENGUA DE RES FRESCA</t>
  </si>
  <si>
    <t>LENGUA DE RES ENTERA, FRESCA PESO APROX 2 KILOS</t>
  </si>
  <si>
    <t>LIBRILLO DE RES LIMPIO</t>
  </si>
  <si>
    <t>LISA SECA CRIOLLA</t>
  </si>
  <si>
    <t>LOMO ANCHO (CHATA) DE RES EMPACADO AL VACIO</t>
  </si>
  <si>
    <t>LOMO ANCHO DE RES EMPACADO AL VACIO</t>
  </si>
  <si>
    <t>LOMO DE CERDO ENTERO</t>
  </si>
  <si>
    <t>LOMO DE CERDO SIN LIMPIAR</t>
  </si>
  <si>
    <t>LOMO DE CERDO SIN LIMPIAR EMPACADO AL VACIO</t>
  </si>
  <si>
    <t>LOMO DE RES ENTERO SIN CORDON</t>
  </si>
  <si>
    <t>Lomo de res entero, limpio y sin cordón</t>
  </si>
  <si>
    <t>LOMO DE RES SIN LIMPIAR</t>
  </si>
  <si>
    <t>LOMOFINO  DE RES SIN LIMPIAR (SIN CORDON EMPACADO AL VACIO)</t>
  </si>
  <si>
    <t>LOMO FINO DE RES EN MEDALLONES LIMPIO</t>
  </si>
  <si>
    <t xml:space="preserve">LOMO FINO PORCIONADO EN MEDALLONES DE 120 GR LIMPIOS EMPACADOS AL VACIO </t>
  </si>
  <si>
    <t>MEJILLON NEGRO X 400 A 454 GR</t>
  </si>
  <si>
    <t>MERLUZA FILETE</t>
  </si>
  <si>
    <t>MOJARRA LORA</t>
  </si>
  <si>
    <t>MOJARRA ROJA</t>
  </si>
  <si>
    <t>MOLLEJAS DE POLLO</t>
  </si>
  <si>
    <t>MORCILLA O RELLENA</t>
  </si>
  <si>
    <t>MORILLO DE RES</t>
  </si>
  <si>
    <t>MORTADELA DE POLLO</t>
  </si>
  <si>
    <t xml:space="preserve">EMBUTIDO EMPACADO AL VACIO X 400 GR </t>
  </si>
  <si>
    <t>MUCHACHO DE RES ENTERO</t>
  </si>
  <si>
    <t>MUCHACHO DE RES ENTERO EMPACADO AL VACIO</t>
  </si>
  <si>
    <t>OSOBUCO DE RES</t>
  </si>
  <si>
    <t>PALMITO VEGETALES ENTEROS EN CONSERVA X 375 A 400 GR</t>
  </si>
  <si>
    <t xml:space="preserve">PALMITO VEGETALES ENTEROS EN CONSERVA X 375 A 400 GR FRASCO DE VIDRIO O LATA </t>
  </si>
  <si>
    <t>PALMITOS DE CANGREJO JAPONES KANIKAMA *400 A 454GR</t>
  </si>
  <si>
    <t>PALMITOS DE MAR</t>
  </si>
  <si>
    <t>PALMITOS DE MAR 1 KG</t>
  </si>
  <si>
    <t>PARGO ROJO ENTERO X  KG</t>
  </si>
  <si>
    <t>PARGO ROJO ENTERO X KG (FRESCO CON VICERAS)</t>
  </si>
  <si>
    <t>PASTRAMI DE PAVO TAJADO</t>
  </si>
  <si>
    <t>Producto elaborado con muslos enteros de pavo deshuesado, sin piel y una mezcla de ajo, pimienta negra y cebolla. Estuche x 250 G</t>
  </si>
  <si>
    <t>PASTRAMI DE RES TIPO ITALIANO</t>
  </si>
  <si>
    <t>PASTRAMI DE RES TIPO ITALIANO ORIGEN ITALIA</t>
  </si>
  <si>
    <t>PATA DE RES CORTADA</t>
  </si>
  <si>
    <t>PATA DE RES CORTADA (FRESCA Y AL VACIO, LIMPIA)</t>
  </si>
  <si>
    <t>PATICAS DE CERDO</t>
  </si>
  <si>
    <t>PATO ENTERO CANADIENSE</t>
  </si>
  <si>
    <t>PECHUGA DE POLLO FRESCA ENTERA SIN HIELO</t>
  </si>
  <si>
    <t>PECHUGA DE POLLO FRESCA ENTERA SIN HIELO Y SIN PIEL</t>
  </si>
  <si>
    <t xml:space="preserve">PECHUGA DE POLLO FRESCA SIN HUESO Y SIN PIEL </t>
  </si>
  <si>
    <t xml:space="preserve">SUPREMA DE POLLO DESHUESADA FRESCA Y SIN PIEL </t>
  </si>
  <si>
    <t>PEPERONI TIPO AMERICANO</t>
  </si>
  <si>
    <t>PERNIL DE CERDO FRESCO - PIERNA DE CERDO</t>
  </si>
  <si>
    <t>POLLO CONTRAMUSLOS</t>
  </si>
  <si>
    <t>POLLO ENTERO</t>
  </si>
  <si>
    <t>POLLO ENTERO FRESCO SIN VICERAS</t>
  </si>
  <si>
    <t>POSTA DE SIERRA FRESCA</t>
  </si>
  <si>
    <t>PULPA DE CERDO ENTERA</t>
  </si>
  <si>
    <t>PULPA TERNERA ENTERA</t>
  </si>
  <si>
    <t>PULPO ENTERO TALLA 1-2</t>
  </si>
  <si>
    <t>PUNTA DE ANCA</t>
  </si>
  <si>
    <t>PUNTA DE ANCA EMPACADA AL VACIO Y MADURADA</t>
  </si>
  <si>
    <t>QUESO AZUL</t>
  </si>
  <si>
    <t>Elaborado a base de leche de vaca, de oveja y de cabra. Tienen en su pasta cultivos de Penicillium, añadidos al producto final, que le proporcionan un color entre el azul y el gris-verdoso característico de los mohos.</t>
  </si>
  <si>
    <t>QUESO BOCCONCINI DI MOZARELLA</t>
  </si>
  <si>
    <t>Producto fresco de textura hilada, semi-blandos y semi-magros sin sal, elaborados artesanalmente. De corteza fina y de forma redondeada. Paquete x 500 G</t>
  </si>
  <si>
    <t>QUESO BRIE</t>
  </si>
  <si>
    <t>Producto artesanal de pasta blanda elaborado a base leche cruda de vaca, tiene forma aplastada, corteza delgada y mohosa de color blanco, algo aterciopelada. Caja x 135 G</t>
  </si>
  <si>
    <t>QUESO BUFALA BURRATA X 2 UND</t>
  </si>
  <si>
    <t>QUESO CAMPESINO</t>
  </si>
  <si>
    <t>QUESO COSTEÑO</t>
  </si>
  <si>
    <t>QUESO COSTEÑO BAJO EN SAL EMPACADO AL VACIO</t>
  </si>
  <si>
    <t>QUESO COSTEÑO DURO</t>
  </si>
  <si>
    <t xml:space="preserve">QUESO COSTEÑO DURO EMPACADO AL VACIO </t>
  </si>
  <si>
    <t>QUESO CREMA*380 GRAMOS</t>
  </si>
  <si>
    <t>QUESO DOBLE CREMA</t>
  </si>
  <si>
    <t>QUESO DOBLE CREMA TAJADO EMPACADO AL VACIO</t>
  </si>
  <si>
    <t>QUESO DOBLE CREMA TAJADO</t>
  </si>
  <si>
    <t>Producto tajado, fresco, ácido, no madurado de pasta semicocida e hilada, elaborado a partir de leche fresca y acida. Paquete x 450 G</t>
  </si>
  <si>
    <t>QUESO EMMENTAL</t>
  </si>
  <si>
    <t>Producto elaborado exclusivamente con leche de vaca, es semiduro y de pasta prensada con textura elástica. Se caracteriza por tener agujeros debido a las burbujas creadas por un gas que proporcionan los propiónicas (microbios no dañinos) que aparecen durante el proceso de elaboración.</t>
  </si>
  <si>
    <t>QUESO FETA DE CABRA</t>
  </si>
  <si>
    <t>QUESO FETA DE CABRA X400 GR</t>
  </si>
  <si>
    <t>QUESO GOUDA</t>
  </si>
  <si>
    <t>QUESO GRUYERE</t>
  </si>
  <si>
    <t>QUESO HOLANDES</t>
  </si>
  <si>
    <t>QUESO MANCHEGO</t>
  </si>
  <si>
    <t>Producto elaborado con leche cruda o pasteurizada de oveja manchega. Es prensado y duro de forma cilindrica de corteza dura, amarillenta a pardo oscura y pasta firme, compacta, buena densidad, de color marfil.</t>
  </si>
  <si>
    <t>QUESO MOZARRELLA</t>
  </si>
  <si>
    <t>QUESO MOZARRELLA PARA PIZZA BLOQUE SIN TAJAR</t>
  </si>
  <si>
    <t xml:space="preserve">QUESO MOZARRELLA BLOQUE ENTERO </t>
  </si>
  <si>
    <t>QUESO MOZARRELLA PARA PIZZA 2.5 KG</t>
  </si>
  <si>
    <t>QUESO PARMESANO</t>
  </si>
  <si>
    <t xml:space="preserve">Producto madurado, duro y graso, elaborado con leche semidescremada principalmente. Presentación Rallado. </t>
  </si>
  <si>
    <t>QUESO SABANA</t>
  </si>
  <si>
    <t>QUESO TAJADO MOZARELLA</t>
  </si>
  <si>
    <t>QUESO TAPIOCA</t>
  </si>
  <si>
    <t>QUESO TILSIT AHUMADO</t>
  </si>
  <si>
    <t>Producto elaborado y madurado a partir de la leche de vaca pasteurizada, semiduro de textura firme, con pequeños orificios irregulares</t>
  </si>
  <si>
    <t>ROBALO  ENTERO</t>
  </si>
  <si>
    <t>SALAMI TIPO ITALIANO</t>
  </si>
  <si>
    <t>SALAMI TIPO TALIANO</t>
  </si>
  <si>
    <t>SALCHICHA AHUMADA</t>
  </si>
  <si>
    <t>SALCHICHA AHUMADA X 400 A 460 (TIPO SUIZA)</t>
  </si>
  <si>
    <t>SALCHICHA ESTANDAR X 500 GR</t>
  </si>
  <si>
    <t xml:space="preserve">SALCHICHA AHUMADA PEQUEÑA EMPAQUE POR 500 GR AL VACIO </t>
  </si>
  <si>
    <t>SALMON FILETE  FRESCO TALLA 3-4</t>
  </si>
  <si>
    <t>SALMON FILETE FRESCO TALLA 3-4</t>
  </si>
  <si>
    <t>SOBREBARRIGA GRUESA</t>
  </si>
  <si>
    <t xml:space="preserve">SOBREBARRIGA GRUESA - EMPACADA AL VACIO POR KILOS </t>
  </si>
  <si>
    <t>TETAFULA ENTERA - EMPAQUE AL VACIO/ SIN CONGEAR</t>
  </si>
  <si>
    <t>TOCINETA AHUMADA</t>
  </si>
  <si>
    <t>Láminas de tocino entreverada con magro, sin costillas; sometido a la acción de la salmuera y de un tratamiento térmico y con posterior ahumado. Estuche x 400 G</t>
  </si>
  <si>
    <t>TOCINETA AHUMADA ARTESANAL</t>
  </si>
  <si>
    <t>TOCINETA AHUMADA X 150 GRAMOS</t>
  </si>
  <si>
    <t>TOCINETA DE CERDO AHUMADA X 150 GRAMOS EMPACADA AL VACIO CON SELLO INVIMA</t>
  </si>
  <si>
    <t>TOCINO BARRIGUERO ESPECIAL AL VACIO</t>
  </si>
  <si>
    <t>TOCINO CARNUDO ESPECIAL</t>
  </si>
  <si>
    <t>TRUCHA AHUMADA</t>
  </si>
  <si>
    <t>TRUCHA ARCO IRIS ENTERA X KILO</t>
  </si>
  <si>
    <t>UBRE DE RES</t>
  </si>
  <si>
    <t>VISCERAS DE RES</t>
  </si>
  <si>
    <t>VISCERAS DE RES (FRSCAS, EMPACADAS AL VACIO Y LIMPIAS)</t>
  </si>
  <si>
    <t>FORMATO OFERTA ECONOMICA MF GASTRONOMIA  LOTE 2</t>
  </si>
  <si>
    <t>SON: CATORCE MILLONES DOCIENTOS CINCUENTA MIL TRESCIENTOS SESENTA Y DOS PESOS CON 45/100 CVS</t>
  </si>
  <si>
    <t>YANETH MARGARITA SAGBINI CONSUEGRA</t>
  </si>
  <si>
    <t>Representante Legal</t>
  </si>
  <si>
    <t>TECNICAS DE ASEO EN GENERAL S.A.S. TAG SAS</t>
  </si>
  <si>
    <t>PROMEDIO PRECIO UNITARIO IMPUESTO INCLUIDO</t>
  </si>
  <si>
    <t>CUMPLE/NO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</si>
</sst>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justify" wrapText="1"/>
    </xf>
    <xf numFmtId="0" fontId="0" fillId="0" borderId="6" xfId="0" applyBorder="1" applyAlignment="1">
      <alignment horizontal="center" vertical="center"/>
    </xf>
    <xf numFmtId="44" fontId="0" fillId="0" borderId="4" xfId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justify" vertical="center" wrapText="1"/>
    </xf>
    <xf numFmtId="0" fontId="0" fillId="0" borderId="8" xfId="0" applyBorder="1" applyAlignment="1">
      <alignment horizontal="justify" wrapText="1"/>
    </xf>
    <xf numFmtId="44" fontId="0" fillId="0" borderId="9" xfId="0" applyNumberFormat="1" applyBorder="1" applyAlignment="1">
      <alignment horizontal="center" vertical="center"/>
    </xf>
    <xf numFmtId="44" fontId="5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44" fontId="0" fillId="0" borderId="0" xfId="1" applyFont="1"/>
    <xf numFmtId="9" fontId="0" fillId="0" borderId="4" xfId="2" applyFont="1" applyBorder="1" applyAlignment="1">
      <alignment horizontal="center" vertical="center"/>
    </xf>
    <xf numFmtId="0" fontId="4" fillId="3" borderId="0" xfId="0" applyFont="1" applyFill="1"/>
    <xf numFmtId="0" fontId="0" fillId="3" borderId="0" xfId="0" applyFill="1" applyAlignment="1">
      <alignment vertical="center"/>
    </xf>
    <xf numFmtId="0" fontId="0" fillId="3" borderId="0" xfId="0" applyFill="1"/>
    <xf numFmtId="44" fontId="7" fillId="4" borderId="4" xfId="1" applyFont="1" applyFill="1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8" fillId="4" borderId="11" xfId="0" applyFont="1" applyFill="1" applyBorder="1" applyAlignment="1">
      <alignment horizontal="center"/>
    </xf>
    <xf numFmtId="44" fontId="0" fillId="0" borderId="6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2" fillId="0" borderId="3" xfId="1" applyFont="1" applyBorder="1" applyAlignment="1">
      <alignment horizontal="center" vertical="center" wrapText="1"/>
    </xf>
  </cellXfs>
  <cellStyles count="4">
    <cellStyle name="Moneda" xfId="1" builtinId="4"/>
    <cellStyle name="Moneda 2" xfId="3" xr:uid="{8723DA39-F9F5-4968-B946-FFCF9B9CF38F}"/>
    <cellStyle name="Normal" xfId="0" builtinId="0"/>
    <cellStyle name="Porcentaje" xfId="2" builtinId="5"/>
  </cellStyles>
  <dxfs count="31"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168</xdr:row>
      <xdr:rowOff>89087</xdr:rowOff>
    </xdr:from>
    <xdr:to>
      <xdr:col>1</xdr:col>
      <xdr:colOff>742950</xdr:colOff>
      <xdr:row>173</xdr:row>
      <xdr:rowOff>66675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AE26986-8D5E-F219-538C-9BDDCAB17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551537"/>
          <a:ext cx="1524000" cy="9300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1AA030-D5CC-43DC-A2BD-F8080D0B0AB9}" name="Tabla435" displayName="Tabla435" ref="A2:L165" totalsRowCount="1" headerRowDxfId="30" headerRowBorderDxfId="29" tableBorderDxfId="28" totalsRowBorderDxfId="27">
  <tableColumns count="12">
    <tableColumn id="1" xr3:uid="{9DE58C06-A304-486D-88A6-1547BBB5D5BB}" name="ITEM" dataDxfId="26" totalsRowDxfId="12"/>
    <tableColumn id="2" xr3:uid="{07F540E8-2B6C-4A2F-B755-226ED71763C6}" name="CODIGO UNSPSC" dataDxfId="25" totalsRowDxfId="11"/>
    <tableColumn id="3" xr3:uid="{48FDF508-1AD8-4F9A-8A9E-E12A2C240D30}" name="NOMBRE DEL PRODUCTO" dataDxfId="24" totalsRowDxfId="10"/>
    <tableColumn id="4" xr3:uid="{363BBA8A-A8F6-43E4-B5D0-A7199F958A99}" name="DESCRIPCION DETALLADA DEL PRODUCTO" dataDxfId="23" totalsRowDxfId="9"/>
    <tableColumn id="5" xr3:uid="{F36123EE-BDC8-4DD1-B003-0A0E456590F2}" name="UNIDAD DE MEDIDA" dataDxfId="22" totalsRowDxfId="8"/>
    <tableColumn id="6" xr3:uid="{AD1449A1-7C2E-4282-8AE4-BC9A5CDB8C4C}" name="CANTIDAD" dataDxfId="21" totalsRowDxfId="7"/>
    <tableColumn id="7" xr3:uid="{2E0E050A-247F-4FF8-B4AE-294FFB0AF3EA}" name="VALOR UNITARIO" dataDxfId="20" totalsRowDxfId="6" dataCellStyle="Moneda"/>
    <tableColumn id="8" xr3:uid="{8BB85344-BF2C-4F14-A342-9E63B1893F50}" name="IMPUESTO" dataDxfId="19" totalsRowDxfId="5" dataCellStyle="Porcentaje"/>
    <tableColumn id="10" xr3:uid="{2A663B95-615B-4507-9A60-AA2AA5A16CB3}" name="IMPUESTO2" dataDxfId="18" totalsRowDxfId="4" dataCellStyle="Moneda"/>
    <tableColumn id="9" xr3:uid="{F0AFC9C4-C006-454D-B84C-48646C29196F}" name="VALOR UNITARIO INCLUIDO IMPUESTO" totalsRowFunction="sum" dataDxfId="17" totalsRowDxfId="3" dataCellStyle="Moneda"/>
    <tableColumn id="11" xr3:uid="{0D04F4FA-C7E8-4CA9-8C3B-285D0A52AFB2}" name="PROMEDIO PRECIO UNITARIO IMPUESTO INCLUIDO" totalsRowFunction="sum" dataDxfId="13" totalsRowDxfId="2" dataCellStyle="Moneda"/>
    <tableColumn id="12" xr3:uid="{E30F1235-A482-4409-BD68-8715C911B785}" name="CUMPLE/NO CUMPLE" dataDxfId="0" totalsRowDxfId="1" dataCellStyle="Moneda">
      <calculatedColumnFormula>+IF(Tabla435[[#This Row],[VALOR UNITARIO INCLUIDO IMPUESTO]]&lt;=Tabla435[[#This Row],[PROMEDIO PRECIO UNITARIO IMPUESTO INCLUIDO]],"CUMPLE","NO CUMPLE")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87490-DE7E-4ED0-9EA5-17A86F80D822}">
  <dimension ref="A1:AG174"/>
  <sheetViews>
    <sheetView tabSelected="1" topLeftCell="D1" zoomScaleNormal="100" workbookViewId="0">
      <selection activeCell="L165" sqref="L2:L165"/>
    </sheetView>
  </sheetViews>
  <sheetFormatPr baseColWidth="10" defaultRowHeight="14.4" x14ac:dyDescent="0.3"/>
  <cols>
    <col min="1" max="1" width="11.6640625" customWidth="1"/>
    <col min="2" max="2" width="14.6640625" customWidth="1"/>
    <col min="3" max="3" width="40.33203125" style="19" customWidth="1"/>
    <col min="4" max="4" width="50.44140625" style="19" customWidth="1"/>
    <col min="5" max="5" width="25.6640625" customWidth="1"/>
    <col min="6" max="6" width="11.5546875" style="20"/>
    <col min="7" max="7" width="14.33203125" style="21" customWidth="1"/>
    <col min="8" max="9" width="12.6640625" style="21" customWidth="1"/>
    <col min="10" max="10" width="21.109375" style="21" bestFit="1" customWidth="1"/>
    <col min="11" max="11" width="18.77734375" style="25" customWidth="1"/>
    <col min="12" max="33" width="11.5546875" style="25"/>
  </cols>
  <sheetData>
    <row r="1" spans="1:33" s="1" customFormat="1" ht="23.4" x14ac:dyDescent="0.45">
      <c r="A1" s="28" t="s">
        <v>269</v>
      </c>
      <c r="B1" s="28"/>
      <c r="C1" s="28"/>
      <c r="D1" s="28"/>
      <c r="E1" s="28"/>
      <c r="F1" s="28"/>
      <c r="G1" s="29"/>
      <c r="H1" s="29"/>
      <c r="I1" s="29"/>
      <c r="J1" s="29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</row>
    <row r="2" spans="1:33" s="6" customFormat="1" ht="46.95" customHeight="1" x14ac:dyDescent="0.3">
      <c r="A2" s="2" t="s">
        <v>0</v>
      </c>
      <c r="B2" s="3" t="s">
        <v>1</v>
      </c>
      <c r="C2" s="4" t="s">
        <v>2</v>
      </c>
      <c r="D2" s="4" t="s">
        <v>3</v>
      </c>
      <c r="E2" s="3" t="s">
        <v>4</v>
      </c>
      <c r="F2" s="5" t="s">
        <v>5</v>
      </c>
      <c r="G2" s="26" t="s">
        <v>6</v>
      </c>
      <c r="H2" s="26" t="s">
        <v>7</v>
      </c>
      <c r="I2" s="26" t="s">
        <v>8</v>
      </c>
      <c r="J2" s="26" t="s">
        <v>9</v>
      </c>
      <c r="K2" s="33" t="s">
        <v>274</v>
      </c>
      <c r="L2" s="33" t="s">
        <v>275</v>
      </c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</row>
    <row r="3" spans="1:33" ht="28.8" x14ac:dyDescent="0.3">
      <c r="A3" s="7">
        <v>1</v>
      </c>
      <c r="B3" s="8">
        <v>50112010</v>
      </c>
      <c r="C3" s="9" t="s">
        <v>10</v>
      </c>
      <c r="D3" s="10" t="s">
        <v>11</v>
      </c>
      <c r="E3" s="8" t="s">
        <v>12</v>
      </c>
      <c r="F3" s="11">
        <v>1</v>
      </c>
      <c r="G3" s="12">
        <f>Tabla435[[#This Row],[VALOR UNITARIO INCLUIDO IMPUESTO]]</f>
        <v>28650</v>
      </c>
      <c r="H3" s="22">
        <v>0</v>
      </c>
      <c r="I3" s="12">
        <f>Tabla435[[#This Row],[VALOR UNITARIO]]*Tabla435[[#This Row],[IMPUESTO]]</f>
        <v>0</v>
      </c>
      <c r="J3" s="12">
        <v>28650</v>
      </c>
      <c r="K3" s="30">
        <v>28650</v>
      </c>
      <c r="L3" s="30" t="str">
        <f>+IF(Tabla435[[#This Row],[VALOR UNITARIO INCLUIDO IMPUESTO]]&lt;=Tabla435[[#This Row],[PROMEDIO PRECIO UNITARIO IMPUESTO INCLUIDO]],"CUMPLE","NO CUMPLE")</f>
        <v>CUMPLE</v>
      </c>
    </row>
    <row r="4" spans="1:33" x14ac:dyDescent="0.3">
      <c r="A4" s="7">
        <v>2</v>
      </c>
      <c r="B4" s="8" t="s">
        <v>13</v>
      </c>
      <c r="C4" s="9" t="s">
        <v>14</v>
      </c>
      <c r="D4" s="10" t="s">
        <v>14</v>
      </c>
      <c r="E4" s="8" t="s">
        <v>12</v>
      </c>
      <c r="F4" s="11">
        <v>1</v>
      </c>
      <c r="G4" s="12">
        <f>Tabla435[[#This Row],[VALOR UNITARIO INCLUIDO IMPUESTO]]/1.19</f>
        <v>49800</v>
      </c>
      <c r="H4" s="22">
        <v>0.19</v>
      </c>
      <c r="I4" s="12">
        <f>Tabla435[[#This Row],[VALOR UNITARIO]]*Tabla435[[#This Row],[IMPUESTO]]</f>
        <v>9462</v>
      </c>
      <c r="J4" s="12">
        <v>59262</v>
      </c>
      <c r="K4" s="30">
        <v>59262</v>
      </c>
      <c r="L4" s="30" t="str">
        <f>+IF(Tabla435[[#This Row],[VALOR UNITARIO INCLUIDO IMPUESTO]]&lt;=Tabla435[[#This Row],[PROMEDIO PRECIO UNITARIO IMPUESTO INCLUIDO]],"CUMPLE","NO CUMPLE")</f>
        <v>CUMPLE</v>
      </c>
    </row>
    <row r="5" spans="1:33" x14ac:dyDescent="0.3">
      <c r="A5" s="7">
        <v>3</v>
      </c>
      <c r="B5" s="8" t="s">
        <v>13</v>
      </c>
      <c r="C5" s="9" t="s">
        <v>15</v>
      </c>
      <c r="D5" s="10" t="s">
        <v>15</v>
      </c>
      <c r="E5" s="8" t="s">
        <v>12</v>
      </c>
      <c r="F5" s="11">
        <v>1</v>
      </c>
      <c r="G5" s="12">
        <f>Tabla435[[#This Row],[VALOR UNITARIO INCLUIDO IMPUESTO]]/1.19</f>
        <v>56420.000000000007</v>
      </c>
      <c r="H5" s="22">
        <v>0.19</v>
      </c>
      <c r="I5" s="12">
        <f>Tabla435[[#This Row],[VALOR UNITARIO]]*Tabla435[[#This Row],[IMPUESTO]]</f>
        <v>10719.800000000001</v>
      </c>
      <c r="J5" s="12">
        <v>67139.8</v>
      </c>
      <c r="K5" s="30">
        <v>67139.8</v>
      </c>
      <c r="L5" s="30" t="str">
        <f>+IF(Tabla435[[#This Row],[VALOR UNITARIO INCLUIDO IMPUESTO]]&lt;=Tabla435[[#This Row],[PROMEDIO PRECIO UNITARIO IMPUESTO INCLUIDO]],"CUMPLE","NO CUMPLE")</f>
        <v>CUMPLE</v>
      </c>
    </row>
    <row r="6" spans="1:33" ht="28.8" x14ac:dyDescent="0.3">
      <c r="A6" s="7">
        <v>4</v>
      </c>
      <c r="B6" s="8" t="s">
        <v>16</v>
      </c>
      <c r="C6" s="9" t="s">
        <v>17</v>
      </c>
      <c r="D6" s="10" t="s">
        <v>18</v>
      </c>
      <c r="E6" s="8" t="s">
        <v>19</v>
      </c>
      <c r="F6" s="11">
        <v>1</v>
      </c>
      <c r="G6" s="12">
        <f>Tabla435[[#This Row],[VALOR UNITARIO INCLUIDO IMPUESTO]]/1.19</f>
        <v>36650</v>
      </c>
      <c r="H6" s="22">
        <v>0.19</v>
      </c>
      <c r="I6" s="12">
        <f>Tabla435[[#This Row],[VALOR UNITARIO]]*Tabla435[[#This Row],[IMPUESTO]]</f>
        <v>6963.5</v>
      </c>
      <c r="J6" s="12">
        <v>43613.5</v>
      </c>
      <c r="K6" s="30">
        <v>43613.5</v>
      </c>
      <c r="L6" s="30" t="str">
        <f>+IF(Tabla435[[#This Row],[VALOR UNITARIO INCLUIDO IMPUESTO]]&lt;=Tabla435[[#This Row],[PROMEDIO PRECIO UNITARIO IMPUESTO INCLUIDO]],"CUMPLE","NO CUMPLE")</f>
        <v>CUMPLE</v>
      </c>
    </row>
    <row r="7" spans="1:33" ht="28.8" x14ac:dyDescent="0.3">
      <c r="A7" s="7">
        <v>5</v>
      </c>
      <c r="B7" s="8">
        <v>50121500</v>
      </c>
      <c r="C7" s="9" t="s">
        <v>20</v>
      </c>
      <c r="D7" s="10" t="s">
        <v>20</v>
      </c>
      <c r="E7" s="8" t="s">
        <v>19</v>
      </c>
      <c r="F7" s="11">
        <v>1</v>
      </c>
      <c r="G7" s="12">
        <f>Tabla435[[#This Row],[VALOR UNITARIO INCLUIDO IMPUESTO]]/1.19</f>
        <v>40130</v>
      </c>
      <c r="H7" s="22">
        <v>0.19</v>
      </c>
      <c r="I7" s="12">
        <f>Tabla435[[#This Row],[VALOR UNITARIO]]*Tabla435[[#This Row],[IMPUESTO]]</f>
        <v>7624.7</v>
      </c>
      <c r="J7" s="12">
        <v>47754.7</v>
      </c>
      <c r="K7" s="30">
        <v>47754.7</v>
      </c>
      <c r="L7" s="30" t="str">
        <f>+IF(Tabla435[[#This Row],[VALOR UNITARIO INCLUIDO IMPUESTO]]&lt;=Tabla435[[#This Row],[PROMEDIO PRECIO UNITARIO IMPUESTO INCLUIDO]],"CUMPLE","NO CUMPLE")</f>
        <v>CUMPLE</v>
      </c>
    </row>
    <row r="8" spans="1:33" ht="28.8" x14ac:dyDescent="0.3">
      <c r="A8" s="7">
        <v>6</v>
      </c>
      <c r="B8" s="8">
        <v>50121539</v>
      </c>
      <c r="C8" s="9" t="s">
        <v>21</v>
      </c>
      <c r="D8" s="10" t="s">
        <v>21</v>
      </c>
      <c r="E8" s="8" t="s">
        <v>19</v>
      </c>
      <c r="F8" s="11">
        <v>1</v>
      </c>
      <c r="G8" s="12">
        <f>Tabla435[[#This Row],[VALOR UNITARIO INCLUIDO IMPUESTO]]/1.19</f>
        <v>155950</v>
      </c>
      <c r="H8" s="22">
        <v>0.19</v>
      </c>
      <c r="I8" s="12">
        <f>Tabla435[[#This Row],[VALOR UNITARIO]]*Tabla435[[#This Row],[IMPUESTO]]</f>
        <v>29630.5</v>
      </c>
      <c r="J8" s="12">
        <v>185580.5</v>
      </c>
      <c r="K8" s="30">
        <v>185580.5</v>
      </c>
      <c r="L8" s="30" t="str">
        <f>+IF(Tabla435[[#This Row],[VALOR UNITARIO INCLUIDO IMPUESTO]]&lt;=Tabla435[[#This Row],[PROMEDIO PRECIO UNITARIO IMPUESTO INCLUIDO]],"CUMPLE","NO CUMPLE")</f>
        <v>CUMPLE</v>
      </c>
    </row>
    <row r="9" spans="1:33" x14ac:dyDescent="0.3">
      <c r="A9" s="7">
        <v>7</v>
      </c>
      <c r="B9" s="8">
        <v>50112004</v>
      </c>
      <c r="C9" s="9" t="s">
        <v>22</v>
      </c>
      <c r="D9" s="10" t="s">
        <v>23</v>
      </c>
      <c r="E9" s="8" t="s">
        <v>12</v>
      </c>
      <c r="F9" s="11">
        <v>1</v>
      </c>
      <c r="G9" s="12">
        <f>Tabla435[[#This Row],[VALOR UNITARIO INCLUIDO IMPUESTO]]</f>
        <v>67635</v>
      </c>
      <c r="H9" s="22">
        <v>0</v>
      </c>
      <c r="I9" s="12">
        <f>Tabla435[[#This Row],[VALOR UNITARIO]]*Tabla435[[#This Row],[IMPUESTO]]</f>
        <v>0</v>
      </c>
      <c r="J9" s="12">
        <v>67635</v>
      </c>
      <c r="K9" s="30">
        <v>67635</v>
      </c>
      <c r="L9" s="30" t="str">
        <f>+IF(Tabla435[[#This Row],[VALOR UNITARIO INCLUIDO IMPUESTO]]&lt;=Tabla435[[#This Row],[PROMEDIO PRECIO UNITARIO IMPUESTO INCLUIDO]],"CUMPLE","NO CUMPLE")</f>
        <v>CUMPLE</v>
      </c>
    </row>
    <row r="10" spans="1:33" x14ac:dyDescent="0.3">
      <c r="A10" s="7">
        <v>8</v>
      </c>
      <c r="B10" s="8">
        <v>50121500</v>
      </c>
      <c r="C10" s="9" t="s">
        <v>24</v>
      </c>
      <c r="D10" s="10" t="s">
        <v>25</v>
      </c>
      <c r="E10" s="8" t="s">
        <v>19</v>
      </c>
      <c r="F10" s="11">
        <v>1</v>
      </c>
      <c r="G10" s="12">
        <f>Tabla435[[#This Row],[VALOR UNITARIO INCLUIDO IMPUESTO]]/1.19</f>
        <v>15550</v>
      </c>
      <c r="H10" s="22">
        <v>0.19</v>
      </c>
      <c r="I10" s="12">
        <f>Tabla435[[#This Row],[VALOR UNITARIO]]*Tabla435[[#This Row],[IMPUESTO]]</f>
        <v>2954.5</v>
      </c>
      <c r="J10" s="12">
        <v>18504.5</v>
      </c>
      <c r="K10" s="30">
        <v>18504.5</v>
      </c>
      <c r="L10" s="30" t="str">
        <f>+IF(Tabla435[[#This Row],[VALOR UNITARIO INCLUIDO IMPUESTO]]&lt;=Tabla435[[#This Row],[PROMEDIO PRECIO UNITARIO IMPUESTO INCLUIDO]],"CUMPLE","NO CUMPLE")</f>
        <v>CUMPLE</v>
      </c>
    </row>
    <row r="11" spans="1:33" x14ac:dyDescent="0.3">
      <c r="A11" s="7">
        <v>9</v>
      </c>
      <c r="B11" s="8">
        <v>50121539</v>
      </c>
      <c r="C11" s="9" t="s">
        <v>26</v>
      </c>
      <c r="D11" s="10" t="s">
        <v>26</v>
      </c>
      <c r="E11" s="8" t="s">
        <v>12</v>
      </c>
      <c r="F11" s="11">
        <v>1</v>
      </c>
      <c r="G11" s="12">
        <f>Tabla435[[#This Row],[VALOR UNITARIO INCLUIDO IMPUESTO]]</f>
        <v>87275</v>
      </c>
      <c r="H11" s="22">
        <v>0</v>
      </c>
      <c r="I11" s="12">
        <f>Tabla435[[#This Row],[VALOR UNITARIO]]*Tabla435[[#This Row],[IMPUESTO]]</f>
        <v>0</v>
      </c>
      <c r="J11" s="12">
        <v>87275</v>
      </c>
      <c r="K11" s="30">
        <v>87275</v>
      </c>
      <c r="L11" s="30" t="str">
        <f>+IF(Tabla435[[#This Row],[VALOR UNITARIO INCLUIDO IMPUESTO]]&lt;=Tabla435[[#This Row],[PROMEDIO PRECIO UNITARIO IMPUESTO INCLUIDO]],"CUMPLE","NO CUMPLE")</f>
        <v>CUMPLE</v>
      </c>
    </row>
    <row r="12" spans="1:33" x14ac:dyDescent="0.3">
      <c r="A12" s="7">
        <v>10</v>
      </c>
      <c r="B12" s="8">
        <v>50121539</v>
      </c>
      <c r="C12" s="9" t="s">
        <v>27</v>
      </c>
      <c r="D12" s="10" t="s">
        <v>27</v>
      </c>
      <c r="E12" s="8" t="s">
        <v>19</v>
      </c>
      <c r="F12" s="11">
        <v>1</v>
      </c>
      <c r="G12" s="12">
        <f>Tabla435[[#This Row],[VALOR UNITARIO INCLUIDO IMPUESTO]]</f>
        <v>87275</v>
      </c>
      <c r="H12" s="22">
        <v>0</v>
      </c>
      <c r="I12" s="12">
        <f>Tabla435[[#This Row],[VALOR UNITARIO]]*Tabla435[[#This Row],[IMPUESTO]]</f>
        <v>0</v>
      </c>
      <c r="J12" s="12">
        <v>87275</v>
      </c>
      <c r="K12" s="30">
        <v>87275</v>
      </c>
      <c r="L12" s="30" t="str">
        <f>+IF(Tabla435[[#This Row],[VALOR UNITARIO INCLUIDO IMPUESTO]]&lt;=Tabla435[[#This Row],[PROMEDIO PRECIO UNITARIO IMPUESTO INCLUIDO]],"CUMPLE","NO CUMPLE")</f>
        <v>CUMPLE</v>
      </c>
    </row>
    <row r="13" spans="1:33" ht="28.8" x14ac:dyDescent="0.3">
      <c r="A13" s="7">
        <v>11</v>
      </c>
      <c r="B13" s="8">
        <v>50121539</v>
      </c>
      <c r="C13" s="9" t="s">
        <v>28</v>
      </c>
      <c r="D13" s="10" t="s">
        <v>28</v>
      </c>
      <c r="E13" s="8" t="s">
        <v>12</v>
      </c>
      <c r="F13" s="11">
        <v>1</v>
      </c>
      <c r="G13" s="12">
        <f>Tabla435[[#This Row],[VALOR UNITARIO INCLUIDO IMPUESTO]]</f>
        <v>46400</v>
      </c>
      <c r="H13" s="22">
        <v>0</v>
      </c>
      <c r="I13" s="12">
        <f>Tabla435[[#This Row],[VALOR UNITARIO]]*Tabla435[[#This Row],[IMPUESTO]]</f>
        <v>0</v>
      </c>
      <c r="J13" s="12">
        <v>46400</v>
      </c>
      <c r="K13" s="30">
        <v>46400</v>
      </c>
      <c r="L13" s="30" t="str">
        <f>+IF(Tabla435[[#This Row],[VALOR UNITARIO INCLUIDO IMPUESTO]]&lt;=Tabla435[[#This Row],[PROMEDIO PRECIO UNITARIO IMPUESTO INCLUIDO]],"CUMPLE","NO CUMPLE")</f>
        <v>CUMPLE</v>
      </c>
    </row>
    <row r="14" spans="1:33" ht="28.8" x14ac:dyDescent="0.3">
      <c r="A14" s="7">
        <v>12</v>
      </c>
      <c r="B14" s="8">
        <v>50112008</v>
      </c>
      <c r="C14" s="9" t="s">
        <v>29</v>
      </c>
      <c r="D14" s="10" t="s">
        <v>30</v>
      </c>
      <c r="E14" s="8" t="s">
        <v>19</v>
      </c>
      <c r="F14" s="11">
        <v>1</v>
      </c>
      <c r="G14" s="12">
        <f>Tabla435[[#This Row],[VALOR UNITARIO INCLUIDO IMPUESTO]]/1.19</f>
        <v>36250</v>
      </c>
      <c r="H14" s="22">
        <v>0.19</v>
      </c>
      <c r="I14" s="12">
        <f>Tabla435[[#This Row],[VALOR UNITARIO]]*Tabla435[[#This Row],[IMPUESTO]]</f>
        <v>6887.5</v>
      </c>
      <c r="J14" s="12">
        <v>43137.5</v>
      </c>
      <c r="K14" s="30">
        <v>43137.5</v>
      </c>
      <c r="L14" s="30" t="str">
        <f>+IF(Tabla435[[#This Row],[VALOR UNITARIO INCLUIDO IMPUESTO]]&lt;=Tabla435[[#This Row],[PROMEDIO PRECIO UNITARIO IMPUESTO INCLUIDO]],"CUMPLE","NO CUMPLE")</f>
        <v>CUMPLE</v>
      </c>
    </row>
    <row r="15" spans="1:33" x14ac:dyDescent="0.3">
      <c r="A15" s="7">
        <v>13</v>
      </c>
      <c r="B15" s="8">
        <v>50112000</v>
      </c>
      <c r="C15" s="9" t="s">
        <v>31</v>
      </c>
      <c r="D15" s="10" t="s">
        <v>32</v>
      </c>
      <c r="E15" s="8" t="s">
        <v>19</v>
      </c>
      <c r="F15" s="11">
        <v>1</v>
      </c>
      <c r="G15" s="12">
        <f>Tabla435[[#This Row],[VALOR UNITARIO INCLUIDO IMPUESTO]]/1.19</f>
        <v>35100</v>
      </c>
      <c r="H15" s="22">
        <v>0.19</v>
      </c>
      <c r="I15" s="12">
        <f>Tabla435[[#This Row],[VALOR UNITARIO]]*Tabla435[[#This Row],[IMPUESTO]]</f>
        <v>6669</v>
      </c>
      <c r="J15" s="12">
        <v>41769</v>
      </c>
      <c r="K15" s="30">
        <v>41769</v>
      </c>
      <c r="L15" s="30" t="str">
        <f>+IF(Tabla435[[#This Row],[VALOR UNITARIO INCLUIDO IMPUESTO]]&lt;=Tabla435[[#This Row],[PROMEDIO PRECIO UNITARIO IMPUESTO INCLUIDO]],"CUMPLE","NO CUMPLE")</f>
        <v>CUMPLE</v>
      </c>
    </row>
    <row r="16" spans="1:33" ht="28.8" x14ac:dyDescent="0.3">
      <c r="A16" s="7">
        <v>14</v>
      </c>
      <c r="B16" s="8">
        <v>50111513</v>
      </c>
      <c r="C16" s="9" t="s">
        <v>33</v>
      </c>
      <c r="D16" s="10" t="s">
        <v>33</v>
      </c>
      <c r="E16" s="8" t="s">
        <v>12</v>
      </c>
      <c r="F16" s="11">
        <v>1</v>
      </c>
      <c r="G16" s="12">
        <f>Tabla435[[#This Row],[VALOR UNITARIO INCLUIDO IMPUESTO]]</f>
        <v>76360</v>
      </c>
      <c r="H16" s="22">
        <v>0</v>
      </c>
      <c r="I16" s="12">
        <f>Tabla435[[#This Row],[VALOR UNITARIO]]*Tabla435[[#This Row],[IMPUESTO]]</f>
        <v>0</v>
      </c>
      <c r="J16" s="12">
        <v>76360</v>
      </c>
      <c r="K16" s="30">
        <v>76360</v>
      </c>
      <c r="L16" s="30" t="str">
        <f>+IF(Tabla435[[#This Row],[VALOR UNITARIO INCLUIDO IMPUESTO]]&lt;=Tabla435[[#This Row],[PROMEDIO PRECIO UNITARIO IMPUESTO INCLUIDO]],"CUMPLE","NO CUMPLE")</f>
        <v>CUMPLE</v>
      </c>
    </row>
    <row r="17" spans="1:12" ht="28.8" x14ac:dyDescent="0.3">
      <c r="A17" s="7">
        <v>15</v>
      </c>
      <c r="B17" s="8">
        <v>50111513</v>
      </c>
      <c r="C17" s="9" t="s">
        <v>34</v>
      </c>
      <c r="D17" s="10" t="s">
        <v>35</v>
      </c>
      <c r="E17" s="8" t="s">
        <v>12</v>
      </c>
      <c r="F17" s="11">
        <v>1</v>
      </c>
      <c r="G17" s="12">
        <f>Tabla435[[#This Row],[VALOR UNITARIO INCLUIDO IMPUESTO]]</f>
        <v>76360</v>
      </c>
      <c r="H17" s="22">
        <v>0</v>
      </c>
      <c r="I17" s="12">
        <f>Tabla435[[#This Row],[VALOR UNITARIO]]*Tabla435[[#This Row],[IMPUESTO]]</f>
        <v>0</v>
      </c>
      <c r="J17" s="12">
        <v>76360</v>
      </c>
      <c r="K17" s="30">
        <v>76360</v>
      </c>
      <c r="L17" s="30" t="str">
        <f>+IF(Tabla435[[#This Row],[VALOR UNITARIO INCLUIDO IMPUESTO]]&lt;=Tabla435[[#This Row],[PROMEDIO PRECIO UNITARIO IMPUESTO INCLUIDO]],"CUMPLE","NO CUMPLE")</f>
        <v>CUMPLE</v>
      </c>
    </row>
    <row r="18" spans="1:12" ht="28.8" x14ac:dyDescent="0.3">
      <c r="A18" s="7">
        <v>16</v>
      </c>
      <c r="B18" s="8">
        <v>50121600</v>
      </c>
      <c r="C18" s="9" t="s">
        <v>36</v>
      </c>
      <c r="D18" s="10" t="s">
        <v>37</v>
      </c>
      <c r="E18" s="8" t="s">
        <v>12</v>
      </c>
      <c r="F18" s="11">
        <v>1</v>
      </c>
      <c r="G18" s="12">
        <f>Tabla435[[#This Row],[VALOR UNITARIO INCLUIDO IMPUESTO]]</f>
        <v>77100</v>
      </c>
      <c r="H18" s="22">
        <v>0</v>
      </c>
      <c r="I18" s="12">
        <f>Tabla435[[#This Row],[VALOR UNITARIO]]*Tabla435[[#This Row],[IMPUESTO]]</f>
        <v>0</v>
      </c>
      <c r="J18" s="12">
        <v>77100</v>
      </c>
      <c r="K18" s="30">
        <v>77100</v>
      </c>
      <c r="L18" s="30" t="str">
        <f>+IF(Tabla435[[#This Row],[VALOR UNITARIO INCLUIDO IMPUESTO]]&lt;=Tabla435[[#This Row],[PROMEDIO PRECIO UNITARIO IMPUESTO INCLUIDO]],"CUMPLE","NO CUMPLE")</f>
        <v>CUMPLE</v>
      </c>
    </row>
    <row r="19" spans="1:12" x14ac:dyDescent="0.3">
      <c r="A19" s="7">
        <v>17</v>
      </c>
      <c r="B19" s="8">
        <v>50121600</v>
      </c>
      <c r="C19" s="9" t="s">
        <v>38</v>
      </c>
      <c r="D19" s="10" t="s">
        <v>39</v>
      </c>
      <c r="E19" s="8" t="s">
        <v>12</v>
      </c>
      <c r="F19" s="11">
        <v>1</v>
      </c>
      <c r="G19" s="12">
        <f>Tabla435[[#This Row],[VALOR UNITARIO INCLUIDO IMPUESTO]]</f>
        <v>79675</v>
      </c>
      <c r="H19" s="22">
        <v>0</v>
      </c>
      <c r="I19" s="12">
        <f>Tabla435[[#This Row],[VALOR UNITARIO]]*Tabla435[[#This Row],[IMPUESTO]]</f>
        <v>0</v>
      </c>
      <c r="J19" s="12">
        <v>79675</v>
      </c>
      <c r="K19" s="30">
        <v>79675</v>
      </c>
      <c r="L19" s="30" t="str">
        <f>+IF(Tabla435[[#This Row],[VALOR UNITARIO INCLUIDO IMPUESTO]]&lt;=Tabla435[[#This Row],[PROMEDIO PRECIO UNITARIO IMPUESTO INCLUIDO]],"CUMPLE","NO CUMPLE")</f>
        <v>CUMPLE</v>
      </c>
    </row>
    <row r="20" spans="1:12" x14ac:dyDescent="0.3">
      <c r="A20" s="7">
        <v>18</v>
      </c>
      <c r="B20" s="8">
        <v>50111513</v>
      </c>
      <c r="C20" s="9" t="s">
        <v>40</v>
      </c>
      <c r="D20" s="10" t="s">
        <v>41</v>
      </c>
      <c r="E20" s="8" t="s">
        <v>12</v>
      </c>
      <c r="F20" s="11">
        <v>1</v>
      </c>
      <c r="G20" s="12">
        <f>Tabla435[[#This Row],[VALOR UNITARIO INCLUIDO IMPUESTO]]</f>
        <v>42400</v>
      </c>
      <c r="H20" s="22">
        <v>0</v>
      </c>
      <c r="I20" s="12">
        <f>Tabla435[[#This Row],[VALOR UNITARIO]]*Tabla435[[#This Row],[IMPUESTO]]</f>
        <v>0</v>
      </c>
      <c r="J20" s="12">
        <v>42400</v>
      </c>
      <c r="K20" s="30">
        <v>42400</v>
      </c>
      <c r="L20" s="30" t="str">
        <f>+IF(Tabla435[[#This Row],[VALOR UNITARIO INCLUIDO IMPUESTO]]&lt;=Tabla435[[#This Row],[PROMEDIO PRECIO UNITARIO IMPUESTO INCLUIDO]],"CUMPLE","NO CUMPLE")</f>
        <v>CUMPLE</v>
      </c>
    </row>
    <row r="21" spans="1:12" ht="28.8" x14ac:dyDescent="0.3">
      <c r="A21" s="7">
        <v>19</v>
      </c>
      <c r="B21" s="8">
        <v>50121600</v>
      </c>
      <c r="C21" s="9" t="s">
        <v>42</v>
      </c>
      <c r="D21" s="10" t="s">
        <v>43</v>
      </c>
      <c r="E21" s="8" t="s">
        <v>12</v>
      </c>
      <c r="F21" s="11">
        <v>1</v>
      </c>
      <c r="G21" s="12">
        <f>Tabla435[[#This Row],[VALOR UNITARIO INCLUIDO IMPUESTO]]</f>
        <v>123600</v>
      </c>
      <c r="H21" s="22">
        <v>0</v>
      </c>
      <c r="I21" s="12">
        <f>Tabla435[[#This Row],[VALOR UNITARIO]]*Tabla435[[#This Row],[IMPUESTO]]</f>
        <v>0</v>
      </c>
      <c r="J21" s="12">
        <v>123600</v>
      </c>
      <c r="K21" s="30">
        <v>123600</v>
      </c>
      <c r="L21" s="30" t="str">
        <f>+IF(Tabla435[[#This Row],[VALOR UNITARIO INCLUIDO IMPUESTO]]&lt;=Tabla435[[#This Row],[PROMEDIO PRECIO UNITARIO IMPUESTO INCLUIDO]],"CUMPLE","NO CUMPLE")</f>
        <v>CUMPLE</v>
      </c>
    </row>
    <row r="22" spans="1:12" x14ac:dyDescent="0.3">
      <c r="A22" s="7">
        <v>20</v>
      </c>
      <c r="B22" s="8">
        <v>50121600</v>
      </c>
      <c r="C22" s="9" t="s">
        <v>44</v>
      </c>
      <c r="D22" s="10" t="s">
        <v>44</v>
      </c>
      <c r="E22" s="8" t="s">
        <v>12</v>
      </c>
      <c r="F22" s="11">
        <v>1</v>
      </c>
      <c r="G22" s="12">
        <f>Tabla435[[#This Row],[VALOR UNITARIO INCLUIDO IMPUESTO]]</f>
        <v>156815</v>
      </c>
      <c r="H22" s="22">
        <v>0</v>
      </c>
      <c r="I22" s="12">
        <f>Tabla435[[#This Row],[VALOR UNITARIO]]*Tabla435[[#This Row],[IMPUESTO]]</f>
        <v>0</v>
      </c>
      <c r="J22" s="12">
        <v>156815</v>
      </c>
      <c r="K22" s="30">
        <v>156815</v>
      </c>
      <c r="L22" s="30" t="str">
        <f>+IF(Tabla435[[#This Row],[VALOR UNITARIO INCLUIDO IMPUESTO]]&lt;=Tabla435[[#This Row],[PROMEDIO PRECIO UNITARIO IMPUESTO INCLUIDO]],"CUMPLE","NO CUMPLE")</f>
        <v>CUMPLE</v>
      </c>
    </row>
    <row r="23" spans="1:12" ht="28.8" x14ac:dyDescent="0.3">
      <c r="A23" s="7">
        <v>21</v>
      </c>
      <c r="B23" s="8">
        <v>50121600</v>
      </c>
      <c r="C23" s="9" t="s">
        <v>45</v>
      </c>
      <c r="D23" s="10" t="s">
        <v>46</v>
      </c>
      <c r="E23" s="8" t="s">
        <v>12</v>
      </c>
      <c r="F23" s="11">
        <v>1</v>
      </c>
      <c r="G23" s="12">
        <f>Tabla435[[#This Row],[VALOR UNITARIO INCLUIDO IMPUESTO]]</f>
        <v>160180</v>
      </c>
      <c r="H23" s="22">
        <v>0</v>
      </c>
      <c r="I23" s="12">
        <f>Tabla435[[#This Row],[VALOR UNITARIO]]*Tabla435[[#This Row],[IMPUESTO]]</f>
        <v>0</v>
      </c>
      <c r="J23" s="12">
        <v>160180</v>
      </c>
      <c r="K23" s="30">
        <v>160180</v>
      </c>
      <c r="L23" s="30" t="str">
        <f>+IF(Tabla435[[#This Row],[VALOR UNITARIO INCLUIDO IMPUESTO]]&lt;=Tabla435[[#This Row],[PROMEDIO PRECIO UNITARIO IMPUESTO INCLUIDO]],"CUMPLE","NO CUMPLE")</f>
        <v>CUMPLE</v>
      </c>
    </row>
    <row r="24" spans="1:12" x14ac:dyDescent="0.3">
      <c r="A24" s="7">
        <v>22</v>
      </c>
      <c r="B24" s="8">
        <v>50121600</v>
      </c>
      <c r="C24" s="9" t="s">
        <v>47</v>
      </c>
      <c r="D24" s="10" t="s">
        <v>47</v>
      </c>
      <c r="E24" s="8" t="s">
        <v>12</v>
      </c>
      <c r="F24" s="11">
        <v>1</v>
      </c>
      <c r="G24" s="12">
        <f>Tabla435[[#This Row],[VALOR UNITARIO INCLUIDO IMPUESTO]]</f>
        <v>80550</v>
      </c>
      <c r="H24" s="22">
        <v>0</v>
      </c>
      <c r="I24" s="12">
        <f>Tabla435[[#This Row],[VALOR UNITARIO]]*Tabla435[[#This Row],[IMPUESTO]]</f>
        <v>0</v>
      </c>
      <c r="J24" s="12">
        <v>80550</v>
      </c>
      <c r="K24" s="30">
        <v>80550</v>
      </c>
      <c r="L24" s="30" t="str">
        <f>+IF(Tabla435[[#This Row],[VALOR UNITARIO INCLUIDO IMPUESTO]]&lt;=Tabla435[[#This Row],[PROMEDIO PRECIO UNITARIO IMPUESTO INCLUIDO]],"CUMPLE","NO CUMPLE")</f>
        <v>CUMPLE</v>
      </c>
    </row>
    <row r="25" spans="1:12" ht="28.8" x14ac:dyDescent="0.3">
      <c r="A25" s="7">
        <v>23</v>
      </c>
      <c r="B25" s="8">
        <v>50111513</v>
      </c>
      <c r="C25" s="9" t="s">
        <v>48</v>
      </c>
      <c r="D25" s="10" t="s">
        <v>48</v>
      </c>
      <c r="E25" s="8" t="s">
        <v>12</v>
      </c>
      <c r="F25" s="11">
        <v>1</v>
      </c>
      <c r="G25" s="12">
        <f>Tabla435[[#This Row],[VALOR UNITARIO INCLUIDO IMPUESTO]]</f>
        <v>71155</v>
      </c>
      <c r="H25" s="22">
        <v>0</v>
      </c>
      <c r="I25" s="12">
        <f>Tabla435[[#This Row],[VALOR UNITARIO]]*Tabla435[[#This Row],[IMPUESTO]]</f>
        <v>0</v>
      </c>
      <c r="J25" s="12">
        <v>71155</v>
      </c>
      <c r="K25" s="30">
        <v>71155</v>
      </c>
      <c r="L25" s="30" t="str">
        <f>+IF(Tabla435[[#This Row],[VALOR UNITARIO INCLUIDO IMPUESTO]]&lt;=Tabla435[[#This Row],[PROMEDIO PRECIO UNITARIO IMPUESTO INCLUIDO]],"CUMPLE","NO CUMPLE")</f>
        <v>CUMPLE</v>
      </c>
    </row>
    <row r="26" spans="1:12" x14ac:dyDescent="0.3">
      <c r="A26" s="7">
        <v>24</v>
      </c>
      <c r="B26" s="8">
        <v>50121600</v>
      </c>
      <c r="C26" s="9" t="s">
        <v>49</v>
      </c>
      <c r="D26" s="10" t="s">
        <v>49</v>
      </c>
      <c r="E26" s="8" t="s">
        <v>12</v>
      </c>
      <c r="F26" s="11">
        <v>1</v>
      </c>
      <c r="G26" s="12">
        <f>Tabla435[[#This Row],[VALOR UNITARIO INCLUIDO IMPUESTO]]</f>
        <v>81195</v>
      </c>
      <c r="H26" s="22">
        <v>0</v>
      </c>
      <c r="I26" s="12">
        <f>Tabla435[[#This Row],[VALOR UNITARIO]]*Tabla435[[#This Row],[IMPUESTO]]</f>
        <v>0</v>
      </c>
      <c r="J26" s="12">
        <v>81195</v>
      </c>
      <c r="K26" s="30">
        <v>81195</v>
      </c>
      <c r="L26" s="30" t="str">
        <f>+IF(Tabla435[[#This Row],[VALOR UNITARIO INCLUIDO IMPUESTO]]&lt;=Tabla435[[#This Row],[PROMEDIO PRECIO UNITARIO IMPUESTO INCLUIDO]],"CUMPLE","NO CUMPLE")</f>
        <v>CUMPLE</v>
      </c>
    </row>
    <row r="27" spans="1:12" x14ac:dyDescent="0.3">
      <c r="A27" s="7">
        <v>25</v>
      </c>
      <c r="B27" s="8">
        <v>50121600</v>
      </c>
      <c r="C27" s="9" t="s">
        <v>50</v>
      </c>
      <c r="D27" s="10" t="s">
        <v>50</v>
      </c>
      <c r="E27" s="8" t="s">
        <v>12</v>
      </c>
      <c r="F27" s="11">
        <v>1</v>
      </c>
      <c r="G27" s="12">
        <f>Tabla435[[#This Row],[VALOR UNITARIO INCLUIDO IMPUESTO]]</f>
        <v>84900</v>
      </c>
      <c r="H27" s="22">
        <v>0</v>
      </c>
      <c r="I27" s="12">
        <f>Tabla435[[#This Row],[VALOR UNITARIO]]*Tabla435[[#This Row],[IMPUESTO]]</f>
        <v>0</v>
      </c>
      <c r="J27" s="12">
        <v>84900</v>
      </c>
      <c r="K27" s="30">
        <v>84900</v>
      </c>
      <c r="L27" s="30" t="str">
        <f>+IF(Tabla435[[#This Row],[VALOR UNITARIO INCLUIDO IMPUESTO]]&lt;=Tabla435[[#This Row],[PROMEDIO PRECIO UNITARIO IMPUESTO INCLUIDO]],"CUMPLE","NO CUMPLE")</f>
        <v>CUMPLE</v>
      </c>
    </row>
    <row r="28" spans="1:12" ht="28.8" x14ac:dyDescent="0.3">
      <c r="A28" s="7">
        <v>26</v>
      </c>
      <c r="B28" s="8">
        <v>50111514</v>
      </c>
      <c r="C28" s="9" t="s">
        <v>51</v>
      </c>
      <c r="D28" s="10" t="s">
        <v>52</v>
      </c>
      <c r="E28" s="8" t="s">
        <v>12</v>
      </c>
      <c r="F28" s="11">
        <v>1</v>
      </c>
      <c r="G28" s="12">
        <f>Tabla435[[#This Row],[VALOR UNITARIO INCLUIDO IMPUESTO]]</f>
        <v>69550</v>
      </c>
      <c r="H28" s="22">
        <v>0</v>
      </c>
      <c r="I28" s="12">
        <f>Tabla435[[#This Row],[VALOR UNITARIO]]*Tabla435[[#This Row],[IMPUESTO]]</f>
        <v>0</v>
      </c>
      <c r="J28" s="12">
        <v>69550</v>
      </c>
      <c r="K28" s="30">
        <v>69550</v>
      </c>
      <c r="L28" s="30" t="str">
        <f>+IF(Tabla435[[#This Row],[VALOR UNITARIO INCLUIDO IMPUESTO]]&lt;=Tabla435[[#This Row],[PROMEDIO PRECIO UNITARIO IMPUESTO INCLUIDO]],"CUMPLE","NO CUMPLE")</f>
        <v>CUMPLE</v>
      </c>
    </row>
    <row r="29" spans="1:12" ht="28.8" x14ac:dyDescent="0.3">
      <c r="A29" s="7">
        <v>27</v>
      </c>
      <c r="B29" s="8">
        <v>50111514</v>
      </c>
      <c r="C29" s="9" t="s">
        <v>53</v>
      </c>
      <c r="D29" s="10" t="s">
        <v>54</v>
      </c>
      <c r="E29" s="8" t="s">
        <v>12</v>
      </c>
      <c r="F29" s="11">
        <v>1</v>
      </c>
      <c r="G29" s="12">
        <f>Tabla435[[#This Row],[VALOR UNITARIO INCLUIDO IMPUESTO]]</f>
        <v>53250</v>
      </c>
      <c r="H29" s="22">
        <v>0</v>
      </c>
      <c r="I29" s="12">
        <f>Tabla435[[#This Row],[VALOR UNITARIO]]*Tabla435[[#This Row],[IMPUESTO]]</f>
        <v>0</v>
      </c>
      <c r="J29" s="12">
        <v>53250</v>
      </c>
      <c r="K29" s="30">
        <v>53250</v>
      </c>
      <c r="L29" s="30" t="str">
        <f>+IF(Tabla435[[#This Row],[VALOR UNITARIO INCLUIDO IMPUESTO]]&lt;=Tabla435[[#This Row],[PROMEDIO PRECIO UNITARIO IMPUESTO INCLUIDO]],"CUMPLE","NO CUMPLE")</f>
        <v>CUMPLE</v>
      </c>
    </row>
    <row r="30" spans="1:12" ht="28.8" x14ac:dyDescent="0.3">
      <c r="A30" s="7">
        <v>28</v>
      </c>
      <c r="B30" s="8">
        <v>50121500</v>
      </c>
      <c r="C30" s="9" t="s">
        <v>55</v>
      </c>
      <c r="D30" s="10" t="s">
        <v>56</v>
      </c>
      <c r="E30" s="8" t="s">
        <v>12</v>
      </c>
      <c r="F30" s="11">
        <v>1</v>
      </c>
      <c r="G30" s="12">
        <f>Tabla435[[#This Row],[VALOR UNITARIO INCLUIDO IMPUESTO]]</f>
        <v>132550</v>
      </c>
      <c r="H30" s="22">
        <v>0</v>
      </c>
      <c r="I30" s="12">
        <f>Tabla435[[#This Row],[VALOR UNITARIO]]*Tabla435[[#This Row],[IMPUESTO]]</f>
        <v>0</v>
      </c>
      <c r="J30" s="12">
        <v>132550</v>
      </c>
      <c r="K30" s="30">
        <v>132550</v>
      </c>
      <c r="L30" s="30" t="str">
        <f>+IF(Tabla435[[#This Row],[VALOR UNITARIO INCLUIDO IMPUESTO]]&lt;=Tabla435[[#This Row],[PROMEDIO PRECIO UNITARIO IMPUESTO INCLUIDO]],"CUMPLE","NO CUMPLE")</f>
        <v>CUMPLE</v>
      </c>
    </row>
    <row r="31" spans="1:12" ht="28.8" x14ac:dyDescent="0.3">
      <c r="A31" s="7">
        <v>29</v>
      </c>
      <c r="B31" s="8">
        <v>50121600</v>
      </c>
      <c r="C31" s="9" t="s">
        <v>57</v>
      </c>
      <c r="D31" s="10" t="s">
        <v>57</v>
      </c>
      <c r="E31" s="8" t="s">
        <v>12</v>
      </c>
      <c r="F31" s="11">
        <v>1</v>
      </c>
      <c r="G31" s="12">
        <f>Tabla435[[#This Row],[VALOR UNITARIO INCLUIDO IMPUESTO]]</f>
        <v>293250</v>
      </c>
      <c r="H31" s="22">
        <v>0</v>
      </c>
      <c r="I31" s="12">
        <f>Tabla435[[#This Row],[VALOR UNITARIO]]*Tabla435[[#This Row],[IMPUESTO]]</f>
        <v>0</v>
      </c>
      <c r="J31" s="12">
        <v>293250</v>
      </c>
      <c r="K31" s="30">
        <v>293250</v>
      </c>
      <c r="L31" s="30" t="str">
        <f>+IF(Tabla435[[#This Row],[VALOR UNITARIO INCLUIDO IMPUESTO]]&lt;=Tabla435[[#This Row],[PROMEDIO PRECIO UNITARIO IMPUESTO INCLUIDO]],"CUMPLE","NO CUMPLE")</f>
        <v>CUMPLE</v>
      </c>
    </row>
    <row r="32" spans="1:12" ht="28.8" x14ac:dyDescent="0.3">
      <c r="A32" s="7">
        <v>30</v>
      </c>
      <c r="B32" s="8">
        <v>50111513</v>
      </c>
      <c r="C32" s="9" t="s">
        <v>58</v>
      </c>
      <c r="D32" s="10" t="s">
        <v>58</v>
      </c>
      <c r="E32" s="8" t="s">
        <v>12</v>
      </c>
      <c r="F32" s="11">
        <v>1</v>
      </c>
      <c r="G32" s="12">
        <f>Tabla435[[#This Row],[VALOR UNITARIO INCLUIDO IMPUESTO]]</f>
        <v>96320</v>
      </c>
      <c r="H32" s="22">
        <v>0</v>
      </c>
      <c r="I32" s="12">
        <f>Tabla435[[#This Row],[VALOR UNITARIO]]*Tabla435[[#This Row],[IMPUESTO]]</f>
        <v>0</v>
      </c>
      <c r="J32" s="12">
        <v>96320</v>
      </c>
      <c r="K32" s="30">
        <v>96320</v>
      </c>
      <c r="L32" s="30" t="str">
        <f>+IF(Tabla435[[#This Row],[VALOR UNITARIO INCLUIDO IMPUESTO]]&lt;=Tabla435[[#This Row],[PROMEDIO PRECIO UNITARIO IMPUESTO INCLUIDO]],"CUMPLE","NO CUMPLE")</f>
        <v>CUMPLE</v>
      </c>
    </row>
    <row r="33" spans="1:12" ht="28.8" x14ac:dyDescent="0.3">
      <c r="A33" s="7">
        <v>31</v>
      </c>
      <c r="B33" s="8">
        <v>50111523</v>
      </c>
      <c r="C33" s="9" t="s">
        <v>59</v>
      </c>
      <c r="D33" s="10" t="s">
        <v>60</v>
      </c>
      <c r="E33" s="8" t="s">
        <v>12</v>
      </c>
      <c r="F33" s="11">
        <v>1</v>
      </c>
      <c r="G33" s="12">
        <f>Tabla435[[#This Row],[VALOR UNITARIO INCLUIDO IMPUESTO]]</f>
        <v>87600</v>
      </c>
      <c r="H33" s="22">
        <v>0</v>
      </c>
      <c r="I33" s="12">
        <f>Tabla435[[#This Row],[VALOR UNITARIO]]*Tabla435[[#This Row],[IMPUESTO]]</f>
        <v>0</v>
      </c>
      <c r="J33" s="12">
        <v>87600</v>
      </c>
      <c r="K33" s="30">
        <v>87600</v>
      </c>
      <c r="L33" s="30" t="str">
        <f>+IF(Tabla435[[#This Row],[VALOR UNITARIO INCLUIDO IMPUESTO]]&lt;=Tabla435[[#This Row],[PROMEDIO PRECIO UNITARIO IMPUESTO INCLUIDO]],"CUMPLE","NO CUMPLE")</f>
        <v>CUMPLE</v>
      </c>
    </row>
    <row r="34" spans="1:12" x14ac:dyDescent="0.3">
      <c r="A34" s="7">
        <v>32</v>
      </c>
      <c r="B34" s="8">
        <v>50111513</v>
      </c>
      <c r="C34" s="9" t="s">
        <v>61</v>
      </c>
      <c r="D34" s="10" t="s">
        <v>62</v>
      </c>
      <c r="E34" s="8" t="s">
        <v>12</v>
      </c>
      <c r="F34" s="11">
        <v>1</v>
      </c>
      <c r="G34" s="12">
        <f>Tabla435[[#This Row],[VALOR UNITARIO INCLUIDO IMPUESTO]]</f>
        <v>69230</v>
      </c>
      <c r="H34" s="22">
        <v>0</v>
      </c>
      <c r="I34" s="12">
        <f>Tabla435[[#This Row],[VALOR UNITARIO]]*Tabla435[[#This Row],[IMPUESTO]]</f>
        <v>0</v>
      </c>
      <c r="J34" s="12">
        <v>69230</v>
      </c>
      <c r="K34" s="30">
        <v>69230</v>
      </c>
      <c r="L34" s="30" t="str">
        <f>+IF(Tabla435[[#This Row],[VALOR UNITARIO INCLUIDO IMPUESTO]]&lt;=Tabla435[[#This Row],[PROMEDIO PRECIO UNITARIO IMPUESTO INCLUIDO]],"CUMPLE","NO CUMPLE")</f>
        <v>CUMPLE</v>
      </c>
    </row>
    <row r="35" spans="1:12" ht="28.8" x14ac:dyDescent="0.3">
      <c r="A35" s="7">
        <v>33</v>
      </c>
      <c r="B35" s="8">
        <v>50111513</v>
      </c>
      <c r="C35" s="9" t="s">
        <v>63</v>
      </c>
      <c r="D35" s="10" t="s">
        <v>64</v>
      </c>
      <c r="E35" s="8" t="s">
        <v>12</v>
      </c>
      <c r="F35" s="11">
        <v>1</v>
      </c>
      <c r="G35" s="12">
        <f>Tabla435[[#This Row],[VALOR UNITARIO INCLUIDO IMPUESTO]]</f>
        <v>69230</v>
      </c>
      <c r="H35" s="22">
        <v>0</v>
      </c>
      <c r="I35" s="12">
        <f>Tabla435[[#This Row],[VALOR UNITARIO]]*Tabla435[[#This Row],[IMPUESTO]]</f>
        <v>0</v>
      </c>
      <c r="J35" s="12">
        <v>69230</v>
      </c>
      <c r="K35" s="30">
        <v>69230</v>
      </c>
      <c r="L35" s="30" t="str">
        <f>+IF(Tabla435[[#This Row],[VALOR UNITARIO INCLUIDO IMPUESTO]]&lt;=Tabla435[[#This Row],[PROMEDIO PRECIO UNITARIO IMPUESTO INCLUIDO]],"CUMPLE","NO CUMPLE")</f>
        <v>CUMPLE</v>
      </c>
    </row>
    <row r="36" spans="1:12" ht="28.8" x14ac:dyDescent="0.3">
      <c r="A36" s="7">
        <v>34</v>
      </c>
      <c r="B36" s="8">
        <v>50111514</v>
      </c>
      <c r="C36" s="9" t="s">
        <v>65</v>
      </c>
      <c r="D36" s="10" t="s">
        <v>66</v>
      </c>
      <c r="E36" s="8" t="s">
        <v>12</v>
      </c>
      <c r="F36" s="11">
        <v>1</v>
      </c>
      <c r="G36" s="12">
        <f>Tabla435[[#This Row],[VALOR UNITARIO INCLUIDO IMPUESTO]]</f>
        <v>58450</v>
      </c>
      <c r="H36" s="22">
        <v>0</v>
      </c>
      <c r="I36" s="12">
        <f>Tabla435[[#This Row],[VALOR UNITARIO]]*Tabla435[[#This Row],[IMPUESTO]]</f>
        <v>0</v>
      </c>
      <c r="J36" s="12">
        <v>58450</v>
      </c>
      <c r="K36" s="30">
        <v>58450</v>
      </c>
      <c r="L36" s="30" t="str">
        <f>+IF(Tabla435[[#This Row],[VALOR UNITARIO INCLUIDO IMPUESTO]]&lt;=Tabla435[[#This Row],[PROMEDIO PRECIO UNITARIO IMPUESTO INCLUIDO]],"CUMPLE","NO CUMPLE")</f>
        <v>CUMPLE</v>
      </c>
    </row>
    <row r="37" spans="1:12" x14ac:dyDescent="0.3">
      <c r="A37" s="7">
        <v>35</v>
      </c>
      <c r="B37" s="8">
        <v>50111513</v>
      </c>
      <c r="C37" s="9" t="s">
        <v>67</v>
      </c>
      <c r="D37" s="10" t="s">
        <v>68</v>
      </c>
      <c r="E37" s="8" t="s">
        <v>12</v>
      </c>
      <c r="F37" s="11">
        <v>1</v>
      </c>
      <c r="G37" s="12">
        <f>Tabla435[[#This Row],[VALOR UNITARIO INCLUIDO IMPUESTO]]</f>
        <v>45550</v>
      </c>
      <c r="H37" s="22">
        <v>0</v>
      </c>
      <c r="I37" s="12">
        <f>Tabla435[[#This Row],[VALOR UNITARIO]]*Tabla435[[#This Row],[IMPUESTO]]</f>
        <v>0</v>
      </c>
      <c r="J37" s="12">
        <v>45550</v>
      </c>
      <c r="K37" s="30">
        <v>45550</v>
      </c>
      <c r="L37" s="30" t="str">
        <f>+IF(Tabla435[[#This Row],[VALOR UNITARIO INCLUIDO IMPUESTO]]&lt;=Tabla435[[#This Row],[PROMEDIO PRECIO UNITARIO IMPUESTO INCLUIDO]],"CUMPLE","NO CUMPLE")</f>
        <v>CUMPLE</v>
      </c>
    </row>
    <row r="38" spans="1:12" x14ac:dyDescent="0.3">
      <c r="A38" s="7">
        <v>36</v>
      </c>
      <c r="B38" s="8">
        <v>50111513</v>
      </c>
      <c r="C38" s="9" t="s">
        <v>69</v>
      </c>
      <c r="D38" s="10" t="s">
        <v>70</v>
      </c>
      <c r="E38" s="8" t="s">
        <v>12</v>
      </c>
      <c r="F38" s="11">
        <v>1</v>
      </c>
      <c r="G38" s="12">
        <f>Tabla435[[#This Row],[VALOR UNITARIO INCLUIDO IMPUESTO]]</f>
        <v>84140</v>
      </c>
      <c r="H38" s="22">
        <v>0</v>
      </c>
      <c r="I38" s="12">
        <f>Tabla435[[#This Row],[VALOR UNITARIO]]*Tabla435[[#This Row],[IMPUESTO]]</f>
        <v>0</v>
      </c>
      <c r="J38" s="12">
        <v>84140</v>
      </c>
      <c r="K38" s="30">
        <v>84140</v>
      </c>
      <c r="L38" s="30" t="str">
        <f>+IF(Tabla435[[#This Row],[VALOR UNITARIO INCLUIDO IMPUESTO]]&lt;=Tabla435[[#This Row],[PROMEDIO PRECIO UNITARIO IMPUESTO INCLUIDO]],"CUMPLE","NO CUMPLE")</f>
        <v>CUMPLE</v>
      </c>
    </row>
    <row r="39" spans="1:12" x14ac:dyDescent="0.3">
      <c r="A39" s="7">
        <v>37</v>
      </c>
      <c r="B39" s="8">
        <v>50121539</v>
      </c>
      <c r="C39" s="9" t="s">
        <v>71</v>
      </c>
      <c r="D39" s="10" t="s">
        <v>72</v>
      </c>
      <c r="E39" s="8" t="s">
        <v>12</v>
      </c>
      <c r="F39" s="11">
        <v>1</v>
      </c>
      <c r="G39" s="12">
        <f>Tabla435[[#This Row],[VALOR UNITARIO INCLUIDO IMPUESTO]]</f>
        <v>51800</v>
      </c>
      <c r="H39" s="22">
        <v>0</v>
      </c>
      <c r="I39" s="12">
        <f>Tabla435[[#This Row],[VALOR UNITARIO]]*Tabla435[[#This Row],[IMPUESTO]]</f>
        <v>0</v>
      </c>
      <c r="J39" s="12">
        <v>51800</v>
      </c>
      <c r="K39" s="30">
        <v>51800</v>
      </c>
      <c r="L39" s="30" t="str">
        <f>+IF(Tabla435[[#This Row],[VALOR UNITARIO INCLUIDO IMPUESTO]]&lt;=Tabla435[[#This Row],[PROMEDIO PRECIO UNITARIO IMPUESTO INCLUIDO]],"CUMPLE","NO CUMPLE")</f>
        <v>CUMPLE</v>
      </c>
    </row>
    <row r="40" spans="1:12" x14ac:dyDescent="0.3">
      <c r="A40" s="7">
        <v>38</v>
      </c>
      <c r="B40" s="8">
        <v>50112008</v>
      </c>
      <c r="C40" s="9" t="s">
        <v>73</v>
      </c>
      <c r="D40" s="10" t="s">
        <v>74</v>
      </c>
      <c r="E40" s="8" t="s">
        <v>19</v>
      </c>
      <c r="F40" s="11">
        <v>1</v>
      </c>
      <c r="G40" s="12">
        <f>Tabla435[[#This Row],[VALOR UNITARIO INCLUIDO IMPUESTO]]/1.19</f>
        <v>69050</v>
      </c>
      <c r="H40" s="22">
        <v>0.19</v>
      </c>
      <c r="I40" s="12">
        <f>Tabla435[[#This Row],[VALOR UNITARIO]]*Tabla435[[#This Row],[IMPUESTO]]</f>
        <v>13119.5</v>
      </c>
      <c r="J40" s="12">
        <v>82169.5</v>
      </c>
      <c r="K40" s="30">
        <v>82169.5</v>
      </c>
      <c r="L40" s="30" t="str">
        <f>+IF(Tabla435[[#This Row],[VALOR UNITARIO INCLUIDO IMPUESTO]]&lt;=Tabla435[[#This Row],[PROMEDIO PRECIO UNITARIO IMPUESTO INCLUIDO]],"CUMPLE","NO CUMPLE")</f>
        <v>CUMPLE</v>
      </c>
    </row>
    <row r="41" spans="1:12" x14ac:dyDescent="0.3">
      <c r="A41" s="7">
        <v>39</v>
      </c>
      <c r="B41" s="8">
        <v>50112004</v>
      </c>
      <c r="C41" s="9" t="s">
        <v>75</v>
      </c>
      <c r="D41" s="10" t="s">
        <v>76</v>
      </c>
      <c r="E41" s="8" t="s">
        <v>19</v>
      </c>
      <c r="F41" s="11">
        <v>1</v>
      </c>
      <c r="G41" s="12">
        <f>Tabla435[[#This Row],[VALOR UNITARIO INCLUIDO IMPUESTO]]/1.19</f>
        <v>79650</v>
      </c>
      <c r="H41" s="22">
        <v>0.19</v>
      </c>
      <c r="I41" s="12">
        <f>Tabla435[[#This Row],[VALOR UNITARIO]]*Tabla435[[#This Row],[IMPUESTO]]</f>
        <v>15133.5</v>
      </c>
      <c r="J41" s="12">
        <v>94783.5</v>
      </c>
      <c r="K41" s="30">
        <v>94783.5</v>
      </c>
      <c r="L41" s="30" t="str">
        <f>+IF(Tabla435[[#This Row],[VALOR UNITARIO INCLUIDO IMPUESTO]]&lt;=Tabla435[[#This Row],[PROMEDIO PRECIO UNITARIO IMPUESTO INCLUIDO]],"CUMPLE","NO CUMPLE")</f>
        <v>CUMPLE</v>
      </c>
    </row>
    <row r="42" spans="1:12" ht="28.8" x14ac:dyDescent="0.3">
      <c r="A42" s="7">
        <v>40</v>
      </c>
      <c r="B42" s="8">
        <v>50112004</v>
      </c>
      <c r="C42" s="9" t="s">
        <v>77</v>
      </c>
      <c r="D42" s="10" t="s">
        <v>78</v>
      </c>
      <c r="E42" s="8" t="s">
        <v>19</v>
      </c>
      <c r="F42" s="11">
        <v>1</v>
      </c>
      <c r="G42" s="12">
        <f>Tabla435[[#This Row],[VALOR UNITARIO INCLUIDO IMPUESTO]]/1.19</f>
        <v>79320</v>
      </c>
      <c r="H42" s="22">
        <v>0.19</v>
      </c>
      <c r="I42" s="12">
        <f>Tabla435[[#This Row],[VALOR UNITARIO]]*Tabla435[[#This Row],[IMPUESTO]]</f>
        <v>15070.8</v>
      </c>
      <c r="J42" s="12">
        <v>94390.8</v>
      </c>
      <c r="K42" s="30">
        <v>94390.8</v>
      </c>
      <c r="L42" s="30" t="str">
        <f>+IF(Tabla435[[#This Row],[VALOR UNITARIO INCLUIDO IMPUESTO]]&lt;=Tabla435[[#This Row],[PROMEDIO PRECIO UNITARIO IMPUESTO INCLUIDO]],"CUMPLE","NO CUMPLE")</f>
        <v>CUMPLE</v>
      </c>
    </row>
    <row r="43" spans="1:12" x14ac:dyDescent="0.3">
      <c r="A43" s="7">
        <v>41</v>
      </c>
      <c r="B43" s="8">
        <v>50112004</v>
      </c>
      <c r="C43" s="9" t="s">
        <v>79</v>
      </c>
      <c r="D43" s="10" t="s">
        <v>80</v>
      </c>
      <c r="E43" s="8" t="s">
        <v>19</v>
      </c>
      <c r="F43" s="11">
        <v>1</v>
      </c>
      <c r="G43" s="12">
        <f>Tabla435[[#This Row],[VALOR UNITARIO INCLUIDO IMPUESTO]]/1.19</f>
        <v>59100</v>
      </c>
      <c r="H43" s="22">
        <v>0.19</v>
      </c>
      <c r="I43" s="12">
        <f>Tabla435[[#This Row],[VALOR UNITARIO]]*Tabla435[[#This Row],[IMPUESTO]]</f>
        <v>11229</v>
      </c>
      <c r="J43" s="12">
        <v>70329</v>
      </c>
      <c r="K43" s="30">
        <v>70329</v>
      </c>
      <c r="L43" s="30" t="str">
        <f>+IF(Tabla435[[#This Row],[VALOR UNITARIO INCLUIDO IMPUESTO]]&lt;=Tabla435[[#This Row],[PROMEDIO PRECIO UNITARIO IMPUESTO INCLUIDO]],"CUMPLE","NO CUMPLE")</f>
        <v>CUMPLE</v>
      </c>
    </row>
    <row r="44" spans="1:12" ht="28.8" x14ac:dyDescent="0.3">
      <c r="A44" s="7">
        <v>42</v>
      </c>
      <c r="B44" s="8">
        <v>50111523</v>
      </c>
      <c r="C44" s="9" t="s">
        <v>81</v>
      </c>
      <c r="D44" s="10" t="s">
        <v>82</v>
      </c>
      <c r="E44" s="8" t="s">
        <v>12</v>
      </c>
      <c r="F44" s="11">
        <v>1</v>
      </c>
      <c r="G44" s="12">
        <f>Tabla435[[#This Row],[VALOR UNITARIO INCLUIDO IMPUESTO]]</f>
        <v>117850</v>
      </c>
      <c r="H44" s="22">
        <v>0</v>
      </c>
      <c r="I44" s="12">
        <f>Tabla435[[#This Row],[VALOR UNITARIO]]*Tabla435[[#This Row],[IMPUESTO]]</f>
        <v>0</v>
      </c>
      <c r="J44" s="12">
        <v>117850</v>
      </c>
      <c r="K44" s="30">
        <v>117850</v>
      </c>
      <c r="L44" s="30" t="str">
        <f>+IF(Tabla435[[#This Row],[VALOR UNITARIO INCLUIDO IMPUESTO]]&lt;=Tabla435[[#This Row],[PROMEDIO PRECIO UNITARIO IMPUESTO INCLUIDO]],"CUMPLE","NO CUMPLE")</f>
        <v>CUMPLE</v>
      </c>
    </row>
    <row r="45" spans="1:12" x14ac:dyDescent="0.3">
      <c r="A45" s="7">
        <v>43</v>
      </c>
      <c r="B45" s="8">
        <v>50112004</v>
      </c>
      <c r="C45" s="9" t="s">
        <v>83</v>
      </c>
      <c r="D45" s="10" t="s">
        <v>84</v>
      </c>
      <c r="E45" s="8" t="s">
        <v>12</v>
      </c>
      <c r="F45" s="11">
        <v>1</v>
      </c>
      <c r="G45" s="12">
        <f>Tabla435[[#This Row],[VALOR UNITARIO INCLUIDO IMPUESTO]]</f>
        <v>23300</v>
      </c>
      <c r="H45" s="22">
        <v>0</v>
      </c>
      <c r="I45" s="12">
        <f>Tabla435[[#This Row],[VALOR UNITARIO]]*Tabla435[[#This Row],[IMPUESTO]]</f>
        <v>0</v>
      </c>
      <c r="J45" s="12">
        <v>23300</v>
      </c>
      <c r="K45" s="30">
        <v>23300</v>
      </c>
      <c r="L45" s="30" t="str">
        <f>+IF(Tabla435[[#This Row],[VALOR UNITARIO INCLUIDO IMPUESTO]]&lt;=Tabla435[[#This Row],[PROMEDIO PRECIO UNITARIO IMPUESTO INCLUIDO]],"CUMPLE","NO CUMPLE")</f>
        <v>CUMPLE</v>
      </c>
    </row>
    <row r="46" spans="1:12" ht="28.8" x14ac:dyDescent="0.3">
      <c r="A46" s="7">
        <v>44</v>
      </c>
      <c r="B46" s="8">
        <v>50121600</v>
      </c>
      <c r="C46" s="9" t="s">
        <v>85</v>
      </c>
      <c r="D46" s="10" t="s">
        <v>86</v>
      </c>
      <c r="E46" s="8" t="s">
        <v>19</v>
      </c>
      <c r="F46" s="11">
        <v>1</v>
      </c>
      <c r="G46" s="12">
        <f>Tabla435[[#This Row],[VALOR UNITARIO INCLUIDO IMPUESTO]]</f>
        <v>128600</v>
      </c>
      <c r="H46" s="22">
        <v>0</v>
      </c>
      <c r="I46" s="12">
        <f>Tabla435[[#This Row],[VALOR UNITARIO]]*Tabla435[[#This Row],[IMPUESTO]]</f>
        <v>0</v>
      </c>
      <c r="J46" s="12">
        <v>128600</v>
      </c>
      <c r="K46" s="30">
        <v>128600</v>
      </c>
      <c r="L46" s="30" t="str">
        <f>+IF(Tabla435[[#This Row],[VALOR UNITARIO INCLUIDO IMPUESTO]]&lt;=Tabla435[[#This Row],[PROMEDIO PRECIO UNITARIO IMPUESTO INCLUIDO]],"CUMPLE","NO CUMPLE")</f>
        <v>CUMPLE</v>
      </c>
    </row>
    <row r="47" spans="1:12" x14ac:dyDescent="0.3">
      <c r="A47" s="7">
        <v>45</v>
      </c>
      <c r="B47" s="8">
        <v>50111513</v>
      </c>
      <c r="C47" s="9" t="s">
        <v>87</v>
      </c>
      <c r="D47" s="10" t="s">
        <v>88</v>
      </c>
      <c r="E47" s="8" t="s">
        <v>12</v>
      </c>
      <c r="F47" s="11">
        <v>1</v>
      </c>
      <c r="G47" s="12">
        <f>Tabla435[[#This Row],[VALOR UNITARIO INCLUIDO IMPUESTO]]</f>
        <v>38100</v>
      </c>
      <c r="H47" s="22">
        <v>0</v>
      </c>
      <c r="I47" s="12">
        <f>Tabla435[[#This Row],[VALOR UNITARIO]]*Tabla435[[#This Row],[IMPUESTO]]</f>
        <v>0</v>
      </c>
      <c r="J47" s="12">
        <v>38100</v>
      </c>
      <c r="K47" s="30">
        <v>38100</v>
      </c>
      <c r="L47" s="30" t="str">
        <f>+IF(Tabla435[[#This Row],[VALOR UNITARIO INCLUIDO IMPUESTO]]&lt;=Tabla435[[#This Row],[PROMEDIO PRECIO UNITARIO IMPUESTO INCLUIDO]],"CUMPLE","NO CUMPLE")</f>
        <v>CUMPLE</v>
      </c>
    </row>
    <row r="48" spans="1:12" x14ac:dyDescent="0.3">
      <c r="A48" s="7">
        <v>46</v>
      </c>
      <c r="B48" s="8">
        <v>50111537</v>
      </c>
      <c r="C48" s="9" t="s">
        <v>89</v>
      </c>
      <c r="D48" s="10" t="s">
        <v>89</v>
      </c>
      <c r="E48" s="8" t="s">
        <v>12</v>
      </c>
      <c r="F48" s="11">
        <v>1</v>
      </c>
      <c r="G48" s="12">
        <f>Tabla435[[#This Row],[VALOR UNITARIO INCLUIDO IMPUESTO]]</f>
        <v>119450</v>
      </c>
      <c r="H48" s="22">
        <v>0</v>
      </c>
      <c r="I48" s="12">
        <f>Tabla435[[#This Row],[VALOR UNITARIO]]*Tabla435[[#This Row],[IMPUESTO]]</f>
        <v>0</v>
      </c>
      <c r="J48" s="12">
        <v>119450</v>
      </c>
      <c r="K48" s="30">
        <v>119450</v>
      </c>
      <c r="L48" s="30" t="str">
        <f>+IF(Tabla435[[#This Row],[VALOR UNITARIO INCLUIDO IMPUESTO]]&lt;=Tabla435[[#This Row],[PROMEDIO PRECIO UNITARIO IMPUESTO INCLUIDO]],"CUMPLE","NO CUMPLE")</f>
        <v>CUMPLE</v>
      </c>
    </row>
    <row r="49" spans="1:12" x14ac:dyDescent="0.3">
      <c r="A49" s="7">
        <v>47</v>
      </c>
      <c r="B49" s="8">
        <v>50111513</v>
      </c>
      <c r="C49" s="9" t="s">
        <v>90</v>
      </c>
      <c r="D49" s="10" t="s">
        <v>90</v>
      </c>
      <c r="E49" s="8" t="s">
        <v>12</v>
      </c>
      <c r="F49" s="11">
        <v>1</v>
      </c>
      <c r="G49" s="12">
        <f>Tabla435[[#This Row],[VALOR UNITARIO INCLUIDO IMPUESTO]]</f>
        <v>28900</v>
      </c>
      <c r="H49" s="22">
        <v>0</v>
      </c>
      <c r="I49" s="12">
        <f>Tabla435[[#This Row],[VALOR UNITARIO]]*Tabla435[[#This Row],[IMPUESTO]]</f>
        <v>0</v>
      </c>
      <c r="J49" s="12">
        <v>28900</v>
      </c>
      <c r="K49" s="30">
        <v>28900</v>
      </c>
      <c r="L49" s="30" t="str">
        <f>+IF(Tabla435[[#This Row],[VALOR UNITARIO INCLUIDO IMPUESTO]]&lt;=Tabla435[[#This Row],[PROMEDIO PRECIO UNITARIO IMPUESTO INCLUIDO]],"CUMPLE","NO CUMPLE")</f>
        <v>CUMPLE</v>
      </c>
    </row>
    <row r="50" spans="1:12" ht="28.8" x14ac:dyDescent="0.3">
      <c r="A50" s="7">
        <v>48</v>
      </c>
      <c r="B50" s="8">
        <v>50121600</v>
      </c>
      <c r="C50" s="9" t="s">
        <v>91</v>
      </c>
      <c r="D50" s="10" t="s">
        <v>91</v>
      </c>
      <c r="E50" s="8" t="s">
        <v>12</v>
      </c>
      <c r="F50" s="11">
        <v>1</v>
      </c>
      <c r="G50" s="12">
        <f>Tabla435[[#This Row],[VALOR UNITARIO INCLUIDO IMPUESTO]]</f>
        <v>154700</v>
      </c>
      <c r="H50" s="22">
        <v>0</v>
      </c>
      <c r="I50" s="12">
        <f>Tabla435[[#This Row],[VALOR UNITARIO]]*Tabla435[[#This Row],[IMPUESTO]]</f>
        <v>0</v>
      </c>
      <c r="J50" s="12">
        <v>154700</v>
      </c>
      <c r="K50" s="30">
        <v>154700</v>
      </c>
      <c r="L50" s="30" t="str">
        <f>+IF(Tabla435[[#This Row],[VALOR UNITARIO INCLUIDO IMPUESTO]]&lt;=Tabla435[[#This Row],[PROMEDIO PRECIO UNITARIO IMPUESTO INCLUIDO]],"CUMPLE","NO CUMPLE")</f>
        <v>CUMPLE</v>
      </c>
    </row>
    <row r="51" spans="1:12" x14ac:dyDescent="0.3">
      <c r="A51" s="7">
        <v>49</v>
      </c>
      <c r="B51" s="8">
        <v>50111514</v>
      </c>
      <c r="C51" s="9" t="s">
        <v>92</v>
      </c>
      <c r="D51" s="10" t="s">
        <v>93</v>
      </c>
      <c r="E51" s="8" t="s">
        <v>12</v>
      </c>
      <c r="F51" s="11">
        <v>1</v>
      </c>
      <c r="G51" s="12">
        <f>Tabla435[[#This Row],[VALOR UNITARIO INCLUIDO IMPUESTO]]</f>
        <v>57000</v>
      </c>
      <c r="H51" s="22">
        <v>0</v>
      </c>
      <c r="I51" s="12">
        <f>Tabla435[[#This Row],[VALOR UNITARIO]]*Tabla435[[#This Row],[IMPUESTO]]</f>
        <v>0</v>
      </c>
      <c r="J51" s="12">
        <v>57000</v>
      </c>
      <c r="K51" s="30">
        <v>57000</v>
      </c>
      <c r="L51" s="30" t="str">
        <f>+IF(Tabla435[[#This Row],[VALOR UNITARIO INCLUIDO IMPUESTO]]&lt;=Tabla435[[#This Row],[PROMEDIO PRECIO UNITARIO IMPUESTO INCLUIDO]],"CUMPLE","NO CUMPLE")</f>
        <v>CUMPLE</v>
      </c>
    </row>
    <row r="52" spans="1:12" x14ac:dyDescent="0.3">
      <c r="A52" s="7">
        <v>50</v>
      </c>
      <c r="B52" s="8">
        <v>50111513</v>
      </c>
      <c r="C52" s="9" t="s">
        <v>94</v>
      </c>
      <c r="D52" s="10" t="s">
        <v>95</v>
      </c>
      <c r="E52" s="8" t="s">
        <v>12</v>
      </c>
      <c r="F52" s="11">
        <v>1</v>
      </c>
      <c r="G52" s="12">
        <f>Tabla435[[#This Row],[VALOR UNITARIO INCLUIDO IMPUESTO]]</f>
        <v>47250</v>
      </c>
      <c r="H52" s="22">
        <v>0</v>
      </c>
      <c r="I52" s="12">
        <f>Tabla435[[#This Row],[VALOR UNITARIO]]*Tabla435[[#This Row],[IMPUESTO]]</f>
        <v>0</v>
      </c>
      <c r="J52" s="12">
        <v>47250</v>
      </c>
      <c r="K52" s="30">
        <v>47250</v>
      </c>
      <c r="L52" s="30" t="str">
        <f>+IF(Tabla435[[#This Row],[VALOR UNITARIO INCLUIDO IMPUESTO]]&lt;=Tabla435[[#This Row],[PROMEDIO PRECIO UNITARIO IMPUESTO INCLUIDO]],"CUMPLE","NO CUMPLE")</f>
        <v>CUMPLE</v>
      </c>
    </row>
    <row r="53" spans="1:12" ht="28.8" x14ac:dyDescent="0.3">
      <c r="A53" s="7">
        <v>51</v>
      </c>
      <c r="B53" s="8">
        <v>50111514</v>
      </c>
      <c r="C53" s="9" t="s">
        <v>96</v>
      </c>
      <c r="D53" s="10" t="s">
        <v>96</v>
      </c>
      <c r="E53" s="8" t="s">
        <v>12</v>
      </c>
      <c r="F53" s="11">
        <v>1</v>
      </c>
      <c r="G53" s="12">
        <f>Tabla435[[#This Row],[VALOR UNITARIO INCLUIDO IMPUESTO]]</f>
        <v>56950</v>
      </c>
      <c r="H53" s="22">
        <v>0</v>
      </c>
      <c r="I53" s="12">
        <f>Tabla435[[#This Row],[VALOR UNITARIO]]*Tabla435[[#This Row],[IMPUESTO]]</f>
        <v>0</v>
      </c>
      <c r="J53" s="12">
        <v>56950</v>
      </c>
      <c r="K53" s="30">
        <v>56950</v>
      </c>
      <c r="L53" s="30" t="str">
        <f>+IF(Tabla435[[#This Row],[VALOR UNITARIO INCLUIDO IMPUESTO]]&lt;=Tabla435[[#This Row],[PROMEDIO PRECIO UNITARIO IMPUESTO INCLUIDO]],"CUMPLE","NO CUMPLE")</f>
        <v>CUMPLE</v>
      </c>
    </row>
    <row r="54" spans="1:12" x14ac:dyDescent="0.3">
      <c r="A54" s="7">
        <v>52</v>
      </c>
      <c r="B54" s="8">
        <v>50131700</v>
      </c>
      <c r="C54" s="9" t="s">
        <v>97</v>
      </c>
      <c r="D54" s="10" t="s">
        <v>97</v>
      </c>
      <c r="E54" s="8" t="s">
        <v>12</v>
      </c>
      <c r="F54" s="11">
        <v>1</v>
      </c>
      <c r="G54" s="12">
        <f>Tabla435[[#This Row],[VALOR UNITARIO INCLUIDO IMPUESTO]]/1.19</f>
        <v>65800</v>
      </c>
      <c r="H54" s="22">
        <v>0.19</v>
      </c>
      <c r="I54" s="12">
        <f>Tabla435[[#This Row],[VALOR UNITARIO]]*Tabla435[[#This Row],[IMPUESTO]]</f>
        <v>12502</v>
      </c>
      <c r="J54" s="12">
        <v>78302</v>
      </c>
      <c r="K54" s="30">
        <v>78302</v>
      </c>
      <c r="L54" s="30" t="str">
        <f>+IF(Tabla435[[#This Row],[VALOR UNITARIO INCLUIDO IMPUESTO]]&lt;=Tabla435[[#This Row],[PROMEDIO PRECIO UNITARIO IMPUESTO INCLUIDO]],"CUMPLE","NO CUMPLE")</f>
        <v>CUMPLE</v>
      </c>
    </row>
    <row r="55" spans="1:12" x14ac:dyDescent="0.3">
      <c r="A55" s="7">
        <v>53</v>
      </c>
      <c r="B55" s="8">
        <v>50111513</v>
      </c>
      <c r="C55" s="9" t="s">
        <v>98</v>
      </c>
      <c r="D55" s="10" t="s">
        <v>98</v>
      </c>
      <c r="E55" s="8" t="s">
        <v>12</v>
      </c>
      <c r="F55" s="11">
        <v>1</v>
      </c>
      <c r="G55" s="12">
        <f>Tabla435[[#This Row],[VALOR UNITARIO INCLUIDO IMPUESTO]]</f>
        <v>263100</v>
      </c>
      <c r="H55" s="22">
        <v>0</v>
      </c>
      <c r="I55" s="12">
        <f>Tabla435[[#This Row],[VALOR UNITARIO]]*Tabla435[[#This Row],[IMPUESTO]]</f>
        <v>0</v>
      </c>
      <c r="J55" s="12">
        <v>263100</v>
      </c>
      <c r="K55" s="30">
        <v>263100</v>
      </c>
      <c r="L55" s="30" t="str">
        <f>+IF(Tabla435[[#This Row],[VALOR UNITARIO INCLUIDO IMPUESTO]]&lt;=Tabla435[[#This Row],[PROMEDIO PRECIO UNITARIO IMPUESTO INCLUIDO]],"CUMPLE","NO CUMPLE")</f>
        <v>CUMPLE</v>
      </c>
    </row>
    <row r="56" spans="1:12" x14ac:dyDescent="0.3">
      <c r="A56" s="7">
        <v>54</v>
      </c>
      <c r="B56" s="8">
        <v>50111514</v>
      </c>
      <c r="C56" s="9" t="s">
        <v>99</v>
      </c>
      <c r="D56" s="10" t="s">
        <v>100</v>
      </c>
      <c r="E56" s="8" t="s">
        <v>12</v>
      </c>
      <c r="F56" s="11">
        <v>1</v>
      </c>
      <c r="G56" s="12">
        <f>Tabla435[[#This Row],[VALOR UNITARIO INCLUIDO IMPUESTO]]</f>
        <v>32045</v>
      </c>
      <c r="H56" s="22">
        <v>0</v>
      </c>
      <c r="I56" s="12">
        <f>Tabla435[[#This Row],[VALOR UNITARIO]]*Tabla435[[#This Row],[IMPUESTO]]</f>
        <v>0</v>
      </c>
      <c r="J56" s="12">
        <v>32045</v>
      </c>
      <c r="K56" s="30">
        <v>32045</v>
      </c>
      <c r="L56" s="30" t="str">
        <f>+IF(Tabla435[[#This Row],[VALOR UNITARIO INCLUIDO IMPUESTO]]&lt;=Tabla435[[#This Row],[PROMEDIO PRECIO UNITARIO IMPUESTO INCLUIDO]],"CUMPLE","NO CUMPLE")</f>
        <v>CUMPLE</v>
      </c>
    </row>
    <row r="57" spans="1:12" x14ac:dyDescent="0.3">
      <c r="A57" s="7">
        <v>55</v>
      </c>
      <c r="B57" s="8">
        <v>50111513</v>
      </c>
      <c r="C57" s="9" t="s">
        <v>101</v>
      </c>
      <c r="D57" s="10" t="s">
        <v>101</v>
      </c>
      <c r="E57" s="8" t="s">
        <v>12</v>
      </c>
      <c r="F57" s="11">
        <v>1</v>
      </c>
      <c r="G57" s="12">
        <f>Tabla435[[#This Row],[VALOR UNITARIO INCLUIDO IMPUESTO]]</f>
        <v>64460</v>
      </c>
      <c r="H57" s="22">
        <v>0</v>
      </c>
      <c r="I57" s="12">
        <f>Tabla435[[#This Row],[VALOR UNITARIO]]*Tabla435[[#This Row],[IMPUESTO]]</f>
        <v>0</v>
      </c>
      <c r="J57" s="12">
        <v>64460</v>
      </c>
      <c r="K57" s="30">
        <v>64460</v>
      </c>
      <c r="L57" s="30" t="str">
        <f>+IF(Tabla435[[#This Row],[VALOR UNITARIO INCLUIDO IMPUESTO]]&lt;=Tabla435[[#This Row],[PROMEDIO PRECIO UNITARIO IMPUESTO INCLUIDO]],"CUMPLE","NO CUMPLE")</f>
        <v>CUMPLE</v>
      </c>
    </row>
    <row r="58" spans="1:12" x14ac:dyDescent="0.3">
      <c r="A58" s="7">
        <v>56</v>
      </c>
      <c r="B58" s="8">
        <v>50121500</v>
      </c>
      <c r="C58" s="9" t="s">
        <v>102</v>
      </c>
      <c r="D58" s="10" t="s">
        <v>102</v>
      </c>
      <c r="E58" s="8" t="s">
        <v>12</v>
      </c>
      <c r="F58" s="11">
        <v>1</v>
      </c>
      <c r="G58" s="12">
        <f>Tabla435[[#This Row],[VALOR UNITARIO INCLUIDO IMPUESTO]]</f>
        <v>197155</v>
      </c>
      <c r="H58" s="22">
        <v>0</v>
      </c>
      <c r="I58" s="12">
        <f>Tabla435[[#This Row],[VALOR UNITARIO]]*Tabla435[[#This Row],[IMPUESTO]]</f>
        <v>0</v>
      </c>
      <c r="J58" s="12">
        <v>197155</v>
      </c>
      <c r="K58" s="30">
        <v>197155</v>
      </c>
      <c r="L58" s="30" t="str">
        <f>+IF(Tabla435[[#This Row],[VALOR UNITARIO INCLUIDO IMPUESTO]]&lt;=Tabla435[[#This Row],[PROMEDIO PRECIO UNITARIO IMPUESTO INCLUIDO]],"CUMPLE","NO CUMPLE")</f>
        <v>CUMPLE</v>
      </c>
    </row>
    <row r="59" spans="1:12" ht="28.8" x14ac:dyDescent="0.3">
      <c r="A59" s="7">
        <v>57</v>
      </c>
      <c r="B59" s="8">
        <v>50121539</v>
      </c>
      <c r="C59" s="9" t="s">
        <v>103</v>
      </c>
      <c r="D59" s="10" t="s">
        <v>104</v>
      </c>
      <c r="E59" s="8" t="s">
        <v>12</v>
      </c>
      <c r="F59" s="11">
        <v>1</v>
      </c>
      <c r="G59" s="12">
        <f>Tabla435[[#This Row],[VALOR UNITARIO INCLUIDO IMPUESTO]]</f>
        <v>127100</v>
      </c>
      <c r="H59" s="22">
        <v>0</v>
      </c>
      <c r="I59" s="12">
        <f>Tabla435[[#This Row],[VALOR UNITARIO]]*Tabla435[[#This Row],[IMPUESTO]]</f>
        <v>0</v>
      </c>
      <c r="J59" s="12">
        <v>127100</v>
      </c>
      <c r="K59" s="30">
        <v>127100</v>
      </c>
      <c r="L59" s="30" t="str">
        <f>+IF(Tabla435[[#This Row],[VALOR UNITARIO INCLUIDO IMPUESTO]]&lt;=Tabla435[[#This Row],[PROMEDIO PRECIO UNITARIO IMPUESTO INCLUIDO]],"CUMPLE","NO CUMPLE")</f>
        <v>CUMPLE</v>
      </c>
    </row>
    <row r="60" spans="1:12" x14ac:dyDescent="0.3">
      <c r="A60" s="7">
        <v>58</v>
      </c>
      <c r="B60" s="8">
        <v>50121539</v>
      </c>
      <c r="C60" s="9" t="s">
        <v>105</v>
      </c>
      <c r="D60" s="10" t="s">
        <v>105</v>
      </c>
      <c r="E60" s="8" t="s">
        <v>12</v>
      </c>
      <c r="F60" s="11">
        <v>1</v>
      </c>
      <c r="G60" s="12">
        <f>Tabla435[[#This Row],[VALOR UNITARIO INCLUIDO IMPUESTO]]</f>
        <v>167000</v>
      </c>
      <c r="H60" s="22">
        <v>0</v>
      </c>
      <c r="I60" s="12">
        <f>Tabla435[[#This Row],[VALOR UNITARIO]]*Tabla435[[#This Row],[IMPUESTO]]</f>
        <v>0</v>
      </c>
      <c r="J60" s="12">
        <v>167000</v>
      </c>
      <c r="K60" s="30">
        <v>167000</v>
      </c>
      <c r="L60" s="30" t="str">
        <f>+IF(Tabla435[[#This Row],[VALOR UNITARIO INCLUIDO IMPUESTO]]&lt;=Tabla435[[#This Row],[PROMEDIO PRECIO UNITARIO IMPUESTO INCLUIDO]],"CUMPLE","NO CUMPLE")</f>
        <v>CUMPLE</v>
      </c>
    </row>
    <row r="61" spans="1:12" x14ac:dyDescent="0.3">
      <c r="A61" s="7">
        <v>59</v>
      </c>
      <c r="B61" s="8">
        <v>50121539</v>
      </c>
      <c r="C61" s="9" t="s">
        <v>106</v>
      </c>
      <c r="D61" s="10" t="s">
        <v>107</v>
      </c>
      <c r="E61" s="8" t="s">
        <v>12</v>
      </c>
      <c r="F61" s="11">
        <v>1</v>
      </c>
      <c r="G61" s="12">
        <f>Tabla435[[#This Row],[VALOR UNITARIO INCLUIDO IMPUESTO]]</f>
        <v>146650</v>
      </c>
      <c r="H61" s="22">
        <v>0</v>
      </c>
      <c r="I61" s="12">
        <f>Tabla435[[#This Row],[VALOR UNITARIO]]*Tabla435[[#This Row],[IMPUESTO]]</f>
        <v>0</v>
      </c>
      <c r="J61" s="12">
        <v>146650</v>
      </c>
      <c r="K61" s="30">
        <v>146650</v>
      </c>
      <c r="L61" s="30" t="str">
        <f>+IF(Tabla435[[#This Row],[VALOR UNITARIO INCLUIDO IMPUESTO]]&lt;=Tabla435[[#This Row],[PROMEDIO PRECIO UNITARIO IMPUESTO INCLUIDO]],"CUMPLE","NO CUMPLE")</f>
        <v>CUMPLE</v>
      </c>
    </row>
    <row r="62" spans="1:12" x14ac:dyDescent="0.3">
      <c r="A62" s="7">
        <v>60</v>
      </c>
      <c r="B62" s="8">
        <v>50121539</v>
      </c>
      <c r="C62" s="9" t="s">
        <v>108</v>
      </c>
      <c r="D62" s="10" t="s">
        <v>108</v>
      </c>
      <c r="E62" s="8" t="s">
        <v>12</v>
      </c>
      <c r="F62" s="11">
        <v>1</v>
      </c>
      <c r="G62" s="12">
        <f>Tabla435[[#This Row],[VALOR UNITARIO INCLUIDO IMPUESTO]]</f>
        <v>58750</v>
      </c>
      <c r="H62" s="22">
        <v>0</v>
      </c>
      <c r="I62" s="12">
        <f>Tabla435[[#This Row],[VALOR UNITARIO]]*Tabla435[[#This Row],[IMPUESTO]]</f>
        <v>0</v>
      </c>
      <c r="J62" s="12">
        <v>58750</v>
      </c>
      <c r="K62" s="30">
        <v>58750</v>
      </c>
      <c r="L62" s="30" t="str">
        <f>+IF(Tabla435[[#This Row],[VALOR UNITARIO INCLUIDO IMPUESTO]]&lt;=Tabla435[[#This Row],[PROMEDIO PRECIO UNITARIO IMPUESTO INCLUIDO]],"CUMPLE","NO CUMPLE")</f>
        <v>CUMPLE</v>
      </c>
    </row>
    <row r="63" spans="1:12" ht="28.8" x14ac:dyDescent="0.3">
      <c r="A63" s="7">
        <v>61</v>
      </c>
      <c r="B63" s="8">
        <v>50111515</v>
      </c>
      <c r="C63" s="9" t="s">
        <v>109</v>
      </c>
      <c r="D63" s="10" t="s">
        <v>109</v>
      </c>
      <c r="E63" s="8" t="s">
        <v>19</v>
      </c>
      <c r="F63" s="11">
        <v>1</v>
      </c>
      <c r="G63" s="12">
        <f>Tabla435[[#This Row],[VALOR UNITARIO INCLUIDO IMPUESTO]]</f>
        <v>77820</v>
      </c>
      <c r="H63" s="22">
        <v>0</v>
      </c>
      <c r="I63" s="12">
        <f>Tabla435[[#This Row],[VALOR UNITARIO]]*Tabla435[[#This Row],[IMPUESTO]]</f>
        <v>0</v>
      </c>
      <c r="J63" s="12">
        <v>77820</v>
      </c>
      <c r="K63" s="30">
        <v>77820</v>
      </c>
      <c r="L63" s="30" t="str">
        <f>+IF(Tabla435[[#This Row],[VALOR UNITARIO INCLUIDO IMPUESTO]]&lt;=Tabla435[[#This Row],[PROMEDIO PRECIO UNITARIO IMPUESTO INCLUIDO]],"CUMPLE","NO CUMPLE")</f>
        <v>CUMPLE</v>
      </c>
    </row>
    <row r="64" spans="1:12" x14ac:dyDescent="0.3">
      <c r="A64" s="7">
        <v>62</v>
      </c>
      <c r="B64" s="8">
        <v>50111513</v>
      </c>
      <c r="C64" s="9" t="s">
        <v>110</v>
      </c>
      <c r="D64" s="10" t="s">
        <v>111</v>
      </c>
      <c r="E64" s="8" t="s">
        <v>12</v>
      </c>
      <c r="F64" s="11">
        <v>1</v>
      </c>
      <c r="G64" s="12">
        <f>Tabla435[[#This Row],[VALOR UNITARIO INCLUIDO IMPUESTO]]</f>
        <v>35550</v>
      </c>
      <c r="H64" s="22">
        <v>0</v>
      </c>
      <c r="I64" s="12">
        <f>Tabla435[[#This Row],[VALOR UNITARIO]]*Tabla435[[#This Row],[IMPUESTO]]</f>
        <v>0</v>
      </c>
      <c r="J64" s="12">
        <v>35550</v>
      </c>
      <c r="K64" s="30">
        <v>35550</v>
      </c>
      <c r="L64" s="30" t="str">
        <f>+IF(Tabla435[[#This Row],[VALOR UNITARIO INCLUIDO IMPUESTO]]&lt;=Tabla435[[#This Row],[PROMEDIO PRECIO UNITARIO IMPUESTO INCLUIDO]],"CUMPLE","NO CUMPLE")</f>
        <v>CUMPLE</v>
      </c>
    </row>
    <row r="65" spans="1:12" ht="28.8" x14ac:dyDescent="0.3">
      <c r="A65" s="7">
        <v>63</v>
      </c>
      <c r="B65" s="8">
        <v>50111513</v>
      </c>
      <c r="C65" s="9" t="s">
        <v>112</v>
      </c>
      <c r="D65" s="10" t="s">
        <v>113</v>
      </c>
      <c r="E65" s="8" t="s">
        <v>12</v>
      </c>
      <c r="F65" s="11">
        <v>1</v>
      </c>
      <c r="G65" s="12">
        <f>Tabla435[[#This Row],[VALOR UNITARIO INCLUIDO IMPUESTO]]</f>
        <v>13475</v>
      </c>
      <c r="H65" s="22">
        <v>0</v>
      </c>
      <c r="I65" s="12">
        <f>Tabla435[[#This Row],[VALOR UNITARIO]]*Tabla435[[#This Row],[IMPUESTO]]</f>
        <v>0</v>
      </c>
      <c r="J65" s="12">
        <v>13475</v>
      </c>
      <c r="K65" s="30">
        <v>13475</v>
      </c>
      <c r="L65" s="30" t="str">
        <f>+IF(Tabla435[[#This Row],[VALOR UNITARIO INCLUIDO IMPUESTO]]&lt;=Tabla435[[#This Row],[PROMEDIO PRECIO UNITARIO IMPUESTO INCLUIDO]],"CUMPLE","NO CUMPLE")</f>
        <v>CUMPLE</v>
      </c>
    </row>
    <row r="66" spans="1:12" ht="28.8" x14ac:dyDescent="0.3">
      <c r="A66" s="7">
        <v>64</v>
      </c>
      <c r="B66" s="8">
        <v>50121500</v>
      </c>
      <c r="C66" s="9" t="s">
        <v>114</v>
      </c>
      <c r="D66" s="10" t="s">
        <v>115</v>
      </c>
      <c r="E66" s="8" t="s">
        <v>12</v>
      </c>
      <c r="F66" s="11">
        <v>1</v>
      </c>
      <c r="G66" s="12">
        <f>Tabla435[[#This Row],[VALOR UNITARIO INCLUIDO IMPUESTO]]</f>
        <v>30400</v>
      </c>
      <c r="H66" s="22">
        <v>0</v>
      </c>
      <c r="I66" s="12">
        <f>Tabla435[[#This Row],[VALOR UNITARIO]]*Tabla435[[#This Row],[IMPUESTO]]</f>
        <v>0</v>
      </c>
      <c r="J66" s="12">
        <v>30400</v>
      </c>
      <c r="K66" s="30">
        <v>30400</v>
      </c>
      <c r="L66" s="30" t="str">
        <f>+IF(Tabla435[[#This Row],[VALOR UNITARIO INCLUIDO IMPUESTO]]&lt;=Tabla435[[#This Row],[PROMEDIO PRECIO UNITARIO IMPUESTO INCLUIDO]],"CUMPLE","NO CUMPLE")</f>
        <v>CUMPLE</v>
      </c>
    </row>
    <row r="67" spans="1:12" x14ac:dyDescent="0.3">
      <c r="A67" s="7">
        <v>65</v>
      </c>
      <c r="B67" s="8">
        <v>50111513</v>
      </c>
      <c r="C67" s="9" t="s">
        <v>116</v>
      </c>
      <c r="D67" s="10" t="s">
        <v>116</v>
      </c>
      <c r="E67" s="8" t="s">
        <v>12</v>
      </c>
      <c r="F67" s="11">
        <v>1</v>
      </c>
      <c r="G67" s="12">
        <f>Tabla435[[#This Row],[VALOR UNITARIO INCLUIDO IMPUESTO]]</f>
        <v>36700</v>
      </c>
      <c r="H67" s="22">
        <v>0</v>
      </c>
      <c r="I67" s="12">
        <f>Tabla435[[#This Row],[VALOR UNITARIO]]*Tabla435[[#This Row],[IMPUESTO]]</f>
        <v>0</v>
      </c>
      <c r="J67" s="12">
        <v>36700</v>
      </c>
      <c r="K67" s="30">
        <v>36700</v>
      </c>
      <c r="L67" s="30" t="str">
        <f>+IF(Tabla435[[#This Row],[VALOR UNITARIO INCLUIDO IMPUESTO]]&lt;=Tabla435[[#This Row],[PROMEDIO PRECIO UNITARIO IMPUESTO INCLUIDO]],"CUMPLE","NO CUMPLE")</f>
        <v>CUMPLE</v>
      </c>
    </row>
    <row r="68" spans="1:12" x14ac:dyDescent="0.3">
      <c r="A68" s="7">
        <v>66</v>
      </c>
      <c r="B68" s="8">
        <v>50121500</v>
      </c>
      <c r="C68" s="9" t="s">
        <v>117</v>
      </c>
      <c r="D68" s="10" t="s">
        <v>117</v>
      </c>
      <c r="E68" s="8" t="s">
        <v>12</v>
      </c>
      <c r="F68" s="11">
        <v>1</v>
      </c>
      <c r="G68" s="12">
        <f>Tabla435[[#This Row],[VALOR UNITARIO INCLUIDO IMPUESTO]]</f>
        <v>32300</v>
      </c>
      <c r="H68" s="22">
        <v>0</v>
      </c>
      <c r="I68" s="12">
        <f>Tabla435[[#This Row],[VALOR UNITARIO]]*Tabla435[[#This Row],[IMPUESTO]]</f>
        <v>0</v>
      </c>
      <c r="J68" s="12">
        <v>32300</v>
      </c>
      <c r="K68" s="30">
        <v>32300</v>
      </c>
      <c r="L68" s="30" t="str">
        <f>+IF(Tabla435[[#This Row],[VALOR UNITARIO INCLUIDO IMPUESTO]]&lt;=Tabla435[[#This Row],[PROMEDIO PRECIO UNITARIO IMPUESTO INCLUIDO]],"CUMPLE","NO CUMPLE")</f>
        <v>CUMPLE</v>
      </c>
    </row>
    <row r="69" spans="1:12" x14ac:dyDescent="0.3">
      <c r="A69" s="7">
        <v>67</v>
      </c>
      <c r="B69" s="8">
        <v>50112010</v>
      </c>
      <c r="C69" s="9" t="s">
        <v>118</v>
      </c>
      <c r="D69" s="10" t="s">
        <v>119</v>
      </c>
      <c r="E69" s="8" t="s">
        <v>12</v>
      </c>
      <c r="F69" s="11">
        <v>1</v>
      </c>
      <c r="G69" s="12">
        <f>Tabla435[[#This Row],[VALOR UNITARIO INCLUIDO IMPUESTO]]</f>
        <v>14350</v>
      </c>
      <c r="H69" s="22">
        <v>0</v>
      </c>
      <c r="I69" s="12">
        <f>Tabla435[[#This Row],[VALOR UNITARIO]]*Tabla435[[#This Row],[IMPUESTO]]</f>
        <v>0</v>
      </c>
      <c r="J69" s="12">
        <v>14350</v>
      </c>
      <c r="K69" s="30">
        <v>14350</v>
      </c>
      <c r="L69" s="30" t="str">
        <f>+IF(Tabla435[[#This Row],[VALOR UNITARIO INCLUIDO IMPUESTO]]&lt;=Tabla435[[#This Row],[PROMEDIO PRECIO UNITARIO IMPUESTO INCLUIDO]],"CUMPLE","NO CUMPLE")</f>
        <v>CUMPLE</v>
      </c>
    </row>
    <row r="70" spans="1:12" x14ac:dyDescent="0.3">
      <c r="A70" s="7">
        <v>68</v>
      </c>
      <c r="B70" s="8">
        <v>50112010</v>
      </c>
      <c r="C70" s="9" t="s">
        <v>120</v>
      </c>
      <c r="D70" s="10" t="s">
        <v>121</v>
      </c>
      <c r="E70" s="8" t="s">
        <v>12</v>
      </c>
      <c r="F70" s="11">
        <v>1</v>
      </c>
      <c r="G70" s="12">
        <f>Tabla435[[#This Row],[VALOR UNITARIO INCLUIDO IMPUESTO]]</f>
        <v>14350</v>
      </c>
      <c r="H70" s="22">
        <v>0</v>
      </c>
      <c r="I70" s="12">
        <f>Tabla435[[#This Row],[VALOR UNITARIO]]*Tabla435[[#This Row],[IMPUESTO]]</f>
        <v>0</v>
      </c>
      <c r="J70" s="12">
        <v>14350</v>
      </c>
      <c r="K70" s="30">
        <v>14350</v>
      </c>
      <c r="L70" s="30" t="str">
        <f>+IF(Tabla435[[#This Row],[VALOR UNITARIO INCLUIDO IMPUESTO]]&lt;=Tabla435[[#This Row],[PROMEDIO PRECIO UNITARIO IMPUESTO INCLUIDO]],"CUMPLE","NO CUMPLE")</f>
        <v>CUMPLE</v>
      </c>
    </row>
    <row r="71" spans="1:12" x14ac:dyDescent="0.3">
      <c r="A71" s="7">
        <v>69</v>
      </c>
      <c r="B71" s="8">
        <v>50111513</v>
      </c>
      <c r="C71" s="9" t="s">
        <v>122</v>
      </c>
      <c r="D71" s="10" t="s">
        <v>123</v>
      </c>
      <c r="E71" s="8" t="s">
        <v>12</v>
      </c>
      <c r="F71" s="11">
        <v>1</v>
      </c>
      <c r="G71" s="12">
        <f>Tabla435[[#This Row],[VALOR UNITARIO INCLUIDO IMPUESTO]]</f>
        <v>31355</v>
      </c>
      <c r="H71" s="22">
        <v>0</v>
      </c>
      <c r="I71" s="12">
        <f>Tabla435[[#This Row],[VALOR UNITARIO]]*Tabla435[[#This Row],[IMPUESTO]]</f>
        <v>0</v>
      </c>
      <c r="J71" s="12">
        <v>31355</v>
      </c>
      <c r="K71" s="30">
        <v>31355</v>
      </c>
      <c r="L71" s="30" t="str">
        <f>+IF(Tabla435[[#This Row],[VALOR UNITARIO INCLUIDO IMPUESTO]]&lt;=Tabla435[[#This Row],[PROMEDIO PRECIO UNITARIO IMPUESTO INCLUIDO]],"CUMPLE","NO CUMPLE")</f>
        <v>CUMPLE</v>
      </c>
    </row>
    <row r="72" spans="1:12" x14ac:dyDescent="0.3">
      <c r="A72" s="7">
        <v>70</v>
      </c>
      <c r="B72" s="8">
        <v>50131600</v>
      </c>
      <c r="C72" s="9" t="s">
        <v>124</v>
      </c>
      <c r="D72" s="10" t="s">
        <v>124</v>
      </c>
      <c r="E72" s="8" t="s">
        <v>19</v>
      </c>
      <c r="F72" s="11">
        <v>1</v>
      </c>
      <c r="G72" s="12">
        <f>Tabla435[[#This Row],[VALOR UNITARIO INCLUIDO IMPUESTO]]</f>
        <v>15725</v>
      </c>
      <c r="H72" s="22">
        <v>0</v>
      </c>
      <c r="I72" s="12">
        <f>Tabla435[[#This Row],[VALOR UNITARIO]]*Tabla435[[#This Row],[IMPUESTO]]</f>
        <v>0</v>
      </c>
      <c r="J72" s="12">
        <v>15725</v>
      </c>
      <c r="K72" s="30">
        <v>15725</v>
      </c>
      <c r="L72" s="30" t="str">
        <f>+IF(Tabla435[[#This Row],[VALOR UNITARIO INCLUIDO IMPUESTO]]&lt;=Tabla435[[#This Row],[PROMEDIO PRECIO UNITARIO IMPUESTO INCLUIDO]],"CUMPLE","NO CUMPLE")</f>
        <v>CUMPLE</v>
      </c>
    </row>
    <row r="73" spans="1:12" x14ac:dyDescent="0.3">
      <c r="A73" s="7">
        <v>71</v>
      </c>
      <c r="B73" s="8">
        <v>50131600</v>
      </c>
      <c r="C73" s="9" t="s">
        <v>125</v>
      </c>
      <c r="D73" s="10" t="s">
        <v>126</v>
      </c>
      <c r="E73" s="8" t="s">
        <v>19</v>
      </c>
      <c r="F73" s="11">
        <v>1</v>
      </c>
      <c r="G73" s="12">
        <f>Tabla435[[#This Row],[VALOR UNITARIO INCLUIDO IMPUESTO]]</f>
        <v>50350</v>
      </c>
      <c r="H73" s="22">
        <v>0</v>
      </c>
      <c r="I73" s="12">
        <f>Tabla435[[#This Row],[VALOR UNITARIO]]*Tabla435[[#This Row],[IMPUESTO]]</f>
        <v>0</v>
      </c>
      <c r="J73" s="12">
        <v>50350</v>
      </c>
      <c r="K73" s="30">
        <v>50350</v>
      </c>
      <c r="L73" s="30" t="str">
        <f>+IF(Tabla435[[#This Row],[VALOR UNITARIO INCLUIDO IMPUESTO]]&lt;=Tabla435[[#This Row],[PROMEDIO PRECIO UNITARIO IMPUESTO INCLUIDO]],"CUMPLE","NO CUMPLE")</f>
        <v>CUMPLE</v>
      </c>
    </row>
    <row r="74" spans="1:12" ht="57.6" x14ac:dyDescent="0.3">
      <c r="A74" s="7">
        <v>72</v>
      </c>
      <c r="B74" s="8">
        <v>50111516</v>
      </c>
      <c r="C74" s="9" t="s">
        <v>127</v>
      </c>
      <c r="D74" s="10" t="s">
        <v>128</v>
      </c>
      <c r="E74" s="8" t="s">
        <v>19</v>
      </c>
      <c r="F74" s="11">
        <v>1</v>
      </c>
      <c r="G74" s="12">
        <f>Tabla435[[#This Row],[VALOR UNITARIO INCLUIDO IMPUESTO]]/1.19</f>
        <v>25565</v>
      </c>
      <c r="H74" s="22">
        <v>0.19</v>
      </c>
      <c r="I74" s="12">
        <f>Tabla435[[#This Row],[VALOR UNITARIO]]*Tabla435[[#This Row],[IMPUESTO]]</f>
        <v>4857.3500000000004</v>
      </c>
      <c r="J74" s="12">
        <v>30422.35</v>
      </c>
      <c r="K74" s="30">
        <v>30422.35</v>
      </c>
      <c r="L74" s="30" t="str">
        <f>+IF(Tabla435[[#This Row],[VALOR UNITARIO INCLUIDO IMPUESTO]]&lt;=Tabla435[[#This Row],[PROMEDIO PRECIO UNITARIO IMPUESTO INCLUIDO]],"CUMPLE","NO CUMPLE")</f>
        <v>CUMPLE</v>
      </c>
    </row>
    <row r="75" spans="1:12" x14ac:dyDescent="0.3">
      <c r="A75" s="7">
        <v>73</v>
      </c>
      <c r="B75" s="8">
        <v>50112012</v>
      </c>
      <c r="C75" s="9" t="s">
        <v>129</v>
      </c>
      <c r="D75" s="10" t="s">
        <v>130</v>
      </c>
      <c r="E75" s="8" t="s">
        <v>12</v>
      </c>
      <c r="F75" s="11">
        <v>1</v>
      </c>
      <c r="G75" s="12">
        <f>Tabla435[[#This Row],[VALOR UNITARIO INCLUIDO IMPUESTO]]/1.19</f>
        <v>43275</v>
      </c>
      <c r="H75" s="22">
        <v>0.19</v>
      </c>
      <c r="I75" s="12">
        <f>Tabla435[[#This Row],[VALOR UNITARIO]]*Tabla435[[#This Row],[IMPUESTO]]</f>
        <v>8222.25</v>
      </c>
      <c r="J75" s="12">
        <v>51497.25</v>
      </c>
      <c r="K75" s="30">
        <v>51497.25</v>
      </c>
      <c r="L75" s="30" t="str">
        <f>+IF(Tabla435[[#This Row],[VALOR UNITARIO INCLUIDO IMPUESTO]]&lt;=Tabla435[[#This Row],[PROMEDIO PRECIO UNITARIO IMPUESTO INCLUIDO]],"CUMPLE","NO CUMPLE")</f>
        <v>CUMPLE</v>
      </c>
    </row>
    <row r="76" spans="1:12" ht="43.2" x14ac:dyDescent="0.3">
      <c r="A76" s="7">
        <v>74</v>
      </c>
      <c r="B76" s="8">
        <v>50112011</v>
      </c>
      <c r="C76" s="9" t="s">
        <v>131</v>
      </c>
      <c r="D76" s="10" t="s">
        <v>132</v>
      </c>
      <c r="E76" s="8" t="s">
        <v>19</v>
      </c>
      <c r="F76" s="11">
        <v>1</v>
      </c>
      <c r="G76" s="12">
        <f>Tabla435[[#This Row],[VALOR UNITARIO INCLUIDO IMPUESTO]]/1.19</f>
        <v>35590</v>
      </c>
      <c r="H76" s="22">
        <v>0.19</v>
      </c>
      <c r="I76" s="12">
        <f>Tabla435[[#This Row],[VALOR UNITARIO]]*Tabla435[[#This Row],[IMPUESTO]]</f>
        <v>6762.1</v>
      </c>
      <c r="J76" s="12">
        <v>42352.1</v>
      </c>
      <c r="K76" s="30">
        <v>42352.1</v>
      </c>
      <c r="L76" s="30" t="str">
        <f>+IF(Tabla435[[#This Row],[VALOR UNITARIO INCLUIDO IMPUESTO]]&lt;=Tabla435[[#This Row],[PROMEDIO PRECIO UNITARIO IMPUESTO INCLUIDO]],"CUMPLE","NO CUMPLE")</f>
        <v>CUMPLE</v>
      </c>
    </row>
    <row r="77" spans="1:12" ht="28.8" x14ac:dyDescent="0.3">
      <c r="A77" s="7">
        <v>75</v>
      </c>
      <c r="B77" s="8">
        <v>50112011</v>
      </c>
      <c r="C77" s="9" t="s">
        <v>133</v>
      </c>
      <c r="D77" s="10" t="s">
        <v>134</v>
      </c>
      <c r="E77" s="8" t="s">
        <v>19</v>
      </c>
      <c r="F77" s="11">
        <v>1</v>
      </c>
      <c r="G77" s="12">
        <f>Tabla435[[#This Row],[VALOR UNITARIO INCLUIDO IMPUESTO]]/1.19</f>
        <v>38800</v>
      </c>
      <c r="H77" s="22">
        <v>0.19</v>
      </c>
      <c r="I77" s="12">
        <f>Tabla435[[#This Row],[VALOR UNITARIO]]*Tabla435[[#This Row],[IMPUESTO]]</f>
        <v>7372</v>
      </c>
      <c r="J77" s="12">
        <v>46172</v>
      </c>
      <c r="K77" s="30">
        <v>46172</v>
      </c>
      <c r="L77" s="30" t="str">
        <f>+IF(Tabla435[[#This Row],[VALOR UNITARIO INCLUIDO IMPUESTO]]&lt;=Tabla435[[#This Row],[PROMEDIO PRECIO UNITARIO IMPUESTO INCLUIDO]],"CUMPLE","NO CUMPLE")</f>
        <v>CUMPLE</v>
      </c>
    </row>
    <row r="78" spans="1:12" x14ac:dyDescent="0.3">
      <c r="A78" s="7">
        <v>76</v>
      </c>
      <c r="B78" s="8">
        <v>50111516</v>
      </c>
      <c r="C78" s="9" t="s">
        <v>135</v>
      </c>
      <c r="D78" s="10" t="s">
        <v>136</v>
      </c>
      <c r="E78" s="8" t="s">
        <v>12</v>
      </c>
      <c r="F78" s="11">
        <v>1</v>
      </c>
      <c r="G78" s="12">
        <f>Tabla435[[#This Row],[VALOR UNITARIO INCLUIDO IMPUESTO]]/1.19</f>
        <v>84910</v>
      </c>
      <c r="H78" s="22">
        <v>0.19</v>
      </c>
      <c r="I78" s="12">
        <f>Tabla435[[#This Row],[VALOR UNITARIO]]*Tabla435[[#This Row],[IMPUESTO]]</f>
        <v>16132.9</v>
      </c>
      <c r="J78" s="12">
        <v>101042.9</v>
      </c>
      <c r="K78" s="30">
        <v>101042.9</v>
      </c>
      <c r="L78" s="30" t="str">
        <f>+IF(Tabla435[[#This Row],[VALOR UNITARIO INCLUIDO IMPUESTO]]&lt;=Tabla435[[#This Row],[PROMEDIO PRECIO UNITARIO IMPUESTO INCLUIDO]],"CUMPLE","NO CUMPLE")</f>
        <v>CUMPLE</v>
      </c>
    </row>
    <row r="79" spans="1:12" ht="28.8" x14ac:dyDescent="0.3">
      <c r="A79" s="7">
        <v>77</v>
      </c>
      <c r="B79" s="8">
        <v>50111516</v>
      </c>
      <c r="C79" s="9" t="s">
        <v>137</v>
      </c>
      <c r="D79" s="10" t="s">
        <v>138</v>
      </c>
      <c r="E79" s="8" t="s">
        <v>19</v>
      </c>
      <c r="F79" s="11">
        <v>1</v>
      </c>
      <c r="G79" s="12">
        <f>Tabla435[[#This Row],[VALOR UNITARIO INCLUIDO IMPUESTO]]/1.19</f>
        <v>28245.000000000004</v>
      </c>
      <c r="H79" s="22">
        <v>0.19</v>
      </c>
      <c r="I79" s="12">
        <f>Tabla435[[#This Row],[VALOR UNITARIO]]*Tabla435[[#This Row],[IMPUESTO]]</f>
        <v>5366.5500000000011</v>
      </c>
      <c r="J79" s="12">
        <v>33611.550000000003</v>
      </c>
      <c r="K79" s="30">
        <v>33611.550000000003</v>
      </c>
      <c r="L79" s="30" t="str">
        <f>+IF(Tabla435[[#This Row],[VALOR UNITARIO INCLUIDO IMPUESTO]]&lt;=Tabla435[[#This Row],[PROMEDIO PRECIO UNITARIO IMPUESTO INCLUIDO]],"CUMPLE","NO CUMPLE")</f>
        <v>CUMPLE</v>
      </c>
    </row>
    <row r="80" spans="1:12" ht="57.6" x14ac:dyDescent="0.3">
      <c r="A80" s="7">
        <v>78</v>
      </c>
      <c r="B80" s="8">
        <v>50111516</v>
      </c>
      <c r="C80" s="9" t="s">
        <v>139</v>
      </c>
      <c r="D80" s="10" t="s">
        <v>140</v>
      </c>
      <c r="E80" s="8" t="s">
        <v>19</v>
      </c>
      <c r="F80" s="11">
        <v>1</v>
      </c>
      <c r="G80" s="12">
        <f>Tabla435[[#This Row],[VALOR UNITARIO INCLUIDO IMPUESTO]]/1.19</f>
        <v>36150</v>
      </c>
      <c r="H80" s="22">
        <v>0.19</v>
      </c>
      <c r="I80" s="12">
        <f>Tabla435[[#This Row],[VALOR UNITARIO]]*Tabla435[[#This Row],[IMPUESTO]]</f>
        <v>6868.5</v>
      </c>
      <c r="J80" s="12">
        <v>43018.5</v>
      </c>
      <c r="K80" s="30">
        <v>43018.5</v>
      </c>
      <c r="L80" s="30" t="str">
        <f>+IF(Tabla435[[#This Row],[VALOR UNITARIO INCLUIDO IMPUESTO]]&lt;=Tabla435[[#This Row],[PROMEDIO PRECIO UNITARIO IMPUESTO INCLUIDO]],"CUMPLE","NO CUMPLE")</f>
        <v>CUMPLE</v>
      </c>
    </row>
    <row r="81" spans="1:12" ht="28.8" x14ac:dyDescent="0.3">
      <c r="A81" s="7">
        <v>79</v>
      </c>
      <c r="B81" s="8">
        <v>50111516</v>
      </c>
      <c r="C81" s="9" t="s">
        <v>141</v>
      </c>
      <c r="D81" s="10" t="s">
        <v>142</v>
      </c>
      <c r="E81" s="8" t="s">
        <v>19</v>
      </c>
      <c r="F81" s="11">
        <v>1</v>
      </c>
      <c r="G81" s="12">
        <f>Tabla435[[#This Row],[VALOR UNITARIO INCLUIDO IMPUESTO]]/1.19</f>
        <v>90820</v>
      </c>
      <c r="H81" s="22">
        <v>0.19</v>
      </c>
      <c r="I81" s="12">
        <f>Tabla435[[#This Row],[VALOR UNITARIO]]*Tabla435[[#This Row],[IMPUESTO]]</f>
        <v>17255.8</v>
      </c>
      <c r="J81" s="12">
        <v>108075.8</v>
      </c>
      <c r="K81" s="30">
        <v>108075.8</v>
      </c>
      <c r="L81" s="30" t="str">
        <f>+IF(Tabla435[[#This Row],[VALOR UNITARIO INCLUIDO IMPUESTO]]&lt;=Tabla435[[#This Row],[PROMEDIO PRECIO UNITARIO IMPUESTO INCLUIDO]],"CUMPLE","NO CUMPLE")</f>
        <v>CUMPLE</v>
      </c>
    </row>
    <row r="82" spans="1:12" x14ac:dyDescent="0.3">
      <c r="A82" s="7">
        <v>80</v>
      </c>
      <c r="B82" s="8">
        <v>50111513</v>
      </c>
      <c r="C82" s="9" t="s">
        <v>143</v>
      </c>
      <c r="D82" s="10" t="s">
        <v>143</v>
      </c>
      <c r="E82" s="8" t="s">
        <v>12</v>
      </c>
      <c r="F82" s="11">
        <v>1</v>
      </c>
      <c r="G82" s="12">
        <f>Tabla435[[#This Row],[VALOR UNITARIO INCLUIDO IMPUESTO]]</f>
        <v>47595</v>
      </c>
      <c r="H82" s="22">
        <v>0</v>
      </c>
      <c r="I82" s="12">
        <f>Tabla435[[#This Row],[VALOR UNITARIO]]*Tabla435[[#This Row],[IMPUESTO]]</f>
        <v>0</v>
      </c>
      <c r="J82" s="12">
        <v>47595</v>
      </c>
      <c r="K82" s="30">
        <v>47595</v>
      </c>
      <c r="L82" s="30" t="str">
        <f>+IF(Tabla435[[#This Row],[VALOR UNITARIO INCLUIDO IMPUESTO]]&lt;=Tabla435[[#This Row],[PROMEDIO PRECIO UNITARIO IMPUESTO INCLUIDO]],"CUMPLE","NO CUMPLE")</f>
        <v>CUMPLE</v>
      </c>
    </row>
    <row r="83" spans="1:12" x14ac:dyDescent="0.3">
      <c r="A83" s="7">
        <v>81</v>
      </c>
      <c r="B83" s="8">
        <v>50121500</v>
      </c>
      <c r="C83" s="9" t="s">
        <v>144</v>
      </c>
      <c r="D83" s="10" t="s">
        <v>145</v>
      </c>
      <c r="E83" s="8" t="s">
        <v>12</v>
      </c>
      <c r="F83" s="11">
        <v>1</v>
      </c>
      <c r="G83" s="12">
        <f>Tabla435[[#This Row],[VALOR UNITARIO INCLUIDO IMPUESTO]]</f>
        <v>40250</v>
      </c>
      <c r="H83" s="22">
        <v>0</v>
      </c>
      <c r="I83" s="12">
        <f>Tabla435[[#This Row],[VALOR UNITARIO]]*Tabla435[[#This Row],[IMPUESTO]]</f>
        <v>0</v>
      </c>
      <c r="J83" s="12">
        <v>40250</v>
      </c>
      <c r="K83" s="30">
        <v>40250</v>
      </c>
      <c r="L83" s="30" t="str">
        <f>+IF(Tabla435[[#This Row],[VALOR UNITARIO INCLUIDO IMPUESTO]]&lt;=Tabla435[[#This Row],[PROMEDIO PRECIO UNITARIO IMPUESTO INCLUIDO]],"CUMPLE","NO CUMPLE")</f>
        <v>CUMPLE</v>
      </c>
    </row>
    <row r="84" spans="1:12" x14ac:dyDescent="0.3">
      <c r="A84" s="7">
        <v>82</v>
      </c>
      <c r="B84" s="8">
        <v>50121600</v>
      </c>
      <c r="C84" s="9" t="s">
        <v>146</v>
      </c>
      <c r="D84" s="10" t="s">
        <v>146</v>
      </c>
      <c r="E84" s="8" t="s">
        <v>12</v>
      </c>
      <c r="F84" s="11">
        <v>1</v>
      </c>
      <c r="G84" s="12">
        <f>Tabla435[[#This Row],[VALOR UNITARIO INCLUIDO IMPUESTO]]</f>
        <v>181300</v>
      </c>
      <c r="H84" s="22">
        <v>0</v>
      </c>
      <c r="I84" s="12">
        <f>Tabla435[[#This Row],[VALOR UNITARIO]]*Tabla435[[#This Row],[IMPUESTO]]</f>
        <v>0</v>
      </c>
      <c r="J84" s="12">
        <v>181300</v>
      </c>
      <c r="K84" s="30">
        <v>181300</v>
      </c>
      <c r="L84" s="30" t="str">
        <f>+IF(Tabla435[[#This Row],[VALOR UNITARIO INCLUIDO IMPUESTO]]&lt;=Tabla435[[#This Row],[PROMEDIO PRECIO UNITARIO IMPUESTO INCLUIDO]],"CUMPLE","NO CUMPLE")</f>
        <v>CUMPLE</v>
      </c>
    </row>
    <row r="85" spans="1:12" ht="28.8" x14ac:dyDescent="0.3">
      <c r="A85" s="7">
        <v>83</v>
      </c>
      <c r="B85" s="8">
        <v>50121600</v>
      </c>
      <c r="C85" s="9" t="s">
        <v>147</v>
      </c>
      <c r="D85" s="10" t="s">
        <v>148</v>
      </c>
      <c r="E85" s="8" t="s">
        <v>12</v>
      </c>
      <c r="F85" s="11">
        <v>1</v>
      </c>
      <c r="G85" s="12">
        <f>Tabla435[[#This Row],[VALOR UNITARIO INCLUIDO IMPUESTO]]</f>
        <v>215950</v>
      </c>
      <c r="H85" s="22">
        <v>0</v>
      </c>
      <c r="I85" s="12">
        <f>Tabla435[[#This Row],[VALOR UNITARIO]]*Tabla435[[#This Row],[IMPUESTO]]</f>
        <v>0</v>
      </c>
      <c r="J85" s="12">
        <v>215950</v>
      </c>
      <c r="K85" s="30">
        <v>215950</v>
      </c>
      <c r="L85" s="30" t="str">
        <f>+IF(Tabla435[[#This Row],[VALOR UNITARIO INCLUIDO IMPUESTO]]&lt;=Tabla435[[#This Row],[PROMEDIO PRECIO UNITARIO IMPUESTO INCLUIDO]],"CUMPLE","NO CUMPLE")</f>
        <v>CUMPLE</v>
      </c>
    </row>
    <row r="86" spans="1:12" x14ac:dyDescent="0.3">
      <c r="A86" s="7">
        <v>84</v>
      </c>
      <c r="B86" s="8">
        <v>50121600</v>
      </c>
      <c r="C86" s="9" t="s">
        <v>149</v>
      </c>
      <c r="D86" s="10" t="s">
        <v>150</v>
      </c>
      <c r="E86" s="8" t="s">
        <v>12</v>
      </c>
      <c r="F86" s="11">
        <v>1</v>
      </c>
      <c r="G86" s="12">
        <f>Tabla435[[#This Row],[VALOR UNITARIO INCLUIDO IMPUESTO]]</f>
        <v>203450</v>
      </c>
      <c r="H86" s="22">
        <v>0</v>
      </c>
      <c r="I86" s="12">
        <f>Tabla435[[#This Row],[VALOR UNITARIO]]*Tabla435[[#This Row],[IMPUESTO]]</f>
        <v>0</v>
      </c>
      <c r="J86" s="12">
        <v>203450</v>
      </c>
      <c r="K86" s="30">
        <v>203450</v>
      </c>
      <c r="L86" s="30" t="str">
        <f>+IF(Tabla435[[#This Row],[VALOR UNITARIO INCLUIDO IMPUESTO]]&lt;=Tabla435[[#This Row],[PROMEDIO PRECIO UNITARIO IMPUESTO INCLUIDO]],"CUMPLE","NO CUMPLE")</f>
        <v>CUMPLE</v>
      </c>
    </row>
    <row r="87" spans="1:12" x14ac:dyDescent="0.3">
      <c r="A87" s="7">
        <v>85</v>
      </c>
      <c r="B87" s="8">
        <v>50111513</v>
      </c>
      <c r="C87" s="9" t="s">
        <v>151</v>
      </c>
      <c r="D87" s="10" t="s">
        <v>152</v>
      </c>
      <c r="E87" s="8" t="s">
        <v>12</v>
      </c>
      <c r="F87" s="11">
        <v>1</v>
      </c>
      <c r="G87" s="12">
        <f>Tabla435[[#This Row],[VALOR UNITARIO INCLUIDO IMPUESTO]]</f>
        <v>75600</v>
      </c>
      <c r="H87" s="22">
        <v>0</v>
      </c>
      <c r="I87" s="12">
        <f>Tabla435[[#This Row],[VALOR UNITARIO]]*Tabla435[[#This Row],[IMPUESTO]]</f>
        <v>0</v>
      </c>
      <c r="J87" s="12">
        <v>75600</v>
      </c>
      <c r="K87" s="30">
        <v>75600</v>
      </c>
      <c r="L87" s="30" t="str">
        <f>+IF(Tabla435[[#This Row],[VALOR UNITARIO INCLUIDO IMPUESTO]]&lt;=Tabla435[[#This Row],[PROMEDIO PRECIO UNITARIO IMPUESTO INCLUIDO]],"CUMPLE","NO CUMPLE")</f>
        <v>CUMPLE</v>
      </c>
    </row>
    <row r="88" spans="1:12" x14ac:dyDescent="0.3">
      <c r="A88" s="7">
        <v>86</v>
      </c>
      <c r="B88" s="8">
        <v>50111513</v>
      </c>
      <c r="C88" s="9" t="s">
        <v>153</v>
      </c>
      <c r="D88" s="10" t="s">
        <v>153</v>
      </c>
      <c r="E88" s="8" t="s">
        <v>12</v>
      </c>
      <c r="F88" s="11">
        <v>1</v>
      </c>
      <c r="G88" s="12">
        <f>Tabla435[[#This Row],[VALOR UNITARIO INCLUIDO IMPUESTO]]</f>
        <v>48200</v>
      </c>
      <c r="H88" s="22">
        <v>0</v>
      </c>
      <c r="I88" s="12">
        <f>Tabla435[[#This Row],[VALOR UNITARIO]]*Tabla435[[#This Row],[IMPUESTO]]</f>
        <v>0</v>
      </c>
      <c r="J88" s="12">
        <v>48200</v>
      </c>
      <c r="K88" s="30">
        <v>48200</v>
      </c>
      <c r="L88" s="30" t="str">
        <f>+IF(Tabla435[[#This Row],[VALOR UNITARIO INCLUIDO IMPUESTO]]&lt;=Tabla435[[#This Row],[PROMEDIO PRECIO UNITARIO IMPUESTO INCLUIDO]],"CUMPLE","NO CUMPLE")</f>
        <v>CUMPLE</v>
      </c>
    </row>
    <row r="89" spans="1:12" x14ac:dyDescent="0.3">
      <c r="A89" s="7">
        <v>87</v>
      </c>
      <c r="B89" s="8">
        <v>50121500</v>
      </c>
      <c r="C89" s="9" t="s">
        <v>154</v>
      </c>
      <c r="D89" s="10" t="s">
        <v>154</v>
      </c>
      <c r="E89" s="8" t="s">
        <v>12</v>
      </c>
      <c r="F89" s="11">
        <v>1</v>
      </c>
      <c r="G89" s="12">
        <f>Tabla435[[#This Row],[VALOR UNITARIO INCLUIDO IMPUESTO]]</f>
        <v>50180</v>
      </c>
      <c r="H89" s="22">
        <v>0</v>
      </c>
      <c r="I89" s="12">
        <f>Tabla435[[#This Row],[VALOR UNITARIO]]*Tabla435[[#This Row],[IMPUESTO]]</f>
        <v>0</v>
      </c>
      <c r="J89" s="12">
        <v>50180</v>
      </c>
      <c r="K89" s="30">
        <v>50180</v>
      </c>
      <c r="L89" s="30" t="str">
        <f>+IF(Tabla435[[#This Row],[VALOR UNITARIO INCLUIDO IMPUESTO]]&lt;=Tabla435[[#This Row],[PROMEDIO PRECIO UNITARIO IMPUESTO INCLUIDO]],"CUMPLE","NO CUMPLE")</f>
        <v>CUMPLE</v>
      </c>
    </row>
    <row r="90" spans="1:12" ht="28.8" x14ac:dyDescent="0.3">
      <c r="A90" s="7">
        <v>88</v>
      </c>
      <c r="B90" s="8">
        <v>50111513</v>
      </c>
      <c r="C90" s="9" t="s">
        <v>155</v>
      </c>
      <c r="D90" s="10" t="s">
        <v>156</v>
      </c>
      <c r="E90" s="8" t="s">
        <v>12</v>
      </c>
      <c r="F90" s="11">
        <v>1</v>
      </c>
      <c r="G90" s="12">
        <f>Tabla435[[#This Row],[VALOR UNITARIO INCLUIDO IMPUESTO]]</f>
        <v>88215</v>
      </c>
      <c r="H90" s="22">
        <v>0</v>
      </c>
      <c r="I90" s="12">
        <f>Tabla435[[#This Row],[VALOR UNITARIO]]*Tabla435[[#This Row],[IMPUESTO]]</f>
        <v>0</v>
      </c>
      <c r="J90" s="12">
        <v>88215</v>
      </c>
      <c r="K90" s="30">
        <v>88215</v>
      </c>
      <c r="L90" s="30" t="str">
        <f>+IF(Tabla435[[#This Row],[VALOR UNITARIO INCLUIDO IMPUESTO]]&lt;=Tabla435[[#This Row],[PROMEDIO PRECIO UNITARIO IMPUESTO INCLUIDO]],"CUMPLE","NO CUMPLE")</f>
        <v>CUMPLE</v>
      </c>
    </row>
    <row r="91" spans="1:12" x14ac:dyDescent="0.3">
      <c r="A91" s="7">
        <v>89</v>
      </c>
      <c r="B91" s="8">
        <v>50111514</v>
      </c>
      <c r="C91" s="9" t="s">
        <v>157</v>
      </c>
      <c r="D91" s="10" t="s">
        <v>157</v>
      </c>
      <c r="E91" s="8" t="s">
        <v>12</v>
      </c>
      <c r="F91" s="11">
        <v>1</v>
      </c>
      <c r="G91" s="12">
        <f>Tabla435[[#This Row],[VALOR UNITARIO INCLUIDO IMPUESTO]]</f>
        <v>58600</v>
      </c>
      <c r="H91" s="22">
        <v>0</v>
      </c>
      <c r="I91" s="12">
        <f>Tabla435[[#This Row],[VALOR UNITARIO]]*Tabla435[[#This Row],[IMPUESTO]]</f>
        <v>0</v>
      </c>
      <c r="J91" s="12">
        <v>58600</v>
      </c>
      <c r="K91" s="30">
        <v>58600</v>
      </c>
      <c r="L91" s="30" t="str">
        <f>+IF(Tabla435[[#This Row],[VALOR UNITARIO INCLUIDO IMPUESTO]]&lt;=Tabla435[[#This Row],[PROMEDIO PRECIO UNITARIO IMPUESTO INCLUIDO]],"CUMPLE","NO CUMPLE")</f>
        <v>CUMPLE</v>
      </c>
    </row>
    <row r="92" spans="1:12" x14ac:dyDescent="0.3">
      <c r="A92" s="7">
        <v>90</v>
      </c>
      <c r="B92" s="8">
        <v>50111514</v>
      </c>
      <c r="C92" s="9" t="s">
        <v>158</v>
      </c>
      <c r="D92" s="10" t="s">
        <v>159</v>
      </c>
      <c r="E92" s="8" t="s">
        <v>12</v>
      </c>
      <c r="F92" s="11">
        <v>1</v>
      </c>
      <c r="G92" s="12">
        <f>Tabla435[[#This Row],[VALOR UNITARIO INCLUIDO IMPUESTO]]</f>
        <v>58600</v>
      </c>
      <c r="H92" s="22">
        <v>0</v>
      </c>
      <c r="I92" s="12">
        <f>Tabla435[[#This Row],[VALOR UNITARIO]]*Tabla435[[#This Row],[IMPUESTO]]</f>
        <v>0</v>
      </c>
      <c r="J92" s="12">
        <v>58600</v>
      </c>
      <c r="K92" s="30">
        <v>58600</v>
      </c>
      <c r="L92" s="30" t="str">
        <f>+IF(Tabla435[[#This Row],[VALOR UNITARIO INCLUIDO IMPUESTO]]&lt;=Tabla435[[#This Row],[PROMEDIO PRECIO UNITARIO IMPUESTO INCLUIDO]],"CUMPLE","NO CUMPLE")</f>
        <v>CUMPLE</v>
      </c>
    </row>
    <row r="93" spans="1:12" x14ac:dyDescent="0.3">
      <c r="A93" s="7">
        <v>91</v>
      </c>
      <c r="B93" s="8">
        <v>50111500</v>
      </c>
      <c r="C93" s="9" t="s">
        <v>160</v>
      </c>
      <c r="D93" s="10" t="s">
        <v>161</v>
      </c>
      <c r="E93" s="8" t="s">
        <v>12</v>
      </c>
      <c r="F93" s="11">
        <v>1</v>
      </c>
      <c r="G93" s="12">
        <f>Tabla435[[#This Row],[VALOR UNITARIO INCLUIDO IMPUESTO]]</f>
        <v>108190</v>
      </c>
      <c r="H93" s="22">
        <v>0</v>
      </c>
      <c r="I93" s="12">
        <f>Tabla435[[#This Row],[VALOR UNITARIO]]*Tabla435[[#This Row],[IMPUESTO]]</f>
        <v>0</v>
      </c>
      <c r="J93" s="12">
        <v>108190</v>
      </c>
      <c r="K93" s="30">
        <v>108190</v>
      </c>
      <c r="L93" s="30" t="str">
        <f>+IF(Tabla435[[#This Row],[VALOR UNITARIO INCLUIDO IMPUESTO]]&lt;=Tabla435[[#This Row],[PROMEDIO PRECIO UNITARIO IMPUESTO INCLUIDO]],"CUMPLE","NO CUMPLE")</f>
        <v>CUMPLE</v>
      </c>
    </row>
    <row r="94" spans="1:12" ht="28.8" x14ac:dyDescent="0.3">
      <c r="A94" s="7">
        <v>92</v>
      </c>
      <c r="B94" s="8">
        <v>50111513</v>
      </c>
      <c r="C94" s="9" t="s">
        <v>162</v>
      </c>
      <c r="D94" s="10" t="s">
        <v>163</v>
      </c>
      <c r="E94" s="8" t="s">
        <v>12</v>
      </c>
      <c r="F94" s="11">
        <v>1</v>
      </c>
      <c r="G94" s="12">
        <f>Tabla435[[#This Row],[VALOR UNITARIO INCLUIDO IMPUESTO]]</f>
        <v>108190</v>
      </c>
      <c r="H94" s="22">
        <v>0</v>
      </c>
      <c r="I94" s="12">
        <f>Tabla435[[#This Row],[VALOR UNITARIO]]*Tabla435[[#This Row],[IMPUESTO]]</f>
        <v>0</v>
      </c>
      <c r="J94" s="12">
        <v>108190</v>
      </c>
      <c r="K94" s="30">
        <v>108190</v>
      </c>
      <c r="L94" s="30" t="str">
        <f>+IF(Tabla435[[#This Row],[VALOR UNITARIO INCLUIDO IMPUESTO]]&lt;=Tabla435[[#This Row],[PROMEDIO PRECIO UNITARIO IMPUESTO INCLUIDO]],"CUMPLE","NO CUMPLE")</f>
        <v>CUMPLE</v>
      </c>
    </row>
    <row r="95" spans="1:12" ht="28.8" x14ac:dyDescent="0.3">
      <c r="A95" s="7">
        <v>93</v>
      </c>
      <c r="B95" s="8">
        <v>50111513</v>
      </c>
      <c r="C95" s="9" t="s">
        <v>164</v>
      </c>
      <c r="D95" s="10" t="s">
        <v>165</v>
      </c>
      <c r="E95" s="8" t="s">
        <v>12</v>
      </c>
      <c r="F95" s="11">
        <v>1</v>
      </c>
      <c r="G95" s="12">
        <f>Tabla435[[#This Row],[VALOR UNITARIO INCLUIDO IMPUESTO]]</f>
        <v>139435</v>
      </c>
      <c r="H95" s="22">
        <v>0</v>
      </c>
      <c r="I95" s="12">
        <f>Tabla435[[#This Row],[VALOR UNITARIO]]*Tabla435[[#This Row],[IMPUESTO]]</f>
        <v>0</v>
      </c>
      <c r="J95" s="12">
        <v>139435</v>
      </c>
      <c r="K95" s="30">
        <v>139435</v>
      </c>
      <c r="L95" s="30" t="str">
        <f>+IF(Tabla435[[#This Row],[VALOR UNITARIO INCLUIDO IMPUESTO]]&lt;=Tabla435[[#This Row],[PROMEDIO PRECIO UNITARIO IMPUESTO INCLUIDO]],"CUMPLE","NO CUMPLE")</f>
        <v>CUMPLE</v>
      </c>
    </row>
    <row r="96" spans="1:12" x14ac:dyDescent="0.3">
      <c r="A96" s="7">
        <v>94</v>
      </c>
      <c r="B96" s="8">
        <v>50121600</v>
      </c>
      <c r="C96" s="9" t="s">
        <v>166</v>
      </c>
      <c r="D96" s="10" t="s">
        <v>166</v>
      </c>
      <c r="E96" s="8" t="s">
        <v>19</v>
      </c>
      <c r="F96" s="11">
        <v>1</v>
      </c>
      <c r="G96" s="12">
        <f>Tabla435[[#This Row],[VALOR UNITARIO INCLUIDO IMPUESTO]]</f>
        <v>51700</v>
      </c>
      <c r="H96" s="22">
        <v>0</v>
      </c>
      <c r="I96" s="12">
        <f>Tabla435[[#This Row],[VALOR UNITARIO]]*Tabla435[[#This Row],[IMPUESTO]]</f>
        <v>0</v>
      </c>
      <c r="J96" s="12">
        <v>51700</v>
      </c>
      <c r="K96" s="30">
        <v>51700</v>
      </c>
      <c r="L96" s="30" t="str">
        <f>+IF(Tabla435[[#This Row],[VALOR UNITARIO INCLUIDO IMPUESTO]]&lt;=Tabla435[[#This Row],[PROMEDIO PRECIO UNITARIO IMPUESTO INCLUIDO]],"CUMPLE","NO CUMPLE")</f>
        <v>CUMPLE</v>
      </c>
    </row>
    <row r="97" spans="1:12" x14ac:dyDescent="0.3">
      <c r="A97" s="7">
        <v>95</v>
      </c>
      <c r="B97" s="8">
        <v>50121500</v>
      </c>
      <c r="C97" s="9" t="s">
        <v>167</v>
      </c>
      <c r="D97" s="10" t="s">
        <v>167</v>
      </c>
      <c r="E97" s="8" t="s">
        <v>12</v>
      </c>
      <c r="F97" s="11">
        <v>1</v>
      </c>
      <c r="G97" s="12">
        <f>Tabla435[[#This Row],[VALOR UNITARIO INCLUIDO IMPUESTO]]</f>
        <v>58655</v>
      </c>
      <c r="H97" s="22">
        <v>0</v>
      </c>
      <c r="I97" s="12">
        <f>Tabla435[[#This Row],[VALOR UNITARIO]]*Tabla435[[#This Row],[IMPUESTO]]</f>
        <v>0</v>
      </c>
      <c r="J97" s="12">
        <v>58655</v>
      </c>
      <c r="K97" s="30">
        <v>58655</v>
      </c>
      <c r="L97" s="30" t="str">
        <f>+IF(Tabla435[[#This Row],[VALOR UNITARIO INCLUIDO IMPUESTO]]&lt;=Tabla435[[#This Row],[PROMEDIO PRECIO UNITARIO IMPUESTO INCLUIDO]],"CUMPLE","NO CUMPLE")</f>
        <v>CUMPLE</v>
      </c>
    </row>
    <row r="98" spans="1:12" x14ac:dyDescent="0.3">
      <c r="A98" s="7">
        <v>96</v>
      </c>
      <c r="B98" s="8">
        <v>50121539</v>
      </c>
      <c r="C98" s="9" t="s">
        <v>168</v>
      </c>
      <c r="D98" s="10" t="s">
        <v>168</v>
      </c>
      <c r="E98" s="8" t="s">
        <v>12</v>
      </c>
      <c r="F98" s="11">
        <v>1</v>
      </c>
      <c r="G98" s="12">
        <f>Tabla435[[#This Row],[VALOR UNITARIO INCLUIDO IMPUESTO]]</f>
        <v>32100</v>
      </c>
      <c r="H98" s="22">
        <v>0</v>
      </c>
      <c r="I98" s="12">
        <f>Tabla435[[#This Row],[VALOR UNITARIO]]*Tabla435[[#This Row],[IMPUESTO]]</f>
        <v>0</v>
      </c>
      <c r="J98" s="12">
        <v>32100</v>
      </c>
      <c r="K98" s="30">
        <v>32100</v>
      </c>
      <c r="L98" s="30" t="str">
        <f>+IF(Tabla435[[#This Row],[VALOR UNITARIO INCLUIDO IMPUESTO]]&lt;=Tabla435[[#This Row],[PROMEDIO PRECIO UNITARIO IMPUESTO INCLUIDO]],"CUMPLE","NO CUMPLE")</f>
        <v>CUMPLE</v>
      </c>
    </row>
    <row r="99" spans="1:12" x14ac:dyDescent="0.3">
      <c r="A99" s="7">
        <v>97</v>
      </c>
      <c r="B99" s="8">
        <v>50121539</v>
      </c>
      <c r="C99" s="9" t="s">
        <v>169</v>
      </c>
      <c r="D99" s="10" t="s">
        <v>169</v>
      </c>
      <c r="E99" s="8" t="s">
        <v>12</v>
      </c>
      <c r="F99" s="11">
        <v>1</v>
      </c>
      <c r="G99" s="12">
        <f>Tabla435[[#This Row],[VALOR UNITARIO INCLUIDO IMPUESTO]]</f>
        <v>35575</v>
      </c>
      <c r="H99" s="22">
        <v>0</v>
      </c>
      <c r="I99" s="12">
        <f>Tabla435[[#This Row],[VALOR UNITARIO]]*Tabla435[[#This Row],[IMPUESTO]]</f>
        <v>0</v>
      </c>
      <c r="J99" s="12">
        <v>35575</v>
      </c>
      <c r="K99" s="30">
        <v>35575</v>
      </c>
      <c r="L99" s="30" t="str">
        <f>+IF(Tabla435[[#This Row],[VALOR UNITARIO INCLUIDO IMPUESTO]]&lt;=Tabla435[[#This Row],[PROMEDIO PRECIO UNITARIO IMPUESTO INCLUIDO]],"CUMPLE","NO CUMPLE")</f>
        <v>CUMPLE</v>
      </c>
    </row>
    <row r="100" spans="1:12" x14ac:dyDescent="0.3">
      <c r="A100" s="7">
        <v>98</v>
      </c>
      <c r="B100" s="8">
        <v>50112010</v>
      </c>
      <c r="C100" s="9" t="s">
        <v>170</v>
      </c>
      <c r="D100" s="10" t="s">
        <v>170</v>
      </c>
      <c r="E100" s="8" t="s">
        <v>12</v>
      </c>
      <c r="F100" s="11">
        <v>1</v>
      </c>
      <c r="G100" s="12">
        <f>Tabla435[[#This Row],[VALOR UNITARIO INCLUIDO IMPUESTO]]</f>
        <v>32650</v>
      </c>
      <c r="H100" s="22">
        <v>0</v>
      </c>
      <c r="I100" s="12">
        <f>Tabla435[[#This Row],[VALOR UNITARIO]]*Tabla435[[#This Row],[IMPUESTO]]</f>
        <v>0</v>
      </c>
      <c r="J100" s="12">
        <v>32650</v>
      </c>
      <c r="K100" s="30">
        <v>32650</v>
      </c>
      <c r="L100" s="30" t="str">
        <f>+IF(Tabla435[[#This Row],[VALOR UNITARIO INCLUIDO IMPUESTO]]&lt;=Tabla435[[#This Row],[PROMEDIO PRECIO UNITARIO IMPUESTO INCLUIDO]],"CUMPLE","NO CUMPLE")</f>
        <v>CUMPLE</v>
      </c>
    </row>
    <row r="101" spans="1:12" x14ac:dyDescent="0.3">
      <c r="A101" s="7">
        <v>99</v>
      </c>
      <c r="B101" s="8">
        <v>50111513</v>
      </c>
      <c r="C101" s="9" t="s">
        <v>171</v>
      </c>
      <c r="D101" s="10" t="s">
        <v>171</v>
      </c>
      <c r="E101" s="8" t="s">
        <v>12</v>
      </c>
      <c r="F101" s="11">
        <v>1</v>
      </c>
      <c r="G101" s="12">
        <f>Tabla435[[#This Row],[VALOR UNITARIO INCLUIDO IMPUESTO]]/1.19</f>
        <v>55860</v>
      </c>
      <c r="H101" s="22">
        <v>0.19</v>
      </c>
      <c r="I101" s="12">
        <f>Tabla435[[#This Row],[VALOR UNITARIO]]*Tabla435[[#This Row],[IMPUESTO]]</f>
        <v>10613.4</v>
      </c>
      <c r="J101" s="12">
        <v>66473.399999999994</v>
      </c>
      <c r="K101" s="30">
        <v>66473.399999999994</v>
      </c>
      <c r="L101" s="30" t="str">
        <f>+IF(Tabla435[[#This Row],[VALOR UNITARIO INCLUIDO IMPUESTO]]&lt;=Tabla435[[#This Row],[PROMEDIO PRECIO UNITARIO IMPUESTO INCLUIDO]],"CUMPLE","NO CUMPLE")</f>
        <v>CUMPLE</v>
      </c>
    </row>
    <row r="102" spans="1:12" x14ac:dyDescent="0.3">
      <c r="A102" s="7">
        <v>100</v>
      </c>
      <c r="B102" s="8">
        <v>50111513</v>
      </c>
      <c r="C102" s="9" t="s">
        <v>172</v>
      </c>
      <c r="D102" s="10" t="s">
        <v>172</v>
      </c>
      <c r="E102" s="8" t="s">
        <v>12</v>
      </c>
      <c r="F102" s="11">
        <v>1</v>
      </c>
      <c r="G102" s="12">
        <f>Tabla435[[#This Row],[VALOR UNITARIO INCLUIDO IMPUESTO]]</f>
        <v>51800</v>
      </c>
      <c r="H102" s="22">
        <v>0</v>
      </c>
      <c r="I102" s="12">
        <f>Tabla435[[#This Row],[VALOR UNITARIO]]*Tabla435[[#This Row],[IMPUESTO]]</f>
        <v>0</v>
      </c>
      <c r="J102" s="12">
        <v>51800</v>
      </c>
      <c r="K102" s="30">
        <v>51800</v>
      </c>
      <c r="L102" s="30" t="str">
        <f>+IF(Tabla435[[#This Row],[VALOR UNITARIO INCLUIDO IMPUESTO]]&lt;=Tabla435[[#This Row],[PROMEDIO PRECIO UNITARIO IMPUESTO INCLUIDO]],"CUMPLE","NO CUMPLE")</f>
        <v>CUMPLE</v>
      </c>
    </row>
    <row r="103" spans="1:12" s="8" customFormat="1" x14ac:dyDescent="0.3">
      <c r="A103" s="8">
        <v>101</v>
      </c>
      <c r="B103" s="8">
        <v>50112000</v>
      </c>
      <c r="C103" s="8" t="s">
        <v>173</v>
      </c>
      <c r="D103" s="8" t="s">
        <v>174</v>
      </c>
      <c r="E103" s="8" t="s">
        <v>19</v>
      </c>
      <c r="F103" s="8">
        <v>1</v>
      </c>
      <c r="G103" s="12">
        <f>Tabla435[[#This Row],[VALOR UNITARIO INCLUIDO IMPUESTO]]/1.19</f>
        <v>20860.000000000004</v>
      </c>
      <c r="H103" s="22">
        <v>0.19</v>
      </c>
      <c r="I103" s="12">
        <f>Tabla435[[#This Row],[VALOR UNITARIO]]*Tabla435[[#This Row],[IMPUESTO]]</f>
        <v>3963.4000000000005</v>
      </c>
      <c r="J103" s="12">
        <v>24823.4</v>
      </c>
      <c r="K103" s="31">
        <v>24823.4</v>
      </c>
      <c r="L103" s="31" t="str">
        <f>+IF(Tabla435[[#This Row],[VALOR UNITARIO INCLUIDO IMPUESTO]]&lt;=Tabla435[[#This Row],[PROMEDIO PRECIO UNITARIO IMPUESTO INCLUIDO]],"CUMPLE","NO CUMPLE")</f>
        <v>CUMPLE</v>
      </c>
    </row>
    <row r="104" spans="1:12" s="8" customFormat="1" x14ac:dyDescent="0.3">
      <c r="A104" s="8">
        <v>102</v>
      </c>
      <c r="B104" s="8">
        <v>50112000</v>
      </c>
      <c r="C104" s="8" t="s">
        <v>175</v>
      </c>
      <c r="D104" s="8" t="s">
        <v>176</v>
      </c>
      <c r="E104" s="8" t="s">
        <v>12</v>
      </c>
      <c r="F104" s="8">
        <v>1</v>
      </c>
      <c r="G104" s="12">
        <f>Tabla435[[#This Row],[VALOR UNITARIO INCLUIDO IMPUESTO]]</f>
        <v>70650</v>
      </c>
      <c r="H104" s="22">
        <v>0</v>
      </c>
      <c r="I104" s="12">
        <f>Tabla435[[#This Row],[VALOR UNITARIO]]*Tabla435[[#This Row],[IMPUESTO]]</f>
        <v>0</v>
      </c>
      <c r="J104" s="12">
        <v>70650</v>
      </c>
      <c r="K104" s="31">
        <v>70650</v>
      </c>
      <c r="L104" s="31" t="str">
        <f>+IF(Tabla435[[#This Row],[VALOR UNITARIO INCLUIDO IMPUESTO]]&lt;=Tabla435[[#This Row],[PROMEDIO PRECIO UNITARIO IMPUESTO INCLUIDO]],"CUMPLE","NO CUMPLE")</f>
        <v>CUMPLE</v>
      </c>
    </row>
    <row r="105" spans="1:12" s="8" customFormat="1" x14ac:dyDescent="0.3">
      <c r="A105" s="8">
        <v>103</v>
      </c>
      <c r="B105" s="8">
        <v>50111513</v>
      </c>
      <c r="C105" s="8" t="s">
        <v>177</v>
      </c>
      <c r="D105" s="8" t="s">
        <v>177</v>
      </c>
      <c r="E105" s="8" t="s">
        <v>12</v>
      </c>
      <c r="F105" s="8">
        <v>1</v>
      </c>
      <c r="G105" s="12">
        <f>Tabla435[[#This Row],[VALOR UNITARIO INCLUIDO IMPUESTO]]</f>
        <v>34450</v>
      </c>
      <c r="H105" s="22">
        <v>0</v>
      </c>
      <c r="I105" s="12">
        <f>Tabla435[[#This Row],[VALOR UNITARIO]]*Tabla435[[#This Row],[IMPUESTO]]</f>
        <v>0</v>
      </c>
      <c r="J105" s="12">
        <v>34450</v>
      </c>
      <c r="K105" s="31">
        <v>34450</v>
      </c>
      <c r="L105" s="31" t="str">
        <f>+IF(Tabla435[[#This Row],[VALOR UNITARIO INCLUIDO IMPUESTO]]&lt;=Tabla435[[#This Row],[PROMEDIO PRECIO UNITARIO IMPUESTO INCLUIDO]],"CUMPLE","NO CUMPLE")</f>
        <v>CUMPLE</v>
      </c>
    </row>
    <row r="106" spans="1:12" s="8" customFormat="1" x14ac:dyDescent="0.3">
      <c r="A106" s="8">
        <v>104</v>
      </c>
      <c r="B106" s="8">
        <v>50460000</v>
      </c>
      <c r="C106" s="8" t="s">
        <v>178</v>
      </c>
      <c r="D106" s="8" t="s">
        <v>179</v>
      </c>
      <c r="E106" s="8" t="s">
        <v>19</v>
      </c>
      <c r="F106" s="8">
        <v>1</v>
      </c>
      <c r="G106" s="12">
        <f>Tabla435[[#This Row],[VALOR UNITARIO INCLUIDO IMPUESTO]]/1.19</f>
        <v>33200</v>
      </c>
      <c r="H106" s="22">
        <v>0.19</v>
      </c>
      <c r="I106" s="12">
        <f>Tabla435[[#This Row],[VALOR UNITARIO]]*Tabla435[[#This Row],[IMPUESTO]]</f>
        <v>6308</v>
      </c>
      <c r="J106" s="12">
        <v>39508</v>
      </c>
      <c r="K106" s="31">
        <v>39508</v>
      </c>
      <c r="L106" s="31" t="str">
        <f>+IF(Tabla435[[#This Row],[VALOR UNITARIO INCLUIDO IMPUESTO]]&lt;=Tabla435[[#This Row],[PROMEDIO PRECIO UNITARIO IMPUESTO INCLUIDO]],"CUMPLE","NO CUMPLE")</f>
        <v>CUMPLE</v>
      </c>
    </row>
    <row r="107" spans="1:12" s="8" customFormat="1" x14ac:dyDescent="0.3">
      <c r="A107" s="8">
        <v>105</v>
      </c>
      <c r="B107" s="8">
        <v>50121600</v>
      </c>
      <c r="C107" s="8" t="s">
        <v>180</v>
      </c>
      <c r="D107" s="8" t="s">
        <v>180</v>
      </c>
      <c r="E107" s="8" t="s">
        <v>19</v>
      </c>
      <c r="F107" s="8">
        <v>1</v>
      </c>
      <c r="G107" s="27">
        <f>Tabla435[[#This Row],[VALOR UNITARIO INCLUIDO IMPUESTO]]/1.19</f>
        <v>29037.563025210082</v>
      </c>
      <c r="H107" s="22">
        <v>0.19</v>
      </c>
      <c r="I107" s="27">
        <f>Tabla435[[#This Row],[VALOR UNITARIO]]*Tabla435[[#This Row],[IMPUESTO]]</f>
        <v>5517.1369747899153</v>
      </c>
      <c r="J107" s="12">
        <v>34554.699999999997</v>
      </c>
      <c r="K107" s="31">
        <v>34554.699999999997</v>
      </c>
      <c r="L107" s="31" t="str">
        <f>+IF(Tabla435[[#This Row],[VALOR UNITARIO INCLUIDO IMPUESTO]]&lt;=Tabla435[[#This Row],[PROMEDIO PRECIO UNITARIO IMPUESTO INCLUIDO]],"CUMPLE","NO CUMPLE")</f>
        <v>CUMPLE</v>
      </c>
    </row>
    <row r="108" spans="1:12" s="8" customFormat="1" x14ac:dyDescent="0.3">
      <c r="A108" s="8">
        <v>106</v>
      </c>
      <c r="B108" s="8">
        <v>50121600</v>
      </c>
      <c r="C108" s="8" t="s">
        <v>181</v>
      </c>
      <c r="D108" s="8" t="s">
        <v>182</v>
      </c>
      <c r="E108" s="8" t="s">
        <v>19</v>
      </c>
      <c r="F108" s="8">
        <v>1</v>
      </c>
      <c r="G108" s="12">
        <f>Tabla435[[#This Row],[VALOR UNITARIO INCLUIDO IMPUESTO]]/1.19</f>
        <v>50950</v>
      </c>
      <c r="H108" s="22">
        <v>0.19</v>
      </c>
      <c r="I108" s="12">
        <f>Tabla435[[#This Row],[VALOR UNITARIO]]*Tabla435[[#This Row],[IMPUESTO]]</f>
        <v>9680.5</v>
      </c>
      <c r="J108" s="12">
        <v>60630.5</v>
      </c>
      <c r="K108" s="31">
        <v>60630.5</v>
      </c>
      <c r="L108" s="31" t="str">
        <f>+IF(Tabla435[[#This Row],[VALOR UNITARIO INCLUIDO IMPUESTO]]&lt;=Tabla435[[#This Row],[PROMEDIO PRECIO UNITARIO IMPUESTO INCLUIDO]],"CUMPLE","NO CUMPLE")</f>
        <v>CUMPLE</v>
      </c>
    </row>
    <row r="109" spans="1:12" s="8" customFormat="1" x14ac:dyDescent="0.3">
      <c r="A109" s="8">
        <v>107</v>
      </c>
      <c r="B109" s="8">
        <v>50121539</v>
      </c>
      <c r="C109" s="8" t="s">
        <v>183</v>
      </c>
      <c r="D109" s="8" t="s">
        <v>184</v>
      </c>
      <c r="E109" s="8" t="s">
        <v>19</v>
      </c>
      <c r="F109" s="8">
        <v>1</v>
      </c>
      <c r="G109" s="12">
        <f>Tabla435[[#This Row],[VALOR UNITARIO INCLUIDO IMPUESTO]]</f>
        <v>112350</v>
      </c>
      <c r="H109" s="22">
        <v>0</v>
      </c>
      <c r="I109" s="12">
        <f>Tabla435[[#This Row],[VALOR UNITARIO]]*Tabla435[[#This Row],[IMPUESTO]]</f>
        <v>0</v>
      </c>
      <c r="J109" s="12">
        <v>112350</v>
      </c>
      <c r="K109" s="31">
        <v>112350</v>
      </c>
      <c r="L109" s="31" t="str">
        <f>+IF(Tabla435[[#This Row],[VALOR UNITARIO INCLUIDO IMPUESTO]]&lt;=Tabla435[[#This Row],[PROMEDIO PRECIO UNITARIO IMPUESTO INCLUIDO]],"CUMPLE","NO CUMPLE")</f>
        <v>CUMPLE</v>
      </c>
    </row>
    <row r="110" spans="1:12" s="8" customFormat="1" x14ac:dyDescent="0.3">
      <c r="A110" s="8">
        <v>108</v>
      </c>
      <c r="B110" s="8">
        <v>50112000</v>
      </c>
      <c r="C110" s="8" t="s">
        <v>185</v>
      </c>
      <c r="D110" s="8" t="s">
        <v>186</v>
      </c>
      <c r="E110" s="8" t="s">
        <v>19</v>
      </c>
      <c r="F110" s="8">
        <v>1</v>
      </c>
      <c r="G110" s="12">
        <f>Tabla435[[#This Row],[VALOR UNITARIO INCLUIDO IMPUESTO]]/1.19</f>
        <v>81680</v>
      </c>
      <c r="H110" s="22">
        <v>0.19</v>
      </c>
      <c r="I110" s="12">
        <f>Tabla435[[#This Row],[VALOR UNITARIO]]*Tabla435[[#This Row],[IMPUESTO]]</f>
        <v>15519.2</v>
      </c>
      <c r="J110" s="12">
        <v>97199.2</v>
      </c>
      <c r="K110" s="31">
        <v>97199.2</v>
      </c>
      <c r="L110" s="31" t="str">
        <f>+IF(Tabla435[[#This Row],[VALOR UNITARIO INCLUIDO IMPUESTO]]&lt;=Tabla435[[#This Row],[PROMEDIO PRECIO UNITARIO IMPUESTO INCLUIDO]],"CUMPLE","NO CUMPLE")</f>
        <v>CUMPLE</v>
      </c>
    </row>
    <row r="111" spans="1:12" s="8" customFormat="1" x14ac:dyDescent="0.3">
      <c r="A111" s="8">
        <v>109</v>
      </c>
      <c r="B111" s="8">
        <v>50112000</v>
      </c>
      <c r="C111" s="8" t="s">
        <v>187</v>
      </c>
      <c r="D111" s="8" t="s">
        <v>188</v>
      </c>
      <c r="E111" s="8" t="s">
        <v>12</v>
      </c>
      <c r="F111" s="8">
        <v>1</v>
      </c>
      <c r="G111" s="12">
        <f>Tabla435[[#This Row],[VALOR UNITARIO INCLUIDO IMPUESTO]]/1.19</f>
        <v>167350</v>
      </c>
      <c r="H111" s="22">
        <v>0.19</v>
      </c>
      <c r="I111" s="12">
        <f>Tabla435[[#This Row],[VALOR UNITARIO]]*Tabla435[[#This Row],[IMPUESTO]]</f>
        <v>31796.5</v>
      </c>
      <c r="J111" s="12">
        <v>199146.5</v>
      </c>
      <c r="K111" s="31">
        <v>199146.5</v>
      </c>
      <c r="L111" s="31" t="str">
        <f>+IF(Tabla435[[#This Row],[VALOR UNITARIO INCLUIDO IMPUESTO]]&lt;=Tabla435[[#This Row],[PROMEDIO PRECIO UNITARIO IMPUESTO INCLUIDO]],"CUMPLE","NO CUMPLE")</f>
        <v>CUMPLE</v>
      </c>
    </row>
    <row r="112" spans="1:12" s="8" customFormat="1" x14ac:dyDescent="0.3">
      <c r="A112" s="8">
        <v>110</v>
      </c>
      <c r="B112" s="8">
        <v>50111513</v>
      </c>
      <c r="C112" s="8" t="s">
        <v>189</v>
      </c>
      <c r="D112" s="8" t="s">
        <v>190</v>
      </c>
      <c r="E112" s="8" t="s">
        <v>19</v>
      </c>
      <c r="F112" s="8">
        <v>1</v>
      </c>
      <c r="G112" s="12">
        <f>Tabla435[[#This Row],[VALOR UNITARIO INCLUIDO IMPUESTO]]</f>
        <v>18105</v>
      </c>
      <c r="H112" s="22">
        <v>0</v>
      </c>
      <c r="I112" s="12">
        <f>Tabla435[[#This Row],[VALOR UNITARIO]]*Tabla435[[#This Row],[IMPUESTO]]</f>
        <v>0</v>
      </c>
      <c r="J112" s="12">
        <v>18105</v>
      </c>
      <c r="K112" s="31">
        <v>18105</v>
      </c>
      <c r="L112" s="31" t="str">
        <f>+IF(Tabla435[[#This Row],[VALOR UNITARIO INCLUIDO IMPUESTO]]&lt;=Tabla435[[#This Row],[PROMEDIO PRECIO UNITARIO IMPUESTO INCLUIDO]],"CUMPLE","NO CUMPLE")</f>
        <v>CUMPLE</v>
      </c>
    </row>
    <row r="113" spans="1:12" s="8" customFormat="1" x14ac:dyDescent="0.3">
      <c r="A113" s="8">
        <v>111</v>
      </c>
      <c r="B113" s="8">
        <v>50111514</v>
      </c>
      <c r="C113" s="8" t="s">
        <v>191</v>
      </c>
      <c r="D113" s="8" t="s">
        <v>191</v>
      </c>
      <c r="E113" s="8" t="s">
        <v>12</v>
      </c>
      <c r="F113" s="8">
        <v>1</v>
      </c>
      <c r="G113" s="12">
        <f>Tabla435[[#This Row],[VALOR UNITARIO INCLUIDO IMPUESTO]]</f>
        <v>28050</v>
      </c>
      <c r="H113" s="22">
        <v>0</v>
      </c>
      <c r="I113" s="12">
        <f>Tabla435[[#This Row],[VALOR UNITARIO]]*Tabla435[[#This Row],[IMPUESTO]]</f>
        <v>0</v>
      </c>
      <c r="J113" s="12">
        <v>28050</v>
      </c>
      <c r="K113" s="31">
        <v>28050</v>
      </c>
      <c r="L113" s="31" t="str">
        <f>+IF(Tabla435[[#This Row],[VALOR UNITARIO INCLUIDO IMPUESTO]]&lt;=Tabla435[[#This Row],[PROMEDIO PRECIO UNITARIO IMPUESTO INCLUIDO]],"CUMPLE","NO CUMPLE")</f>
        <v>CUMPLE</v>
      </c>
    </row>
    <row r="114" spans="1:12" s="8" customFormat="1" x14ac:dyDescent="0.3">
      <c r="A114" s="8">
        <v>112</v>
      </c>
      <c r="B114" s="8">
        <v>50111534</v>
      </c>
      <c r="C114" s="8" t="s">
        <v>192</v>
      </c>
      <c r="D114" s="8" t="s">
        <v>192</v>
      </c>
      <c r="E114" s="8" t="s">
        <v>12</v>
      </c>
      <c r="F114" s="8">
        <v>1</v>
      </c>
      <c r="G114" s="12">
        <f>Tabla435[[#This Row],[VALOR UNITARIO INCLUIDO IMPUESTO]]</f>
        <v>112650</v>
      </c>
      <c r="H114" s="22">
        <v>0</v>
      </c>
      <c r="I114" s="12">
        <f>Tabla435[[#This Row],[VALOR UNITARIO]]*Tabla435[[#This Row],[IMPUESTO]]</f>
        <v>0</v>
      </c>
      <c r="J114" s="12">
        <v>112650</v>
      </c>
      <c r="K114" s="31">
        <v>112650</v>
      </c>
      <c r="L114" s="31" t="str">
        <f>+IF(Tabla435[[#This Row],[VALOR UNITARIO INCLUIDO IMPUESTO]]&lt;=Tabla435[[#This Row],[PROMEDIO PRECIO UNITARIO IMPUESTO INCLUIDO]],"CUMPLE","NO CUMPLE")</f>
        <v>CUMPLE</v>
      </c>
    </row>
    <row r="115" spans="1:12" s="8" customFormat="1" x14ac:dyDescent="0.3">
      <c r="A115" s="8">
        <v>113</v>
      </c>
      <c r="B115" s="8">
        <v>50112010</v>
      </c>
      <c r="C115" s="8" t="s">
        <v>193</v>
      </c>
      <c r="D115" s="8" t="s">
        <v>194</v>
      </c>
      <c r="E115" s="8" t="s">
        <v>12</v>
      </c>
      <c r="F115" s="8">
        <v>1</v>
      </c>
      <c r="G115" s="12">
        <f>Tabla435[[#This Row],[VALOR UNITARIO INCLUIDO IMPUESTO]]</f>
        <v>43325</v>
      </c>
      <c r="H115" s="22">
        <v>0</v>
      </c>
      <c r="I115" s="12">
        <f>Tabla435[[#This Row],[VALOR UNITARIO]]*Tabla435[[#This Row],[IMPUESTO]]</f>
        <v>0</v>
      </c>
      <c r="J115" s="12">
        <v>43325</v>
      </c>
      <c r="K115" s="31">
        <v>43325</v>
      </c>
      <c r="L115" s="31" t="str">
        <f>+IF(Tabla435[[#This Row],[VALOR UNITARIO INCLUIDO IMPUESTO]]&lt;=Tabla435[[#This Row],[PROMEDIO PRECIO UNITARIO IMPUESTO INCLUIDO]],"CUMPLE","NO CUMPLE")</f>
        <v>CUMPLE</v>
      </c>
    </row>
    <row r="116" spans="1:12" s="8" customFormat="1" x14ac:dyDescent="0.3">
      <c r="A116" s="8">
        <v>114</v>
      </c>
      <c r="B116" s="8">
        <v>50112010</v>
      </c>
      <c r="C116" s="8" t="s">
        <v>195</v>
      </c>
      <c r="D116" s="8" t="s">
        <v>196</v>
      </c>
      <c r="E116" s="8" t="s">
        <v>12</v>
      </c>
      <c r="F116" s="8">
        <v>1</v>
      </c>
      <c r="G116" s="12">
        <f>Tabla435[[#This Row],[VALOR UNITARIO INCLUIDO IMPUESTO]]</f>
        <v>59500</v>
      </c>
      <c r="H116" s="22">
        <v>0</v>
      </c>
      <c r="I116" s="12">
        <f>Tabla435[[#This Row],[VALOR UNITARIO]]*Tabla435[[#This Row],[IMPUESTO]]</f>
        <v>0</v>
      </c>
      <c r="J116" s="12">
        <v>59500</v>
      </c>
      <c r="K116" s="31">
        <v>59500</v>
      </c>
      <c r="L116" s="31" t="str">
        <f>+IF(Tabla435[[#This Row],[VALOR UNITARIO INCLUIDO IMPUESTO]]&lt;=Tabla435[[#This Row],[PROMEDIO PRECIO UNITARIO IMPUESTO INCLUIDO]],"CUMPLE","NO CUMPLE")</f>
        <v>CUMPLE</v>
      </c>
    </row>
    <row r="117" spans="1:12" s="8" customFormat="1" x14ac:dyDescent="0.3">
      <c r="A117" s="8">
        <v>115</v>
      </c>
      <c r="B117" s="8">
        <v>50112000</v>
      </c>
      <c r="C117" s="8" t="s">
        <v>197</v>
      </c>
      <c r="D117" s="8" t="s">
        <v>197</v>
      </c>
      <c r="E117" s="8" t="s">
        <v>12</v>
      </c>
      <c r="F117" s="8">
        <v>1</v>
      </c>
      <c r="G117" s="12">
        <f>Tabla435[[#This Row],[VALOR UNITARIO INCLUIDO IMPUESTO]]/1.19</f>
        <v>211750</v>
      </c>
      <c r="H117" s="22">
        <v>0.19</v>
      </c>
      <c r="I117" s="12">
        <f>Tabla435[[#This Row],[VALOR UNITARIO]]*Tabla435[[#This Row],[IMPUESTO]]</f>
        <v>40232.5</v>
      </c>
      <c r="J117" s="12">
        <v>251982.5</v>
      </c>
      <c r="K117" s="31">
        <v>251982.5</v>
      </c>
      <c r="L117" s="31" t="str">
        <f>+IF(Tabla435[[#This Row],[VALOR UNITARIO INCLUIDO IMPUESTO]]&lt;=Tabla435[[#This Row],[PROMEDIO PRECIO UNITARIO IMPUESTO INCLUIDO]],"CUMPLE","NO CUMPLE")</f>
        <v>CUMPLE</v>
      </c>
    </row>
    <row r="118" spans="1:12" s="8" customFormat="1" x14ac:dyDescent="0.3">
      <c r="A118" s="8">
        <v>116</v>
      </c>
      <c r="B118" s="8">
        <v>50111500</v>
      </c>
      <c r="C118" s="8" t="s">
        <v>198</v>
      </c>
      <c r="D118" s="8" t="s">
        <v>198</v>
      </c>
      <c r="E118" s="8" t="s">
        <v>12</v>
      </c>
      <c r="F118" s="8">
        <v>1</v>
      </c>
      <c r="G118" s="12">
        <f>Tabla435[[#This Row],[VALOR UNITARIO INCLUIDO IMPUESTO]]</f>
        <v>79100</v>
      </c>
      <c r="H118" s="22">
        <v>0</v>
      </c>
      <c r="I118" s="12">
        <f>Tabla435[[#This Row],[VALOR UNITARIO]]*Tabla435[[#This Row],[IMPUESTO]]</f>
        <v>0</v>
      </c>
      <c r="J118" s="12">
        <v>79100</v>
      </c>
      <c r="K118" s="31">
        <v>79100</v>
      </c>
      <c r="L118" s="31" t="str">
        <f>+IF(Tabla435[[#This Row],[VALOR UNITARIO INCLUIDO IMPUESTO]]&lt;=Tabla435[[#This Row],[PROMEDIO PRECIO UNITARIO IMPUESTO INCLUIDO]],"CUMPLE","NO CUMPLE")</f>
        <v>CUMPLE</v>
      </c>
    </row>
    <row r="119" spans="1:12" s="8" customFormat="1" x14ac:dyDescent="0.3">
      <c r="A119" s="8">
        <v>117</v>
      </c>
      <c r="B119" s="8">
        <v>50112000</v>
      </c>
      <c r="C119" s="8" t="s">
        <v>199</v>
      </c>
      <c r="D119" s="8" t="s">
        <v>199</v>
      </c>
      <c r="E119" s="8" t="s">
        <v>12</v>
      </c>
      <c r="F119" s="8">
        <v>1</v>
      </c>
      <c r="G119" s="12">
        <f>Tabla435[[#This Row],[VALOR UNITARIO INCLUIDO IMPUESTO]]</f>
        <v>32230</v>
      </c>
      <c r="H119" s="22">
        <v>0</v>
      </c>
      <c r="I119" s="12">
        <f>Tabla435[[#This Row],[VALOR UNITARIO]]*Tabla435[[#This Row],[IMPUESTO]]</f>
        <v>0</v>
      </c>
      <c r="J119" s="12">
        <v>32230</v>
      </c>
      <c r="K119" s="31">
        <v>32230</v>
      </c>
      <c r="L119" s="31" t="str">
        <f>+IF(Tabla435[[#This Row],[VALOR UNITARIO INCLUIDO IMPUESTO]]&lt;=Tabla435[[#This Row],[PROMEDIO PRECIO UNITARIO IMPUESTO INCLUIDO]],"CUMPLE","NO CUMPLE")</f>
        <v>CUMPLE</v>
      </c>
    </row>
    <row r="120" spans="1:12" s="8" customFormat="1" x14ac:dyDescent="0.3">
      <c r="A120" s="8">
        <v>118</v>
      </c>
      <c r="B120" s="8">
        <v>50112000</v>
      </c>
      <c r="C120" s="8" t="s">
        <v>200</v>
      </c>
      <c r="D120" s="8" t="s">
        <v>201</v>
      </c>
      <c r="E120" s="8" t="s">
        <v>12</v>
      </c>
      <c r="F120" s="8">
        <v>1</v>
      </c>
      <c r="G120" s="12">
        <f>Tabla435[[#This Row],[VALOR UNITARIO INCLUIDO IMPUESTO]]</f>
        <v>40190</v>
      </c>
      <c r="H120" s="22">
        <v>0</v>
      </c>
      <c r="I120" s="12">
        <f>Tabla435[[#This Row],[VALOR UNITARIO]]*Tabla435[[#This Row],[IMPUESTO]]</f>
        <v>0</v>
      </c>
      <c r="J120" s="12">
        <v>40190</v>
      </c>
      <c r="K120" s="31">
        <v>40190</v>
      </c>
      <c r="L120" s="31" t="str">
        <f>+IF(Tabla435[[#This Row],[VALOR UNITARIO INCLUIDO IMPUESTO]]&lt;=Tabla435[[#This Row],[PROMEDIO PRECIO UNITARIO IMPUESTO INCLUIDO]],"CUMPLE","NO CUMPLE")</f>
        <v>CUMPLE</v>
      </c>
    </row>
    <row r="121" spans="1:12" s="8" customFormat="1" x14ac:dyDescent="0.3">
      <c r="A121" s="8">
        <v>119</v>
      </c>
      <c r="B121" s="8">
        <v>50121500</v>
      </c>
      <c r="C121" s="8" t="s">
        <v>202</v>
      </c>
      <c r="D121" s="8" t="s">
        <v>202</v>
      </c>
      <c r="E121" s="8" t="s">
        <v>12</v>
      </c>
      <c r="F121" s="8">
        <v>1</v>
      </c>
      <c r="G121" s="12">
        <f>Tabla435[[#This Row],[VALOR UNITARIO INCLUIDO IMPUESTO]]</f>
        <v>82680</v>
      </c>
      <c r="H121" s="22">
        <v>0</v>
      </c>
      <c r="I121" s="12">
        <f>Tabla435[[#This Row],[VALOR UNITARIO]]*Tabla435[[#This Row],[IMPUESTO]]</f>
        <v>0</v>
      </c>
      <c r="J121" s="12">
        <v>82680</v>
      </c>
      <c r="K121" s="31">
        <v>82680</v>
      </c>
      <c r="L121" s="31" t="str">
        <f>+IF(Tabla435[[#This Row],[VALOR UNITARIO INCLUIDO IMPUESTO]]&lt;=Tabla435[[#This Row],[PROMEDIO PRECIO UNITARIO IMPUESTO INCLUIDO]],"CUMPLE","NO CUMPLE")</f>
        <v>CUMPLE</v>
      </c>
    </row>
    <row r="122" spans="1:12" s="8" customFormat="1" x14ac:dyDescent="0.3">
      <c r="A122" s="8">
        <v>120</v>
      </c>
      <c r="B122" s="8">
        <v>50111500</v>
      </c>
      <c r="C122" s="8" t="s">
        <v>203</v>
      </c>
      <c r="D122" s="8" t="s">
        <v>203</v>
      </c>
      <c r="E122" s="8" t="s">
        <v>12</v>
      </c>
      <c r="F122" s="8">
        <v>1</v>
      </c>
      <c r="G122" s="12">
        <f>Tabla435[[#This Row],[VALOR UNITARIO INCLUIDO IMPUESTO]]</f>
        <v>52390</v>
      </c>
      <c r="H122" s="22">
        <v>0</v>
      </c>
      <c r="I122" s="12">
        <f>Tabla435[[#This Row],[VALOR UNITARIO]]*Tabla435[[#This Row],[IMPUESTO]]</f>
        <v>0</v>
      </c>
      <c r="J122" s="12">
        <v>52390</v>
      </c>
      <c r="K122" s="31">
        <v>52390</v>
      </c>
      <c r="L122" s="31" t="str">
        <f>+IF(Tabla435[[#This Row],[VALOR UNITARIO INCLUIDO IMPUESTO]]&lt;=Tabla435[[#This Row],[PROMEDIO PRECIO UNITARIO IMPUESTO INCLUIDO]],"CUMPLE","NO CUMPLE")</f>
        <v>CUMPLE</v>
      </c>
    </row>
    <row r="123" spans="1:12" s="8" customFormat="1" x14ac:dyDescent="0.3">
      <c r="A123" s="8">
        <v>121</v>
      </c>
      <c r="B123" s="8">
        <v>50111500</v>
      </c>
      <c r="C123" s="8" t="s">
        <v>204</v>
      </c>
      <c r="D123" s="8" t="s">
        <v>204</v>
      </c>
      <c r="E123" s="8" t="s">
        <v>12</v>
      </c>
      <c r="F123" s="8">
        <v>1</v>
      </c>
      <c r="G123" s="12">
        <f>Tabla435[[#This Row],[VALOR UNITARIO INCLUIDO IMPUESTO]]</f>
        <v>52800</v>
      </c>
      <c r="H123" s="22">
        <v>0</v>
      </c>
      <c r="I123" s="12">
        <f>Tabla435[[#This Row],[VALOR UNITARIO]]*Tabla435[[#This Row],[IMPUESTO]]</f>
        <v>0</v>
      </c>
      <c r="J123" s="12">
        <v>52800</v>
      </c>
      <c r="K123" s="31">
        <v>52800</v>
      </c>
      <c r="L123" s="31" t="str">
        <f>+IF(Tabla435[[#This Row],[VALOR UNITARIO INCLUIDO IMPUESTO]]&lt;=Tabla435[[#This Row],[PROMEDIO PRECIO UNITARIO IMPUESTO INCLUIDO]],"CUMPLE","NO CUMPLE")</f>
        <v>CUMPLE</v>
      </c>
    </row>
    <row r="124" spans="1:12" s="8" customFormat="1" x14ac:dyDescent="0.3">
      <c r="A124" s="8">
        <v>122</v>
      </c>
      <c r="B124" s="8">
        <v>50121700</v>
      </c>
      <c r="C124" s="8" t="s">
        <v>205</v>
      </c>
      <c r="D124" s="8" t="s">
        <v>205</v>
      </c>
      <c r="E124" s="8" t="s">
        <v>12</v>
      </c>
      <c r="F124" s="8">
        <v>1</v>
      </c>
      <c r="G124" s="12">
        <f>Tabla435[[#This Row],[VALOR UNITARIO INCLUIDO IMPUESTO]]</f>
        <v>174350</v>
      </c>
      <c r="H124" s="22">
        <v>0</v>
      </c>
      <c r="I124" s="12">
        <f>Tabla435[[#This Row],[VALOR UNITARIO]]*Tabla435[[#This Row],[IMPUESTO]]</f>
        <v>0</v>
      </c>
      <c r="J124" s="12">
        <v>174350</v>
      </c>
      <c r="K124" s="31">
        <v>174350</v>
      </c>
      <c r="L124" s="31" t="str">
        <f>+IF(Tabla435[[#This Row],[VALOR UNITARIO INCLUIDO IMPUESTO]]&lt;=Tabla435[[#This Row],[PROMEDIO PRECIO UNITARIO IMPUESTO INCLUIDO]],"CUMPLE","NO CUMPLE")</f>
        <v>CUMPLE</v>
      </c>
    </row>
    <row r="125" spans="1:12" s="8" customFormat="1" x14ac:dyDescent="0.3">
      <c r="A125" s="8">
        <v>123</v>
      </c>
      <c r="B125" s="8">
        <v>50111500</v>
      </c>
      <c r="C125" s="8" t="s">
        <v>206</v>
      </c>
      <c r="D125" s="8" t="s">
        <v>207</v>
      </c>
      <c r="E125" s="8" t="s">
        <v>12</v>
      </c>
      <c r="F125" s="8">
        <v>1</v>
      </c>
      <c r="G125" s="12">
        <f>Tabla435[[#This Row],[VALOR UNITARIO INCLUIDO IMPUESTO]]</f>
        <v>94950</v>
      </c>
      <c r="H125" s="22">
        <v>0</v>
      </c>
      <c r="I125" s="12">
        <f>Tabla435[[#This Row],[VALOR UNITARIO]]*Tabla435[[#This Row],[IMPUESTO]]</f>
        <v>0</v>
      </c>
      <c r="J125" s="12">
        <v>94950</v>
      </c>
      <c r="K125" s="31">
        <v>94950</v>
      </c>
      <c r="L125" s="31" t="str">
        <f>+IF(Tabla435[[#This Row],[VALOR UNITARIO INCLUIDO IMPUESTO]]&lt;=Tabla435[[#This Row],[PROMEDIO PRECIO UNITARIO IMPUESTO INCLUIDO]],"CUMPLE","NO CUMPLE")</f>
        <v>CUMPLE</v>
      </c>
    </row>
    <row r="126" spans="1:12" s="8" customFormat="1" x14ac:dyDescent="0.3">
      <c r="A126" s="8">
        <v>124</v>
      </c>
      <c r="B126" s="8">
        <v>50131800</v>
      </c>
      <c r="C126" s="8" t="s">
        <v>208</v>
      </c>
      <c r="D126" s="8" t="s">
        <v>209</v>
      </c>
      <c r="E126" s="8" t="s">
        <v>12</v>
      </c>
      <c r="F126" s="8">
        <v>1</v>
      </c>
      <c r="G126" s="12">
        <f>Tabla435[[#This Row],[VALOR UNITARIO INCLUIDO IMPUESTO]]/1.19</f>
        <v>173700</v>
      </c>
      <c r="H126" s="22">
        <v>0.19</v>
      </c>
      <c r="I126" s="12">
        <f>Tabla435[[#This Row],[VALOR UNITARIO]]*Tabla435[[#This Row],[IMPUESTO]]</f>
        <v>33003</v>
      </c>
      <c r="J126" s="12">
        <v>206703</v>
      </c>
      <c r="K126" s="31">
        <v>206703</v>
      </c>
      <c r="L126" s="31" t="str">
        <f>+IF(Tabla435[[#This Row],[VALOR UNITARIO INCLUIDO IMPUESTO]]&lt;=Tabla435[[#This Row],[PROMEDIO PRECIO UNITARIO IMPUESTO INCLUIDO]],"CUMPLE","NO CUMPLE")</f>
        <v>CUMPLE</v>
      </c>
    </row>
    <row r="127" spans="1:12" s="8" customFormat="1" x14ac:dyDescent="0.3">
      <c r="A127" s="8">
        <v>125</v>
      </c>
      <c r="B127" s="8">
        <v>50131800</v>
      </c>
      <c r="C127" s="8" t="s">
        <v>210</v>
      </c>
      <c r="D127" s="8" t="s">
        <v>211</v>
      </c>
      <c r="E127" s="8" t="s">
        <v>19</v>
      </c>
      <c r="F127" s="8">
        <v>1</v>
      </c>
      <c r="G127" s="12">
        <f>Tabla435[[#This Row],[VALOR UNITARIO INCLUIDO IMPUESTO]]/1.19</f>
        <v>102450</v>
      </c>
      <c r="H127" s="22">
        <v>0.19</v>
      </c>
      <c r="I127" s="12">
        <f>Tabla435[[#This Row],[VALOR UNITARIO]]*Tabla435[[#This Row],[IMPUESTO]]</f>
        <v>19465.5</v>
      </c>
      <c r="J127" s="12">
        <v>121915.5</v>
      </c>
      <c r="K127" s="31">
        <v>121915.5</v>
      </c>
      <c r="L127" s="31" t="str">
        <f>+IF(Tabla435[[#This Row],[VALOR UNITARIO INCLUIDO IMPUESTO]]&lt;=Tabla435[[#This Row],[PROMEDIO PRECIO UNITARIO IMPUESTO INCLUIDO]],"CUMPLE","NO CUMPLE")</f>
        <v>CUMPLE</v>
      </c>
    </row>
    <row r="128" spans="1:12" s="8" customFormat="1" x14ac:dyDescent="0.3">
      <c r="A128" s="8">
        <v>126</v>
      </c>
      <c r="B128" s="8">
        <v>50131800</v>
      </c>
      <c r="C128" s="8" t="s">
        <v>212</v>
      </c>
      <c r="D128" s="8" t="s">
        <v>213</v>
      </c>
      <c r="E128" s="8" t="s">
        <v>19</v>
      </c>
      <c r="F128" s="8">
        <v>1</v>
      </c>
      <c r="G128" s="12">
        <f>Tabla435[[#This Row],[VALOR UNITARIO INCLUIDO IMPUESTO]]/1.19</f>
        <v>44600</v>
      </c>
      <c r="H128" s="22">
        <v>0.19</v>
      </c>
      <c r="I128" s="12">
        <f>Tabla435[[#This Row],[VALOR UNITARIO]]*Tabla435[[#This Row],[IMPUESTO]]</f>
        <v>8474</v>
      </c>
      <c r="J128" s="12">
        <v>53074</v>
      </c>
      <c r="K128" s="31">
        <v>53074</v>
      </c>
      <c r="L128" s="31" t="str">
        <f>+IF(Tabla435[[#This Row],[VALOR UNITARIO INCLUIDO IMPUESTO]]&lt;=Tabla435[[#This Row],[PROMEDIO PRECIO UNITARIO IMPUESTO INCLUIDO]],"CUMPLE","NO CUMPLE")</f>
        <v>CUMPLE</v>
      </c>
    </row>
    <row r="129" spans="1:12" s="8" customFormat="1" x14ac:dyDescent="0.3">
      <c r="A129" s="8">
        <v>127</v>
      </c>
      <c r="B129" s="8">
        <v>50131800</v>
      </c>
      <c r="C129" s="8" t="s">
        <v>214</v>
      </c>
      <c r="D129" s="8" t="s">
        <v>214</v>
      </c>
      <c r="E129" s="8" t="s">
        <v>19</v>
      </c>
      <c r="F129" s="8">
        <v>1</v>
      </c>
      <c r="G129" s="12">
        <f>Tabla435[[#This Row],[VALOR UNITARIO INCLUIDO IMPUESTO]]/1.19</f>
        <v>53300</v>
      </c>
      <c r="H129" s="22">
        <v>0.19</v>
      </c>
      <c r="I129" s="12">
        <f>Tabla435[[#This Row],[VALOR UNITARIO]]*Tabla435[[#This Row],[IMPUESTO]]</f>
        <v>10127</v>
      </c>
      <c r="J129" s="12">
        <v>63427</v>
      </c>
      <c r="K129" s="31">
        <v>63427</v>
      </c>
      <c r="L129" s="31" t="str">
        <f>+IF(Tabla435[[#This Row],[VALOR UNITARIO INCLUIDO IMPUESTO]]&lt;=Tabla435[[#This Row],[PROMEDIO PRECIO UNITARIO IMPUESTO INCLUIDO]],"CUMPLE","NO CUMPLE")</f>
        <v>CUMPLE</v>
      </c>
    </row>
    <row r="130" spans="1:12" s="8" customFormat="1" x14ac:dyDescent="0.3">
      <c r="A130" s="8">
        <v>128</v>
      </c>
      <c r="B130" s="8">
        <v>50131800</v>
      </c>
      <c r="C130" s="8" t="s">
        <v>215</v>
      </c>
      <c r="D130" s="8" t="s">
        <v>215</v>
      </c>
      <c r="E130" s="8" t="s">
        <v>12</v>
      </c>
      <c r="F130" s="8">
        <v>1</v>
      </c>
      <c r="G130" s="12">
        <f>Tabla435[[#This Row],[VALOR UNITARIO INCLUIDO IMPUESTO]]/1.19</f>
        <v>75600</v>
      </c>
      <c r="H130" s="22">
        <v>0.19</v>
      </c>
      <c r="I130" s="12">
        <f>Tabla435[[#This Row],[VALOR UNITARIO]]*Tabla435[[#This Row],[IMPUESTO]]</f>
        <v>14364</v>
      </c>
      <c r="J130" s="12">
        <v>89964</v>
      </c>
      <c r="K130" s="31">
        <v>89964</v>
      </c>
      <c r="L130" s="31" t="str">
        <f>+IF(Tabla435[[#This Row],[VALOR UNITARIO INCLUIDO IMPUESTO]]&lt;=Tabla435[[#This Row],[PROMEDIO PRECIO UNITARIO IMPUESTO INCLUIDO]],"CUMPLE","NO CUMPLE")</f>
        <v>CUMPLE</v>
      </c>
    </row>
    <row r="131" spans="1:12" s="8" customFormat="1" x14ac:dyDescent="0.3">
      <c r="A131" s="8">
        <v>129</v>
      </c>
      <c r="B131" s="8">
        <v>50131800</v>
      </c>
      <c r="C131" s="8" t="s">
        <v>216</v>
      </c>
      <c r="D131" s="8" t="s">
        <v>217</v>
      </c>
      <c r="E131" s="8" t="s">
        <v>12</v>
      </c>
      <c r="F131" s="8">
        <v>1</v>
      </c>
      <c r="G131" s="12">
        <f>Tabla435[[#This Row],[VALOR UNITARIO INCLUIDO IMPUESTO]]/1.19</f>
        <v>65711.76470588235</v>
      </c>
      <c r="H131" s="22">
        <v>0.19</v>
      </c>
      <c r="I131" s="12">
        <f>Tabla435[[#This Row],[VALOR UNITARIO]]*Tabla435[[#This Row],[IMPUESTO]]</f>
        <v>12485.235294117647</v>
      </c>
      <c r="J131" s="12">
        <v>78197</v>
      </c>
      <c r="K131" s="31">
        <v>78197</v>
      </c>
      <c r="L131" s="31" t="str">
        <f>+IF(Tabla435[[#This Row],[VALOR UNITARIO INCLUIDO IMPUESTO]]&lt;=Tabla435[[#This Row],[PROMEDIO PRECIO UNITARIO IMPUESTO INCLUIDO]],"CUMPLE","NO CUMPLE")</f>
        <v>CUMPLE</v>
      </c>
    </row>
    <row r="132" spans="1:12" s="8" customFormat="1" x14ac:dyDescent="0.3">
      <c r="A132" s="8">
        <v>130</v>
      </c>
      <c r="B132" s="8">
        <v>50131800</v>
      </c>
      <c r="C132" s="8" t="s">
        <v>218</v>
      </c>
      <c r="D132" s="8" t="s">
        <v>219</v>
      </c>
      <c r="E132" s="8" t="s">
        <v>12</v>
      </c>
      <c r="F132" s="8">
        <v>1</v>
      </c>
      <c r="G132" s="12">
        <f>Tabla435[[#This Row],[VALOR UNITARIO INCLUIDO IMPUESTO]]/1.19</f>
        <v>65711.76470588235</v>
      </c>
      <c r="H132" s="22">
        <v>0.19</v>
      </c>
      <c r="I132" s="12">
        <f>Tabla435[[#This Row],[VALOR UNITARIO]]*Tabla435[[#This Row],[IMPUESTO]]</f>
        <v>12485.235294117647</v>
      </c>
      <c r="J132" s="12">
        <v>78197</v>
      </c>
      <c r="K132" s="31">
        <v>78197</v>
      </c>
      <c r="L132" s="31" t="str">
        <f>+IF(Tabla435[[#This Row],[VALOR UNITARIO INCLUIDO IMPUESTO]]&lt;=Tabla435[[#This Row],[PROMEDIO PRECIO UNITARIO IMPUESTO INCLUIDO]],"CUMPLE","NO CUMPLE")</f>
        <v>CUMPLE</v>
      </c>
    </row>
    <row r="133" spans="1:12" s="8" customFormat="1" x14ac:dyDescent="0.3">
      <c r="A133" s="8">
        <v>131</v>
      </c>
      <c r="B133" s="8">
        <v>50131800</v>
      </c>
      <c r="C133" s="8" t="s">
        <v>220</v>
      </c>
      <c r="D133" s="8" t="s">
        <v>220</v>
      </c>
      <c r="E133" s="8" t="s">
        <v>19</v>
      </c>
      <c r="F133" s="8">
        <v>1</v>
      </c>
      <c r="G133" s="12">
        <f>Tabla435[[#This Row],[VALOR UNITARIO INCLUIDO IMPUESTO]]/1.19</f>
        <v>22563.865546218487</v>
      </c>
      <c r="H133" s="22">
        <v>0.19</v>
      </c>
      <c r="I133" s="12">
        <f>Tabla435[[#This Row],[VALOR UNITARIO]]*Tabla435[[#This Row],[IMPUESTO]]</f>
        <v>4287.134453781513</v>
      </c>
      <c r="J133" s="12">
        <v>26851</v>
      </c>
      <c r="K133" s="31">
        <v>26851</v>
      </c>
      <c r="L133" s="31" t="str">
        <f>+IF(Tabla435[[#This Row],[VALOR UNITARIO INCLUIDO IMPUESTO]]&lt;=Tabla435[[#This Row],[PROMEDIO PRECIO UNITARIO IMPUESTO INCLUIDO]],"CUMPLE","NO CUMPLE")</f>
        <v>CUMPLE</v>
      </c>
    </row>
    <row r="134" spans="1:12" s="8" customFormat="1" x14ac:dyDescent="0.3">
      <c r="A134" s="8">
        <v>132</v>
      </c>
      <c r="B134" s="8">
        <v>50131800</v>
      </c>
      <c r="C134" s="8" t="s">
        <v>221</v>
      </c>
      <c r="D134" s="8" t="s">
        <v>222</v>
      </c>
      <c r="E134" s="8" t="s">
        <v>12</v>
      </c>
      <c r="F134" s="8">
        <v>1</v>
      </c>
      <c r="G134" s="12">
        <f>Tabla435[[#This Row],[VALOR UNITARIO INCLUIDO IMPUESTO]]/1.19</f>
        <v>66572.268907563033</v>
      </c>
      <c r="H134" s="22">
        <v>0.19</v>
      </c>
      <c r="I134" s="12">
        <f>Tabla435[[#This Row],[VALOR UNITARIO]]*Tabla435[[#This Row],[IMPUESTO]]</f>
        <v>12648.731092436976</v>
      </c>
      <c r="J134" s="12">
        <v>79221</v>
      </c>
      <c r="K134" s="31">
        <v>79221</v>
      </c>
      <c r="L134" s="31" t="str">
        <f>+IF(Tabla435[[#This Row],[VALOR UNITARIO INCLUIDO IMPUESTO]]&lt;=Tabla435[[#This Row],[PROMEDIO PRECIO UNITARIO IMPUESTO INCLUIDO]],"CUMPLE","NO CUMPLE")</f>
        <v>CUMPLE</v>
      </c>
    </row>
    <row r="135" spans="1:12" s="8" customFormat="1" x14ac:dyDescent="0.3">
      <c r="A135" s="8">
        <v>133</v>
      </c>
      <c r="B135" s="8">
        <v>50131800</v>
      </c>
      <c r="C135" s="8" t="s">
        <v>223</v>
      </c>
      <c r="D135" s="8" t="s">
        <v>224</v>
      </c>
      <c r="E135" s="8" t="s">
        <v>12</v>
      </c>
      <c r="F135" s="8">
        <v>1</v>
      </c>
      <c r="G135" s="12">
        <f>Tabla435[[#This Row],[VALOR UNITARIO INCLUIDO IMPUESTO]]/1.19</f>
        <v>46464.285714285717</v>
      </c>
      <c r="H135" s="22">
        <v>0.19</v>
      </c>
      <c r="I135" s="12">
        <f>Tabla435[[#This Row],[VALOR UNITARIO]]*Tabla435[[#This Row],[IMPUESTO]]</f>
        <v>8828.2142857142862</v>
      </c>
      <c r="J135" s="12">
        <v>55292.5</v>
      </c>
      <c r="K135" s="31">
        <v>55292.5</v>
      </c>
      <c r="L135" s="31" t="str">
        <f>+IF(Tabla435[[#This Row],[VALOR UNITARIO INCLUIDO IMPUESTO]]&lt;=Tabla435[[#This Row],[PROMEDIO PRECIO UNITARIO IMPUESTO INCLUIDO]],"CUMPLE","NO CUMPLE")</f>
        <v>CUMPLE</v>
      </c>
    </row>
    <row r="136" spans="1:12" s="8" customFormat="1" x14ac:dyDescent="0.3">
      <c r="A136" s="8">
        <v>134</v>
      </c>
      <c r="B136" s="8">
        <v>50131800</v>
      </c>
      <c r="C136" s="8" t="s">
        <v>225</v>
      </c>
      <c r="D136" s="8" t="s">
        <v>226</v>
      </c>
      <c r="E136" s="8" t="s">
        <v>12</v>
      </c>
      <c r="F136" s="8">
        <v>1</v>
      </c>
      <c r="G136" s="12">
        <f>Tabla435[[#This Row],[VALOR UNITARIO INCLUIDO IMPUESTO]]/1.19</f>
        <v>215450</v>
      </c>
      <c r="H136" s="22">
        <v>0.19</v>
      </c>
      <c r="I136" s="12">
        <f>Tabla435[[#This Row],[VALOR UNITARIO]]*Tabla435[[#This Row],[IMPUESTO]]</f>
        <v>40935.5</v>
      </c>
      <c r="J136" s="12">
        <v>256385.5</v>
      </c>
      <c r="K136" s="31">
        <v>256385.5</v>
      </c>
      <c r="L136" s="31" t="str">
        <f>+IF(Tabla435[[#This Row],[VALOR UNITARIO INCLUIDO IMPUESTO]]&lt;=Tabla435[[#This Row],[PROMEDIO PRECIO UNITARIO IMPUESTO INCLUIDO]],"CUMPLE","NO CUMPLE")</f>
        <v>CUMPLE</v>
      </c>
    </row>
    <row r="137" spans="1:12" s="8" customFormat="1" x14ac:dyDescent="0.3">
      <c r="A137" s="8">
        <v>135</v>
      </c>
      <c r="B137" s="8">
        <v>50131800</v>
      </c>
      <c r="C137" s="8" t="s">
        <v>227</v>
      </c>
      <c r="D137" s="8" t="s">
        <v>228</v>
      </c>
      <c r="E137" s="8" t="s">
        <v>19</v>
      </c>
      <c r="F137" s="8">
        <v>1</v>
      </c>
      <c r="G137" s="12">
        <f>Tabla435[[#This Row],[VALOR UNITARIO INCLUIDO IMPUESTO]]/1.19</f>
        <v>70450</v>
      </c>
      <c r="H137" s="22">
        <v>0.19</v>
      </c>
      <c r="I137" s="12">
        <f>Tabla435[[#This Row],[VALOR UNITARIO]]*Tabla435[[#This Row],[IMPUESTO]]</f>
        <v>13385.5</v>
      </c>
      <c r="J137" s="12">
        <v>83835.5</v>
      </c>
      <c r="K137" s="31">
        <v>83835.5</v>
      </c>
      <c r="L137" s="31" t="str">
        <f>+IF(Tabla435[[#This Row],[VALOR UNITARIO INCLUIDO IMPUESTO]]&lt;=Tabla435[[#This Row],[PROMEDIO PRECIO UNITARIO IMPUESTO INCLUIDO]],"CUMPLE","NO CUMPLE")</f>
        <v>CUMPLE</v>
      </c>
    </row>
    <row r="138" spans="1:12" s="8" customFormat="1" x14ac:dyDescent="0.3">
      <c r="A138" s="8">
        <v>136</v>
      </c>
      <c r="B138" s="8">
        <v>50131800</v>
      </c>
      <c r="C138" s="8" t="s">
        <v>229</v>
      </c>
      <c r="D138" s="8" t="s">
        <v>229</v>
      </c>
      <c r="E138" s="8" t="s">
        <v>12</v>
      </c>
      <c r="F138" s="8">
        <v>1</v>
      </c>
      <c r="G138" s="12">
        <f>Tabla435[[#This Row],[VALOR UNITARIO INCLUIDO IMPUESTO]]/1.19</f>
        <v>192200</v>
      </c>
      <c r="H138" s="22">
        <v>0.19</v>
      </c>
      <c r="I138" s="12">
        <f>Tabla435[[#This Row],[VALOR UNITARIO]]*Tabla435[[#This Row],[IMPUESTO]]</f>
        <v>36518</v>
      </c>
      <c r="J138" s="12">
        <v>228718</v>
      </c>
      <c r="K138" s="31">
        <v>228718</v>
      </c>
      <c r="L138" s="31" t="str">
        <f>+IF(Tabla435[[#This Row],[VALOR UNITARIO INCLUIDO IMPUESTO]]&lt;=Tabla435[[#This Row],[PROMEDIO PRECIO UNITARIO IMPUESTO INCLUIDO]],"CUMPLE","NO CUMPLE")</f>
        <v>CUMPLE</v>
      </c>
    </row>
    <row r="139" spans="1:12" s="8" customFormat="1" x14ac:dyDescent="0.3">
      <c r="A139" s="8">
        <v>137</v>
      </c>
      <c r="B139" s="8">
        <v>50131800</v>
      </c>
      <c r="C139" s="8" t="s">
        <v>230</v>
      </c>
      <c r="D139" s="8" t="s">
        <v>230</v>
      </c>
      <c r="E139" s="8" t="s">
        <v>12</v>
      </c>
      <c r="F139" s="8">
        <v>1</v>
      </c>
      <c r="G139" s="12">
        <f>Tabla435[[#This Row],[VALOR UNITARIO INCLUIDO IMPUESTO]]/1.19</f>
        <v>185450</v>
      </c>
      <c r="H139" s="22">
        <v>0.19</v>
      </c>
      <c r="I139" s="12">
        <f>Tabla435[[#This Row],[VALOR UNITARIO]]*Tabla435[[#This Row],[IMPUESTO]]</f>
        <v>35235.5</v>
      </c>
      <c r="J139" s="12">
        <v>220685.5</v>
      </c>
      <c r="K139" s="31">
        <v>220685.5</v>
      </c>
      <c r="L139" s="31" t="str">
        <f>+IF(Tabla435[[#This Row],[VALOR UNITARIO INCLUIDO IMPUESTO]]&lt;=Tabla435[[#This Row],[PROMEDIO PRECIO UNITARIO IMPUESTO INCLUIDO]],"CUMPLE","NO CUMPLE")</f>
        <v>CUMPLE</v>
      </c>
    </row>
    <row r="140" spans="1:12" s="8" customFormat="1" x14ac:dyDescent="0.3">
      <c r="A140" s="8">
        <v>138</v>
      </c>
      <c r="B140" s="8">
        <v>50131800</v>
      </c>
      <c r="C140" s="8" t="s">
        <v>231</v>
      </c>
      <c r="D140" s="8" t="s">
        <v>231</v>
      </c>
      <c r="E140" s="8" t="s">
        <v>12</v>
      </c>
      <c r="F140" s="8">
        <v>1</v>
      </c>
      <c r="G140" s="12">
        <f>Tabla435[[#This Row],[VALOR UNITARIO INCLUIDO IMPUESTO]]/1.19</f>
        <v>159200</v>
      </c>
      <c r="H140" s="22">
        <v>0.19</v>
      </c>
      <c r="I140" s="12">
        <f>Tabla435[[#This Row],[VALOR UNITARIO]]*Tabla435[[#This Row],[IMPUESTO]]</f>
        <v>30248</v>
      </c>
      <c r="J140" s="12">
        <v>189448</v>
      </c>
      <c r="K140" s="31">
        <v>189448</v>
      </c>
      <c r="L140" s="31" t="str">
        <f>+IF(Tabla435[[#This Row],[VALOR UNITARIO INCLUIDO IMPUESTO]]&lt;=Tabla435[[#This Row],[PROMEDIO PRECIO UNITARIO IMPUESTO INCLUIDO]],"CUMPLE","NO CUMPLE")</f>
        <v>CUMPLE</v>
      </c>
    </row>
    <row r="141" spans="1:12" s="8" customFormat="1" x14ac:dyDescent="0.3">
      <c r="A141" s="8">
        <v>139</v>
      </c>
      <c r="B141" s="8">
        <v>50131800</v>
      </c>
      <c r="C141" s="8" t="s">
        <v>232</v>
      </c>
      <c r="D141" s="8" t="s">
        <v>233</v>
      </c>
      <c r="E141" s="8" t="s">
        <v>12</v>
      </c>
      <c r="F141" s="8">
        <v>1</v>
      </c>
      <c r="G141" s="12">
        <f>Tabla435[[#This Row],[VALOR UNITARIO INCLUIDO IMPUESTO]]/1.19</f>
        <v>341750</v>
      </c>
      <c r="H141" s="22">
        <v>0.19</v>
      </c>
      <c r="I141" s="12">
        <f>Tabla435[[#This Row],[VALOR UNITARIO]]*Tabla435[[#This Row],[IMPUESTO]]</f>
        <v>64932.5</v>
      </c>
      <c r="J141" s="12">
        <v>406682.5</v>
      </c>
      <c r="K141" s="31">
        <v>406682.5</v>
      </c>
      <c r="L141" s="31" t="str">
        <f>+IF(Tabla435[[#This Row],[VALOR UNITARIO INCLUIDO IMPUESTO]]&lt;=Tabla435[[#This Row],[PROMEDIO PRECIO UNITARIO IMPUESTO INCLUIDO]],"CUMPLE","NO CUMPLE")</f>
        <v>CUMPLE</v>
      </c>
    </row>
    <row r="142" spans="1:12" s="8" customFormat="1" x14ac:dyDescent="0.3">
      <c r="A142" s="8">
        <v>140</v>
      </c>
      <c r="B142" s="8">
        <v>50131800</v>
      </c>
      <c r="C142" s="8" t="s">
        <v>234</v>
      </c>
      <c r="D142" s="8" t="s">
        <v>235</v>
      </c>
      <c r="E142" s="8" t="s">
        <v>12</v>
      </c>
      <c r="F142" s="8">
        <v>1</v>
      </c>
      <c r="G142" s="12">
        <f>Tabla435[[#This Row],[VALOR UNITARIO INCLUIDO IMPUESTO]]</f>
        <v>69700</v>
      </c>
      <c r="H142" s="22">
        <v>0</v>
      </c>
      <c r="I142" s="12">
        <f>Tabla435[[#This Row],[VALOR UNITARIO]]*Tabla435[[#This Row],[IMPUESTO]]</f>
        <v>0</v>
      </c>
      <c r="J142" s="12">
        <v>69700</v>
      </c>
      <c r="K142" s="31">
        <v>69700</v>
      </c>
      <c r="L142" s="31" t="str">
        <f>+IF(Tabla435[[#This Row],[VALOR UNITARIO INCLUIDO IMPUESTO]]&lt;=Tabla435[[#This Row],[PROMEDIO PRECIO UNITARIO IMPUESTO INCLUIDO]],"CUMPLE","NO CUMPLE")</f>
        <v>CUMPLE</v>
      </c>
    </row>
    <row r="143" spans="1:12" s="8" customFormat="1" x14ac:dyDescent="0.3">
      <c r="A143" s="8">
        <v>141</v>
      </c>
      <c r="B143" s="8">
        <v>50131800</v>
      </c>
      <c r="C143" s="8" t="s">
        <v>236</v>
      </c>
      <c r="D143" s="8" t="s">
        <v>237</v>
      </c>
      <c r="E143" s="8" t="s">
        <v>19</v>
      </c>
      <c r="F143" s="8">
        <v>1</v>
      </c>
      <c r="G143" s="8">
        <v>145050</v>
      </c>
      <c r="H143" s="22">
        <v>0</v>
      </c>
      <c r="I143" s="8">
        <v>0</v>
      </c>
      <c r="J143" s="12">
        <v>145050</v>
      </c>
      <c r="K143" s="31">
        <v>145050</v>
      </c>
      <c r="L143" s="31" t="str">
        <f>+IF(Tabla435[[#This Row],[VALOR UNITARIO INCLUIDO IMPUESTO]]&lt;=Tabla435[[#This Row],[PROMEDIO PRECIO UNITARIO IMPUESTO INCLUIDO]],"CUMPLE","NO CUMPLE")</f>
        <v>CUMPLE</v>
      </c>
    </row>
    <row r="144" spans="1:12" s="8" customFormat="1" x14ac:dyDescent="0.3">
      <c r="A144" s="8">
        <v>142</v>
      </c>
      <c r="B144" s="8">
        <v>50131800</v>
      </c>
      <c r="C144" s="8" t="s">
        <v>238</v>
      </c>
      <c r="D144" s="8" t="s">
        <v>239</v>
      </c>
      <c r="E144" s="8" t="s">
        <v>12</v>
      </c>
      <c r="F144" s="8">
        <v>1</v>
      </c>
      <c r="G144" s="12">
        <f>Tabla435[[#This Row],[VALOR UNITARIO INCLUIDO IMPUESTO]]</f>
        <v>196050</v>
      </c>
      <c r="H144" s="22">
        <v>0</v>
      </c>
      <c r="I144" s="12">
        <f>Tabla435[[#This Row],[VALOR UNITARIO]]*Tabla435[[#This Row],[IMPUESTO]]</f>
        <v>0</v>
      </c>
      <c r="J144" s="12">
        <v>196050</v>
      </c>
      <c r="K144" s="31">
        <v>196050</v>
      </c>
      <c r="L144" s="31" t="str">
        <f>+IF(Tabla435[[#This Row],[VALOR UNITARIO INCLUIDO IMPUESTO]]&lt;=Tabla435[[#This Row],[PROMEDIO PRECIO UNITARIO IMPUESTO INCLUIDO]],"CUMPLE","NO CUMPLE")</f>
        <v>CUMPLE</v>
      </c>
    </row>
    <row r="145" spans="1:12" s="8" customFormat="1" x14ac:dyDescent="0.3">
      <c r="A145" s="8">
        <v>143</v>
      </c>
      <c r="B145" s="8">
        <v>50131800</v>
      </c>
      <c r="C145" s="8" t="s">
        <v>240</v>
      </c>
      <c r="D145" s="8" t="s">
        <v>240</v>
      </c>
      <c r="E145" s="8" t="s">
        <v>12</v>
      </c>
      <c r="F145" s="8">
        <v>1</v>
      </c>
      <c r="G145" s="12">
        <f>Tabla435[[#This Row],[VALOR UNITARIO INCLUIDO IMPUESTO]]</f>
        <v>151750</v>
      </c>
      <c r="H145" s="22">
        <v>0</v>
      </c>
      <c r="I145" s="12">
        <f>Tabla435[[#This Row],[VALOR UNITARIO]]*Tabla435[[#This Row],[IMPUESTO]]</f>
        <v>0</v>
      </c>
      <c r="J145" s="12">
        <v>151750</v>
      </c>
      <c r="K145" s="31">
        <v>151750</v>
      </c>
      <c r="L145" s="31" t="str">
        <f>+IF(Tabla435[[#This Row],[VALOR UNITARIO INCLUIDO IMPUESTO]]&lt;=Tabla435[[#This Row],[PROMEDIO PRECIO UNITARIO IMPUESTO INCLUIDO]],"CUMPLE","NO CUMPLE")</f>
        <v>CUMPLE</v>
      </c>
    </row>
    <row r="146" spans="1:12" s="8" customFormat="1" x14ac:dyDescent="0.3">
      <c r="A146" s="8">
        <v>144</v>
      </c>
      <c r="B146" s="8">
        <v>50131800</v>
      </c>
      <c r="C146" s="8" t="s">
        <v>241</v>
      </c>
      <c r="D146" s="8" t="s">
        <v>241</v>
      </c>
      <c r="E146" s="8" t="s">
        <v>12</v>
      </c>
      <c r="F146" s="8">
        <v>1</v>
      </c>
      <c r="G146" s="12">
        <f>Tabla435[[#This Row],[VALOR UNITARIO INCLUIDO IMPUESTO]]</f>
        <v>71900</v>
      </c>
      <c r="H146" s="22">
        <v>0</v>
      </c>
      <c r="I146" s="12">
        <f>Tabla435[[#This Row],[VALOR UNITARIO]]*Tabla435[[#This Row],[IMPUESTO]]</f>
        <v>0</v>
      </c>
      <c r="J146" s="12">
        <v>71900</v>
      </c>
      <c r="K146" s="31">
        <v>71900</v>
      </c>
      <c r="L146" s="31" t="str">
        <f>+IF(Tabla435[[#This Row],[VALOR UNITARIO INCLUIDO IMPUESTO]]&lt;=Tabla435[[#This Row],[PROMEDIO PRECIO UNITARIO IMPUESTO INCLUIDO]],"CUMPLE","NO CUMPLE")</f>
        <v>CUMPLE</v>
      </c>
    </row>
    <row r="147" spans="1:12" s="8" customFormat="1" x14ac:dyDescent="0.3">
      <c r="A147" s="8">
        <v>145</v>
      </c>
      <c r="B147" s="8">
        <v>50131800</v>
      </c>
      <c r="C147" s="8" t="s">
        <v>242</v>
      </c>
      <c r="D147" s="8" t="s">
        <v>242</v>
      </c>
      <c r="E147" s="8" t="s">
        <v>12</v>
      </c>
      <c r="F147" s="8">
        <v>1</v>
      </c>
      <c r="G147" s="12">
        <f>Tabla435[[#This Row],[VALOR UNITARIO INCLUIDO IMPUESTO]]</f>
        <v>188100</v>
      </c>
      <c r="H147" s="22">
        <v>0</v>
      </c>
      <c r="I147" s="12">
        <f>Tabla435[[#This Row],[VALOR UNITARIO]]*Tabla435[[#This Row],[IMPUESTO]]</f>
        <v>0</v>
      </c>
      <c r="J147" s="12">
        <v>188100</v>
      </c>
      <c r="K147" s="31">
        <v>188100</v>
      </c>
      <c r="L147" s="31" t="str">
        <f>+IF(Tabla435[[#This Row],[VALOR UNITARIO INCLUIDO IMPUESTO]]&lt;=Tabla435[[#This Row],[PROMEDIO PRECIO UNITARIO IMPUESTO INCLUIDO]],"CUMPLE","NO CUMPLE")</f>
        <v>CUMPLE</v>
      </c>
    </row>
    <row r="148" spans="1:12" s="8" customFormat="1" x14ac:dyDescent="0.3">
      <c r="A148" s="8">
        <v>146</v>
      </c>
      <c r="B148" s="8">
        <v>50131800</v>
      </c>
      <c r="C148" s="8" t="s">
        <v>243</v>
      </c>
      <c r="D148" s="8" t="s">
        <v>244</v>
      </c>
      <c r="E148" s="8" t="s">
        <v>12</v>
      </c>
      <c r="F148" s="8">
        <v>1</v>
      </c>
      <c r="G148" s="12">
        <f>Tabla435[[#This Row],[VALOR UNITARIO INCLUIDO IMPUESTO]]</f>
        <v>162600</v>
      </c>
      <c r="H148" s="22">
        <v>0</v>
      </c>
      <c r="I148" s="12">
        <f>Tabla435[[#This Row],[VALOR UNITARIO]]*Tabla435[[#This Row],[IMPUESTO]]</f>
        <v>0</v>
      </c>
      <c r="J148" s="12">
        <v>162600</v>
      </c>
      <c r="K148" s="31">
        <v>162600</v>
      </c>
      <c r="L148" s="31" t="str">
        <f>+IF(Tabla435[[#This Row],[VALOR UNITARIO INCLUIDO IMPUESTO]]&lt;=Tabla435[[#This Row],[PROMEDIO PRECIO UNITARIO IMPUESTO INCLUIDO]],"CUMPLE","NO CUMPLE")</f>
        <v>CUMPLE</v>
      </c>
    </row>
    <row r="149" spans="1:12" s="8" customFormat="1" x14ac:dyDescent="0.3">
      <c r="A149" s="8">
        <v>147</v>
      </c>
      <c r="B149" s="8">
        <v>50121500</v>
      </c>
      <c r="C149" s="8" t="s">
        <v>245</v>
      </c>
      <c r="D149" s="8" t="s">
        <v>245</v>
      </c>
      <c r="E149" s="8" t="s">
        <v>12</v>
      </c>
      <c r="F149" s="8">
        <v>1</v>
      </c>
      <c r="G149" s="12">
        <f>Tabla435[[#This Row],[VALOR UNITARIO INCLUIDO IMPUESTO]]</f>
        <v>92700</v>
      </c>
      <c r="H149" s="22">
        <v>0</v>
      </c>
      <c r="I149" s="12">
        <f>Tabla435[[#This Row],[VALOR UNITARIO]]*Tabla435[[#This Row],[IMPUESTO]]</f>
        <v>0</v>
      </c>
      <c r="J149" s="12">
        <v>92700</v>
      </c>
      <c r="K149" s="31">
        <v>92700</v>
      </c>
      <c r="L149" s="31" t="str">
        <f>+IF(Tabla435[[#This Row],[VALOR UNITARIO INCLUIDO IMPUESTO]]&lt;=Tabla435[[#This Row],[PROMEDIO PRECIO UNITARIO IMPUESTO INCLUIDO]],"CUMPLE","NO CUMPLE")</f>
        <v>CUMPLE</v>
      </c>
    </row>
    <row r="150" spans="1:12" s="8" customFormat="1" x14ac:dyDescent="0.3">
      <c r="A150" s="8">
        <v>148</v>
      </c>
      <c r="B150" s="8">
        <v>50112000</v>
      </c>
      <c r="C150" s="8" t="s">
        <v>246</v>
      </c>
      <c r="D150" s="8" t="s">
        <v>247</v>
      </c>
      <c r="E150" s="8" t="s">
        <v>12</v>
      </c>
      <c r="F150" s="8">
        <v>1</v>
      </c>
      <c r="G150" s="12">
        <f>Tabla435[[#This Row],[VALOR UNITARIO INCLUIDO IMPUESTO]]/1.19</f>
        <v>264600</v>
      </c>
      <c r="H150" s="22">
        <v>0.19</v>
      </c>
      <c r="I150" s="12">
        <f>Tabla435[[#This Row],[VALOR UNITARIO]]*Tabla435[[#This Row],[IMPUESTO]]</f>
        <v>50274</v>
      </c>
      <c r="J150" s="12">
        <v>314874</v>
      </c>
      <c r="K150" s="31">
        <v>314874</v>
      </c>
      <c r="L150" s="31" t="str">
        <f>+IF(Tabla435[[#This Row],[VALOR UNITARIO INCLUIDO IMPUESTO]]&lt;=Tabla435[[#This Row],[PROMEDIO PRECIO UNITARIO IMPUESTO INCLUIDO]],"CUMPLE","NO CUMPLE")</f>
        <v>CUMPLE</v>
      </c>
    </row>
    <row r="151" spans="1:12" s="8" customFormat="1" x14ac:dyDescent="0.3">
      <c r="A151" s="8">
        <v>149</v>
      </c>
      <c r="B151" s="8">
        <v>50112000</v>
      </c>
      <c r="C151" s="8" t="s">
        <v>248</v>
      </c>
      <c r="D151" s="8" t="s">
        <v>249</v>
      </c>
      <c r="E151" s="8" t="s">
        <v>19</v>
      </c>
      <c r="F151" s="8">
        <v>1</v>
      </c>
      <c r="G151" s="12">
        <f>Tabla435[[#This Row],[VALOR UNITARIO INCLUIDO IMPUESTO]]/1.19</f>
        <v>31000</v>
      </c>
      <c r="H151" s="22">
        <v>0.19</v>
      </c>
      <c r="I151" s="12">
        <f>Tabla435[[#This Row],[VALOR UNITARIO]]*Tabla435[[#This Row],[IMPUESTO]]</f>
        <v>5890</v>
      </c>
      <c r="J151" s="12">
        <v>36890</v>
      </c>
      <c r="K151" s="31">
        <v>36890</v>
      </c>
      <c r="L151" s="31" t="str">
        <f>+IF(Tabla435[[#This Row],[VALOR UNITARIO INCLUIDO IMPUESTO]]&lt;=Tabla435[[#This Row],[PROMEDIO PRECIO UNITARIO IMPUESTO INCLUIDO]],"CUMPLE","NO CUMPLE")</f>
        <v>CUMPLE</v>
      </c>
    </row>
    <row r="152" spans="1:12" s="8" customFormat="1" x14ac:dyDescent="0.3">
      <c r="A152" s="8">
        <v>150</v>
      </c>
      <c r="B152" s="8">
        <v>50112000</v>
      </c>
      <c r="C152" s="8" t="s">
        <v>250</v>
      </c>
      <c r="D152" s="8" t="s">
        <v>251</v>
      </c>
      <c r="E152" s="8" t="s">
        <v>19</v>
      </c>
      <c r="F152" s="8">
        <v>1</v>
      </c>
      <c r="G152" s="12">
        <f>Tabla435[[#This Row],[VALOR UNITARIO INCLUIDO IMPUESTO]]/1.19</f>
        <v>19000</v>
      </c>
      <c r="H152" s="22">
        <v>0.19</v>
      </c>
      <c r="I152" s="12">
        <f>Tabla435[[#This Row],[VALOR UNITARIO]]*Tabla435[[#This Row],[IMPUESTO]]</f>
        <v>3610</v>
      </c>
      <c r="J152" s="12">
        <v>22610</v>
      </c>
      <c r="K152" s="31">
        <v>22610</v>
      </c>
      <c r="L152" s="31" t="str">
        <f>+IF(Tabla435[[#This Row],[VALOR UNITARIO INCLUIDO IMPUESTO]]&lt;=Tabla435[[#This Row],[PROMEDIO PRECIO UNITARIO IMPUESTO INCLUIDO]],"CUMPLE","NO CUMPLE")</f>
        <v>CUMPLE</v>
      </c>
    </row>
    <row r="153" spans="1:12" s="8" customFormat="1" x14ac:dyDescent="0.3">
      <c r="A153" s="8">
        <v>151</v>
      </c>
      <c r="B153" s="8">
        <v>50121500</v>
      </c>
      <c r="C153" s="8" t="s">
        <v>252</v>
      </c>
      <c r="D153" s="8" t="s">
        <v>253</v>
      </c>
      <c r="E153" s="8" t="s">
        <v>12</v>
      </c>
      <c r="F153" s="8">
        <v>1</v>
      </c>
      <c r="G153" s="12">
        <f>Tabla435[[#This Row],[VALOR UNITARIO INCLUIDO IMPUESTO]]</f>
        <v>223500</v>
      </c>
      <c r="H153" s="22">
        <v>0</v>
      </c>
      <c r="I153" s="12">
        <f>Tabla435[[#This Row],[VALOR UNITARIO]]*Tabla435[[#This Row],[IMPUESTO]]</f>
        <v>0</v>
      </c>
      <c r="J153" s="12">
        <v>223500</v>
      </c>
      <c r="K153" s="31">
        <v>223500</v>
      </c>
      <c r="L153" s="31" t="str">
        <f>+IF(Tabla435[[#This Row],[VALOR UNITARIO INCLUIDO IMPUESTO]]&lt;=Tabla435[[#This Row],[PROMEDIO PRECIO UNITARIO IMPUESTO INCLUIDO]],"CUMPLE","NO CUMPLE")</f>
        <v>CUMPLE</v>
      </c>
    </row>
    <row r="154" spans="1:12" s="8" customFormat="1" x14ac:dyDescent="0.3">
      <c r="A154" s="8">
        <v>152</v>
      </c>
      <c r="B154" s="8">
        <v>50111500</v>
      </c>
      <c r="C154" s="8" t="s">
        <v>254</v>
      </c>
      <c r="D154" s="8" t="s">
        <v>255</v>
      </c>
      <c r="E154" s="8" t="s">
        <v>12</v>
      </c>
      <c r="F154" s="8">
        <v>1</v>
      </c>
      <c r="G154" s="12">
        <f>Tabla435[[#This Row],[VALOR UNITARIO INCLUIDO IMPUESTO]]</f>
        <v>54000</v>
      </c>
      <c r="H154" s="22">
        <v>0</v>
      </c>
      <c r="I154" s="12">
        <f>Tabla435[[#This Row],[VALOR UNITARIO]]*Tabla435[[#This Row],[IMPUESTO]]</f>
        <v>0</v>
      </c>
      <c r="J154" s="12">
        <v>54000</v>
      </c>
      <c r="K154" s="31">
        <v>54000</v>
      </c>
      <c r="L154" s="31" t="str">
        <f>+IF(Tabla435[[#This Row],[VALOR UNITARIO INCLUIDO IMPUESTO]]&lt;=Tabla435[[#This Row],[PROMEDIO PRECIO UNITARIO IMPUESTO INCLUIDO]],"CUMPLE","NO CUMPLE")</f>
        <v>CUMPLE</v>
      </c>
    </row>
    <row r="155" spans="1:12" s="8" customFormat="1" x14ac:dyDescent="0.3">
      <c r="A155" s="8">
        <v>153</v>
      </c>
      <c r="B155" s="8">
        <v>50111500</v>
      </c>
      <c r="C155" s="8" t="s">
        <v>256</v>
      </c>
      <c r="D155" s="8" t="s">
        <v>256</v>
      </c>
      <c r="E155" s="8" t="s">
        <v>12</v>
      </c>
      <c r="F155" s="8">
        <v>1</v>
      </c>
      <c r="G155" s="12">
        <f>Tabla435[[#This Row],[VALOR UNITARIO INCLUIDO IMPUESTO]]</f>
        <v>82650</v>
      </c>
      <c r="H155" s="22">
        <v>0</v>
      </c>
      <c r="I155" s="12">
        <f>Tabla435[[#This Row],[VALOR UNITARIO]]*Tabla435[[#This Row],[IMPUESTO]]</f>
        <v>0</v>
      </c>
      <c r="J155" s="12">
        <v>82650</v>
      </c>
      <c r="K155" s="31">
        <v>82650</v>
      </c>
      <c r="L155" s="31" t="str">
        <f>+IF(Tabla435[[#This Row],[VALOR UNITARIO INCLUIDO IMPUESTO]]&lt;=Tabla435[[#This Row],[PROMEDIO PRECIO UNITARIO IMPUESTO INCLUIDO]],"CUMPLE","NO CUMPLE")</f>
        <v>CUMPLE</v>
      </c>
    </row>
    <row r="156" spans="1:12" s="8" customFormat="1" x14ac:dyDescent="0.3">
      <c r="A156" s="8">
        <v>154</v>
      </c>
      <c r="B156" s="8">
        <v>50111500</v>
      </c>
      <c r="C156" s="8" t="s">
        <v>257</v>
      </c>
      <c r="D156" s="8" t="s">
        <v>258</v>
      </c>
      <c r="E156" s="8" t="s">
        <v>19</v>
      </c>
      <c r="F156" s="8">
        <v>1</v>
      </c>
      <c r="G156" s="12">
        <f>Tabla435[[#This Row],[VALOR UNITARIO INCLUIDO IMPUESTO]]/1.19</f>
        <v>65000</v>
      </c>
      <c r="H156" s="22">
        <v>0.19</v>
      </c>
      <c r="I156" s="12">
        <f>Tabla435[[#This Row],[VALOR UNITARIO]]*Tabla435[[#This Row],[IMPUESTO]]</f>
        <v>12350</v>
      </c>
      <c r="J156" s="12">
        <v>77350</v>
      </c>
      <c r="K156" s="31">
        <v>77350</v>
      </c>
      <c r="L156" s="31" t="str">
        <f>+IF(Tabla435[[#This Row],[VALOR UNITARIO INCLUIDO IMPUESTO]]&lt;=Tabla435[[#This Row],[PROMEDIO PRECIO UNITARIO IMPUESTO INCLUIDO]],"CUMPLE","NO CUMPLE")</f>
        <v>CUMPLE</v>
      </c>
    </row>
    <row r="157" spans="1:12" x14ac:dyDescent="0.3">
      <c r="A157" s="7">
        <v>155</v>
      </c>
      <c r="B157" s="8">
        <v>50111500</v>
      </c>
      <c r="C157" s="9" t="s">
        <v>259</v>
      </c>
      <c r="D157" s="10" t="s">
        <v>259</v>
      </c>
      <c r="E157" s="8" t="s">
        <v>19</v>
      </c>
      <c r="F157" s="11">
        <v>1</v>
      </c>
      <c r="G157" s="12">
        <f>Tabla435[[#This Row],[VALOR UNITARIO INCLUIDO IMPUESTO]]/1.19</f>
        <v>72750</v>
      </c>
      <c r="H157" s="22">
        <v>0.19</v>
      </c>
      <c r="I157" s="12">
        <f>Tabla435[[#This Row],[VALOR UNITARIO]]*Tabla435[[#This Row],[IMPUESTO]]</f>
        <v>13822.5</v>
      </c>
      <c r="J157" s="12">
        <v>86572.5</v>
      </c>
      <c r="K157" s="30">
        <v>86572.5</v>
      </c>
      <c r="L157" s="30" t="str">
        <f>+IF(Tabla435[[#This Row],[VALOR UNITARIO INCLUIDO IMPUESTO]]&lt;=Tabla435[[#This Row],[PROMEDIO PRECIO UNITARIO IMPUESTO INCLUIDO]],"CUMPLE","NO CUMPLE")</f>
        <v>CUMPLE</v>
      </c>
    </row>
    <row r="158" spans="1:12" ht="28.8" x14ac:dyDescent="0.3">
      <c r="A158" s="7">
        <v>156</v>
      </c>
      <c r="B158" s="8">
        <v>50111500</v>
      </c>
      <c r="C158" s="9" t="s">
        <v>260</v>
      </c>
      <c r="D158" s="10" t="s">
        <v>261</v>
      </c>
      <c r="E158" s="8" t="s">
        <v>19</v>
      </c>
      <c r="F158" s="11">
        <v>1</v>
      </c>
      <c r="G158" s="12">
        <f>Tabla435[[#This Row],[VALOR UNITARIO INCLUIDO IMPUESTO]]/1.19</f>
        <v>31350</v>
      </c>
      <c r="H158" s="22">
        <v>0.19</v>
      </c>
      <c r="I158" s="12">
        <f>Tabla435[[#This Row],[VALOR UNITARIO]]*Tabla435[[#This Row],[IMPUESTO]]</f>
        <v>5956.5</v>
      </c>
      <c r="J158" s="12">
        <v>37306.5</v>
      </c>
      <c r="K158" s="30">
        <v>37306.5</v>
      </c>
      <c r="L158" s="30" t="str">
        <f>+IF(Tabla435[[#This Row],[VALOR UNITARIO INCLUIDO IMPUESTO]]&lt;=Tabla435[[#This Row],[PROMEDIO PRECIO UNITARIO IMPUESTO INCLUIDO]],"CUMPLE","NO CUMPLE")</f>
        <v>CUMPLE</v>
      </c>
    </row>
    <row r="159" spans="1:12" x14ac:dyDescent="0.3">
      <c r="A159" s="7">
        <v>157</v>
      </c>
      <c r="B159" s="8">
        <v>50111500</v>
      </c>
      <c r="C159" s="9" t="s">
        <v>262</v>
      </c>
      <c r="D159" s="10" t="s">
        <v>262</v>
      </c>
      <c r="E159" s="8" t="s">
        <v>12</v>
      </c>
      <c r="F159" s="11">
        <v>1</v>
      </c>
      <c r="G159" s="12">
        <f>Tabla435[[#This Row],[VALOR UNITARIO INCLUIDO IMPUESTO]]/1.19</f>
        <v>55468.907563025212</v>
      </c>
      <c r="H159" s="22">
        <v>0.19</v>
      </c>
      <c r="I159" s="12">
        <f>Tabla435[[#This Row],[VALOR UNITARIO]]*Tabla435[[#This Row],[IMPUESTO]]</f>
        <v>10539.09243697479</v>
      </c>
      <c r="J159" s="12">
        <v>66008</v>
      </c>
      <c r="K159" s="30">
        <v>66008</v>
      </c>
      <c r="L159" s="30" t="str">
        <f>+IF(Tabla435[[#This Row],[VALOR UNITARIO INCLUIDO IMPUESTO]]&lt;=Tabla435[[#This Row],[PROMEDIO PRECIO UNITARIO IMPUESTO INCLUIDO]],"CUMPLE","NO CUMPLE")</f>
        <v>CUMPLE</v>
      </c>
    </row>
    <row r="160" spans="1:12" x14ac:dyDescent="0.3">
      <c r="A160" s="7">
        <v>158</v>
      </c>
      <c r="B160" s="8">
        <v>50111500</v>
      </c>
      <c r="C160" s="9" t="s">
        <v>263</v>
      </c>
      <c r="D160" s="10" t="s">
        <v>263</v>
      </c>
      <c r="E160" s="8" t="s">
        <v>12</v>
      </c>
      <c r="F160" s="11">
        <v>1</v>
      </c>
      <c r="G160" s="12">
        <f>Tabla435[[#This Row],[VALOR UNITARIO INCLUIDO IMPUESTO]]/1.19</f>
        <v>42918.067226890758</v>
      </c>
      <c r="H160" s="22">
        <v>0.19</v>
      </c>
      <c r="I160" s="12">
        <f>Tabla435[[#This Row],[VALOR UNITARIO]]*Tabla435[[#This Row],[IMPUESTO]]</f>
        <v>8154.4327731092444</v>
      </c>
      <c r="J160" s="12">
        <v>51072.5</v>
      </c>
      <c r="K160" s="30">
        <v>51072.5</v>
      </c>
      <c r="L160" s="30" t="str">
        <f>+IF(Tabla435[[#This Row],[VALOR UNITARIO INCLUIDO IMPUESTO]]&lt;=Tabla435[[#This Row],[PROMEDIO PRECIO UNITARIO IMPUESTO INCLUIDO]],"CUMPLE","NO CUMPLE")</f>
        <v>CUMPLE</v>
      </c>
    </row>
    <row r="161" spans="1:12" x14ac:dyDescent="0.3">
      <c r="A161" s="7">
        <v>159</v>
      </c>
      <c r="B161" s="8">
        <v>50121539</v>
      </c>
      <c r="C161" s="9" t="s">
        <v>264</v>
      </c>
      <c r="D161" s="10" t="s">
        <v>264</v>
      </c>
      <c r="E161" s="8" t="s">
        <v>12</v>
      </c>
      <c r="F161" s="11">
        <v>1</v>
      </c>
      <c r="G161" s="12">
        <f>Tabla435[[#This Row],[VALOR UNITARIO INCLUIDO IMPUESTO]]</f>
        <v>74050</v>
      </c>
      <c r="H161" s="22">
        <v>0</v>
      </c>
      <c r="I161" s="12">
        <f>Tabla435[[#This Row],[VALOR UNITARIO]]*Tabla435[[#This Row],[IMPUESTO]]</f>
        <v>0</v>
      </c>
      <c r="J161" s="12">
        <v>74050</v>
      </c>
      <c r="K161" s="30">
        <v>74050</v>
      </c>
      <c r="L161" s="30" t="str">
        <f>+IF(Tabla435[[#This Row],[VALOR UNITARIO INCLUIDO IMPUESTO]]&lt;=Tabla435[[#This Row],[PROMEDIO PRECIO UNITARIO IMPUESTO INCLUIDO]],"CUMPLE","NO CUMPLE")</f>
        <v>CUMPLE</v>
      </c>
    </row>
    <row r="162" spans="1:12" x14ac:dyDescent="0.3">
      <c r="A162" s="7">
        <v>160</v>
      </c>
      <c r="B162" s="8">
        <v>50121539</v>
      </c>
      <c r="C162" s="9" t="s">
        <v>265</v>
      </c>
      <c r="D162" s="10" t="s">
        <v>265</v>
      </c>
      <c r="E162" s="8" t="s">
        <v>12</v>
      </c>
      <c r="F162" s="11">
        <v>1</v>
      </c>
      <c r="G162" s="12">
        <f>Tabla435[[#This Row],[VALOR UNITARIO INCLUIDO IMPUESTO]]</f>
        <v>70500</v>
      </c>
      <c r="H162" s="22">
        <v>0</v>
      </c>
      <c r="I162" s="12">
        <f>Tabla435[[#This Row],[VALOR UNITARIO]]*Tabla435[[#This Row],[IMPUESTO]]</f>
        <v>0</v>
      </c>
      <c r="J162" s="12">
        <v>70500</v>
      </c>
      <c r="K162" s="30">
        <v>70500</v>
      </c>
      <c r="L162" s="30" t="str">
        <f>+IF(Tabla435[[#This Row],[VALOR UNITARIO INCLUIDO IMPUESTO]]&lt;=Tabla435[[#This Row],[PROMEDIO PRECIO UNITARIO IMPUESTO INCLUIDO]],"CUMPLE","NO CUMPLE")</f>
        <v>CUMPLE</v>
      </c>
    </row>
    <row r="163" spans="1:12" x14ac:dyDescent="0.3">
      <c r="A163" s="7">
        <v>161</v>
      </c>
      <c r="B163" s="8">
        <v>50111500</v>
      </c>
      <c r="C163" s="9" t="s">
        <v>266</v>
      </c>
      <c r="D163" s="10" t="s">
        <v>266</v>
      </c>
      <c r="E163" s="8" t="s">
        <v>12</v>
      </c>
      <c r="F163" s="11">
        <v>1</v>
      </c>
      <c r="G163" s="12">
        <f>Tabla435[[#This Row],[VALOR UNITARIO INCLUIDO IMPUESTO]]</f>
        <v>24600</v>
      </c>
      <c r="H163" s="22">
        <v>0</v>
      </c>
      <c r="I163" s="12">
        <f>Tabla435[[#This Row],[VALOR UNITARIO]]*Tabla435[[#This Row],[IMPUESTO]]</f>
        <v>0</v>
      </c>
      <c r="J163" s="12">
        <v>24600</v>
      </c>
      <c r="K163" s="30">
        <v>24600</v>
      </c>
      <c r="L163" s="30" t="str">
        <f>+IF(Tabla435[[#This Row],[VALOR UNITARIO INCLUIDO IMPUESTO]]&lt;=Tabla435[[#This Row],[PROMEDIO PRECIO UNITARIO IMPUESTO INCLUIDO]],"CUMPLE","NO CUMPLE")</f>
        <v>CUMPLE</v>
      </c>
    </row>
    <row r="164" spans="1:12" ht="28.8" x14ac:dyDescent="0.3">
      <c r="A164" s="7">
        <v>162</v>
      </c>
      <c r="B164" s="8">
        <v>50112000</v>
      </c>
      <c r="C164" s="9" t="s">
        <v>267</v>
      </c>
      <c r="D164" s="10" t="s">
        <v>268</v>
      </c>
      <c r="E164" s="8" t="s">
        <v>12</v>
      </c>
      <c r="F164" s="11">
        <v>1</v>
      </c>
      <c r="G164" s="12">
        <f>Tabla435[[#This Row],[VALOR UNITARIO INCLUIDO IMPUESTO]]</f>
        <v>61500</v>
      </c>
      <c r="H164" s="22">
        <v>0</v>
      </c>
      <c r="I164" s="12">
        <f>Tabla435[[#This Row],[VALOR UNITARIO]]*Tabla435[[#This Row],[IMPUESTO]]</f>
        <v>0</v>
      </c>
      <c r="J164" s="12">
        <v>61500</v>
      </c>
      <c r="K164" s="30">
        <v>61500</v>
      </c>
      <c r="L164" s="30" t="str">
        <f>+IF(Tabla435[[#This Row],[VALOR UNITARIO INCLUIDO IMPUESTO]]&lt;=Tabla435[[#This Row],[PROMEDIO PRECIO UNITARIO IMPUESTO INCLUIDO]],"CUMPLE","NO CUMPLE")</f>
        <v>CUMPLE</v>
      </c>
    </row>
    <row r="165" spans="1:12" ht="18" x14ac:dyDescent="0.3">
      <c r="A165" s="13"/>
      <c r="B165" s="14"/>
      <c r="C165" s="15"/>
      <c r="D165" s="16"/>
      <c r="E165" s="14"/>
      <c r="F165" s="14"/>
      <c r="G165" s="17"/>
      <c r="H165" s="17"/>
      <c r="I165" s="17"/>
      <c r="J165" s="18">
        <f>SUBTOTAL(109,Tabla435[VALOR UNITARIO INCLUIDO IMPUESTO])</f>
        <v>14250362.449999999</v>
      </c>
      <c r="K165" s="32">
        <f>SUBTOTAL(109,Tabla435[PROMEDIO PRECIO UNITARIO IMPUESTO INCLUIDO])</f>
        <v>14250362.449999999</v>
      </c>
      <c r="L165" s="32"/>
    </row>
    <row r="167" spans="1:12" x14ac:dyDescent="0.3">
      <c r="A167" t="s">
        <v>270</v>
      </c>
    </row>
    <row r="172" spans="1:12" x14ac:dyDescent="0.3">
      <c r="A172" t="s">
        <v>271</v>
      </c>
    </row>
    <row r="173" spans="1:12" x14ac:dyDescent="0.3">
      <c r="A173" t="s">
        <v>272</v>
      </c>
    </row>
    <row r="174" spans="1:12" x14ac:dyDescent="0.3">
      <c r="A174" t="s">
        <v>273</v>
      </c>
    </row>
  </sheetData>
  <mergeCells count="2">
    <mergeCell ref="A1:F1"/>
    <mergeCell ref="G1:J1"/>
  </mergeCells>
  <phoneticPr fontId="6" type="noConversion"/>
  <conditionalFormatting sqref="C2:C102 C157:C1048576">
    <cfRule type="duplicateValues" dxfId="16" priority="2"/>
    <cfRule type="duplicateValues" dxfId="15" priority="3"/>
  </conditionalFormatting>
  <conditionalFormatting sqref="D2:D102 D157:D1048576">
    <cfRule type="duplicateValues" dxfId="14" priority="1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Proteinas 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 Gomez</dc:creator>
  <cp:lastModifiedBy>Jhane Gomez</cp:lastModifiedBy>
  <dcterms:created xsi:type="dcterms:W3CDTF">2026-02-20T17:42:08Z</dcterms:created>
  <dcterms:modified xsi:type="dcterms:W3CDTF">2026-05-07T17:52:38Z</dcterms:modified>
</cp:coreProperties>
</file>