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5F862917-A12F-4EC6-9B23-9FCCBA044B1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COSTOS FINALES SUBASTA" sheetId="1" r:id="rId1"/>
    <sheet name="DESAGREGACIÓN DE PRECIOS " sheetId="2" r:id="rId2"/>
    <sheet name="RESUMEN CUADRO DESAGREGACIÓN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2" l="1"/>
  <c r="F10" i="1"/>
  <c r="F11" i="1"/>
  <c r="F12" i="1"/>
  <c r="F13" i="1"/>
  <c r="F14" i="1"/>
  <c r="F15" i="1"/>
  <c r="F16" i="1"/>
  <c r="F17" i="1"/>
  <c r="F18" i="1"/>
  <c r="F19" i="1"/>
  <c r="F20" i="1"/>
  <c r="F8" i="1"/>
  <c r="F24" i="1" s="1"/>
  <c r="I10" i="2"/>
  <c r="I9" i="2"/>
  <c r="I11" i="2"/>
  <c r="I12" i="2"/>
  <c r="I13" i="2"/>
  <c r="I14" i="2"/>
  <c r="I15" i="2"/>
  <c r="I16" i="2"/>
  <c r="I17" i="2"/>
  <c r="I18" i="2"/>
  <c r="I19" i="2"/>
  <c r="I20" i="2"/>
  <c r="E9" i="2"/>
  <c r="D8" i="3" s="1"/>
  <c r="E10" i="2"/>
  <c r="D9" i="3" s="1"/>
  <c r="E11" i="2"/>
  <c r="D10" i="3" s="1"/>
  <c r="E12" i="2"/>
  <c r="D11" i="3" s="1"/>
  <c r="E13" i="2"/>
  <c r="D12" i="3" s="1"/>
  <c r="E14" i="2"/>
  <c r="D13" i="3" s="1"/>
  <c r="E15" i="2"/>
  <c r="D14" i="3" s="1"/>
  <c r="E16" i="2"/>
  <c r="D15" i="3" s="1"/>
  <c r="E17" i="2"/>
  <c r="D16" i="3" s="1"/>
  <c r="E18" i="2"/>
  <c r="D17" i="3" s="1"/>
  <c r="E19" i="2"/>
  <c r="D18" i="3" s="1"/>
  <c r="E20" i="2"/>
  <c r="D19" i="3" s="1"/>
  <c r="E8" i="2"/>
  <c r="D7" i="3" s="1"/>
  <c r="D9" i="2"/>
  <c r="C8" i="3" s="1"/>
  <c r="D10" i="2"/>
  <c r="C9" i="3" s="1"/>
  <c r="D11" i="2"/>
  <c r="C10" i="3" s="1"/>
  <c r="D12" i="2"/>
  <c r="C11" i="3" s="1"/>
  <c r="D13" i="2"/>
  <c r="C12" i="3" s="1"/>
  <c r="D14" i="2"/>
  <c r="C13" i="3" s="1"/>
  <c r="D15" i="2"/>
  <c r="C14" i="3" s="1"/>
  <c r="D16" i="2"/>
  <c r="C15" i="3" s="1"/>
  <c r="D17" i="2"/>
  <c r="C16" i="3" s="1"/>
  <c r="D18" i="2"/>
  <c r="C17" i="3" s="1"/>
  <c r="D19" i="2"/>
  <c r="C18" i="3" s="1"/>
  <c r="D20" i="2"/>
  <c r="C19" i="3" s="1"/>
  <c r="D8" i="2"/>
  <c r="C7" i="3" s="1"/>
  <c r="C9" i="2"/>
  <c r="C10" i="2"/>
  <c r="C11" i="2"/>
  <c r="C12" i="2"/>
  <c r="C13" i="2"/>
  <c r="C14" i="2"/>
  <c r="C15" i="2"/>
  <c r="C16" i="2"/>
  <c r="C17" i="2"/>
  <c r="C18" i="2"/>
  <c r="C19" i="2"/>
  <c r="C20" i="2"/>
  <c r="C8" i="2"/>
  <c r="H21" i="1"/>
  <c r="I21" i="1" s="1"/>
  <c r="F21" i="1"/>
  <c r="H9" i="1"/>
  <c r="F9" i="2" s="1"/>
  <c r="H9" i="2" s="1"/>
  <c r="H10" i="1"/>
  <c r="F10" i="2" s="1"/>
  <c r="H10" i="2" s="1"/>
  <c r="H11" i="1"/>
  <c r="I11" i="1" s="1"/>
  <c r="H12" i="1"/>
  <c r="I12" i="1" s="1"/>
  <c r="H13" i="1"/>
  <c r="F13" i="2" s="1"/>
  <c r="H13" i="2" s="1"/>
  <c r="H14" i="1"/>
  <c r="F14" i="2" s="1"/>
  <c r="H14" i="2" s="1"/>
  <c r="H15" i="1"/>
  <c r="I15" i="1" s="1"/>
  <c r="H16" i="1"/>
  <c r="I16" i="1" s="1"/>
  <c r="H17" i="1"/>
  <c r="F17" i="2" s="1"/>
  <c r="H17" i="2" s="1"/>
  <c r="H18" i="1"/>
  <c r="F18" i="2" s="1"/>
  <c r="H18" i="2" s="1"/>
  <c r="H19" i="1"/>
  <c r="I19" i="1" s="1"/>
  <c r="H20" i="1"/>
  <c r="I20" i="1" s="1"/>
  <c r="F9" i="1"/>
  <c r="F20" i="2" l="1"/>
  <c r="H20" i="2" s="1"/>
  <c r="L20" i="2" s="1"/>
  <c r="F16" i="2"/>
  <c r="H16" i="2" s="1"/>
  <c r="X16" i="2" s="1"/>
  <c r="G15" i="3" s="1"/>
  <c r="F12" i="2"/>
  <c r="H12" i="2" s="1"/>
  <c r="T12" i="2" s="1"/>
  <c r="I10" i="1"/>
  <c r="I17" i="1"/>
  <c r="I9" i="1"/>
  <c r="F19" i="2"/>
  <c r="H19" i="2" s="1"/>
  <c r="V19" i="2" s="1"/>
  <c r="F15" i="2"/>
  <c r="H15" i="2" s="1"/>
  <c r="T15" i="2" s="1"/>
  <c r="F11" i="2"/>
  <c r="H11" i="2" s="1"/>
  <c r="P11" i="2" s="1"/>
  <c r="I18" i="1"/>
  <c r="I14" i="1"/>
  <c r="I13" i="1"/>
  <c r="P18" i="2"/>
  <c r="X18" i="2"/>
  <c r="G17" i="3" s="1"/>
  <c r="R18" i="2"/>
  <c r="Z18" i="2"/>
  <c r="F17" i="3" s="1"/>
  <c r="N18" i="2"/>
  <c r="T18" i="2"/>
  <c r="L18" i="2"/>
  <c r="V18" i="2"/>
  <c r="R14" i="2"/>
  <c r="Z14" i="2"/>
  <c r="F13" i="3" s="1"/>
  <c r="T14" i="2"/>
  <c r="P14" i="2"/>
  <c r="X14" i="2"/>
  <c r="G13" i="3" s="1"/>
  <c r="V14" i="2"/>
  <c r="N14" i="2"/>
  <c r="L14" i="2"/>
  <c r="R10" i="2"/>
  <c r="Z10" i="2"/>
  <c r="F9" i="3" s="1"/>
  <c r="T10" i="2"/>
  <c r="P10" i="2"/>
  <c r="X10" i="2"/>
  <c r="G9" i="3" s="1"/>
  <c r="N10" i="2"/>
  <c r="V10" i="2"/>
  <c r="L10" i="2"/>
  <c r="T17" i="2"/>
  <c r="N17" i="2"/>
  <c r="V17" i="2"/>
  <c r="L17" i="2"/>
  <c r="X17" i="2"/>
  <c r="G16" i="3" s="1"/>
  <c r="Z17" i="2"/>
  <c r="F16" i="3" s="1"/>
  <c r="P17" i="2"/>
  <c r="R17" i="2"/>
  <c r="V13" i="2"/>
  <c r="P13" i="2"/>
  <c r="X13" i="2"/>
  <c r="G12" i="3" s="1"/>
  <c r="T13" i="2"/>
  <c r="N13" i="2"/>
  <c r="L13" i="2"/>
  <c r="R13" i="2"/>
  <c r="Z13" i="2"/>
  <c r="F12" i="3" s="1"/>
  <c r="V9" i="2"/>
  <c r="P9" i="2"/>
  <c r="X9" i="2"/>
  <c r="G8" i="3" s="1"/>
  <c r="T9" i="2"/>
  <c r="R9" i="2"/>
  <c r="N9" i="2"/>
  <c r="Z9" i="2"/>
  <c r="F8" i="3" s="1"/>
  <c r="L9" i="2"/>
  <c r="R20" i="2"/>
  <c r="T16" i="2"/>
  <c r="P16" i="2"/>
  <c r="Z16" i="2"/>
  <c r="F15" i="3" s="1"/>
  <c r="J18" i="2"/>
  <c r="E17" i="3" s="1"/>
  <c r="J14" i="2"/>
  <c r="E13" i="3" s="1"/>
  <c r="J17" i="2"/>
  <c r="E16" i="3" s="1"/>
  <c r="J13" i="2"/>
  <c r="E12" i="3" s="1"/>
  <c r="N16" i="2"/>
  <c r="V16" i="2"/>
  <c r="T20" i="2"/>
  <c r="J10" i="2"/>
  <c r="E9" i="3" s="1"/>
  <c r="H9" i="3" s="1"/>
  <c r="I9" i="3" s="1"/>
  <c r="J9" i="2"/>
  <c r="E8" i="3" s="1"/>
  <c r="AB8" i="2"/>
  <c r="H8" i="1"/>
  <c r="J20" i="2" l="1"/>
  <c r="E19" i="3" s="1"/>
  <c r="P20" i="2"/>
  <c r="H13" i="3"/>
  <c r="I13" i="3" s="1"/>
  <c r="Z20" i="2"/>
  <c r="F19" i="3" s="1"/>
  <c r="H19" i="3" s="1"/>
  <c r="I19" i="3" s="1"/>
  <c r="X20" i="2"/>
  <c r="G19" i="3" s="1"/>
  <c r="V20" i="2"/>
  <c r="N20" i="2"/>
  <c r="V11" i="2"/>
  <c r="J19" i="2"/>
  <c r="E18" i="3" s="1"/>
  <c r="R19" i="2"/>
  <c r="L19" i="2"/>
  <c r="Z19" i="2"/>
  <c r="F18" i="3" s="1"/>
  <c r="H18" i="3" s="1"/>
  <c r="I18" i="3" s="1"/>
  <c r="P19" i="2"/>
  <c r="N19" i="2"/>
  <c r="T19" i="2"/>
  <c r="X19" i="2"/>
  <c r="G18" i="3" s="1"/>
  <c r="H17" i="3"/>
  <c r="I17" i="3" s="1"/>
  <c r="N12" i="2"/>
  <c r="L12" i="2"/>
  <c r="R12" i="2"/>
  <c r="J12" i="2"/>
  <c r="E11" i="3" s="1"/>
  <c r="X12" i="2"/>
  <c r="G11" i="3" s="1"/>
  <c r="N11" i="2"/>
  <c r="J11" i="2"/>
  <c r="E10" i="3" s="1"/>
  <c r="Z12" i="2"/>
  <c r="F11" i="3" s="1"/>
  <c r="Z11" i="2"/>
  <c r="F10" i="3" s="1"/>
  <c r="H16" i="3"/>
  <c r="I16" i="3" s="1"/>
  <c r="L16" i="2"/>
  <c r="R16" i="2"/>
  <c r="J16" i="2"/>
  <c r="E15" i="3" s="1"/>
  <c r="N15" i="2"/>
  <c r="R15" i="2"/>
  <c r="J15" i="2"/>
  <c r="E14" i="3" s="1"/>
  <c r="X15" i="2"/>
  <c r="G14" i="3" s="1"/>
  <c r="V15" i="2"/>
  <c r="P12" i="2"/>
  <c r="V12" i="2"/>
  <c r="L11" i="2"/>
  <c r="T11" i="2"/>
  <c r="X11" i="2"/>
  <c r="G10" i="3" s="1"/>
  <c r="R11" i="2"/>
  <c r="F8" i="2"/>
  <c r="H8" i="2" s="1"/>
  <c r="Z15" i="2"/>
  <c r="F14" i="3" s="1"/>
  <c r="P15" i="2"/>
  <c r="L15" i="2"/>
  <c r="H15" i="3"/>
  <c r="I15" i="3" s="1"/>
  <c r="H12" i="3"/>
  <c r="I12" i="3" s="1"/>
  <c r="H8" i="3"/>
  <c r="I8" i="3" s="1"/>
  <c r="I8" i="1"/>
  <c r="I24" i="1" s="1"/>
  <c r="H14" i="3" l="1"/>
  <c r="I14" i="3" s="1"/>
  <c r="H10" i="3"/>
  <c r="I10" i="3" s="1"/>
  <c r="H11" i="3"/>
  <c r="I11" i="3" s="1"/>
  <c r="V8" i="2"/>
  <c r="Z8" i="2"/>
  <c r="F7" i="3" s="1"/>
  <c r="J8" i="2"/>
  <c r="E7" i="3" s="1"/>
  <c r="N8" i="2"/>
  <c r="R8" i="2"/>
  <c r="T8" i="2"/>
  <c r="X8" i="2"/>
  <c r="G7" i="3" s="1"/>
  <c r="P8" i="2"/>
  <c r="L8" i="2"/>
  <c r="H7" i="3" l="1"/>
  <c r="I7" i="3" s="1"/>
  <c r="I22" i="3" s="1"/>
  <c r="I23" i="3" l="1"/>
  <c r="I24" i="3" s="1"/>
</calcChain>
</file>

<file path=xl/sharedStrings.xml><?xml version="1.0" encoding="utf-8"?>
<sst xmlns="http://schemas.openxmlformats.org/spreadsheetml/2006/main" count="75" uniqueCount="58">
  <si>
    <t>CARACTERISTICAS</t>
  </si>
  <si>
    <t>ITEM</t>
  </si>
  <si>
    <t>CANTIDAD</t>
  </si>
  <si>
    <r>
      <rPr>
        <b/>
        <sz val="11"/>
        <color theme="1"/>
        <rFont val="Calibri"/>
      </rPr>
      <t xml:space="preserve">VALOR UNITARIO INCLUIDO IVA </t>
    </r>
    <r>
      <rPr>
        <b/>
        <u/>
        <sz val="11"/>
        <color theme="1"/>
        <rFont val="Calibri"/>
      </rPr>
      <t>(INICIAL DE LA PROPUESTA)</t>
    </r>
    <r>
      <rPr>
        <b/>
        <sz val="11"/>
        <color theme="1"/>
        <rFont val="Calibri"/>
      </rPr>
      <t xml:space="preserve"> PROPONENTE PEDRO EDGAR PAEZ)</t>
    </r>
  </si>
  <si>
    <t xml:space="preserve">VALOR TOTAL INCLUIDO IVA </t>
  </si>
  <si>
    <r>
      <rPr>
        <b/>
        <sz val="11"/>
        <color theme="1"/>
        <rFont val="Calibri"/>
      </rPr>
      <t>VALOR UNITARIO INCLUIDO IVA (19%</t>
    </r>
    <r>
      <rPr>
        <b/>
        <u/>
        <sz val="11"/>
        <color theme="1"/>
        <rFont val="Calibri"/>
      </rPr>
      <t>) APLICADO DESCUENTO SUBASTA</t>
    </r>
  </si>
  <si>
    <t>VALOR TOTAL UNIDADES INCLUIDO IVA (INCLUIDO DESCUENTO SUBASTA)</t>
  </si>
  <si>
    <t>OFERTA ECONOMICA INICIAL PEDRO PAEZ</t>
  </si>
  <si>
    <t>OFERTA ECONOMICA SUBASTA</t>
  </si>
  <si>
    <t>RAZON SOCIAL DEL PROPONENTE  PEDRO PAEZ - DIVISIONES P&amp;P</t>
  </si>
  <si>
    <t>REPRESENTANTE LEGAL DEL PROPONENTE (nombre y firma):</t>
  </si>
  <si>
    <t>PEDRO EDGAR PAEZ PINZON</t>
  </si>
  <si>
    <t>REP LEGAL</t>
  </si>
  <si>
    <t>9,526,868-7</t>
  </si>
  <si>
    <t>DESAGREGACIÓN DE LOS PRECIOS</t>
  </si>
  <si>
    <t>IMPUESTO A LAS VENTAS (IVA)</t>
  </si>
  <si>
    <t>COSTO DIRECTO DE FABRICACIÓN (SIN INCLUIR IMPUESTOS)</t>
  </si>
  <si>
    <t>SERVICIO U OBRA (SIN INCLUIR IVA)</t>
  </si>
  <si>
    <t>GASTOS GENERALES (SIN INCLUIR IVA)</t>
  </si>
  <si>
    <t>GASTOS DE TRANSPORTE (SIN INCLUIR IVA)</t>
  </si>
  <si>
    <t>IMPREVISTOS  (SIN INCLUIR IVA)</t>
  </si>
  <si>
    <t>UTILIDAD (SIN INCLUIR IVA)</t>
  </si>
  <si>
    <t>IMPUESTOS (ESTAMPILLAS, RETENCIONES, POLIZAS Y DEMÁS GASTOS DE LEGALIZACIÓN)</t>
  </si>
  <si>
    <t>ELEMENTO</t>
  </si>
  <si>
    <t>VALOR UNITARIO FINAL INCLUIDO IVA</t>
  </si>
  <si>
    <t>PORCENTAJE IVA</t>
  </si>
  <si>
    <t>VALOR PRODUCTO SIN IVA</t>
  </si>
  <si>
    <t xml:space="preserve">SERVICIO U  OBRA - GASTOS GENERALES -  TRANSPORTE - IMPREVISTOS </t>
  </si>
  <si>
    <t>INSUMOS (POR UNIDAD)</t>
  </si>
  <si>
    <t>EQUIPO (POR UNIDAD)</t>
  </si>
  <si>
    <t>PERSONAL (POR UNIDAD)</t>
  </si>
  <si>
    <t>ADMINISTRACIÓN, PERSONAL FIJO, GASTOS FIJOS ETC.</t>
  </si>
  <si>
    <t>MONTAJE, COMBUSTIBLE, PEAJES, ESTADIA (LA EMPRESA CUENTA CON VEHICULOS PROPIOS)</t>
  </si>
  <si>
    <t>IMPREVISTOS EN MONTAJES, TRANSPORTE, FABRICACIÓN, VARIACIÓN MATERIA PRIMA ETC.</t>
  </si>
  <si>
    <t>UTILIDAD POR UNIDAD</t>
  </si>
  <si>
    <t>VALOR UNIDAD ANTES DE IVA</t>
  </si>
  <si>
    <t>VALOR TOTAL ANTES DE IVA</t>
  </si>
  <si>
    <t>ELEMENTOS</t>
  </si>
  <si>
    <t>SUBTOTAL</t>
  </si>
  <si>
    <t>VALOR IVA 19%</t>
  </si>
  <si>
    <t xml:space="preserve">VALOR TOTAL </t>
  </si>
  <si>
    <t>RUBRO 02-01-01-003-008 REC 10 -  $ 745.401.931,53</t>
  </si>
  <si>
    <t>SILLA INTERLOCUTORA</t>
  </si>
  <si>
    <t> MESA PLEGABLE MULTIUSOS</t>
  </si>
  <si>
    <t>SILLA ERGONOMICA TIPO EJECUTIVA ESPALDAR FIJO</t>
  </si>
  <si>
    <t>ENTREPAÑOS  DE STAND  90CM x 40CM</t>
  </si>
  <si>
    <t>LITERAS METALICAS</t>
  </si>
  <si>
    <t>ESTANTERIA METALICA 2,20x0,90x0,40</t>
  </si>
  <si>
    <t>FOLDERAMA METALICO</t>
  </si>
  <si>
    <t>COMEDOR PLASTICO DE SEIS PUESTOS</t>
  </si>
  <si>
    <t>ESCRITORIO</t>
  </si>
  <si>
    <t xml:space="preserve">SILLA ERGONOMICA  GIRATORIA </t>
  </si>
  <si>
    <t> SILLA PLASTICA</t>
  </si>
  <si>
    <t>COLCHONETAS</t>
  </si>
  <si>
    <t>RACK METALICO PARA ARMAS</t>
  </si>
  <si>
    <t xml:space="preserve">DESCUENTO APLICADO EN LA SUBASTA (DESDE PRECIO INICIAL HASTA $ 99,626,800,00) </t>
  </si>
  <si>
    <t>RESUMEN VALORES FINALES DE LA MINIMA CUANTIA</t>
  </si>
  <si>
    <t xml:space="preserve">POLICÍA NACIONAL – POLICÍA METROPOLITANA DE MANIZALES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</si>
</sst>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_-;_-@"/>
    <numFmt numFmtId="165" formatCode="_-&quot;$&quot;\ * #,##0.00_-;\-&quot;$&quot;\ * #,##0.00_-;_-&quot;$&quot;\ * &quot;-&quot;_-;_-@"/>
    <numFmt numFmtId="166" formatCode="&quot;$&quot;#,##0.00"/>
    <numFmt numFmtId="167" formatCode="0.0%"/>
    <numFmt numFmtId="168" formatCode="0.0000000%"/>
    <numFmt numFmtId="169" formatCode="0.0000000000%"/>
    <numFmt numFmtId="170" formatCode="0.000%"/>
    <numFmt numFmtId="171" formatCode="_-&quot;$&quot;\ * #,##0.00_-;\-&quot;$&quot;\ * #,##0.00_-;_-&quot;$&quot;\ * &quot;-&quot;??_-;_-@"/>
  </numFmts>
  <fonts count="25">
    <font>
      <sz val="11"/>
      <color theme="1"/>
      <name val="Calibri"/>
      <scheme val="minor"/>
    </font>
    <font>
      <sz val="11"/>
      <color theme="1"/>
      <name val="Calibri"/>
    </font>
    <font>
      <b/>
      <sz val="18"/>
      <color theme="1"/>
      <name val="Calibri"/>
    </font>
    <font>
      <sz val="11"/>
      <name val="Calibri"/>
    </font>
    <font>
      <b/>
      <sz val="11"/>
      <color theme="1"/>
      <name val="Calibri"/>
    </font>
    <font>
      <sz val="10"/>
      <color theme="1"/>
      <name val="Arial"/>
    </font>
    <font>
      <sz val="11"/>
      <color rgb="FF333333"/>
      <name val="Arial"/>
    </font>
    <font>
      <sz val="11"/>
      <color theme="1"/>
      <name val="Calibri"/>
      <scheme val="minor"/>
    </font>
    <font>
      <sz val="9"/>
      <color rgb="FF000000"/>
      <name val="Arial"/>
    </font>
    <font>
      <sz val="11"/>
      <color theme="1"/>
      <name val="Arial"/>
    </font>
    <font>
      <b/>
      <sz val="22"/>
      <color theme="1"/>
      <name val="Calibri"/>
    </font>
    <font>
      <b/>
      <sz val="12"/>
      <color theme="1"/>
      <name val="Calibri"/>
    </font>
    <font>
      <u/>
      <sz val="11"/>
      <color theme="1"/>
      <name val="Calibri"/>
    </font>
    <font>
      <b/>
      <u/>
      <sz val="11"/>
      <color theme="1"/>
      <name val="Calibri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8"/>
      <color theme="1"/>
      <name val="Calibri"/>
      <family val="2"/>
    </font>
    <font>
      <b/>
      <sz val="9"/>
      <color rgb="FF000000"/>
      <name val="Arial"/>
      <family val="2"/>
    </font>
    <font>
      <b/>
      <sz val="9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rgb="FFD6DCE4"/>
        <bgColor rgb="FFD6DCE4"/>
      </patternFill>
    </fill>
    <fill>
      <patternFill patternType="solid">
        <fgColor rgb="FFD9E2F3"/>
        <bgColor rgb="FFD9E2F3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E7E6E6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37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164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166" fontId="7" fillId="0" borderId="0" xfId="0" applyNumberFormat="1" applyFont="1" applyAlignment="1"/>
    <xf numFmtId="166" fontId="7" fillId="0" borderId="0" xfId="0" applyNumberFormat="1" applyFont="1"/>
    <xf numFmtId="10" fontId="1" fillId="0" borderId="0" xfId="0" applyNumberFormat="1" applyFont="1"/>
    <xf numFmtId="164" fontId="1" fillId="0" borderId="0" xfId="0" applyNumberFormat="1" applyFont="1" applyAlignment="1"/>
    <xf numFmtId="0" fontId="8" fillId="0" borderId="0" xfId="0" applyFont="1" applyAlignment="1">
      <alignment horizontal="left" vertical="center"/>
    </xf>
    <xf numFmtId="166" fontId="1" fillId="0" borderId="0" xfId="0" applyNumberFormat="1" applyFont="1"/>
    <xf numFmtId="167" fontId="1" fillId="0" borderId="0" xfId="0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0" fontId="8" fillId="0" borderId="15" xfId="0" applyFont="1" applyBorder="1" applyAlignment="1">
      <alignment horizontal="left" vertical="center"/>
    </xf>
    <xf numFmtId="0" fontId="9" fillId="0" borderId="0" xfId="0" applyFont="1"/>
    <xf numFmtId="170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9" fontId="1" fillId="0" borderId="0" xfId="0" applyNumberFormat="1" applyFont="1"/>
    <xf numFmtId="0" fontId="4" fillId="0" borderId="0" xfId="0" applyFont="1"/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/>
    </xf>
    <xf numFmtId="9" fontId="1" fillId="0" borderId="11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9" fontId="1" fillId="4" borderId="30" xfId="0" applyNumberFormat="1" applyFont="1" applyFill="1" applyBorder="1" applyAlignment="1">
      <alignment horizontal="center" vertical="center"/>
    </xf>
    <xf numFmtId="164" fontId="1" fillId="4" borderId="31" xfId="0" applyNumberFormat="1" applyFont="1" applyFill="1" applyBorder="1" applyAlignment="1">
      <alignment horizontal="center" vertical="center"/>
    </xf>
    <xf numFmtId="9" fontId="1" fillId="0" borderId="32" xfId="0" applyNumberFormat="1" applyFont="1" applyBorder="1" applyAlignment="1">
      <alignment horizontal="center" vertical="center"/>
    </xf>
    <xf numFmtId="167" fontId="1" fillId="0" borderId="11" xfId="0" applyNumberFormat="1" applyFont="1" applyBorder="1" applyAlignment="1">
      <alignment horizontal="center" vertical="center"/>
    </xf>
    <xf numFmtId="164" fontId="1" fillId="0" borderId="33" xfId="0" applyNumberFormat="1" applyFont="1" applyBorder="1" applyAlignment="1">
      <alignment horizontal="center" vertical="center"/>
    </xf>
    <xf numFmtId="10" fontId="1" fillId="0" borderId="11" xfId="0" applyNumberFormat="1" applyFont="1" applyBorder="1" applyAlignment="1">
      <alignment horizontal="center" vertical="center"/>
    </xf>
    <xf numFmtId="171" fontId="1" fillId="0" borderId="13" xfId="0" applyNumberFormat="1" applyFont="1" applyBorder="1" applyAlignment="1">
      <alignment horizontal="center" vertical="center"/>
    </xf>
    <xf numFmtId="170" fontId="1" fillId="0" borderId="0" xfId="0" applyNumberFormat="1" applyFont="1"/>
    <xf numFmtId="164" fontId="1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/>
    </xf>
    <xf numFmtId="165" fontId="1" fillId="0" borderId="0" xfId="0" applyNumberFormat="1" applyFont="1"/>
    <xf numFmtId="0" fontId="1" fillId="0" borderId="8" xfId="0" applyFont="1" applyBorder="1"/>
    <xf numFmtId="164" fontId="1" fillId="0" borderId="10" xfId="0" applyNumberFormat="1" applyFont="1" applyBorder="1"/>
    <xf numFmtId="0" fontId="1" fillId="0" borderId="11" xfId="0" applyFont="1" applyBorder="1"/>
    <xf numFmtId="164" fontId="1" fillId="0" borderId="13" xfId="0" applyNumberFormat="1" applyFont="1" applyBorder="1"/>
    <xf numFmtId="0" fontId="11" fillId="2" borderId="41" xfId="0" applyFont="1" applyFill="1" applyBorder="1"/>
    <xf numFmtId="164" fontId="11" fillId="2" borderId="42" xfId="0" applyNumberFormat="1" applyFont="1" applyFill="1" applyBorder="1"/>
    <xf numFmtId="0" fontId="12" fillId="0" borderId="0" xfId="0" applyFont="1"/>
    <xf numFmtId="0" fontId="1" fillId="3" borderId="44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164" fontId="4" fillId="0" borderId="47" xfId="0" applyNumberFormat="1" applyFont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left" vertical="center" wrapText="1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4" fontId="14" fillId="0" borderId="56" xfId="0" applyNumberFormat="1" applyFont="1" applyBorder="1" applyAlignment="1">
      <alignment horizontal="right" vertical="center"/>
    </xf>
    <xf numFmtId="164" fontId="1" fillId="0" borderId="57" xfId="0" applyNumberFormat="1" applyFont="1" applyBorder="1" applyAlignment="1">
      <alignment horizontal="center" vertical="center"/>
    </xf>
    <xf numFmtId="168" fontId="1" fillId="0" borderId="57" xfId="0" applyNumberFormat="1" applyFont="1" applyBorder="1" applyAlignment="1">
      <alignment horizontal="center" vertical="center"/>
    </xf>
    <xf numFmtId="165" fontId="6" fillId="0" borderId="57" xfId="0" applyNumberFormat="1" applyFont="1" applyBorder="1" applyAlignment="1">
      <alignment horizontal="center" vertical="center"/>
    </xf>
    <xf numFmtId="165" fontId="1" fillId="0" borderId="58" xfId="0" applyNumberFormat="1" applyFont="1" applyBorder="1" applyAlignment="1">
      <alignment horizontal="center" vertical="center"/>
    </xf>
    <xf numFmtId="165" fontId="1" fillId="4" borderId="14" xfId="0" applyNumberFormat="1" applyFont="1" applyFill="1" applyBorder="1" applyAlignment="1">
      <alignment horizontal="center" vertical="center"/>
    </xf>
    <xf numFmtId="44" fontId="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3" borderId="38" xfId="0" applyFont="1" applyFill="1" applyBorder="1"/>
    <xf numFmtId="0" fontId="15" fillId="3" borderId="39" xfId="0" applyFont="1" applyFill="1" applyBorder="1" applyAlignment="1">
      <alignment horizontal="center" vertical="center" wrapText="1"/>
    </xf>
    <xf numFmtId="0" fontId="15" fillId="3" borderId="39" xfId="0" applyFont="1" applyFill="1" applyBorder="1"/>
    <xf numFmtId="0" fontId="15" fillId="3" borderId="40" xfId="0" applyFont="1" applyFill="1" applyBorder="1"/>
    <xf numFmtId="0" fontId="20" fillId="0" borderId="0" xfId="0" applyFont="1" applyAlignment="1"/>
    <xf numFmtId="164" fontId="21" fillId="0" borderId="12" xfId="0" applyNumberFormat="1" applyFont="1" applyBorder="1" applyAlignment="1"/>
    <xf numFmtId="165" fontId="21" fillId="0" borderId="12" xfId="0" applyNumberFormat="1" applyFont="1" applyBorder="1"/>
    <xf numFmtId="165" fontId="21" fillId="0" borderId="12" xfId="0" applyNumberFormat="1" applyFont="1" applyBorder="1" applyAlignment="1"/>
    <xf numFmtId="0" fontId="22" fillId="5" borderId="51" xfId="0" applyFont="1" applyFill="1" applyBorder="1" applyAlignment="1">
      <alignment horizontal="left" vertical="center" wrapText="1"/>
    </xf>
    <xf numFmtId="0" fontId="22" fillId="5" borderId="43" xfId="0" applyFont="1" applyFill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4" fontId="22" fillId="0" borderId="43" xfId="0" applyNumberFormat="1" applyFont="1" applyBorder="1" applyAlignment="1">
      <alignment horizontal="right" vertical="center"/>
    </xf>
    <xf numFmtId="164" fontId="23" fillId="0" borderId="39" xfId="0" applyNumberFormat="1" applyFont="1" applyBorder="1" applyAlignment="1">
      <alignment horizontal="center" vertical="center"/>
    </xf>
    <xf numFmtId="10" fontId="23" fillId="0" borderId="39" xfId="0" applyNumberFormat="1" applyFont="1" applyBorder="1" applyAlignment="1">
      <alignment horizontal="center" vertical="center"/>
    </xf>
    <xf numFmtId="165" fontId="24" fillId="0" borderId="39" xfId="0" applyNumberFormat="1" applyFont="1" applyBorder="1" applyAlignment="1">
      <alignment horizontal="center" vertical="center"/>
    </xf>
    <xf numFmtId="165" fontId="23" fillId="0" borderId="52" xfId="0" applyNumberFormat="1" applyFont="1" applyBorder="1" applyAlignment="1">
      <alignment horizontal="center" vertical="center"/>
    </xf>
    <xf numFmtId="4" fontId="22" fillId="5" borderId="43" xfId="1" applyNumberFormat="1" applyFont="1" applyFill="1" applyBorder="1" applyAlignment="1">
      <alignment horizontal="right" vertical="center" wrapText="1"/>
    </xf>
    <xf numFmtId="0" fontId="15" fillId="7" borderId="46" xfId="0" applyFont="1" applyFill="1" applyBorder="1" applyAlignment="1">
      <alignment horizontal="center" vertical="center" wrapText="1"/>
    </xf>
    <xf numFmtId="0" fontId="21" fillId="6" borderId="8" xfId="0" applyFont="1" applyFill="1" applyBorder="1" applyAlignment="1">
      <alignment vertical="center"/>
    </xf>
    <xf numFmtId="0" fontId="21" fillId="6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8" fillId="0" borderId="0" xfId="0" applyFont="1" applyAlignment="1">
      <alignment horizontal="left" vertical="center"/>
    </xf>
    <xf numFmtId="0" fontId="0" fillId="0" borderId="0" xfId="0" applyFont="1" applyAlignment="1"/>
    <xf numFmtId="0" fontId="1" fillId="3" borderId="48" xfId="0" applyFont="1" applyFill="1" applyBorder="1" applyAlignment="1">
      <alignment horizontal="center" vertical="center"/>
    </xf>
    <xf numFmtId="0" fontId="1" fillId="3" borderId="49" xfId="0" applyFont="1" applyFill="1" applyBorder="1" applyAlignment="1">
      <alignment horizontal="center" vertical="center"/>
    </xf>
    <xf numFmtId="0" fontId="1" fillId="3" borderId="50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 vertical="center"/>
    </xf>
    <xf numFmtId="0" fontId="17" fillId="6" borderId="34" xfId="0" applyFont="1" applyFill="1" applyBorder="1" applyAlignment="1">
      <alignment horizontal="center" vertical="center"/>
    </xf>
    <xf numFmtId="0" fontId="17" fillId="6" borderId="5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4" fillId="2" borderId="16" xfId="0" applyFont="1" applyFill="1" applyBorder="1" applyAlignment="1">
      <alignment horizontal="center" vertical="center"/>
    </xf>
    <xf numFmtId="0" fontId="3" fillId="0" borderId="17" xfId="0" applyFont="1" applyBorder="1"/>
    <xf numFmtId="0" fontId="4" fillId="2" borderId="18" xfId="0" applyFont="1" applyFill="1" applyBorder="1" applyAlignment="1">
      <alignment horizontal="center" vertical="center" wrapText="1"/>
    </xf>
    <xf numFmtId="0" fontId="3" fillId="0" borderId="19" xfId="0" applyFont="1" applyBorder="1"/>
    <xf numFmtId="0" fontId="4" fillId="2" borderId="20" xfId="0" applyFont="1" applyFill="1" applyBorder="1" applyAlignment="1">
      <alignment horizontal="center" vertical="center" wrapText="1"/>
    </xf>
    <xf numFmtId="0" fontId="3" fillId="0" borderId="21" xfId="0" applyFont="1" applyBorder="1"/>
    <xf numFmtId="0" fontId="3" fillId="0" borderId="22" xfId="0" applyFont="1" applyBorder="1"/>
    <xf numFmtId="0" fontId="1" fillId="0" borderId="26" xfId="0" applyFont="1" applyBorder="1" applyAlignment="1">
      <alignment horizontal="center" vertical="center" wrapText="1"/>
    </xf>
    <xf numFmtId="0" fontId="3" fillId="0" borderId="29" xfId="0" applyFont="1" applyBorder="1"/>
    <xf numFmtId="0" fontId="3" fillId="0" borderId="27" xfId="0" applyFont="1" applyBorder="1"/>
    <xf numFmtId="9" fontId="1" fillId="4" borderId="24" xfId="0" applyNumberFormat="1" applyFont="1" applyFill="1" applyBorder="1" applyAlignment="1">
      <alignment horizontal="center" vertical="center" wrapText="1"/>
    </xf>
    <xf numFmtId="0" fontId="3" fillId="0" borderId="25" xfId="0" applyFont="1" applyBorder="1"/>
    <xf numFmtId="0" fontId="1" fillId="0" borderId="28" xfId="0" applyFont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/>
    </xf>
    <xf numFmtId="0" fontId="19" fillId="6" borderId="61" xfId="0" applyFont="1" applyFill="1" applyBorder="1" applyAlignment="1">
      <alignment horizontal="center" vertical="center"/>
    </xf>
    <xf numFmtId="0" fontId="19" fillId="6" borderId="62" xfId="0" applyFont="1" applyFill="1" applyBorder="1" applyAlignment="1">
      <alignment horizontal="center" vertical="center"/>
    </xf>
    <xf numFmtId="0" fontId="19" fillId="6" borderId="63" xfId="0" applyFont="1" applyFill="1" applyBorder="1" applyAlignment="1">
      <alignment horizontal="center" vertical="center"/>
    </xf>
    <xf numFmtId="0" fontId="19" fillId="6" borderId="64" xfId="0" applyFont="1" applyFill="1" applyBorder="1" applyAlignment="1">
      <alignment horizontal="center" vertical="center"/>
    </xf>
    <xf numFmtId="0" fontId="19" fillId="6" borderId="65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/>
    </xf>
    <xf numFmtId="0" fontId="3" fillId="7" borderId="35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66675</xdr:rowOff>
    </xdr:from>
    <xdr:ext cx="4400550" cy="2171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922704</xdr:colOff>
      <xdr:row>25</xdr:row>
      <xdr:rowOff>80108</xdr:rowOff>
    </xdr:from>
    <xdr:ext cx="4410075" cy="21336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08666" y="37068858"/>
          <a:ext cx="4410075" cy="213360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26</xdr:row>
      <xdr:rowOff>66675</xdr:rowOff>
    </xdr:from>
    <xdr:ext cx="4410075" cy="2152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opLeftCell="B10" zoomScale="93" zoomScaleNormal="93" workbookViewId="0">
      <selection activeCell="C2" sqref="C2:I3"/>
    </sheetView>
  </sheetViews>
  <sheetFormatPr baseColWidth="10" defaultColWidth="14.42578125" defaultRowHeight="15" customHeight="1"/>
  <cols>
    <col min="1" max="1" width="10.7109375" customWidth="1"/>
    <col min="2" max="2" width="85.140625" customWidth="1"/>
    <col min="3" max="3" width="11.42578125" customWidth="1"/>
    <col min="4" max="4" width="10.7109375" customWidth="1"/>
    <col min="5" max="5" width="37.28515625" customWidth="1"/>
    <col min="6" max="6" width="25.5703125" customWidth="1"/>
    <col min="7" max="7" width="35.42578125" customWidth="1"/>
    <col min="8" max="8" width="48.140625" customWidth="1"/>
    <col min="9" max="9" width="34" customWidth="1"/>
    <col min="10" max="10" width="16.28515625" customWidth="1"/>
    <col min="11" max="11" width="13.28515625" customWidth="1"/>
    <col min="12" max="12" width="20.42578125" customWidth="1"/>
    <col min="13" max="13" width="17.85546875" customWidth="1"/>
    <col min="14" max="26" width="10.7109375" customWidth="1"/>
  </cols>
  <sheetData>
    <row r="1" spans="1:26">
      <c r="C1" s="1"/>
      <c r="I1" s="2"/>
      <c r="K1" s="2"/>
    </row>
    <row r="2" spans="1:26">
      <c r="C2" s="96" t="s">
        <v>56</v>
      </c>
      <c r="D2" s="97"/>
      <c r="E2" s="97"/>
      <c r="F2" s="97"/>
      <c r="G2" s="97"/>
      <c r="H2" s="97"/>
      <c r="I2" s="98"/>
      <c r="K2" s="2"/>
    </row>
    <row r="3" spans="1:26" ht="15.75" thickBot="1">
      <c r="C3" s="99"/>
      <c r="D3" s="100"/>
      <c r="E3" s="100"/>
      <c r="F3" s="100"/>
      <c r="G3" s="100"/>
      <c r="H3" s="100"/>
      <c r="I3" s="101"/>
      <c r="K3" s="2"/>
    </row>
    <row r="4" spans="1:26" ht="24" thickBot="1">
      <c r="C4" s="107"/>
      <c r="D4" s="108"/>
      <c r="E4" s="108"/>
      <c r="F4" s="108"/>
      <c r="G4" s="108"/>
      <c r="H4" s="108"/>
      <c r="I4" s="109"/>
      <c r="K4" s="2"/>
    </row>
    <row r="5" spans="1:26" ht="15.75" thickBot="1">
      <c r="K5" s="2"/>
    </row>
    <row r="6" spans="1:26" ht="109.5" customHeight="1" thickBot="1">
      <c r="A6" s="3"/>
      <c r="B6" s="60" t="s">
        <v>0</v>
      </c>
      <c r="C6" s="61" t="s">
        <v>1</v>
      </c>
      <c r="D6" s="62" t="s">
        <v>2</v>
      </c>
      <c r="E6" s="62" t="s">
        <v>3</v>
      </c>
      <c r="F6" s="62" t="s">
        <v>4</v>
      </c>
      <c r="G6" s="93" t="s">
        <v>55</v>
      </c>
      <c r="H6" s="62" t="s">
        <v>5</v>
      </c>
      <c r="I6" s="63" t="s">
        <v>6</v>
      </c>
      <c r="J6" s="3"/>
      <c r="K6" s="4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7.25" customHeight="1" thickBot="1">
      <c r="A7" s="3"/>
      <c r="B7" s="104" t="s">
        <v>41</v>
      </c>
      <c r="C7" s="105"/>
      <c r="D7" s="105"/>
      <c r="E7" s="105"/>
      <c r="F7" s="105"/>
      <c r="G7" s="105"/>
      <c r="H7" s="105"/>
      <c r="I7" s="106"/>
      <c r="J7" s="3"/>
      <c r="K7" s="4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B8" s="84" t="s">
        <v>43</v>
      </c>
      <c r="C8" s="85">
        <v>1</v>
      </c>
      <c r="D8" s="86">
        <v>10</v>
      </c>
      <c r="E8" s="87">
        <v>269000</v>
      </c>
      <c r="F8" s="88">
        <f>E8*D8</f>
        <v>2690000</v>
      </c>
      <c r="G8" s="89">
        <v>0.35</v>
      </c>
      <c r="H8" s="90">
        <f t="shared" ref="H8:H21" si="0">E8*(100%-G8)</f>
        <v>174850</v>
      </c>
      <c r="I8" s="91">
        <f t="shared" ref="I8:I21" si="1">H8*D8</f>
        <v>1748500</v>
      </c>
      <c r="K8" s="7"/>
      <c r="L8" s="8"/>
      <c r="M8" s="9"/>
    </row>
    <row r="9" spans="1:26">
      <c r="B9" s="84" t="s">
        <v>44</v>
      </c>
      <c r="C9" s="85">
        <v>2</v>
      </c>
      <c r="D9" s="86">
        <v>30</v>
      </c>
      <c r="E9" s="87">
        <v>590000</v>
      </c>
      <c r="F9" s="88">
        <f t="shared" ref="F9:F21" si="2">E9*D9</f>
        <v>17700000</v>
      </c>
      <c r="G9" s="89">
        <v>0.35</v>
      </c>
      <c r="H9" s="90">
        <f t="shared" si="0"/>
        <v>383500</v>
      </c>
      <c r="I9" s="91">
        <f t="shared" si="1"/>
        <v>11505000</v>
      </c>
      <c r="K9" s="7"/>
      <c r="L9" s="8"/>
      <c r="M9" s="9"/>
    </row>
    <row r="10" spans="1:26">
      <c r="B10" s="84" t="s">
        <v>54</v>
      </c>
      <c r="C10" s="85">
        <v>3</v>
      </c>
      <c r="D10" s="86">
        <v>1</v>
      </c>
      <c r="E10" s="87">
        <v>2980000</v>
      </c>
      <c r="F10" s="88">
        <f t="shared" si="2"/>
        <v>2980000</v>
      </c>
      <c r="G10" s="89">
        <v>0.35</v>
      </c>
      <c r="H10" s="90">
        <f t="shared" si="0"/>
        <v>1937000</v>
      </c>
      <c r="I10" s="91">
        <f t="shared" si="1"/>
        <v>1937000</v>
      </c>
      <c r="K10" s="7"/>
      <c r="L10" s="8"/>
      <c r="M10" s="9"/>
    </row>
    <row r="11" spans="1:26">
      <c r="B11" s="84" t="s">
        <v>45</v>
      </c>
      <c r="C11" s="85">
        <v>5</v>
      </c>
      <c r="D11" s="86">
        <v>26</v>
      </c>
      <c r="E11" s="87">
        <v>75000</v>
      </c>
      <c r="F11" s="88">
        <f t="shared" si="2"/>
        <v>1950000</v>
      </c>
      <c r="G11" s="89">
        <v>0.35</v>
      </c>
      <c r="H11" s="90">
        <f t="shared" si="0"/>
        <v>48750</v>
      </c>
      <c r="I11" s="91">
        <f t="shared" si="1"/>
        <v>1267500</v>
      </c>
      <c r="K11" s="7"/>
      <c r="L11" s="8"/>
      <c r="M11" s="9"/>
    </row>
    <row r="12" spans="1:26">
      <c r="B12" s="84" t="s">
        <v>46</v>
      </c>
      <c r="C12" s="85">
        <v>6</v>
      </c>
      <c r="D12" s="86">
        <v>70</v>
      </c>
      <c r="E12" s="87">
        <v>850000</v>
      </c>
      <c r="F12" s="88">
        <f t="shared" si="2"/>
        <v>59500000</v>
      </c>
      <c r="G12" s="89">
        <v>0.35</v>
      </c>
      <c r="H12" s="90">
        <f t="shared" si="0"/>
        <v>552500</v>
      </c>
      <c r="I12" s="91">
        <f t="shared" si="1"/>
        <v>38675000</v>
      </c>
      <c r="K12" s="7"/>
      <c r="L12" s="8"/>
      <c r="M12" s="9"/>
    </row>
    <row r="13" spans="1:26">
      <c r="B13" s="84" t="s">
        <v>47</v>
      </c>
      <c r="C13" s="85">
        <v>7</v>
      </c>
      <c r="D13" s="86">
        <v>45</v>
      </c>
      <c r="E13" s="87">
        <v>550000</v>
      </c>
      <c r="F13" s="88">
        <f t="shared" si="2"/>
        <v>24750000</v>
      </c>
      <c r="G13" s="89">
        <v>0.35</v>
      </c>
      <c r="H13" s="90">
        <f t="shared" si="0"/>
        <v>357500</v>
      </c>
      <c r="I13" s="91">
        <f t="shared" si="1"/>
        <v>16087500</v>
      </c>
      <c r="K13" s="7"/>
      <c r="L13" s="8"/>
      <c r="M13" s="9"/>
    </row>
    <row r="14" spans="1:26">
      <c r="B14" s="84" t="s">
        <v>48</v>
      </c>
      <c r="C14" s="85">
        <v>8</v>
      </c>
      <c r="D14" s="86">
        <v>2</v>
      </c>
      <c r="E14" s="87">
        <v>2800000</v>
      </c>
      <c r="F14" s="88">
        <f t="shared" si="2"/>
        <v>5600000</v>
      </c>
      <c r="G14" s="89">
        <v>0.35</v>
      </c>
      <c r="H14" s="90">
        <f t="shared" si="0"/>
        <v>1820000</v>
      </c>
      <c r="I14" s="91">
        <f t="shared" si="1"/>
        <v>3640000</v>
      </c>
      <c r="K14" s="7"/>
      <c r="L14" s="8"/>
      <c r="M14" s="9"/>
    </row>
    <row r="15" spans="1:26">
      <c r="B15" s="84" t="s">
        <v>49</v>
      </c>
      <c r="C15" s="85">
        <v>9</v>
      </c>
      <c r="D15" s="86">
        <v>4</v>
      </c>
      <c r="E15" s="87">
        <v>1590000</v>
      </c>
      <c r="F15" s="88">
        <f t="shared" si="2"/>
        <v>6360000</v>
      </c>
      <c r="G15" s="89">
        <v>0.35</v>
      </c>
      <c r="H15" s="90">
        <f t="shared" si="0"/>
        <v>1033500</v>
      </c>
      <c r="I15" s="91">
        <f t="shared" si="1"/>
        <v>4134000</v>
      </c>
      <c r="K15" s="7"/>
      <c r="L15" s="8"/>
      <c r="M15" s="9"/>
    </row>
    <row r="16" spans="1:26">
      <c r="B16" s="84" t="s">
        <v>50</v>
      </c>
      <c r="C16" s="85">
        <v>10</v>
      </c>
      <c r="D16" s="86">
        <v>10</v>
      </c>
      <c r="E16" s="87">
        <v>800000</v>
      </c>
      <c r="F16" s="88">
        <f t="shared" si="2"/>
        <v>8000000</v>
      </c>
      <c r="G16" s="89">
        <v>0.35</v>
      </c>
      <c r="H16" s="90">
        <f t="shared" si="0"/>
        <v>520000</v>
      </c>
      <c r="I16" s="91">
        <f t="shared" si="1"/>
        <v>5200000</v>
      </c>
      <c r="K16" s="7"/>
      <c r="L16" s="8"/>
      <c r="M16" s="9"/>
    </row>
    <row r="17" spans="2:13">
      <c r="B17" s="84" t="s">
        <v>51</v>
      </c>
      <c r="C17" s="85">
        <v>11</v>
      </c>
      <c r="D17" s="86">
        <v>20</v>
      </c>
      <c r="E17" s="87">
        <v>590000</v>
      </c>
      <c r="F17" s="88">
        <f t="shared" si="2"/>
        <v>11800000</v>
      </c>
      <c r="G17" s="89">
        <v>0.35</v>
      </c>
      <c r="H17" s="90">
        <f t="shared" si="0"/>
        <v>383500</v>
      </c>
      <c r="I17" s="91">
        <f t="shared" si="1"/>
        <v>7670000</v>
      </c>
      <c r="K17" s="7"/>
      <c r="L17" s="8"/>
      <c r="M17" s="9"/>
    </row>
    <row r="18" spans="2:13">
      <c r="B18" s="84" t="s">
        <v>42</v>
      </c>
      <c r="C18" s="85">
        <v>12</v>
      </c>
      <c r="D18" s="86">
        <v>14</v>
      </c>
      <c r="E18" s="87">
        <v>215000</v>
      </c>
      <c r="F18" s="88">
        <f t="shared" si="2"/>
        <v>3010000</v>
      </c>
      <c r="G18" s="89">
        <v>0.35</v>
      </c>
      <c r="H18" s="90">
        <f t="shared" si="0"/>
        <v>139750</v>
      </c>
      <c r="I18" s="91">
        <f t="shared" si="1"/>
        <v>1956500</v>
      </c>
      <c r="K18" s="7"/>
      <c r="L18" s="8"/>
      <c r="M18" s="9"/>
    </row>
    <row r="19" spans="2:13">
      <c r="B19" s="84" t="s">
        <v>52</v>
      </c>
      <c r="C19" s="85">
        <v>13</v>
      </c>
      <c r="D19" s="86">
        <v>100</v>
      </c>
      <c r="E19" s="92">
        <v>55000</v>
      </c>
      <c r="F19" s="88">
        <f t="shared" si="2"/>
        <v>5500000</v>
      </c>
      <c r="G19" s="89">
        <v>0.35</v>
      </c>
      <c r="H19" s="90">
        <f t="shared" si="0"/>
        <v>35750</v>
      </c>
      <c r="I19" s="91">
        <f t="shared" si="1"/>
        <v>3575000</v>
      </c>
      <c r="K19" s="7"/>
      <c r="L19" s="8"/>
      <c r="M19" s="9"/>
    </row>
    <row r="20" spans="2:13">
      <c r="B20" s="84" t="s">
        <v>53</v>
      </c>
      <c r="C20" s="85">
        <v>14</v>
      </c>
      <c r="D20" s="86">
        <v>11</v>
      </c>
      <c r="E20" s="92">
        <v>312000</v>
      </c>
      <c r="F20" s="88">
        <f t="shared" si="2"/>
        <v>3432000</v>
      </c>
      <c r="G20" s="89">
        <v>0.35</v>
      </c>
      <c r="H20" s="90">
        <f t="shared" si="0"/>
        <v>202800</v>
      </c>
      <c r="I20" s="91">
        <f t="shared" si="1"/>
        <v>2230800</v>
      </c>
      <c r="K20" s="7"/>
      <c r="L20" s="8"/>
      <c r="M20" s="9"/>
    </row>
    <row r="21" spans="2:13" ht="15.75" thickBot="1">
      <c r="B21" s="64"/>
      <c r="C21" s="65">
        <v>0</v>
      </c>
      <c r="D21" s="66">
        <v>0</v>
      </c>
      <c r="E21" s="67">
        <v>0</v>
      </c>
      <c r="F21" s="68">
        <f t="shared" si="2"/>
        <v>0</v>
      </c>
      <c r="G21" s="69"/>
      <c r="H21" s="70">
        <f t="shared" si="0"/>
        <v>0</v>
      </c>
      <c r="I21" s="71">
        <f t="shared" si="1"/>
        <v>0</v>
      </c>
      <c r="K21" s="7"/>
      <c r="L21" s="8"/>
      <c r="M21" s="9"/>
    </row>
    <row r="22" spans="2:13" ht="15.75" customHeight="1">
      <c r="C22" s="1"/>
      <c r="I22" s="2"/>
      <c r="K22" s="2"/>
      <c r="L22" s="2"/>
    </row>
    <row r="23" spans="2:13" ht="15.75" customHeight="1">
      <c r="C23" s="1"/>
      <c r="E23" s="80"/>
      <c r="F23" s="80"/>
      <c r="G23" s="10"/>
      <c r="I23" s="2"/>
      <c r="K23" s="2"/>
    </row>
    <row r="24" spans="2:13" ht="15.75" customHeight="1">
      <c r="C24" s="1"/>
      <c r="E24" s="81" t="s">
        <v>7</v>
      </c>
      <c r="F24" s="82">
        <f>SUM(F8:F21)</f>
        <v>153272000</v>
      </c>
      <c r="H24" s="83" t="s">
        <v>8</v>
      </c>
      <c r="I24" s="82">
        <f>SUM(I8:I21)</f>
        <v>99626800</v>
      </c>
      <c r="K24" s="2"/>
    </row>
    <row r="25" spans="2:13" ht="15.75" customHeight="1">
      <c r="C25" s="1"/>
      <c r="I25" s="11"/>
      <c r="K25" s="2"/>
    </row>
    <row r="26" spans="2:13" ht="15.75" customHeight="1">
      <c r="C26" s="1"/>
      <c r="I26" s="2"/>
      <c r="K26" s="2"/>
    </row>
    <row r="27" spans="2:13" ht="15.75" customHeight="1">
      <c r="C27" s="1"/>
      <c r="F27" s="2"/>
      <c r="I27" s="2"/>
      <c r="K27" s="2"/>
    </row>
    <row r="28" spans="2:13" ht="15.75" customHeight="1">
      <c r="B28" s="102" t="s">
        <v>9</v>
      </c>
      <c r="C28" s="103"/>
      <c r="F28" s="2"/>
      <c r="I28" s="2"/>
      <c r="K28" s="2"/>
      <c r="L28" s="13"/>
    </row>
    <row r="29" spans="2:13" ht="15.75" customHeight="1">
      <c r="B29" s="102" t="s">
        <v>10</v>
      </c>
      <c r="C29" s="103"/>
      <c r="E29" s="2"/>
      <c r="H29" s="14"/>
      <c r="I29" s="2"/>
      <c r="K29" s="2"/>
      <c r="L29" s="13"/>
    </row>
    <row r="30" spans="2:13" ht="15.75" customHeight="1">
      <c r="B30" s="12"/>
      <c r="C30" s="12"/>
      <c r="E30" s="2"/>
      <c r="H30" s="15"/>
      <c r="I30" s="2"/>
      <c r="K30" s="2"/>
    </row>
    <row r="31" spans="2:13" ht="15.75" customHeight="1">
      <c r="B31" s="12"/>
      <c r="C31" s="12"/>
      <c r="E31" s="2"/>
      <c r="H31" s="15"/>
      <c r="I31" s="2"/>
      <c r="K31" s="2"/>
    </row>
    <row r="32" spans="2:13" ht="15.75" customHeight="1">
      <c r="B32" s="12"/>
      <c r="C32" s="12"/>
      <c r="H32" s="16"/>
      <c r="I32" s="2"/>
      <c r="K32" s="2"/>
    </row>
    <row r="33" spans="2:11" ht="15.75" customHeight="1">
      <c r="B33" s="12"/>
      <c r="C33" s="12"/>
      <c r="H33" s="14"/>
      <c r="I33" s="2"/>
      <c r="K33" s="2"/>
    </row>
    <row r="34" spans="2:11" ht="15.75" customHeight="1">
      <c r="B34" s="12"/>
      <c r="C34" s="12"/>
      <c r="H34" s="14"/>
      <c r="I34" s="2"/>
      <c r="K34" s="2"/>
    </row>
    <row r="35" spans="2:11" ht="15.75" customHeight="1">
      <c r="B35" s="17"/>
      <c r="C35" s="17"/>
      <c r="H35" s="14"/>
      <c r="I35" s="2"/>
      <c r="K35" s="2"/>
    </row>
    <row r="36" spans="2:11" ht="15.75" customHeight="1">
      <c r="B36" s="18" t="s">
        <v>11</v>
      </c>
      <c r="C36" s="18"/>
      <c r="H36" s="14"/>
      <c r="I36" s="2"/>
      <c r="K36" s="2"/>
    </row>
    <row r="37" spans="2:11" ht="15.75" customHeight="1">
      <c r="B37" s="18" t="s">
        <v>12</v>
      </c>
      <c r="C37" s="18"/>
      <c r="H37" s="14"/>
      <c r="I37" s="2"/>
      <c r="K37" s="2"/>
    </row>
    <row r="38" spans="2:11" ht="15.75" customHeight="1">
      <c r="B38" s="18" t="s">
        <v>13</v>
      </c>
      <c r="C38" s="18"/>
      <c r="H38" s="14"/>
      <c r="I38" s="2"/>
      <c r="K38" s="2"/>
    </row>
    <row r="39" spans="2:11" ht="15.75" customHeight="1">
      <c r="B39" s="18"/>
      <c r="C39" s="18"/>
      <c r="H39" s="14"/>
      <c r="I39" s="2"/>
      <c r="K39" s="2"/>
    </row>
    <row r="40" spans="2:11" ht="15.75" customHeight="1">
      <c r="B40" s="18"/>
      <c r="C40" s="18"/>
      <c r="H40" s="14"/>
      <c r="I40" s="2"/>
      <c r="K40" s="2"/>
    </row>
    <row r="41" spans="2:11" ht="15.75" customHeight="1">
      <c r="B41" s="18"/>
      <c r="C41" s="18"/>
      <c r="H41" s="14"/>
      <c r="I41" s="2"/>
      <c r="K41" s="2"/>
    </row>
    <row r="42" spans="2:11" ht="15.75" customHeight="1">
      <c r="H42" s="14"/>
      <c r="I42" s="2"/>
      <c r="K42" s="2"/>
    </row>
    <row r="43" spans="2:11" ht="15.75" customHeight="1">
      <c r="C43" s="1"/>
      <c r="H43" s="19"/>
      <c r="I43" s="2"/>
      <c r="K43" s="2"/>
    </row>
    <row r="44" spans="2:11" ht="15.75" customHeight="1">
      <c r="C44" s="1"/>
      <c r="H44" s="14"/>
      <c r="I44" s="2"/>
      <c r="K44" s="2"/>
    </row>
    <row r="45" spans="2:11" ht="15.75" customHeight="1">
      <c r="C45" s="1"/>
      <c r="H45" s="14"/>
      <c r="I45" s="2"/>
      <c r="K45" s="2"/>
    </row>
    <row r="46" spans="2:11" ht="15.75" customHeight="1">
      <c r="C46" s="1"/>
      <c r="H46" s="20"/>
      <c r="I46" s="2"/>
      <c r="K46" s="2"/>
    </row>
    <row r="47" spans="2:11" ht="15.75" customHeight="1">
      <c r="C47" s="1"/>
      <c r="H47" s="20"/>
      <c r="I47" s="2"/>
      <c r="K47" s="2"/>
    </row>
    <row r="48" spans="2:11" ht="15.75" customHeight="1">
      <c r="C48" s="1"/>
      <c r="I48" s="21"/>
      <c r="K48" s="2"/>
    </row>
    <row r="49" spans="3:11" ht="15.75" customHeight="1">
      <c r="C49" s="1"/>
      <c r="I49" s="2"/>
      <c r="K49" s="2"/>
    </row>
    <row r="50" spans="3:11" ht="15.75" customHeight="1">
      <c r="C50" s="1"/>
      <c r="I50" s="2"/>
      <c r="K50" s="2"/>
    </row>
    <row r="51" spans="3:11" ht="15.75" customHeight="1">
      <c r="C51" s="1"/>
      <c r="I51" s="2"/>
      <c r="K51" s="2"/>
    </row>
    <row r="52" spans="3:11" ht="15.75" customHeight="1">
      <c r="C52" s="1"/>
      <c r="I52" s="2"/>
      <c r="K52" s="2"/>
    </row>
    <row r="53" spans="3:11" ht="15.75" customHeight="1">
      <c r="C53" s="1"/>
      <c r="I53" s="2"/>
      <c r="K53" s="2"/>
    </row>
    <row r="54" spans="3:11" ht="15.75" customHeight="1">
      <c r="C54" s="1"/>
      <c r="I54" s="2"/>
      <c r="K54" s="2"/>
    </row>
    <row r="55" spans="3:11" ht="15.75" customHeight="1">
      <c r="C55" s="1"/>
      <c r="I55" s="2"/>
      <c r="K55" s="2"/>
    </row>
    <row r="56" spans="3:11" ht="15.75" customHeight="1">
      <c r="C56" s="1"/>
      <c r="I56" s="2"/>
      <c r="K56" s="2"/>
    </row>
    <row r="57" spans="3:11" ht="15.75" customHeight="1">
      <c r="C57" s="1"/>
      <c r="I57" s="2"/>
      <c r="K57" s="2"/>
    </row>
    <row r="58" spans="3:11" ht="15.75" customHeight="1">
      <c r="C58" s="1"/>
      <c r="I58" s="2"/>
      <c r="K58" s="2"/>
    </row>
    <row r="59" spans="3:11" ht="15.75" customHeight="1">
      <c r="C59" s="1"/>
      <c r="I59" s="2"/>
      <c r="K59" s="2"/>
    </row>
    <row r="60" spans="3:11" ht="15.75" customHeight="1">
      <c r="C60" s="1"/>
      <c r="I60" s="2"/>
      <c r="K60" s="2"/>
    </row>
    <row r="61" spans="3:11" ht="15.75" customHeight="1">
      <c r="C61" s="1"/>
      <c r="I61" s="2"/>
      <c r="K61" s="2"/>
    </row>
    <row r="62" spans="3:11" ht="15.75" customHeight="1">
      <c r="C62" s="1"/>
      <c r="I62" s="2"/>
      <c r="K62" s="2"/>
    </row>
    <row r="63" spans="3:11" ht="15.75" customHeight="1">
      <c r="C63" s="1"/>
      <c r="I63" s="2"/>
      <c r="K63" s="2"/>
    </row>
    <row r="64" spans="3:11" ht="15.75" customHeight="1">
      <c r="C64" s="1"/>
      <c r="I64" s="2"/>
      <c r="K64" s="2"/>
    </row>
    <row r="65" spans="3:11" ht="15.75" customHeight="1">
      <c r="C65" s="1"/>
      <c r="I65" s="2"/>
      <c r="K65" s="2"/>
    </row>
    <row r="66" spans="3:11" ht="15.75" customHeight="1">
      <c r="C66" s="1"/>
      <c r="I66" s="2"/>
      <c r="K66" s="2"/>
    </row>
    <row r="67" spans="3:11" ht="15.75" customHeight="1">
      <c r="C67" s="1"/>
      <c r="I67" s="2"/>
      <c r="K67" s="2"/>
    </row>
    <row r="68" spans="3:11" ht="15.75" customHeight="1">
      <c r="C68" s="1"/>
      <c r="I68" s="2"/>
      <c r="K68" s="2"/>
    </row>
    <row r="69" spans="3:11" ht="15.75" customHeight="1">
      <c r="C69" s="1"/>
      <c r="I69" s="2"/>
      <c r="K69" s="2"/>
    </row>
    <row r="70" spans="3:11" ht="15.75" customHeight="1">
      <c r="C70" s="1"/>
      <c r="I70" s="2"/>
      <c r="K70" s="2"/>
    </row>
    <row r="71" spans="3:11" ht="15.75" customHeight="1">
      <c r="C71" s="1"/>
      <c r="I71" s="2"/>
      <c r="K71" s="2"/>
    </row>
    <row r="72" spans="3:11" ht="15.75" customHeight="1">
      <c r="C72" s="1"/>
      <c r="I72" s="2"/>
      <c r="K72" s="2"/>
    </row>
    <row r="73" spans="3:11" ht="15.75" customHeight="1">
      <c r="C73" s="1"/>
      <c r="I73" s="2"/>
      <c r="K73" s="2"/>
    </row>
    <row r="74" spans="3:11" ht="15.75" customHeight="1">
      <c r="C74" s="1"/>
      <c r="I74" s="2"/>
      <c r="K74" s="2"/>
    </row>
    <row r="75" spans="3:11" ht="15.75" customHeight="1">
      <c r="C75" s="1"/>
      <c r="I75" s="2"/>
      <c r="K75" s="2"/>
    </row>
    <row r="76" spans="3:11" ht="15.75" customHeight="1">
      <c r="C76" s="1"/>
      <c r="I76" s="2"/>
      <c r="K76" s="2"/>
    </row>
    <row r="77" spans="3:11" ht="15.75" customHeight="1">
      <c r="C77" s="1"/>
      <c r="I77" s="2"/>
      <c r="K77" s="2"/>
    </row>
    <row r="78" spans="3:11" ht="15.75" customHeight="1">
      <c r="C78" s="1"/>
      <c r="I78" s="2"/>
      <c r="K78" s="2"/>
    </row>
    <row r="79" spans="3:11" ht="15.75" customHeight="1">
      <c r="C79" s="1"/>
      <c r="I79" s="2"/>
      <c r="K79" s="2"/>
    </row>
    <row r="80" spans="3:11" ht="15.75" customHeight="1">
      <c r="C80" s="1"/>
      <c r="I80" s="2"/>
      <c r="K80" s="2"/>
    </row>
    <row r="81" spans="3:11" ht="15.75" customHeight="1">
      <c r="C81" s="1"/>
      <c r="I81" s="2"/>
      <c r="K81" s="2"/>
    </row>
    <row r="82" spans="3:11" ht="15.75" customHeight="1">
      <c r="C82" s="1"/>
      <c r="I82" s="2"/>
      <c r="K82" s="2"/>
    </row>
    <row r="83" spans="3:11" ht="15.75" customHeight="1">
      <c r="C83" s="1"/>
      <c r="I83" s="2"/>
      <c r="K83" s="2"/>
    </row>
    <row r="84" spans="3:11" ht="15.75" customHeight="1">
      <c r="C84" s="1"/>
      <c r="I84" s="2"/>
      <c r="K84" s="2"/>
    </row>
    <row r="85" spans="3:11" ht="15.75" customHeight="1">
      <c r="C85" s="1"/>
      <c r="I85" s="2"/>
      <c r="K85" s="2"/>
    </row>
    <row r="86" spans="3:11" ht="15.75" customHeight="1">
      <c r="C86" s="1"/>
      <c r="I86" s="2"/>
      <c r="K86" s="2"/>
    </row>
    <row r="87" spans="3:11" ht="15.75" customHeight="1">
      <c r="C87" s="1"/>
      <c r="I87" s="2"/>
      <c r="K87" s="2"/>
    </row>
    <row r="88" spans="3:11" ht="15.75" customHeight="1">
      <c r="C88" s="1"/>
      <c r="I88" s="2"/>
      <c r="K88" s="2"/>
    </row>
    <row r="89" spans="3:11" ht="15.75" customHeight="1">
      <c r="C89" s="1"/>
      <c r="I89" s="2"/>
      <c r="K89" s="2"/>
    </row>
    <row r="90" spans="3:11" ht="15.75" customHeight="1">
      <c r="C90" s="1"/>
      <c r="I90" s="2"/>
      <c r="K90" s="2"/>
    </row>
    <row r="91" spans="3:11" ht="15.75" customHeight="1">
      <c r="C91" s="1"/>
      <c r="I91" s="2"/>
      <c r="K91" s="2"/>
    </row>
    <row r="92" spans="3:11" ht="15.75" customHeight="1">
      <c r="C92" s="1"/>
      <c r="I92" s="2"/>
      <c r="K92" s="2"/>
    </row>
    <row r="93" spans="3:11" ht="15.75" customHeight="1">
      <c r="C93" s="1"/>
      <c r="I93" s="2"/>
      <c r="K93" s="2"/>
    </row>
    <row r="94" spans="3:11" ht="15.75" customHeight="1">
      <c r="C94" s="1"/>
      <c r="I94" s="2"/>
      <c r="K94" s="2"/>
    </row>
    <row r="95" spans="3:11" ht="15.75" customHeight="1">
      <c r="C95" s="1"/>
      <c r="I95" s="2"/>
      <c r="K95" s="2"/>
    </row>
    <row r="96" spans="3:11" ht="15.75" customHeight="1">
      <c r="C96" s="1"/>
      <c r="I96" s="2"/>
      <c r="K96" s="2"/>
    </row>
    <row r="97" spans="3:11" ht="15.75" customHeight="1">
      <c r="C97" s="1"/>
      <c r="I97" s="2"/>
      <c r="K97" s="2"/>
    </row>
    <row r="98" spans="3:11" ht="15.75" customHeight="1">
      <c r="C98" s="1"/>
      <c r="I98" s="2"/>
      <c r="K98" s="2"/>
    </row>
    <row r="99" spans="3:11" ht="15.75" customHeight="1">
      <c r="C99" s="1"/>
      <c r="I99" s="2"/>
      <c r="K99" s="2"/>
    </row>
    <row r="100" spans="3:11" ht="15.75" customHeight="1">
      <c r="C100" s="1"/>
      <c r="I100" s="2"/>
      <c r="K100" s="2"/>
    </row>
    <row r="101" spans="3:11" ht="15.75" customHeight="1">
      <c r="C101" s="1"/>
      <c r="I101" s="2"/>
      <c r="K101" s="2"/>
    </row>
    <row r="102" spans="3:11" ht="15.75" customHeight="1">
      <c r="C102" s="1"/>
      <c r="I102" s="2"/>
      <c r="K102" s="2"/>
    </row>
    <row r="103" spans="3:11" ht="15.75" customHeight="1">
      <c r="C103" s="1"/>
      <c r="I103" s="2"/>
      <c r="K103" s="2"/>
    </row>
    <row r="104" spans="3:11" ht="15.75" customHeight="1">
      <c r="C104" s="1"/>
      <c r="I104" s="2"/>
      <c r="K104" s="2"/>
    </row>
    <row r="105" spans="3:11" ht="15.75" customHeight="1">
      <c r="C105" s="1"/>
      <c r="I105" s="2"/>
      <c r="K105" s="2"/>
    </row>
    <row r="106" spans="3:11" ht="15.75" customHeight="1">
      <c r="C106" s="1"/>
      <c r="I106" s="2"/>
      <c r="K106" s="2"/>
    </row>
    <row r="107" spans="3:11" ht="15.75" customHeight="1">
      <c r="C107" s="1"/>
      <c r="I107" s="2"/>
      <c r="K107" s="2"/>
    </row>
    <row r="108" spans="3:11" ht="15.75" customHeight="1">
      <c r="C108" s="1"/>
      <c r="I108" s="2"/>
      <c r="K108" s="2"/>
    </row>
    <row r="109" spans="3:11" ht="15.75" customHeight="1">
      <c r="C109" s="1"/>
      <c r="I109" s="2"/>
      <c r="K109" s="2"/>
    </row>
    <row r="110" spans="3:11" ht="15.75" customHeight="1">
      <c r="C110" s="1"/>
      <c r="I110" s="2"/>
      <c r="K110" s="2"/>
    </row>
    <row r="111" spans="3:11" ht="15.75" customHeight="1">
      <c r="C111" s="1"/>
      <c r="I111" s="2"/>
      <c r="K111" s="2"/>
    </row>
    <row r="112" spans="3:11" ht="15.75" customHeight="1">
      <c r="C112" s="1"/>
      <c r="I112" s="2"/>
      <c r="K112" s="2"/>
    </row>
    <row r="113" spans="3:11" ht="15.75" customHeight="1">
      <c r="C113" s="1"/>
      <c r="I113" s="2"/>
      <c r="K113" s="2"/>
    </row>
    <row r="114" spans="3:11" ht="15.75" customHeight="1">
      <c r="C114" s="1"/>
      <c r="I114" s="2"/>
      <c r="K114" s="2"/>
    </row>
    <row r="115" spans="3:11" ht="15.75" customHeight="1">
      <c r="C115" s="1"/>
      <c r="I115" s="2"/>
      <c r="K115" s="2"/>
    </row>
    <row r="116" spans="3:11" ht="15.75" customHeight="1">
      <c r="C116" s="1"/>
      <c r="I116" s="2"/>
      <c r="K116" s="2"/>
    </row>
    <row r="117" spans="3:11" ht="15.75" customHeight="1">
      <c r="C117" s="1"/>
      <c r="I117" s="2"/>
      <c r="K117" s="2"/>
    </row>
    <row r="118" spans="3:11" ht="15.75" customHeight="1">
      <c r="C118" s="1"/>
      <c r="I118" s="2"/>
      <c r="K118" s="2"/>
    </row>
    <row r="119" spans="3:11" ht="15.75" customHeight="1">
      <c r="C119" s="1"/>
      <c r="I119" s="2"/>
      <c r="K119" s="2"/>
    </row>
    <row r="120" spans="3:11" ht="15.75" customHeight="1">
      <c r="C120" s="1"/>
      <c r="I120" s="2"/>
      <c r="K120" s="2"/>
    </row>
    <row r="121" spans="3:11" ht="15.75" customHeight="1">
      <c r="C121" s="1"/>
      <c r="I121" s="2"/>
      <c r="K121" s="2"/>
    </row>
    <row r="122" spans="3:11" ht="15.75" customHeight="1">
      <c r="C122" s="1"/>
      <c r="I122" s="2"/>
      <c r="K122" s="2"/>
    </row>
    <row r="123" spans="3:11" ht="15.75" customHeight="1">
      <c r="C123" s="1"/>
      <c r="I123" s="2"/>
      <c r="K123" s="2"/>
    </row>
    <row r="124" spans="3:11" ht="15.75" customHeight="1">
      <c r="C124" s="1"/>
      <c r="I124" s="2"/>
      <c r="K124" s="2"/>
    </row>
    <row r="125" spans="3:11" ht="15.75" customHeight="1">
      <c r="C125" s="1"/>
      <c r="I125" s="2"/>
      <c r="K125" s="2"/>
    </row>
    <row r="126" spans="3:11" ht="15.75" customHeight="1">
      <c r="C126" s="1"/>
      <c r="I126" s="2"/>
      <c r="K126" s="2"/>
    </row>
    <row r="127" spans="3:11" ht="15.75" customHeight="1">
      <c r="C127" s="1"/>
      <c r="I127" s="2"/>
      <c r="K127" s="2"/>
    </row>
    <row r="128" spans="3:11" ht="15.75" customHeight="1">
      <c r="C128" s="1"/>
      <c r="I128" s="2"/>
      <c r="K128" s="2"/>
    </row>
    <row r="129" spans="3:11" ht="15.75" customHeight="1">
      <c r="C129" s="1"/>
      <c r="I129" s="2"/>
      <c r="K129" s="2"/>
    </row>
    <row r="130" spans="3:11" ht="15.75" customHeight="1">
      <c r="C130" s="1"/>
      <c r="I130" s="2"/>
      <c r="K130" s="2"/>
    </row>
    <row r="131" spans="3:11" ht="15.75" customHeight="1">
      <c r="C131" s="1"/>
      <c r="I131" s="2"/>
      <c r="K131" s="2"/>
    </row>
    <row r="132" spans="3:11" ht="15.75" customHeight="1">
      <c r="C132" s="1"/>
      <c r="I132" s="2"/>
      <c r="K132" s="2"/>
    </row>
    <row r="133" spans="3:11" ht="15.75" customHeight="1">
      <c r="C133" s="1"/>
      <c r="I133" s="2"/>
      <c r="K133" s="2"/>
    </row>
    <row r="134" spans="3:11" ht="15.75" customHeight="1">
      <c r="C134" s="1"/>
      <c r="I134" s="2"/>
      <c r="K134" s="2"/>
    </row>
    <row r="135" spans="3:11" ht="15.75" customHeight="1">
      <c r="C135" s="1"/>
      <c r="I135" s="2"/>
      <c r="K135" s="2"/>
    </row>
    <row r="136" spans="3:11" ht="15.75" customHeight="1">
      <c r="C136" s="1"/>
      <c r="I136" s="2"/>
      <c r="K136" s="2"/>
    </row>
    <row r="137" spans="3:11" ht="15.75" customHeight="1">
      <c r="C137" s="1"/>
      <c r="I137" s="2"/>
      <c r="K137" s="2"/>
    </row>
    <row r="138" spans="3:11" ht="15.75" customHeight="1">
      <c r="C138" s="1"/>
      <c r="I138" s="2"/>
      <c r="K138" s="2"/>
    </row>
    <row r="139" spans="3:11" ht="15.75" customHeight="1">
      <c r="C139" s="1"/>
      <c r="I139" s="2"/>
      <c r="K139" s="2"/>
    </row>
    <row r="140" spans="3:11" ht="15.75" customHeight="1">
      <c r="C140" s="1"/>
      <c r="I140" s="2"/>
      <c r="K140" s="2"/>
    </row>
    <row r="141" spans="3:11" ht="15.75" customHeight="1">
      <c r="C141" s="1"/>
      <c r="I141" s="2"/>
      <c r="K141" s="2"/>
    </row>
    <row r="142" spans="3:11" ht="15.75" customHeight="1">
      <c r="C142" s="1"/>
      <c r="I142" s="2"/>
      <c r="K142" s="2"/>
    </row>
    <row r="143" spans="3:11" ht="15.75" customHeight="1">
      <c r="C143" s="1"/>
      <c r="I143" s="2"/>
      <c r="K143" s="2"/>
    </row>
    <row r="144" spans="3:11" ht="15.75" customHeight="1">
      <c r="C144" s="1"/>
      <c r="I144" s="2"/>
      <c r="K144" s="2"/>
    </row>
    <row r="145" spans="3:11" ht="15.75" customHeight="1">
      <c r="C145" s="1"/>
      <c r="I145" s="2"/>
      <c r="K145" s="2"/>
    </row>
    <row r="146" spans="3:11" ht="15.75" customHeight="1">
      <c r="C146" s="1"/>
      <c r="I146" s="2"/>
      <c r="K146" s="2"/>
    </row>
    <row r="147" spans="3:11" ht="15.75" customHeight="1">
      <c r="C147" s="1"/>
      <c r="I147" s="2"/>
      <c r="K147" s="2"/>
    </row>
    <row r="148" spans="3:11" ht="15.75" customHeight="1">
      <c r="C148" s="1"/>
      <c r="I148" s="2"/>
      <c r="K148" s="2"/>
    </row>
    <row r="149" spans="3:11" ht="15.75" customHeight="1">
      <c r="C149" s="1"/>
      <c r="I149" s="2"/>
      <c r="K149" s="2"/>
    </row>
    <row r="150" spans="3:11" ht="15.75" customHeight="1">
      <c r="C150" s="1"/>
      <c r="I150" s="2"/>
      <c r="K150" s="2"/>
    </row>
    <row r="151" spans="3:11" ht="15.75" customHeight="1">
      <c r="C151" s="1"/>
      <c r="I151" s="2"/>
      <c r="K151" s="2"/>
    </row>
    <row r="152" spans="3:11" ht="15.75" customHeight="1">
      <c r="C152" s="1"/>
      <c r="I152" s="2"/>
      <c r="K152" s="2"/>
    </row>
    <row r="153" spans="3:11" ht="15.75" customHeight="1">
      <c r="C153" s="1"/>
      <c r="I153" s="2"/>
      <c r="K153" s="2"/>
    </row>
    <row r="154" spans="3:11" ht="15.75" customHeight="1">
      <c r="C154" s="1"/>
      <c r="I154" s="2"/>
      <c r="K154" s="2"/>
    </row>
    <row r="155" spans="3:11" ht="15.75" customHeight="1">
      <c r="C155" s="1"/>
      <c r="I155" s="2"/>
      <c r="K155" s="2"/>
    </row>
    <row r="156" spans="3:11" ht="15.75" customHeight="1">
      <c r="C156" s="1"/>
      <c r="I156" s="2"/>
      <c r="K156" s="2"/>
    </row>
    <row r="157" spans="3:11" ht="15.75" customHeight="1">
      <c r="C157" s="1"/>
      <c r="I157" s="2"/>
      <c r="K157" s="2"/>
    </row>
    <row r="158" spans="3:11" ht="15.75" customHeight="1">
      <c r="C158" s="1"/>
      <c r="I158" s="2"/>
      <c r="K158" s="2"/>
    </row>
    <row r="159" spans="3:11" ht="15.75" customHeight="1">
      <c r="C159" s="1"/>
      <c r="I159" s="2"/>
      <c r="K159" s="2"/>
    </row>
    <row r="160" spans="3:11" ht="15.75" customHeight="1">
      <c r="C160" s="1"/>
      <c r="I160" s="2"/>
      <c r="K160" s="2"/>
    </row>
    <row r="161" spans="3:11" ht="15.75" customHeight="1">
      <c r="C161" s="1"/>
      <c r="I161" s="2"/>
      <c r="K161" s="2"/>
    </row>
    <row r="162" spans="3:11" ht="15.75" customHeight="1">
      <c r="C162" s="1"/>
      <c r="I162" s="2"/>
      <c r="K162" s="2"/>
    </row>
    <row r="163" spans="3:11" ht="15.75" customHeight="1">
      <c r="C163" s="1"/>
      <c r="I163" s="2"/>
      <c r="K163" s="2"/>
    </row>
    <row r="164" spans="3:11" ht="15.75" customHeight="1">
      <c r="C164" s="1"/>
      <c r="I164" s="2"/>
      <c r="K164" s="2"/>
    </row>
    <row r="165" spans="3:11" ht="15.75" customHeight="1">
      <c r="C165" s="1"/>
      <c r="I165" s="2"/>
      <c r="K165" s="2"/>
    </row>
    <row r="166" spans="3:11" ht="15.75" customHeight="1">
      <c r="C166" s="1"/>
      <c r="I166" s="2"/>
      <c r="K166" s="2"/>
    </row>
    <row r="167" spans="3:11" ht="15.75" customHeight="1">
      <c r="C167" s="1"/>
      <c r="I167" s="2"/>
      <c r="K167" s="2"/>
    </row>
    <row r="168" spans="3:11" ht="15.75" customHeight="1">
      <c r="C168" s="1"/>
      <c r="I168" s="2"/>
      <c r="K168" s="2"/>
    </row>
    <row r="169" spans="3:11" ht="15.75" customHeight="1">
      <c r="C169" s="1"/>
      <c r="I169" s="2"/>
      <c r="K169" s="2"/>
    </row>
    <row r="170" spans="3:11" ht="15.75" customHeight="1">
      <c r="C170" s="1"/>
      <c r="I170" s="2"/>
      <c r="K170" s="2"/>
    </row>
    <row r="171" spans="3:11" ht="15.75" customHeight="1">
      <c r="C171" s="1"/>
      <c r="I171" s="2"/>
      <c r="K171" s="2"/>
    </row>
    <row r="172" spans="3:11" ht="15.75" customHeight="1">
      <c r="C172" s="1"/>
      <c r="I172" s="2"/>
      <c r="K172" s="2"/>
    </row>
    <row r="173" spans="3:11" ht="15.75" customHeight="1">
      <c r="C173" s="1"/>
      <c r="I173" s="2"/>
      <c r="K173" s="2"/>
    </row>
    <row r="174" spans="3:11" ht="15.75" customHeight="1">
      <c r="C174" s="1"/>
      <c r="I174" s="2"/>
      <c r="K174" s="2"/>
    </row>
    <row r="175" spans="3:11" ht="15.75" customHeight="1">
      <c r="C175" s="1"/>
      <c r="I175" s="2"/>
      <c r="K175" s="2"/>
    </row>
    <row r="176" spans="3:11" ht="15.75" customHeight="1">
      <c r="C176" s="1"/>
      <c r="I176" s="2"/>
      <c r="K176" s="2"/>
    </row>
    <row r="177" spans="3:11" ht="15.75" customHeight="1">
      <c r="C177" s="1"/>
      <c r="I177" s="2"/>
      <c r="K177" s="2"/>
    </row>
    <row r="178" spans="3:11" ht="15.75" customHeight="1">
      <c r="C178" s="1"/>
      <c r="I178" s="2"/>
      <c r="K178" s="2"/>
    </row>
    <row r="179" spans="3:11" ht="15.75" customHeight="1">
      <c r="C179" s="1"/>
      <c r="I179" s="2"/>
      <c r="K179" s="2"/>
    </row>
    <row r="180" spans="3:11" ht="15.75" customHeight="1">
      <c r="C180" s="1"/>
      <c r="I180" s="2"/>
      <c r="K180" s="2"/>
    </row>
    <row r="181" spans="3:11" ht="15.75" customHeight="1">
      <c r="C181" s="1"/>
      <c r="I181" s="2"/>
      <c r="K181" s="2"/>
    </row>
    <row r="182" spans="3:11" ht="15.75" customHeight="1">
      <c r="C182" s="1"/>
      <c r="I182" s="2"/>
      <c r="K182" s="2"/>
    </row>
    <row r="183" spans="3:11" ht="15.75" customHeight="1">
      <c r="C183" s="1"/>
      <c r="I183" s="2"/>
      <c r="K183" s="2"/>
    </row>
    <row r="184" spans="3:11" ht="15.75" customHeight="1">
      <c r="C184" s="1"/>
      <c r="I184" s="2"/>
      <c r="K184" s="2"/>
    </row>
    <row r="185" spans="3:11" ht="15.75" customHeight="1">
      <c r="C185" s="1"/>
      <c r="I185" s="2"/>
      <c r="K185" s="2"/>
    </row>
    <row r="186" spans="3:11" ht="15.75" customHeight="1">
      <c r="C186" s="1"/>
      <c r="I186" s="2"/>
      <c r="K186" s="2"/>
    </row>
    <row r="187" spans="3:11" ht="15.75" customHeight="1">
      <c r="C187" s="1"/>
      <c r="I187" s="2"/>
      <c r="K187" s="2"/>
    </row>
    <row r="188" spans="3:11" ht="15.75" customHeight="1">
      <c r="C188" s="1"/>
      <c r="I188" s="2"/>
      <c r="K188" s="2"/>
    </row>
    <row r="189" spans="3:11" ht="15.75" customHeight="1">
      <c r="C189" s="1"/>
      <c r="I189" s="2"/>
      <c r="K189" s="2"/>
    </row>
    <row r="190" spans="3:11" ht="15.75" customHeight="1">
      <c r="C190" s="1"/>
      <c r="I190" s="2"/>
      <c r="K190" s="2"/>
    </row>
    <row r="191" spans="3:11" ht="15.75" customHeight="1">
      <c r="C191" s="1"/>
      <c r="I191" s="2"/>
      <c r="K191" s="2"/>
    </row>
    <row r="192" spans="3:11" ht="15.75" customHeight="1">
      <c r="C192" s="1"/>
      <c r="I192" s="2"/>
      <c r="K192" s="2"/>
    </row>
    <row r="193" spans="3:11" ht="15.75" customHeight="1">
      <c r="C193" s="1"/>
      <c r="I193" s="2"/>
      <c r="K193" s="2"/>
    </row>
    <row r="194" spans="3:11" ht="15.75" customHeight="1">
      <c r="C194" s="1"/>
      <c r="I194" s="2"/>
      <c r="K194" s="2"/>
    </row>
    <row r="195" spans="3:11" ht="15.75" customHeight="1">
      <c r="C195" s="1"/>
      <c r="I195" s="2"/>
      <c r="K195" s="2"/>
    </row>
    <row r="196" spans="3:11" ht="15.75" customHeight="1">
      <c r="C196" s="1"/>
      <c r="I196" s="2"/>
      <c r="K196" s="2"/>
    </row>
    <row r="197" spans="3:11" ht="15.75" customHeight="1">
      <c r="C197" s="1"/>
      <c r="I197" s="2"/>
      <c r="K197" s="2"/>
    </row>
    <row r="198" spans="3:11" ht="15.75" customHeight="1">
      <c r="C198" s="1"/>
      <c r="I198" s="2"/>
      <c r="K198" s="2"/>
    </row>
    <row r="199" spans="3:11" ht="15.75" customHeight="1">
      <c r="C199" s="1"/>
      <c r="I199" s="2"/>
      <c r="K199" s="2"/>
    </row>
    <row r="200" spans="3:11" ht="15.75" customHeight="1">
      <c r="C200" s="1"/>
      <c r="I200" s="2"/>
      <c r="K200" s="2"/>
    </row>
    <row r="201" spans="3:11" ht="15.75" customHeight="1">
      <c r="C201" s="1"/>
      <c r="I201" s="2"/>
      <c r="K201" s="2"/>
    </row>
    <row r="202" spans="3:11" ht="15.75" customHeight="1">
      <c r="C202" s="1"/>
      <c r="I202" s="2"/>
      <c r="K202" s="2"/>
    </row>
    <row r="203" spans="3:11" ht="15.75" customHeight="1">
      <c r="C203" s="1"/>
      <c r="I203" s="2"/>
      <c r="K203" s="2"/>
    </row>
    <row r="204" spans="3:11" ht="15.75" customHeight="1">
      <c r="C204" s="1"/>
      <c r="I204" s="2"/>
      <c r="K204" s="2"/>
    </row>
    <row r="205" spans="3:11" ht="15.75" customHeight="1">
      <c r="C205" s="1"/>
      <c r="I205" s="2"/>
      <c r="K205" s="2"/>
    </row>
    <row r="206" spans="3:11" ht="15.75" customHeight="1">
      <c r="C206" s="1"/>
      <c r="I206" s="2"/>
      <c r="K206" s="2"/>
    </row>
    <row r="207" spans="3:11" ht="15.75" customHeight="1">
      <c r="C207" s="1"/>
      <c r="I207" s="2"/>
      <c r="K207" s="2"/>
    </row>
    <row r="208" spans="3:11" ht="15.75" customHeight="1">
      <c r="C208" s="1"/>
      <c r="I208" s="2"/>
      <c r="K208" s="2"/>
    </row>
    <row r="209" spans="3:11" ht="15.75" customHeight="1">
      <c r="C209" s="1"/>
      <c r="I209" s="2"/>
      <c r="K209" s="2"/>
    </row>
    <row r="210" spans="3:11" ht="15.75" customHeight="1">
      <c r="C210" s="1"/>
      <c r="I210" s="2"/>
      <c r="K210" s="2"/>
    </row>
    <row r="211" spans="3:11" ht="15.75" customHeight="1">
      <c r="C211" s="1"/>
      <c r="I211" s="2"/>
      <c r="K211" s="2"/>
    </row>
    <row r="212" spans="3:11" ht="15.75" customHeight="1">
      <c r="C212" s="1"/>
      <c r="I212" s="2"/>
      <c r="K212" s="2"/>
    </row>
    <row r="213" spans="3:11" ht="15.75" customHeight="1">
      <c r="C213" s="1"/>
      <c r="I213" s="2"/>
      <c r="K213" s="2"/>
    </row>
    <row r="214" spans="3:11" ht="15.75" customHeight="1">
      <c r="C214" s="1"/>
      <c r="I214" s="2"/>
      <c r="K214" s="2"/>
    </row>
    <row r="215" spans="3:11" ht="15.75" customHeight="1">
      <c r="C215" s="1"/>
      <c r="I215" s="2"/>
      <c r="K215" s="2"/>
    </row>
    <row r="216" spans="3:11" ht="15.75" customHeight="1">
      <c r="C216" s="1"/>
      <c r="I216" s="2"/>
      <c r="K216" s="2"/>
    </row>
    <row r="217" spans="3:11" ht="15.75" customHeight="1">
      <c r="C217" s="1"/>
      <c r="I217" s="2"/>
      <c r="K217" s="2"/>
    </row>
    <row r="218" spans="3:11" ht="15.75" customHeight="1">
      <c r="C218" s="1"/>
      <c r="I218" s="2"/>
      <c r="K218" s="2"/>
    </row>
    <row r="219" spans="3:11" ht="15.75" customHeight="1">
      <c r="C219" s="1"/>
      <c r="I219" s="2"/>
      <c r="K219" s="2"/>
    </row>
    <row r="220" spans="3:11" ht="15.75" customHeight="1">
      <c r="C220" s="1"/>
      <c r="I220" s="2"/>
      <c r="K220" s="2"/>
    </row>
    <row r="221" spans="3:11" ht="15.75" customHeight="1">
      <c r="C221" s="1"/>
      <c r="I221" s="2"/>
      <c r="K221" s="2"/>
    </row>
    <row r="222" spans="3:11" ht="15.75" customHeight="1">
      <c r="C222" s="1"/>
      <c r="I222" s="2"/>
      <c r="K222" s="2"/>
    </row>
    <row r="223" spans="3:11" ht="15.75" customHeight="1">
      <c r="C223" s="1"/>
      <c r="I223" s="2"/>
      <c r="K223" s="2"/>
    </row>
    <row r="224" spans="3:11" ht="15.75" customHeight="1">
      <c r="C224" s="1"/>
      <c r="I224" s="2"/>
      <c r="K224" s="2"/>
    </row>
    <row r="225" spans="3:11" ht="15.75" customHeight="1">
      <c r="C225" s="1"/>
      <c r="I225" s="2"/>
      <c r="K225" s="2"/>
    </row>
    <row r="226" spans="3:11" ht="15.75" customHeight="1">
      <c r="C226" s="1"/>
      <c r="I226" s="2"/>
      <c r="K226" s="2"/>
    </row>
    <row r="227" spans="3:11" ht="15.75" customHeight="1">
      <c r="C227" s="1"/>
      <c r="I227" s="2"/>
      <c r="K227" s="2"/>
    </row>
    <row r="228" spans="3:11" ht="15.75" customHeight="1">
      <c r="C228" s="1"/>
      <c r="I228" s="2"/>
      <c r="K228" s="2"/>
    </row>
    <row r="229" spans="3:11" ht="15.75" customHeight="1">
      <c r="C229" s="1"/>
      <c r="I229" s="2"/>
      <c r="K229" s="2"/>
    </row>
    <row r="230" spans="3:11" ht="15.75" customHeight="1">
      <c r="C230" s="1"/>
      <c r="I230" s="2"/>
      <c r="K230" s="2"/>
    </row>
    <row r="231" spans="3:11" ht="15.75" customHeight="1">
      <c r="C231" s="1"/>
      <c r="I231" s="2"/>
      <c r="K231" s="2"/>
    </row>
    <row r="232" spans="3:11" ht="15.75" customHeight="1">
      <c r="C232" s="1"/>
      <c r="I232" s="2"/>
      <c r="K232" s="2"/>
    </row>
    <row r="233" spans="3:11" ht="15.75" customHeight="1">
      <c r="C233" s="1"/>
      <c r="I233" s="2"/>
      <c r="K233" s="2"/>
    </row>
    <row r="234" spans="3:11" ht="15.75" customHeight="1">
      <c r="C234" s="1"/>
      <c r="I234" s="2"/>
      <c r="K234" s="2"/>
    </row>
    <row r="235" spans="3:11" ht="15.75" customHeight="1">
      <c r="C235" s="1"/>
      <c r="I235" s="2"/>
      <c r="K235" s="2"/>
    </row>
    <row r="236" spans="3:11" ht="15.75" customHeight="1">
      <c r="C236" s="1"/>
      <c r="I236" s="2"/>
      <c r="K236" s="2"/>
    </row>
    <row r="237" spans="3:11" ht="15.75" customHeight="1">
      <c r="C237" s="1"/>
      <c r="I237" s="2"/>
      <c r="K237" s="2"/>
    </row>
    <row r="238" spans="3:11" ht="15.75" customHeight="1">
      <c r="C238" s="1"/>
      <c r="I238" s="2"/>
      <c r="K238" s="2"/>
    </row>
    <row r="239" spans="3:11" ht="15.75" customHeight="1">
      <c r="C239" s="1"/>
      <c r="I239" s="2"/>
      <c r="K239" s="2"/>
    </row>
    <row r="240" spans="3:11" ht="15.75" customHeight="1">
      <c r="C240" s="1"/>
      <c r="I240" s="2"/>
      <c r="K240" s="2"/>
    </row>
    <row r="241" spans="3:11" ht="15.75" customHeight="1">
      <c r="C241" s="1"/>
      <c r="I241" s="2"/>
      <c r="K241" s="2"/>
    </row>
    <row r="242" spans="3:11" ht="15.75" customHeight="1">
      <c r="C242" s="1"/>
      <c r="I242" s="2"/>
      <c r="K242" s="2"/>
    </row>
    <row r="243" spans="3:11" ht="15.75" customHeight="1">
      <c r="C243" s="1"/>
      <c r="I243" s="2"/>
      <c r="K243" s="2"/>
    </row>
    <row r="244" spans="3:11" ht="15.75" customHeight="1">
      <c r="C244" s="1"/>
      <c r="I244" s="2"/>
      <c r="K244" s="2"/>
    </row>
    <row r="245" spans="3:11" ht="15.75" customHeight="1">
      <c r="C245" s="1"/>
      <c r="I245" s="2"/>
      <c r="K245" s="2"/>
    </row>
    <row r="246" spans="3:11" ht="15.75" customHeight="1">
      <c r="C246" s="1"/>
      <c r="I246" s="2"/>
      <c r="K246" s="2"/>
    </row>
    <row r="247" spans="3:11" ht="15.75" customHeight="1">
      <c r="C247" s="1"/>
      <c r="I247" s="2"/>
      <c r="K247" s="2"/>
    </row>
    <row r="248" spans="3:11" ht="15.75" customHeight="1">
      <c r="C248" s="1"/>
      <c r="I248" s="2"/>
      <c r="K248" s="2"/>
    </row>
    <row r="249" spans="3:11" ht="15.75" customHeight="1">
      <c r="C249" s="1"/>
      <c r="I249" s="2"/>
      <c r="K249" s="2"/>
    </row>
    <row r="250" spans="3:11" ht="15.75" customHeight="1">
      <c r="C250" s="1"/>
      <c r="I250" s="2"/>
      <c r="K250" s="2"/>
    </row>
    <row r="251" spans="3:11" ht="15.75" customHeight="1">
      <c r="C251" s="1"/>
      <c r="I251" s="2"/>
      <c r="K251" s="2"/>
    </row>
    <row r="252" spans="3:11" ht="15.75" customHeight="1">
      <c r="C252" s="1"/>
      <c r="I252" s="2"/>
      <c r="K252" s="2"/>
    </row>
    <row r="253" spans="3:11" ht="15.75" customHeight="1">
      <c r="C253" s="1"/>
      <c r="I253" s="2"/>
      <c r="K253" s="2"/>
    </row>
    <row r="254" spans="3:11" ht="15.75" customHeight="1">
      <c r="C254" s="1"/>
      <c r="I254" s="2"/>
      <c r="K254" s="2"/>
    </row>
    <row r="255" spans="3:11" ht="15.75" customHeight="1">
      <c r="C255" s="1"/>
      <c r="I255" s="2"/>
      <c r="K255" s="2"/>
    </row>
    <row r="256" spans="3:11" ht="15.75" customHeight="1">
      <c r="C256" s="1"/>
      <c r="I256" s="2"/>
      <c r="K256" s="2"/>
    </row>
    <row r="257" spans="3:11" ht="15.75" customHeight="1">
      <c r="C257" s="1"/>
      <c r="I257" s="2"/>
      <c r="K257" s="2"/>
    </row>
    <row r="258" spans="3:11" ht="15.75" customHeight="1">
      <c r="C258" s="1"/>
      <c r="I258" s="2"/>
      <c r="K258" s="2"/>
    </row>
    <row r="259" spans="3:11" ht="15.75" customHeight="1">
      <c r="C259" s="1"/>
      <c r="I259" s="2"/>
      <c r="K259" s="2"/>
    </row>
    <row r="260" spans="3:11" ht="15.75" customHeight="1">
      <c r="C260" s="1"/>
      <c r="I260" s="2"/>
      <c r="K260" s="2"/>
    </row>
    <row r="261" spans="3:11" ht="15.75" customHeight="1">
      <c r="C261" s="1"/>
      <c r="I261" s="2"/>
      <c r="K261" s="2"/>
    </row>
    <row r="262" spans="3:11" ht="15.75" customHeight="1">
      <c r="C262" s="1"/>
      <c r="I262" s="2"/>
      <c r="K262" s="2"/>
    </row>
    <row r="263" spans="3:11" ht="15.75" customHeight="1">
      <c r="C263" s="1"/>
      <c r="I263" s="2"/>
      <c r="K263" s="2"/>
    </row>
    <row r="264" spans="3:11" ht="15.75" customHeight="1">
      <c r="C264" s="1"/>
      <c r="I264" s="2"/>
      <c r="K264" s="2"/>
    </row>
    <row r="265" spans="3:11" ht="15.75" customHeight="1">
      <c r="C265" s="1"/>
      <c r="I265" s="2"/>
      <c r="K265" s="2"/>
    </row>
    <row r="266" spans="3:11" ht="15.75" customHeight="1">
      <c r="C266" s="1"/>
      <c r="I266" s="2"/>
      <c r="K266" s="2"/>
    </row>
    <row r="267" spans="3:11" ht="15.75" customHeight="1">
      <c r="C267" s="1"/>
      <c r="I267" s="2"/>
      <c r="K267" s="2"/>
    </row>
    <row r="268" spans="3:11" ht="15.75" customHeight="1">
      <c r="C268" s="1"/>
      <c r="I268" s="2"/>
      <c r="K268" s="2"/>
    </row>
    <row r="269" spans="3:11" ht="15.75" customHeight="1">
      <c r="C269" s="1"/>
      <c r="I269" s="2"/>
      <c r="K269" s="2"/>
    </row>
    <row r="270" spans="3:11" ht="15.75" customHeight="1">
      <c r="C270" s="1"/>
      <c r="I270" s="2"/>
      <c r="K270" s="2"/>
    </row>
    <row r="271" spans="3:11" ht="15.75" customHeight="1">
      <c r="C271" s="1"/>
      <c r="I271" s="2"/>
      <c r="K271" s="2"/>
    </row>
    <row r="272" spans="3:11" ht="15.75" customHeight="1">
      <c r="C272" s="1"/>
      <c r="I272" s="2"/>
      <c r="K272" s="2"/>
    </row>
    <row r="273" spans="3:11" ht="15.75" customHeight="1">
      <c r="C273" s="1"/>
      <c r="I273" s="2"/>
      <c r="K273" s="2"/>
    </row>
    <row r="274" spans="3:11" ht="15.75" customHeight="1">
      <c r="C274" s="1"/>
      <c r="I274" s="2"/>
      <c r="K274" s="2"/>
    </row>
    <row r="275" spans="3:11" ht="15.75" customHeight="1">
      <c r="C275" s="1"/>
      <c r="I275" s="2"/>
      <c r="K275" s="2"/>
    </row>
    <row r="276" spans="3:11" ht="15.75" customHeight="1">
      <c r="C276" s="1"/>
      <c r="I276" s="2"/>
      <c r="K276" s="2"/>
    </row>
    <row r="277" spans="3:11" ht="15.75" customHeight="1">
      <c r="C277" s="1"/>
      <c r="I277" s="2"/>
      <c r="K277" s="2"/>
    </row>
    <row r="278" spans="3:11" ht="15.75" customHeight="1">
      <c r="C278" s="1"/>
      <c r="I278" s="2"/>
      <c r="K278" s="2"/>
    </row>
    <row r="279" spans="3:11" ht="15.75" customHeight="1">
      <c r="C279" s="1"/>
      <c r="I279" s="2"/>
      <c r="K279" s="2"/>
    </row>
    <row r="280" spans="3:11" ht="15.75" customHeight="1">
      <c r="C280" s="1"/>
      <c r="I280" s="2"/>
      <c r="K280" s="2"/>
    </row>
    <row r="281" spans="3:11" ht="15.75" customHeight="1">
      <c r="C281" s="1"/>
      <c r="I281" s="2"/>
      <c r="K281" s="2"/>
    </row>
    <row r="282" spans="3:11" ht="15.75" customHeight="1">
      <c r="C282" s="1"/>
      <c r="I282" s="2"/>
      <c r="K282" s="2"/>
    </row>
    <row r="283" spans="3:11" ht="15.75" customHeight="1">
      <c r="C283" s="1"/>
      <c r="I283" s="2"/>
      <c r="K283" s="2"/>
    </row>
    <row r="284" spans="3:11" ht="15.75" customHeight="1">
      <c r="C284" s="1"/>
      <c r="I284" s="2"/>
      <c r="K284" s="2"/>
    </row>
    <row r="285" spans="3:11" ht="15.75" customHeight="1">
      <c r="C285" s="1"/>
      <c r="I285" s="2"/>
      <c r="K285" s="2"/>
    </row>
    <row r="286" spans="3:11" ht="15.75" customHeight="1">
      <c r="C286" s="1"/>
      <c r="I286" s="2"/>
      <c r="K286" s="2"/>
    </row>
    <row r="287" spans="3:11" ht="15.75" customHeight="1">
      <c r="C287" s="1"/>
      <c r="I287" s="2"/>
      <c r="K287" s="2"/>
    </row>
    <row r="288" spans="3:11" ht="15.75" customHeight="1">
      <c r="C288" s="1"/>
      <c r="I288" s="2"/>
      <c r="K288" s="2"/>
    </row>
    <row r="289" spans="3:11" ht="15.75" customHeight="1">
      <c r="C289" s="1"/>
      <c r="I289" s="2"/>
      <c r="K289" s="2"/>
    </row>
    <row r="290" spans="3:11" ht="15.75" customHeight="1">
      <c r="C290" s="1"/>
      <c r="I290" s="2"/>
      <c r="K290" s="2"/>
    </row>
    <row r="291" spans="3:11" ht="15.75" customHeight="1">
      <c r="C291" s="1"/>
      <c r="I291" s="2"/>
      <c r="K291" s="2"/>
    </row>
    <row r="292" spans="3:11" ht="15.75" customHeight="1">
      <c r="C292" s="1"/>
      <c r="I292" s="2"/>
      <c r="K292" s="2"/>
    </row>
    <row r="293" spans="3:11" ht="15.75" customHeight="1">
      <c r="C293" s="1"/>
      <c r="I293" s="2"/>
      <c r="K293" s="2"/>
    </row>
    <row r="294" spans="3:11" ht="15.75" customHeight="1">
      <c r="C294" s="1"/>
      <c r="I294" s="2"/>
      <c r="K294" s="2"/>
    </row>
    <row r="295" spans="3:11" ht="15.75" customHeight="1">
      <c r="C295" s="1"/>
      <c r="I295" s="2"/>
      <c r="K295" s="2"/>
    </row>
    <row r="296" spans="3:11" ht="15.75" customHeight="1">
      <c r="C296" s="1"/>
      <c r="I296" s="2"/>
      <c r="K296" s="2"/>
    </row>
    <row r="297" spans="3:11" ht="15.75" customHeight="1">
      <c r="C297" s="1"/>
      <c r="I297" s="2"/>
      <c r="K297" s="2"/>
    </row>
    <row r="298" spans="3:11" ht="15.75" customHeight="1">
      <c r="C298" s="1"/>
      <c r="I298" s="2"/>
      <c r="K298" s="2"/>
    </row>
    <row r="299" spans="3:11" ht="15.75" customHeight="1">
      <c r="C299" s="1"/>
      <c r="I299" s="2"/>
      <c r="K299" s="2"/>
    </row>
    <row r="300" spans="3:11" ht="15.75" customHeight="1">
      <c r="C300" s="1"/>
      <c r="I300" s="2"/>
      <c r="K300" s="2"/>
    </row>
    <row r="301" spans="3:11" ht="15.75" customHeight="1">
      <c r="C301" s="1"/>
      <c r="I301" s="2"/>
      <c r="K301" s="2"/>
    </row>
    <row r="302" spans="3:11" ht="15.75" customHeight="1">
      <c r="C302" s="1"/>
      <c r="I302" s="2"/>
      <c r="K302" s="2"/>
    </row>
    <row r="303" spans="3:11" ht="15.75" customHeight="1">
      <c r="C303" s="1"/>
      <c r="I303" s="2"/>
      <c r="K303" s="2"/>
    </row>
    <row r="304" spans="3:11" ht="15.75" customHeight="1">
      <c r="C304" s="1"/>
      <c r="I304" s="2"/>
      <c r="K304" s="2"/>
    </row>
    <row r="305" spans="3:11" ht="15.75" customHeight="1">
      <c r="C305" s="1"/>
      <c r="I305" s="2"/>
      <c r="K305" s="2"/>
    </row>
    <row r="306" spans="3:11" ht="15.75" customHeight="1">
      <c r="C306" s="1"/>
      <c r="I306" s="2"/>
      <c r="K306" s="2"/>
    </row>
    <row r="307" spans="3:11" ht="15.75" customHeight="1">
      <c r="C307" s="1"/>
      <c r="I307" s="2"/>
      <c r="K307" s="2"/>
    </row>
    <row r="308" spans="3:11" ht="15.75" customHeight="1">
      <c r="C308" s="1"/>
      <c r="I308" s="2"/>
      <c r="K308" s="2"/>
    </row>
    <row r="309" spans="3:11" ht="15.75" customHeight="1">
      <c r="C309" s="1"/>
      <c r="I309" s="2"/>
      <c r="K309" s="2"/>
    </row>
    <row r="310" spans="3:11" ht="15.75" customHeight="1">
      <c r="C310" s="1"/>
      <c r="I310" s="2"/>
      <c r="K310" s="2"/>
    </row>
    <row r="311" spans="3:11" ht="15.75" customHeight="1">
      <c r="C311" s="1"/>
      <c r="I311" s="2"/>
      <c r="K311" s="2"/>
    </row>
    <row r="312" spans="3:11" ht="15.75" customHeight="1">
      <c r="C312" s="1"/>
      <c r="I312" s="2"/>
      <c r="K312" s="2"/>
    </row>
    <row r="313" spans="3:11" ht="15.75" customHeight="1">
      <c r="C313" s="1"/>
      <c r="I313" s="2"/>
      <c r="K313" s="2"/>
    </row>
    <row r="314" spans="3:11" ht="15.75" customHeight="1">
      <c r="C314" s="1"/>
      <c r="I314" s="2"/>
      <c r="K314" s="2"/>
    </row>
    <row r="315" spans="3:11" ht="15.75" customHeight="1">
      <c r="C315" s="1"/>
      <c r="I315" s="2"/>
      <c r="K315" s="2"/>
    </row>
    <row r="316" spans="3:11" ht="15.75" customHeight="1">
      <c r="C316" s="1"/>
      <c r="I316" s="2"/>
      <c r="K316" s="2"/>
    </row>
    <row r="317" spans="3:11" ht="15.75" customHeight="1">
      <c r="C317" s="1"/>
      <c r="I317" s="2"/>
      <c r="K317" s="2"/>
    </row>
    <row r="318" spans="3:11" ht="15.75" customHeight="1">
      <c r="C318" s="1"/>
      <c r="I318" s="2"/>
      <c r="K318" s="2"/>
    </row>
    <row r="319" spans="3:11" ht="15.75" customHeight="1">
      <c r="C319" s="1"/>
      <c r="I319" s="2"/>
      <c r="K319" s="2"/>
    </row>
    <row r="320" spans="3:11" ht="15.75" customHeight="1">
      <c r="C320" s="1"/>
      <c r="I320" s="2"/>
      <c r="K320" s="2"/>
    </row>
    <row r="321" spans="3:11" ht="15.75" customHeight="1">
      <c r="C321" s="1"/>
      <c r="I321" s="2"/>
      <c r="K321" s="2"/>
    </row>
    <row r="322" spans="3:11" ht="15.75" customHeight="1">
      <c r="C322" s="1"/>
      <c r="I322" s="2"/>
      <c r="K322" s="2"/>
    </row>
    <row r="323" spans="3:11" ht="15.75" customHeight="1">
      <c r="C323" s="1"/>
      <c r="I323" s="2"/>
      <c r="K323" s="2"/>
    </row>
    <row r="324" spans="3:11" ht="15.75" customHeight="1">
      <c r="C324" s="1"/>
      <c r="I324" s="2"/>
      <c r="K324" s="2"/>
    </row>
    <row r="325" spans="3:11" ht="15.75" customHeight="1">
      <c r="C325" s="1"/>
      <c r="I325" s="2"/>
      <c r="K325" s="2"/>
    </row>
    <row r="326" spans="3:11" ht="15.75" customHeight="1">
      <c r="C326" s="1"/>
      <c r="I326" s="2"/>
      <c r="K326" s="2"/>
    </row>
    <row r="327" spans="3:11" ht="15.75" customHeight="1">
      <c r="C327" s="1"/>
      <c r="I327" s="2"/>
      <c r="K327" s="2"/>
    </row>
    <row r="328" spans="3:11" ht="15.75" customHeight="1">
      <c r="C328" s="1"/>
      <c r="I328" s="2"/>
      <c r="K328" s="2"/>
    </row>
    <row r="329" spans="3:11" ht="15.75" customHeight="1">
      <c r="C329" s="1"/>
      <c r="I329" s="2"/>
      <c r="K329" s="2"/>
    </row>
    <row r="330" spans="3:11" ht="15.75" customHeight="1">
      <c r="C330" s="1"/>
      <c r="I330" s="2"/>
      <c r="K330" s="2"/>
    </row>
    <row r="331" spans="3:11" ht="15.75" customHeight="1">
      <c r="C331" s="1"/>
      <c r="I331" s="2"/>
      <c r="K331" s="2"/>
    </row>
    <row r="332" spans="3:11" ht="15.75" customHeight="1">
      <c r="C332" s="1"/>
      <c r="I332" s="2"/>
      <c r="K332" s="2"/>
    </row>
    <row r="333" spans="3:11" ht="15.75" customHeight="1">
      <c r="C333" s="1"/>
      <c r="I333" s="2"/>
      <c r="K333" s="2"/>
    </row>
    <row r="334" spans="3:11" ht="15.75" customHeight="1">
      <c r="C334" s="1"/>
      <c r="I334" s="2"/>
      <c r="K334" s="2"/>
    </row>
    <row r="335" spans="3:11" ht="15.75" customHeight="1">
      <c r="C335" s="1"/>
      <c r="I335" s="2"/>
      <c r="K335" s="2"/>
    </row>
    <row r="336" spans="3:11" ht="15.75" customHeight="1">
      <c r="C336" s="1"/>
      <c r="I336" s="2"/>
      <c r="K336" s="2"/>
    </row>
    <row r="337" spans="3:11" ht="15.75" customHeight="1">
      <c r="C337" s="1"/>
      <c r="I337" s="2"/>
      <c r="K337" s="2"/>
    </row>
    <row r="338" spans="3:11" ht="15.75" customHeight="1">
      <c r="C338" s="1"/>
      <c r="I338" s="2"/>
      <c r="K338" s="2"/>
    </row>
    <row r="339" spans="3:11" ht="15.75" customHeight="1">
      <c r="C339" s="1"/>
      <c r="I339" s="2"/>
      <c r="K339" s="2"/>
    </row>
    <row r="340" spans="3:11" ht="15.75" customHeight="1">
      <c r="C340" s="1"/>
      <c r="I340" s="2"/>
      <c r="K340" s="2"/>
    </row>
    <row r="341" spans="3:11" ht="15.75" customHeight="1">
      <c r="C341" s="1"/>
      <c r="I341" s="2"/>
      <c r="K341" s="2"/>
    </row>
    <row r="342" spans="3:11" ht="15.75" customHeight="1">
      <c r="C342" s="1"/>
      <c r="I342" s="2"/>
      <c r="K342" s="2"/>
    </row>
    <row r="343" spans="3:11" ht="15.75" customHeight="1">
      <c r="C343" s="1"/>
      <c r="I343" s="2"/>
      <c r="K343" s="2"/>
    </row>
    <row r="344" spans="3:11" ht="15.75" customHeight="1">
      <c r="C344" s="1"/>
      <c r="I344" s="2"/>
      <c r="K344" s="2"/>
    </row>
    <row r="345" spans="3:11" ht="15.75" customHeight="1">
      <c r="C345" s="1"/>
      <c r="I345" s="2"/>
      <c r="K345" s="2"/>
    </row>
    <row r="346" spans="3:11" ht="15.75" customHeight="1">
      <c r="C346" s="1"/>
      <c r="I346" s="2"/>
      <c r="K346" s="2"/>
    </row>
    <row r="347" spans="3:11" ht="15.75" customHeight="1">
      <c r="C347" s="1"/>
      <c r="I347" s="2"/>
      <c r="K347" s="2"/>
    </row>
    <row r="348" spans="3:11" ht="15.75" customHeight="1">
      <c r="C348" s="1"/>
      <c r="I348" s="2"/>
      <c r="K348" s="2"/>
    </row>
    <row r="349" spans="3:11" ht="15.75" customHeight="1">
      <c r="C349" s="1"/>
      <c r="I349" s="2"/>
      <c r="K349" s="2"/>
    </row>
    <row r="350" spans="3:11" ht="15.75" customHeight="1">
      <c r="C350" s="1"/>
      <c r="I350" s="2"/>
      <c r="K350" s="2"/>
    </row>
    <row r="351" spans="3:11" ht="15.75" customHeight="1">
      <c r="C351" s="1"/>
      <c r="I351" s="2"/>
      <c r="K351" s="2"/>
    </row>
    <row r="352" spans="3:11" ht="15.75" customHeight="1">
      <c r="C352" s="1"/>
      <c r="I352" s="2"/>
      <c r="K352" s="2"/>
    </row>
    <row r="353" spans="3:11" ht="15.75" customHeight="1">
      <c r="C353" s="1"/>
      <c r="I353" s="2"/>
      <c r="K353" s="2"/>
    </row>
    <row r="354" spans="3:11" ht="15.75" customHeight="1">
      <c r="C354" s="1"/>
      <c r="I354" s="2"/>
      <c r="K354" s="2"/>
    </row>
    <row r="355" spans="3:11" ht="15.75" customHeight="1">
      <c r="C355" s="1"/>
      <c r="I355" s="2"/>
      <c r="K355" s="2"/>
    </row>
    <row r="356" spans="3:11" ht="15.75" customHeight="1">
      <c r="C356" s="1"/>
      <c r="I356" s="2"/>
      <c r="K356" s="2"/>
    </row>
    <row r="357" spans="3:11" ht="15.75" customHeight="1">
      <c r="C357" s="1"/>
      <c r="I357" s="2"/>
      <c r="K357" s="2"/>
    </row>
    <row r="358" spans="3:11" ht="15.75" customHeight="1">
      <c r="C358" s="1"/>
      <c r="I358" s="2"/>
      <c r="K358" s="2"/>
    </row>
    <row r="359" spans="3:11" ht="15.75" customHeight="1">
      <c r="C359" s="1"/>
      <c r="I359" s="2"/>
      <c r="K359" s="2"/>
    </row>
    <row r="360" spans="3:11" ht="15.75" customHeight="1">
      <c r="C360" s="1"/>
      <c r="I360" s="2"/>
      <c r="K360" s="2"/>
    </row>
    <row r="361" spans="3:11" ht="15.75" customHeight="1">
      <c r="C361" s="1"/>
      <c r="I361" s="2"/>
      <c r="K361" s="2"/>
    </row>
    <row r="362" spans="3:11" ht="15.75" customHeight="1">
      <c r="C362" s="1"/>
      <c r="I362" s="2"/>
      <c r="K362" s="2"/>
    </row>
    <row r="363" spans="3:11" ht="15.75" customHeight="1">
      <c r="C363" s="1"/>
      <c r="I363" s="2"/>
      <c r="K363" s="2"/>
    </row>
    <row r="364" spans="3:11" ht="15.75" customHeight="1">
      <c r="C364" s="1"/>
      <c r="I364" s="2"/>
      <c r="K364" s="2"/>
    </row>
    <row r="365" spans="3:11" ht="15.75" customHeight="1">
      <c r="C365" s="1"/>
      <c r="I365" s="2"/>
      <c r="K365" s="2"/>
    </row>
    <row r="366" spans="3:11" ht="15.75" customHeight="1">
      <c r="C366" s="1"/>
      <c r="I366" s="2"/>
      <c r="K366" s="2"/>
    </row>
    <row r="367" spans="3:11" ht="15.75" customHeight="1">
      <c r="C367" s="1"/>
      <c r="I367" s="2"/>
      <c r="K367" s="2"/>
    </row>
    <row r="368" spans="3:11" ht="15.75" customHeight="1">
      <c r="C368" s="1"/>
      <c r="I368" s="2"/>
      <c r="K368" s="2"/>
    </row>
    <row r="369" spans="3:11" ht="15.75" customHeight="1">
      <c r="C369" s="1"/>
      <c r="I369" s="2"/>
      <c r="K369" s="2"/>
    </row>
    <row r="370" spans="3:11" ht="15.75" customHeight="1">
      <c r="C370" s="1"/>
      <c r="I370" s="2"/>
      <c r="K370" s="2"/>
    </row>
    <row r="371" spans="3:11" ht="15.75" customHeight="1">
      <c r="C371" s="1"/>
      <c r="I371" s="2"/>
      <c r="K371" s="2"/>
    </row>
    <row r="372" spans="3:11" ht="15.75" customHeight="1">
      <c r="C372" s="1"/>
      <c r="I372" s="2"/>
      <c r="K372" s="2"/>
    </row>
    <row r="373" spans="3:11" ht="15.75" customHeight="1">
      <c r="C373" s="1"/>
      <c r="I373" s="2"/>
      <c r="K373" s="2"/>
    </row>
    <row r="374" spans="3:11" ht="15.75" customHeight="1">
      <c r="C374" s="1"/>
      <c r="I374" s="2"/>
      <c r="K374" s="2"/>
    </row>
    <row r="375" spans="3:11" ht="15.75" customHeight="1">
      <c r="C375" s="1"/>
      <c r="I375" s="2"/>
      <c r="K375" s="2"/>
    </row>
    <row r="376" spans="3:11" ht="15.75" customHeight="1">
      <c r="C376" s="1"/>
      <c r="I376" s="2"/>
      <c r="K376" s="2"/>
    </row>
    <row r="377" spans="3:11" ht="15.75" customHeight="1">
      <c r="C377" s="1"/>
      <c r="I377" s="2"/>
      <c r="K377" s="2"/>
    </row>
    <row r="378" spans="3:11" ht="15.75" customHeight="1">
      <c r="C378" s="1"/>
      <c r="I378" s="2"/>
      <c r="K378" s="2"/>
    </row>
    <row r="379" spans="3:11" ht="15.75" customHeight="1">
      <c r="C379" s="1"/>
      <c r="I379" s="2"/>
      <c r="K379" s="2"/>
    </row>
    <row r="380" spans="3:11" ht="15.75" customHeight="1">
      <c r="C380" s="1"/>
      <c r="I380" s="2"/>
      <c r="K380" s="2"/>
    </row>
    <row r="381" spans="3:11" ht="15.75" customHeight="1">
      <c r="C381" s="1"/>
      <c r="I381" s="2"/>
      <c r="K381" s="2"/>
    </row>
    <row r="382" spans="3:11" ht="15.75" customHeight="1">
      <c r="C382" s="1"/>
      <c r="I382" s="2"/>
      <c r="K382" s="2"/>
    </row>
    <row r="383" spans="3:11" ht="15.75" customHeight="1">
      <c r="C383" s="1"/>
      <c r="I383" s="2"/>
      <c r="K383" s="2"/>
    </row>
    <row r="384" spans="3:11" ht="15.75" customHeight="1">
      <c r="C384" s="1"/>
      <c r="I384" s="2"/>
      <c r="K384" s="2"/>
    </row>
    <row r="385" spans="3:11" ht="15.75" customHeight="1">
      <c r="C385" s="1"/>
      <c r="I385" s="2"/>
      <c r="K385" s="2"/>
    </row>
    <row r="386" spans="3:11" ht="15.75" customHeight="1">
      <c r="C386" s="1"/>
      <c r="I386" s="2"/>
      <c r="K386" s="2"/>
    </row>
    <row r="387" spans="3:11" ht="15.75" customHeight="1">
      <c r="C387" s="1"/>
      <c r="I387" s="2"/>
      <c r="K387" s="2"/>
    </row>
    <row r="388" spans="3:11" ht="15.75" customHeight="1">
      <c r="C388" s="1"/>
      <c r="I388" s="2"/>
      <c r="K388" s="2"/>
    </row>
    <row r="389" spans="3:11" ht="15.75" customHeight="1">
      <c r="C389" s="1"/>
      <c r="I389" s="2"/>
      <c r="K389" s="2"/>
    </row>
    <row r="390" spans="3:11" ht="15.75" customHeight="1">
      <c r="C390" s="1"/>
      <c r="I390" s="2"/>
      <c r="K390" s="2"/>
    </row>
    <row r="391" spans="3:11" ht="15.75" customHeight="1">
      <c r="C391" s="1"/>
      <c r="I391" s="2"/>
      <c r="K391" s="2"/>
    </row>
    <row r="392" spans="3:11" ht="15.75" customHeight="1">
      <c r="C392" s="1"/>
      <c r="I392" s="2"/>
      <c r="K392" s="2"/>
    </row>
    <row r="393" spans="3:11" ht="15.75" customHeight="1">
      <c r="C393" s="1"/>
      <c r="I393" s="2"/>
      <c r="K393" s="2"/>
    </row>
    <row r="394" spans="3:11" ht="15.75" customHeight="1">
      <c r="C394" s="1"/>
      <c r="I394" s="2"/>
      <c r="K394" s="2"/>
    </row>
    <row r="395" spans="3:11" ht="15.75" customHeight="1">
      <c r="C395" s="1"/>
      <c r="I395" s="2"/>
      <c r="K395" s="2"/>
    </row>
    <row r="396" spans="3:11" ht="15.75" customHeight="1">
      <c r="C396" s="1"/>
      <c r="I396" s="2"/>
      <c r="K396" s="2"/>
    </row>
    <row r="397" spans="3:11" ht="15.75" customHeight="1">
      <c r="C397" s="1"/>
      <c r="I397" s="2"/>
      <c r="K397" s="2"/>
    </row>
    <row r="398" spans="3:11" ht="15.75" customHeight="1">
      <c r="C398" s="1"/>
      <c r="I398" s="2"/>
      <c r="K398" s="2"/>
    </row>
    <row r="399" spans="3:11" ht="15.75" customHeight="1">
      <c r="C399" s="1"/>
      <c r="I399" s="2"/>
      <c r="K399" s="2"/>
    </row>
    <row r="400" spans="3:11" ht="15.75" customHeight="1">
      <c r="C400" s="1"/>
      <c r="I400" s="2"/>
      <c r="K400" s="2"/>
    </row>
    <row r="401" spans="3:11" ht="15.75" customHeight="1">
      <c r="C401" s="1"/>
      <c r="I401" s="2"/>
      <c r="K401" s="2"/>
    </row>
    <row r="402" spans="3:11" ht="15.75" customHeight="1">
      <c r="C402" s="1"/>
      <c r="I402" s="2"/>
      <c r="K402" s="2"/>
    </row>
    <row r="403" spans="3:11" ht="15.75" customHeight="1">
      <c r="C403" s="1"/>
      <c r="I403" s="2"/>
      <c r="K403" s="2"/>
    </row>
    <row r="404" spans="3:11" ht="15.75" customHeight="1">
      <c r="C404" s="1"/>
      <c r="I404" s="2"/>
      <c r="K404" s="2"/>
    </row>
    <row r="405" spans="3:11" ht="15.75" customHeight="1">
      <c r="C405" s="1"/>
      <c r="I405" s="2"/>
      <c r="K405" s="2"/>
    </row>
    <row r="406" spans="3:11" ht="15.75" customHeight="1">
      <c r="C406" s="1"/>
      <c r="I406" s="2"/>
      <c r="K406" s="2"/>
    </row>
    <row r="407" spans="3:11" ht="15.75" customHeight="1">
      <c r="C407" s="1"/>
      <c r="I407" s="2"/>
      <c r="K407" s="2"/>
    </row>
    <row r="408" spans="3:11" ht="15.75" customHeight="1">
      <c r="C408" s="1"/>
      <c r="I408" s="2"/>
      <c r="K408" s="2"/>
    </row>
    <row r="409" spans="3:11" ht="15.75" customHeight="1">
      <c r="C409" s="1"/>
      <c r="I409" s="2"/>
      <c r="K409" s="2"/>
    </row>
    <row r="410" spans="3:11" ht="15.75" customHeight="1">
      <c r="C410" s="1"/>
      <c r="I410" s="2"/>
      <c r="K410" s="2"/>
    </row>
    <row r="411" spans="3:11" ht="15.75" customHeight="1">
      <c r="C411" s="1"/>
      <c r="I411" s="2"/>
      <c r="K411" s="2"/>
    </row>
    <row r="412" spans="3:11" ht="15.75" customHeight="1">
      <c r="C412" s="1"/>
      <c r="I412" s="2"/>
      <c r="K412" s="2"/>
    </row>
    <row r="413" spans="3:11" ht="15.75" customHeight="1">
      <c r="C413" s="1"/>
      <c r="I413" s="2"/>
      <c r="K413" s="2"/>
    </row>
    <row r="414" spans="3:11" ht="15.75" customHeight="1">
      <c r="C414" s="1"/>
      <c r="I414" s="2"/>
      <c r="K414" s="2"/>
    </row>
    <row r="415" spans="3:11" ht="15.75" customHeight="1">
      <c r="C415" s="1"/>
      <c r="I415" s="2"/>
      <c r="K415" s="2"/>
    </row>
    <row r="416" spans="3:11" ht="15.75" customHeight="1">
      <c r="C416" s="1"/>
      <c r="I416" s="2"/>
      <c r="K416" s="2"/>
    </row>
    <row r="417" spans="3:11" ht="15.75" customHeight="1">
      <c r="C417" s="1"/>
      <c r="I417" s="2"/>
      <c r="K417" s="2"/>
    </row>
    <row r="418" spans="3:11" ht="15.75" customHeight="1">
      <c r="C418" s="1"/>
      <c r="I418" s="2"/>
      <c r="K418" s="2"/>
    </row>
    <row r="419" spans="3:11" ht="15.75" customHeight="1">
      <c r="C419" s="1"/>
      <c r="I419" s="2"/>
      <c r="K419" s="2"/>
    </row>
    <row r="420" spans="3:11" ht="15.75" customHeight="1">
      <c r="C420" s="1"/>
      <c r="I420" s="2"/>
      <c r="K420" s="2"/>
    </row>
    <row r="421" spans="3:11" ht="15.75" customHeight="1">
      <c r="C421" s="1"/>
      <c r="I421" s="2"/>
      <c r="K421" s="2"/>
    </row>
    <row r="422" spans="3:11" ht="15.75" customHeight="1">
      <c r="C422" s="1"/>
      <c r="I422" s="2"/>
      <c r="K422" s="2"/>
    </row>
    <row r="423" spans="3:11" ht="15.75" customHeight="1">
      <c r="C423" s="1"/>
      <c r="I423" s="2"/>
      <c r="K423" s="2"/>
    </row>
    <row r="424" spans="3:11" ht="15.75" customHeight="1">
      <c r="C424" s="1"/>
      <c r="I424" s="2"/>
      <c r="K424" s="2"/>
    </row>
    <row r="425" spans="3:11" ht="15.75" customHeight="1">
      <c r="C425" s="1"/>
      <c r="I425" s="2"/>
      <c r="K425" s="2"/>
    </row>
    <row r="426" spans="3:11" ht="15.75" customHeight="1">
      <c r="C426" s="1"/>
      <c r="I426" s="2"/>
      <c r="K426" s="2"/>
    </row>
    <row r="427" spans="3:11" ht="15.75" customHeight="1">
      <c r="C427" s="1"/>
      <c r="I427" s="2"/>
      <c r="K427" s="2"/>
    </row>
    <row r="428" spans="3:11" ht="15.75" customHeight="1">
      <c r="C428" s="1"/>
      <c r="I428" s="2"/>
      <c r="K428" s="2"/>
    </row>
    <row r="429" spans="3:11" ht="15.75" customHeight="1">
      <c r="C429" s="1"/>
      <c r="I429" s="2"/>
      <c r="K429" s="2"/>
    </row>
    <row r="430" spans="3:11" ht="15.75" customHeight="1">
      <c r="C430" s="1"/>
      <c r="I430" s="2"/>
      <c r="K430" s="2"/>
    </row>
    <row r="431" spans="3:11" ht="15.75" customHeight="1">
      <c r="C431" s="1"/>
      <c r="I431" s="2"/>
      <c r="K431" s="2"/>
    </row>
    <row r="432" spans="3:11" ht="15.75" customHeight="1">
      <c r="C432" s="1"/>
      <c r="I432" s="2"/>
      <c r="K432" s="2"/>
    </row>
    <row r="433" spans="3:11" ht="15.75" customHeight="1">
      <c r="C433" s="1"/>
      <c r="I433" s="2"/>
      <c r="K433" s="2"/>
    </row>
    <row r="434" spans="3:11" ht="15.75" customHeight="1">
      <c r="C434" s="1"/>
      <c r="I434" s="2"/>
      <c r="K434" s="2"/>
    </row>
    <row r="435" spans="3:11" ht="15.75" customHeight="1">
      <c r="C435" s="1"/>
      <c r="I435" s="2"/>
      <c r="K435" s="2"/>
    </row>
    <row r="436" spans="3:11" ht="15.75" customHeight="1">
      <c r="C436" s="1"/>
      <c r="I436" s="2"/>
      <c r="K436" s="2"/>
    </row>
    <row r="437" spans="3:11" ht="15.75" customHeight="1">
      <c r="C437" s="1"/>
      <c r="I437" s="2"/>
      <c r="K437" s="2"/>
    </row>
    <row r="438" spans="3:11" ht="15.75" customHeight="1">
      <c r="C438" s="1"/>
      <c r="I438" s="2"/>
      <c r="K438" s="2"/>
    </row>
    <row r="439" spans="3:11" ht="15.75" customHeight="1">
      <c r="C439" s="1"/>
      <c r="I439" s="2"/>
      <c r="K439" s="2"/>
    </row>
    <row r="440" spans="3:11" ht="15.75" customHeight="1">
      <c r="C440" s="1"/>
      <c r="I440" s="2"/>
      <c r="K440" s="2"/>
    </row>
    <row r="441" spans="3:11" ht="15.75" customHeight="1">
      <c r="C441" s="1"/>
      <c r="I441" s="2"/>
      <c r="K441" s="2"/>
    </row>
    <row r="442" spans="3:11" ht="15.75" customHeight="1">
      <c r="C442" s="1"/>
      <c r="I442" s="2"/>
      <c r="K442" s="2"/>
    </row>
    <row r="443" spans="3:11" ht="15.75" customHeight="1">
      <c r="C443" s="1"/>
      <c r="I443" s="2"/>
      <c r="K443" s="2"/>
    </row>
    <row r="444" spans="3:11" ht="15.75" customHeight="1">
      <c r="C444" s="1"/>
      <c r="I444" s="2"/>
      <c r="K444" s="2"/>
    </row>
    <row r="445" spans="3:11" ht="15.75" customHeight="1">
      <c r="C445" s="1"/>
      <c r="I445" s="2"/>
      <c r="K445" s="2"/>
    </row>
    <row r="446" spans="3:11" ht="15.75" customHeight="1">
      <c r="C446" s="1"/>
      <c r="I446" s="2"/>
      <c r="K446" s="2"/>
    </row>
    <row r="447" spans="3:11" ht="15.75" customHeight="1">
      <c r="C447" s="1"/>
      <c r="I447" s="2"/>
      <c r="K447" s="2"/>
    </row>
    <row r="448" spans="3:11" ht="15.75" customHeight="1">
      <c r="C448" s="1"/>
      <c r="I448" s="2"/>
      <c r="K448" s="2"/>
    </row>
    <row r="449" spans="3:11" ht="15.75" customHeight="1">
      <c r="C449" s="1"/>
      <c r="I449" s="2"/>
      <c r="K449" s="2"/>
    </row>
    <row r="450" spans="3:11" ht="15.75" customHeight="1">
      <c r="C450" s="1"/>
      <c r="I450" s="2"/>
      <c r="K450" s="2"/>
    </row>
    <row r="451" spans="3:11" ht="15.75" customHeight="1">
      <c r="C451" s="1"/>
      <c r="I451" s="2"/>
      <c r="K451" s="2"/>
    </row>
    <row r="452" spans="3:11" ht="15.75" customHeight="1">
      <c r="C452" s="1"/>
      <c r="I452" s="2"/>
      <c r="K452" s="2"/>
    </row>
    <row r="453" spans="3:11" ht="15.75" customHeight="1">
      <c r="C453" s="1"/>
      <c r="I453" s="2"/>
      <c r="K453" s="2"/>
    </row>
    <row r="454" spans="3:11" ht="15.75" customHeight="1">
      <c r="C454" s="1"/>
      <c r="I454" s="2"/>
      <c r="K454" s="2"/>
    </row>
    <row r="455" spans="3:11" ht="15.75" customHeight="1">
      <c r="C455" s="1"/>
      <c r="I455" s="2"/>
      <c r="K455" s="2"/>
    </row>
    <row r="456" spans="3:11" ht="15.75" customHeight="1">
      <c r="C456" s="1"/>
      <c r="I456" s="2"/>
      <c r="K456" s="2"/>
    </row>
    <row r="457" spans="3:11" ht="15.75" customHeight="1">
      <c r="C457" s="1"/>
      <c r="I457" s="2"/>
      <c r="K457" s="2"/>
    </row>
    <row r="458" spans="3:11" ht="15.75" customHeight="1">
      <c r="C458" s="1"/>
      <c r="I458" s="2"/>
      <c r="K458" s="2"/>
    </row>
    <row r="459" spans="3:11" ht="15.75" customHeight="1">
      <c r="C459" s="1"/>
      <c r="I459" s="2"/>
      <c r="K459" s="2"/>
    </row>
    <row r="460" spans="3:11" ht="15.75" customHeight="1">
      <c r="C460" s="1"/>
      <c r="I460" s="2"/>
      <c r="K460" s="2"/>
    </row>
    <row r="461" spans="3:11" ht="15.75" customHeight="1">
      <c r="C461" s="1"/>
      <c r="I461" s="2"/>
      <c r="K461" s="2"/>
    </row>
    <row r="462" spans="3:11" ht="15.75" customHeight="1">
      <c r="C462" s="1"/>
      <c r="I462" s="2"/>
      <c r="K462" s="2"/>
    </row>
    <row r="463" spans="3:11" ht="15.75" customHeight="1">
      <c r="C463" s="1"/>
      <c r="I463" s="2"/>
      <c r="K463" s="2"/>
    </row>
    <row r="464" spans="3:11" ht="15.75" customHeight="1">
      <c r="C464" s="1"/>
      <c r="I464" s="2"/>
      <c r="K464" s="2"/>
    </row>
    <row r="465" spans="3:11" ht="15.75" customHeight="1">
      <c r="C465" s="1"/>
      <c r="I465" s="2"/>
      <c r="K465" s="2"/>
    </row>
    <row r="466" spans="3:11" ht="15.75" customHeight="1">
      <c r="C466" s="1"/>
      <c r="I466" s="2"/>
      <c r="K466" s="2"/>
    </row>
    <row r="467" spans="3:11" ht="15.75" customHeight="1">
      <c r="C467" s="1"/>
      <c r="I467" s="2"/>
      <c r="K467" s="2"/>
    </row>
    <row r="468" spans="3:11" ht="15.75" customHeight="1">
      <c r="C468" s="1"/>
      <c r="I468" s="2"/>
      <c r="K468" s="2"/>
    </row>
    <row r="469" spans="3:11" ht="15.75" customHeight="1">
      <c r="C469" s="1"/>
      <c r="I469" s="2"/>
      <c r="K469" s="2"/>
    </row>
    <row r="470" spans="3:11" ht="15.75" customHeight="1">
      <c r="C470" s="1"/>
      <c r="I470" s="2"/>
      <c r="K470" s="2"/>
    </row>
    <row r="471" spans="3:11" ht="15.75" customHeight="1">
      <c r="C471" s="1"/>
      <c r="I471" s="2"/>
      <c r="K471" s="2"/>
    </row>
    <row r="472" spans="3:11" ht="15.75" customHeight="1">
      <c r="C472" s="1"/>
      <c r="I472" s="2"/>
      <c r="K472" s="2"/>
    </row>
    <row r="473" spans="3:11" ht="15.75" customHeight="1">
      <c r="C473" s="1"/>
      <c r="I473" s="2"/>
      <c r="K473" s="2"/>
    </row>
    <row r="474" spans="3:11" ht="15.75" customHeight="1">
      <c r="C474" s="1"/>
      <c r="I474" s="2"/>
      <c r="K474" s="2"/>
    </row>
    <row r="475" spans="3:11" ht="15.75" customHeight="1">
      <c r="C475" s="1"/>
      <c r="I475" s="2"/>
      <c r="K475" s="2"/>
    </row>
    <row r="476" spans="3:11" ht="15.75" customHeight="1">
      <c r="C476" s="1"/>
      <c r="I476" s="2"/>
      <c r="K476" s="2"/>
    </row>
    <row r="477" spans="3:11" ht="15.75" customHeight="1">
      <c r="C477" s="1"/>
      <c r="I477" s="2"/>
      <c r="K477" s="2"/>
    </row>
    <row r="478" spans="3:11" ht="15.75" customHeight="1">
      <c r="C478" s="1"/>
      <c r="I478" s="2"/>
      <c r="K478" s="2"/>
    </row>
    <row r="479" spans="3:11" ht="15.75" customHeight="1">
      <c r="C479" s="1"/>
      <c r="I479" s="2"/>
      <c r="K479" s="2"/>
    </row>
    <row r="480" spans="3:11" ht="15.75" customHeight="1">
      <c r="C480" s="1"/>
      <c r="I480" s="2"/>
      <c r="K480" s="2"/>
    </row>
    <row r="481" spans="3:11" ht="15.75" customHeight="1">
      <c r="C481" s="1"/>
      <c r="I481" s="2"/>
      <c r="K481" s="2"/>
    </row>
    <row r="482" spans="3:11" ht="15.75" customHeight="1">
      <c r="C482" s="1"/>
      <c r="I482" s="2"/>
      <c r="K482" s="2"/>
    </row>
    <row r="483" spans="3:11" ht="15.75" customHeight="1">
      <c r="C483" s="1"/>
      <c r="I483" s="2"/>
      <c r="K483" s="2"/>
    </row>
    <row r="484" spans="3:11" ht="15.75" customHeight="1">
      <c r="C484" s="1"/>
      <c r="I484" s="2"/>
      <c r="K484" s="2"/>
    </row>
    <row r="485" spans="3:11" ht="15.75" customHeight="1">
      <c r="C485" s="1"/>
      <c r="I485" s="2"/>
      <c r="K485" s="2"/>
    </row>
    <row r="486" spans="3:11" ht="15.75" customHeight="1">
      <c r="C486" s="1"/>
      <c r="I486" s="2"/>
      <c r="K486" s="2"/>
    </row>
    <row r="487" spans="3:11" ht="15.75" customHeight="1">
      <c r="C487" s="1"/>
      <c r="I487" s="2"/>
      <c r="K487" s="2"/>
    </row>
    <row r="488" spans="3:11" ht="15.75" customHeight="1">
      <c r="C488" s="1"/>
      <c r="I488" s="2"/>
      <c r="K488" s="2"/>
    </row>
    <row r="489" spans="3:11" ht="15.75" customHeight="1">
      <c r="C489" s="1"/>
      <c r="I489" s="2"/>
      <c r="K489" s="2"/>
    </row>
    <row r="490" spans="3:11" ht="15.75" customHeight="1">
      <c r="C490" s="1"/>
      <c r="I490" s="2"/>
      <c r="K490" s="2"/>
    </row>
    <row r="491" spans="3:11" ht="15.75" customHeight="1">
      <c r="C491" s="1"/>
      <c r="I491" s="2"/>
      <c r="K491" s="2"/>
    </row>
    <row r="492" spans="3:11" ht="15.75" customHeight="1">
      <c r="C492" s="1"/>
      <c r="I492" s="2"/>
      <c r="K492" s="2"/>
    </row>
    <row r="493" spans="3:11" ht="15.75" customHeight="1">
      <c r="C493" s="1"/>
      <c r="I493" s="2"/>
      <c r="K493" s="2"/>
    </row>
    <row r="494" spans="3:11" ht="15.75" customHeight="1">
      <c r="C494" s="1"/>
      <c r="I494" s="2"/>
      <c r="K494" s="2"/>
    </row>
    <row r="495" spans="3:11" ht="15.75" customHeight="1">
      <c r="C495" s="1"/>
      <c r="I495" s="2"/>
      <c r="K495" s="2"/>
    </row>
    <row r="496" spans="3:11" ht="15.75" customHeight="1">
      <c r="C496" s="1"/>
      <c r="I496" s="2"/>
      <c r="K496" s="2"/>
    </row>
    <row r="497" spans="3:11" ht="15.75" customHeight="1">
      <c r="C497" s="1"/>
      <c r="I497" s="2"/>
      <c r="K497" s="2"/>
    </row>
    <row r="498" spans="3:11" ht="15.75" customHeight="1">
      <c r="C498" s="1"/>
      <c r="I498" s="2"/>
      <c r="K498" s="2"/>
    </row>
    <row r="499" spans="3:11" ht="15.75" customHeight="1">
      <c r="C499" s="1"/>
      <c r="I499" s="2"/>
      <c r="K499" s="2"/>
    </row>
    <row r="500" spans="3:11" ht="15.75" customHeight="1">
      <c r="C500" s="1"/>
      <c r="I500" s="2"/>
      <c r="K500" s="2"/>
    </row>
    <row r="501" spans="3:11" ht="15.75" customHeight="1">
      <c r="C501" s="1"/>
      <c r="I501" s="2"/>
      <c r="K501" s="2"/>
    </row>
    <row r="502" spans="3:11" ht="15.75" customHeight="1">
      <c r="C502" s="1"/>
      <c r="I502" s="2"/>
      <c r="K502" s="2"/>
    </row>
    <row r="503" spans="3:11" ht="15.75" customHeight="1">
      <c r="C503" s="1"/>
      <c r="I503" s="2"/>
      <c r="K503" s="2"/>
    </row>
    <row r="504" spans="3:11" ht="15.75" customHeight="1">
      <c r="C504" s="1"/>
      <c r="I504" s="2"/>
      <c r="K504" s="2"/>
    </row>
    <row r="505" spans="3:11" ht="15.75" customHeight="1">
      <c r="C505" s="1"/>
      <c r="I505" s="2"/>
      <c r="K505" s="2"/>
    </row>
    <row r="506" spans="3:11" ht="15.75" customHeight="1">
      <c r="C506" s="1"/>
      <c r="I506" s="2"/>
      <c r="K506" s="2"/>
    </row>
    <row r="507" spans="3:11" ht="15.75" customHeight="1">
      <c r="C507" s="1"/>
      <c r="I507" s="2"/>
      <c r="K507" s="2"/>
    </row>
    <row r="508" spans="3:11" ht="15.75" customHeight="1">
      <c r="C508" s="1"/>
      <c r="I508" s="2"/>
      <c r="K508" s="2"/>
    </row>
    <row r="509" spans="3:11" ht="15.75" customHeight="1">
      <c r="C509" s="1"/>
      <c r="I509" s="2"/>
      <c r="K509" s="2"/>
    </row>
    <row r="510" spans="3:11" ht="15.75" customHeight="1">
      <c r="C510" s="1"/>
      <c r="I510" s="2"/>
      <c r="K510" s="2"/>
    </row>
    <row r="511" spans="3:11" ht="15.75" customHeight="1">
      <c r="C511" s="1"/>
      <c r="I511" s="2"/>
      <c r="K511" s="2"/>
    </row>
    <row r="512" spans="3:11" ht="15.75" customHeight="1">
      <c r="C512" s="1"/>
      <c r="I512" s="2"/>
      <c r="K512" s="2"/>
    </row>
    <row r="513" spans="3:11" ht="15.75" customHeight="1">
      <c r="C513" s="1"/>
      <c r="I513" s="2"/>
      <c r="K513" s="2"/>
    </row>
    <row r="514" spans="3:11" ht="15.75" customHeight="1">
      <c r="C514" s="1"/>
      <c r="I514" s="2"/>
      <c r="K514" s="2"/>
    </row>
    <row r="515" spans="3:11" ht="15.75" customHeight="1">
      <c r="C515" s="1"/>
      <c r="I515" s="2"/>
      <c r="K515" s="2"/>
    </row>
    <row r="516" spans="3:11" ht="15.75" customHeight="1">
      <c r="C516" s="1"/>
      <c r="I516" s="2"/>
      <c r="K516" s="2"/>
    </row>
    <row r="517" spans="3:11" ht="15.75" customHeight="1">
      <c r="C517" s="1"/>
      <c r="I517" s="2"/>
      <c r="K517" s="2"/>
    </row>
    <row r="518" spans="3:11" ht="15.75" customHeight="1">
      <c r="C518" s="1"/>
      <c r="I518" s="2"/>
      <c r="K518" s="2"/>
    </row>
    <row r="519" spans="3:11" ht="15.75" customHeight="1">
      <c r="C519" s="1"/>
      <c r="I519" s="2"/>
      <c r="K519" s="2"/>
    </row>
    <row r="520" spans="3:11" ht="15.75" customHeight="1">
      <c r="C520" s="1"/>
      <c r="I520" s="2"/>
      <c r="K520" s="2"/>
    </row>
    <row r="521" spans="3:11" ht="15.75" customHeight="1">
      <c r="C521" s="1"/>
      <c r="I521" s="2"/>
      <c r="K521" s="2"/>
    </row>
    <row r="522" spans="3:11" ht="15.75" customHeight="1">
      <c r="C522" s="1"/>
      <c r="I522" s="2"/>
      <c r="K522" s="2"/>
    </row>
    <row r="523" spans="3:11" ht="15.75" customHeight="1">
      <c r="C523" s="1"/>
      <c r="I523" s="2"/>
      <c r="K523" s="2"/>
    </row>
    <row r="524" spans="3:11" ht="15.75" customHeight="1">
      <c r="C524" s="1"/>
      <c r="I524" s="2"/>
      <c r="K524" s="2"/>
    </row>
    <row r="525" spans="3:11" ht="15.75" customHeight="1">
      <c r="C525" s="1"/>
      <c r="I525" s="2"/>
      <c r="K525" s="2"/>
    </row>
    <row r="526" spans="3:11" ht="15.75" customHeight="1">
      <c r="C526" s="1"/>
      <c r="I526" s="2"/>
      <c r="K526" s="2"/>
    </row>
    <row r="527" spans="3:11" ht="15.75" customHeight="1">
      <c r="C527" s="1"/>
      <c r="I527" s="2"/>
      <c r="K527" s="2"/>
    </row>
    <row r="528" spans="3:11" ht="15.75" customHeight="1">
      <c r="C528" s="1"/>
      <c r="I528" s="2"/>
      <c r="K528" s="2"/>
    </row>
    <row r="529" spans="3:11" ht="15.75" customHeight="1">
      <c r="C529" s="1"/>
      <c r="I529" s="2"/>
      <c r="K529" s="2"/>
    </row>
    <row r="530" spans="3:11" ht="15.75" customHeight="1">
      <c r="C530" s="1"/>
      <c r="I530" s="2"/>
      <c r="K530" s="2"/>
    </row>
    <row r="531" spans="3:11" ht="15.75" customHeight="1">
      <c r="C531" s="1"/>
      <c r="I531" s="2"/>
      <c r="K531" s="2"/>
    </row>
    <row r="532" spans="3:11" ht="15.75" customHeight="1">
      <c r="C532" s="1"/>
      <c r="I532" s="2"/>
      <c r="K532" s="2"/>
    </row>
    <row r="533" spans="3:11" ht="15.75" customHeight="1">
      <c r="C533" s="1"/>
      <c r="I533" s="2"/>
      <c r="K533" s="2"/>
    </row>
    <row r="534" spans="3:11" ht="15.75" customHeight="1">
      <c r="C534" s="1"/>
      <c r="I534" s="2"/>
      <c r="K534" s="2"/>
    </row>
    <row r="535" spans="3:11" ht="15.75" customHeight="1">
      <c r="C535" s="1"/>
      <c r="I535" s="2"/>
      <c r="K535" s="2"/>
    </row>
    <row r="536" spans="3:11" ht="15.75" customHeight="1">
      <c r="C536" s="1"/>
      <c r="I536" s="2"/>
      <c r="K536" s="2"/>
    </row>
    <row r="537" spans="3:11" ht="15.75" customHeight="1">
      <c r="C537" s="1"/>
      <c r="I537" s="2"/>
      <c r="K537" s="2"/>
    </row>
    <row r="538" spans="3:11" ht="15.75" customHeight="1">
      <c r="C538" s="1"/>
      <c r="I538" s="2"/>
      <c r="K538" s="2"/>
    </row>
    <row r="539" spans="3:11" ht="15.75" customHeight="1">
      <c r="C539" s="1"/>
      <c r="I539" s="2"/>
      <c r="K539" s="2"/>
    </row>
    <row r="540" spans="3:11" ht="15.75" customHeight="1">
      <c r="C540" s="1"/>
      <c r="I540" s="2"/>
      <c r="K540" s="2"/>
    </row>
    <row r="541" spans="3:11" ht="15.75" customHeight="1">
      <c r="C541" s="1"/>
      <c r="I541" s="2"/>
      <c r="K541" s="2"/>
    </row>
    <row r="542" spans="3:11" ht="15.75" customHeight="1">
      <c r="C542" s="1"/>
      <c r="I542" s="2"/>
      <c r="K542" s="2"/>
    </row>
    <row r="543" spans="3:11" ht="15.75" customHeight="1">
      <c r="C543" s="1"/>
      <c r="I543" s="2"/>
      <c r="K543" s="2"/>
    </row>
    <row r="544" spans="3:11" ht="15.75" customHeight="1">
      <c r="C544" s="1"/>
      <c r="I544" s="2"/>
      <c r="K544" s="2"/>
    </row>
    <row r="545" spans="3:11" ht="15.75" customHeight="1">
      <c r="C545" s="1"/>
      <c r="I545" s="2"/>
      <c r="K545" s="2"/>
    </row>
    <row r="546" spans="3:11" ht="15.75" customHeight="1">
      <c r="C546" s="1"/>
      <c r="I546" s="2"/>
      <c r="K546" s="2"/>
    </row>
    <row r="547" spans="3:11" ht="15.75" customHeight="1">
      <c r="C547" s="1"/>
      <c r="I547" s="2"/>
      <c r="K547" s="2"/>
    </row>
    <row r="548" spans="3:11" ht="15.75" customHeight="1">
      <c r="C548" s="1"/>
      <c r="I548" s="2"/>
      <c r="K548" s="2"/>
    </row>
    <row r="549" spans="3:11" ht="15.75" customHeight="1">
      <c r="C549" s="1"/>
      <c r="I549" s="2"/>
      <c r="K549" s="2"/>
    </row>
    <row r="550" spans="3:11" ht="15.75" customHeight="1">
      <c r="C550" s="1"/>
      <c r="I550" s="2"/>
      <c r="K550" s="2"/>
    </row>
    <row r="551" spans="3:11" ht="15.75" customHeight="1">
      <c r="C551" s="1"/>
      <c r="I551" s="2"/>
      <c r="K551" s="2"/>
    </row>
    <row r="552" spans="3:11" ht="15.75" customHeight="1">
      <c r="C552" s="1"/>
      <c r="I552" s="2"/>
      <c r="K552" s="2"/>
    </row>
    <row r="553" spans="3:11" ht="15.75" customHeight="1">
      <c r="C553" s="1"/>
      <c r="I553" s="2"/>
      <c r="K553" s="2"/>
    </row>
    <row r="554" spans="3:11" ht="15.75" customHeight="1">
      <c r="C554" s="1"/>
      <c r="I554" s="2"/>
      <c r="K554" s="2"/>
    </row>
    <row r="555" spans="3:11" ht="15.75" customHeight="1">
      <c r="C555" s="1"/>
      <c r="I555" s="2"/>
      <c r="K555" s="2"/>
    </row>
    <row r="556" spans="3:11" ht="15.75" customHeight="1">
      <c r="C556" s="1"/>
      <c r="I556" s="2"/>
      <c r="K556" s="2"/>
    </row>
    <row r="557" spans="3:11" ht="15.75" customHeight="1">
      <c r="C557" s="1"/>
      <c r="I557" s="2"/>
      <c r="K557" s="2"/>
    </row>
    <row r="558" spans="3:11" ht="15.75" customHeight="1">
      <c r="C558" s="1"/>
      <c r="I558" s="2"/>
      <c r="K558" s="2"/>
    </row>
    <row r="559" spans="3:11" ht="15.75" customHeight="1">
      <c r="C559" s="1"/>
      <c r="I559" s="2"/>
      <c r="K559" s="2"/>
    </row>
    <row r="560" spans="3:11" ht="15.75" customHeight="1">
      <c r="C560" s="1"/>
      <c r="I560" s="2"/>
      <c r="K560" s="2"/>
    </row>
    <row r="561" spans="3:11" ht="15.75" customHeight="1">
      <c r="C561" s="1"/>
      <c r="I561" s="2"/>
      <c r="K561" s="2"/>
    </row>
    <row r="562" spans="3:11" ht="15.75" customHeight="1">
      <c r="C562" s="1"/>
      <c r="I562" s="2"/>
      <c r="K562" s="2"/>
    </row>
    <row r="563" spans="3:11" ht="15.75" customHeight="1">
      <c r="C563" s="1"/>
      <c r="I563" s="2"/>
      <c r="K563" s="2"/>
    </row>
    <row r="564" spans="3:11" ht="15.75" customHeight="1">
      <c r="C564" s="1"/>
      <c r="I564" s="2"/>
      <c r="K564" s="2"/>
    </row>
    <row r="565" spans="3:11" ht="15.75" customHeight="1">
      <c r="C565" s="1"/>
      <c r="I565" s="2"/>
      <c r="K565" s="2"/>
    </row>
    <row r="566" spans="3:11" ht="15.75" customHeight="1">
      <c r="C566" s="1"/>
      <c r="I566" s="2"/>
      <c r="K566" s="2"/>
    </row>
    <row r="567" spans="3:11" ht="15.75" customHeight="1">
      <c r="C567" s="1"/>
      <c r="I567" s="2"/>
      <c r="K567" s="2"/>
    </row>
    <row r="568" spans="3:11" ht="15.75" customHeight="1">
      <c r="C568" s="1"/>
      <c r="I568" s="2"/>
      <c r="K568" s="2"/>
    </row>
    <row r="569" spans="3:11" ht="15.75" customHeight="1">
      <c r="C569" s="1"/>
      <c r="I569" s="2"/>
      <c r="K569" s="2"/>
    </row>
    <row r="570" spans="3:11" ht="15.75" customHeight="1">
      <c r="C570" s="1"/>
      <c r="I570" s="2"/>
      <c r="K570" s="2"/>
    </row>
    <row r="571" spans="3:11" ht="15.75" customHeight="1">
      <c r="C571" s="1"/>
      <c r="I571" s="2"/>
      <c r="K571" s="2"/>
    </row>
    <row r="572" spans="3:11" ht="15.75" customHeight="1">
      <c r="C572" s="1"/>
      <c r="I572" s="2"/>
      <c r="K572" s="2"/>
    </row>
    <row r="573" spans="3:11" ht="15.75" customHeight="1">
      <c r="C573" s="1"/>
      <c r="I573" s="2"/>
      <c r="K573" s="2"/>
    </row>
    <row r="574" spans="3:11" ht="15.75" customHeight="1">
      <c r="C574" s="1"/>
      <c r="I574" s="2"/>
      <c r="K574" s="2"/>
    </row>
    <row r="575" spans="3:11" ht="15.75" customHeight="1">
      <c r="C575" s="1"/>
      <c r="I575" s="2"/>
      <c r="K575" s="2"/>
    </row>
    <row r="576" spans="3:11" ht="15.75" customHeight="1">
      <c r="C576" s="1"/>
      <c r="I576" s="2"/>
      <c r="K576" s="2"/>
    </row>
    <row r="577" spans="3:11" ht="15.75" customHeight="1">
      <c r="C577" s="1"/>
      <c r="I577" s="2"/>
      <c r="K577" s="2"/>
    </row>
    <row r="578" spans="3:11" ht="15.75" customHeight="1">
      <c r="C578" s="1"/>
      <c r="I578" s="2"/>
      <c r="K578" s="2"/>
    </row>
    <row r="579" spans="3:11" ht="15.75" customHeight="1">
      <c r="C579" s="1"/>
      <c r="I579" s="2"/>
      <c r="K579" s="2"/>
    </row>
    <row r="580" spans="3:11" ht="15.75" customHeight="1">
      <c r="C580" s="1"/>
      <c r="I580" s="2"/>
      <c r="K580" s="2"/>
    </row>
    <row r="581" spans="3:11" ht="15.75" customHeight="1">
      <c r="C581" s="1"/>
      <c r="I581" s="2"/>
      <c r="K581" s="2"/>
    </row>
    <row r="582" spans="3:11" ht="15.75" customHeight="1">
      <c r="C582" s="1"/>
      <c r="I582" s="2"/>
      <c r="K582" s="2"/>
    </row>
    <row r="583" spans="3:11" ht="15.75" customHeight="1">
      <c r="C583" s="1"/>
      <c r="I583" s="2"/>
      <c r="K583" s="2"/>
    </row>
    <row r="584" spans="3:11" ht="15.75" customHeight="1">
      <c r="C584" s="1"/>
      <c r="I584" s="2"/>
      <c r="K584" s="2"/>
    </row>
    <row r="585" spans="3:11" ht="15.75" customHeight="1">
      <c r="C585" s="1"/>
      <c r="I585" s="2"/>
      <c r="K585" s="2"/>
    </row>
    <row r="586" spans="3:11" ht="15.75" customHeight="1">
      <c r="C586" s="1"/>
      <c r="I586" s="2"/>
      <c r="K586" s="2"/>
    </row>
    <row r="587" spans="3:11" ht="15.75" customHeight="1">
      <c r="C587" s="1"/>
      <c r="I587" s="2"/>
      <c r="K587" s="2"/>
    </row>
    <row r="588" spans="3:11" ht="15.75" customHeight="1">
      <c r="C588" s="1"/>
      <c r="I588" s="2"/>
      <c r="K588" s="2"/>
    </row>
    <row r="589" spans="3:11" ht="15.75" customHeight="1">
      <c r="C589" s="1"/>
      <c r="I589" s="2"/>
      <c r="K589" s="2"/>
    </row>
    <row r="590" spans="3:11" ht="15.75" customHeight="1">
      <c r="C590" s="1"/>
      <c r="I590" s="2"/>
      <c r="K590" s="2"/>
    </row>
    <row r="591" spans="3:11" ht="15.75" customHeight="1">
      <c r="C591" s="1"/>
      <c r="I591" s="2"/>
      <c r="K591" s="2"/>
    </row>
    <row r="592" spans="3:11" ht="15.75" customHeight="1">
      <c r="C592" s="1"/>
      <c r="I592" s="2"/>
      <c r="K592" s="2"/>
    </row>
    <row r="593" spans="3:11" ht="15.75" customHeight="1">
      <c r="C593" s="1"/>
      <c r="I593" s="2"/>
      <c r="K593" s="2"/>
    </row>
    <row r="594" spans="3:11" ht="15.75" customHeight="1">
      <c r="C594" s="1"/>
      <c r="I594" s="2"/>
      <c r="K594" s="2"/>
    </row>
    <row r="595" spans="3:11" ht="15.75" customHeight="1">
      <c r="C595" s="1"/>
      <c r="I595" s="2"/>
      <c r="K595" s="2"/>
    </row>
    <row r="596" spans="3:11" ht="15.75" customHeight="1">
      <c r="C596" s="1"/>
      <c r="I596" s="2"/>
      <c r="K596" s="2"/>
    </row>
    <row r="597" spans="3:11" ht="15.75" customHeight="1">
      <c r="C597" s="1"/>
      <c r="I597" s="2"/>
      <c r="K597" s="2"/>
    </row>
    <row r="598" spans="3:11" ht="15.75" customHeight="1">
      <c r="C598" s="1"/>
      <c r="I598" s="2"/>
      <c r="K598" s="2"/>
    </row>
    <row r="599" spans="3:11" ht="15.75" customHeight="1">
      <c r="C599" s="1"/>
      <c r="I599" s="2"/>
      <c r="K599" s="2"/>
    </row>
    <row r="600" spans="3:11" ht="15.75" customHeight="1">
      <c r="C600" s="1"/>
      <c r="I600" s="2"/>
      <c r="K600" s="2"/>
    </row>
    <row r="601" spans="3:11" ht="15.75" customHeight="1">
      <c r="C601" s="1"/>
      <c r="I601" s="2"/>
      <c r="K601" s="2"/>
    </row>
    <row r="602" spans="3:11" ht="15.75" customHeight="1">
      <c r="C602" s="1"/>
      <c r="I602" s="2"/>
      <c r="K602" s="2"/>
    </row>
    <row r="603" spans="3:11" ht="15.75" customHeight="1">
      <c r="C603" s="1"/>
      <c r="I603" s="2"/>
      <c r="K603" s="2"/>
    </row>
    <row r="604" spans="3:11" ht="15.75" customHeight="1">
      <c r="C604" s="1"/>
      <c r="I604" s="2"/>
      <c r="K604" s="2"/>
    </row>
    <row r="605" spans="3:11" ht="15.75" customHeight="1">
      <c r="C605" s="1"/>
      <c r="I605" s="2"/>
      <c r="K605" s="2"/>
    </row>
    <row r="606" spans="3:11" ht="15.75" customHeight="1">
      <c r="C606" s="1"/>
      <c r="I606" s="2"/>
      <c r="K606" s="2"/>
    </row>
    <row r="607" spans="3:11" ht="15.75" customHeight="1">
      <c r="C607" s="1"/>
      <c r="I607" s="2"/>
      <c r="K607" s="2"/>
    </row>
    <row r="608" spans="3:11" ht="15.75" customHeight="1">
      <c r="C608" s="1"/>
      <c r="I608" s="2"/>
      <c r="K608" s="2"/>
    </row>
    <row r="609" spans="3:11" ht="15.75" customHeight="1">
      <c r="C609" s="1"/>
      <c r="I609" s="2"/>
      <c r="K609" s="2"/>
    </row>
    <row r="610" spans="3:11" ht="15.75" customHeight="1">
      <c r="C610" s="1"/>
      <c r="I610" s="2"/>
      <c r="K610" s="2"/>
    </row>
    <row r="611" spans="3:11" ht="15.75" customHeight="1">
      <c r="C611" s="1"/>
      <c r="I611" s="2"/>
      <c r="K611" s="2"/>
    </row>
    <row r="612" spans="3:11" ht="15.75" customHeight="1">
      <c r="C612" s="1"/>
      <c r="I612" s="2"/>
      <c r="K612" s="2"/>
    </row>
    <row r="613" spans="3:11" ht="15.75" customHeight="1">
      <c r="C613" s="1"/>
      <c r="I613" s="2"/>
      <c r="K613" s="2"/>
    </row>
    <row r="614" spans="3:11" ht="15.75" customHeight="1">
      <c r="C614" s="1"/>
      <c r="I614" s="2"/>
      <c r="K614" s="2"/>
    </row>
    <row r="615" spans="3:11" ht="15.75" customHeight="1">
      <c r="C615" s="1"/>
      <c r="I615" s="2"/>
      <c r="K615" s="2"/>
    </row>
    <row r="616" spans="3:11" ht="15.75" customHeight="1">
      <c r="C616" s="1"/>
      <c r="I616" s="2"/>
      <c r="K616" s="2"/>
    </row>
    <row r="617" spans="3:11" ht="15.75" customHeight="1">
      <c r="C617" s="1"/>
      <c r="I617" s="2"/>
      <c r="K617" s="2"/>
    </row>
    <row r="618" spans="3:11" ht="15.75" customHeight="1">
      <c r="C618" s="1"/>
      <c r="I618" s="2"/>
      <c r="K618" s="2"/>
    </row>
    <row r="619" spans="3:11" ht="15.75" customHeight="1">
      <c r="C619" s="1"/>
      <c r="I619" s="2"/>
      <c r="K619" s="2"/>
    </row>
    <row r="620" spans="3:11" ht="15.75" customHeight="1">
      <c r="C620" s="1"/>
      <c r="I620" s="2"/>
      <c r="K620" s="2"/>
    </row>
    <row r="621" spans="3:11" ht="15.75" customHeight="1">
      <c r="C621" s="1"/>
      <c r="I621" s="2"/>
      <c r="K621" s="2"/>
    </row>
    <row r="622" spans="3:11" ht="15.75" customHeight="1">
      <c r="C622" s="1"/>
      <c r="I622" s="2"/>
      <c r="K622" s="2"/>
    </row>
    <row r="623" spans="3:11" ht="15.75" customHeight="1">
      <c r="C623" s="1"/>
      <c r="I623" s="2"/>
      <c r="K623" s="2"/>
    </row>
    <row r="624" spans="3:11" ht="15.75" customHeight="1">
      <c r="C624" s="1"/>
      <c r="I624" s="2"/>
      <c r="K624" s="2"/>
    </row>
    <row r="625" spans="3:11" ht="15.75" customHeight="1">
      <c r="C625" s="1"/>
      <c r="I625" s="2"/>
      <c r="K625" s="2"/>
    </row>
    <row r="626" spans="3:11" ht="15.75" customHeight="1">
      <c r="C626" s="1"/>
      <c r="I626" s="2"/>
      <c r="K626" s="2"/>
    </row>
    <row r="627" spans="3:11" ht="15.75" customHeight="1">
      <c r="C627" s="1"/>
      <c r="I627" s="2"/>
      <c r="K627" s="2"/>
    </row>
    <row r="628" spans="3:11" ht="15.75" customHeight="1">
      <c r="C628" s="1"/>
      <c r="I628" s="2"/>
      <c r="K628" s="2"/>
    </row>
    <row r="629" spans="3:11" ht="15.75" customHeight="1">
      <c r="C629" s="1"/>
      <c r="I629" s="2"/>
      <c r="K629" s="2"/>
    </row>
    <row r="630" spans="3:11" ht="15.75" customHeight="1">
      <c r="C630" s="1"/>
      <c r="I630" s="2"/>
      <c r="K630" s="2"/>
    </row>
    <row r="631" spans="3:11" ht="15.75" customHeight="1">
      <c r="C631" s="1"/>
      <c r="I631" s="2"/>
      <c r="K631" s="2"/>
    </row>
    <row r="632" spans="3:11" ht="15.75" customHeight="1">
      <c r="C632" s="1"/>
      <c r="I632" s="2"/>
      <c r="K632" s="2"/>
    </row>
    <row r="633" spans="3:11" ht="15.75" customHeight="1">
      <c r="C633" s="1"/>
      <c r="I633" s="2"/>
      <c r="K633" s="2"/>
    </row>
    <row r="634" spans="3:11" ht="15.75" customHeight="1">
      <c r="C634" s="1"/>
      <c r="I634" s="2"/>
      <c r="K634" s="2"/>
    </row>
    <row r="635" spans="3:11" ht="15.75" customHeight="1">
      <c r="C635" s="1"/>
      <c r="I635" s="2"/>
      <c r="K635" s="2"/>
    </row>
    <row r="636" spans="3:11" ht="15.75" customHeight="1">
      <c r="C636" s="1"/>
      <c r="I636" s="2"/>
      <c r="K636" s="2"/>
    </row>
    <row r="637" spans="3:11" ht="15.75" customHeight="1">
      <c r="C637" s="1"/>
      <c r="I637" s="2"/>
      <c r="K637" s="2"/>
    </row>
    <row r="638" spans="3:11" ht="15.75" customHeight="1">
      <c r="C638" s="1"/>
      <c r="I638" s="2"/>
      <c r="K638" s="2"/>
    </row>
    <row r="639" spans="3:11" ht="15.75" customHeight="1">
      <c r="C639" s="1"/>
      <c r="I639" s="2"/>
      <c r="K639" s="2"/>
    </row>
    <row r="640" spans="3:11" ht="15.75" customHeight="1">
      <c r="C640" s="1"/>
      <c r="I640" s="2"/>
      <c r="K640" s="2"/>
    </row>
    <row r="641" spans="3:11" ht="15.75" customHeight="1">
      <c r="C641" s="1"/>
      <c r="I641" s="2"/>
      <c r="K641" s="2"/>
    </row>
    <row r="642" spans="3:11" ht="15.75" customHeight="1">
      <c r="C642" s="1"/>
      <c r="I642" s="2"/>
      <c r="K642" s="2"/>
    </row>
    <row r="643" spans="3:11" ht="15.75" customHeight="1">
      <c r="C643" s="1"/>
      <c r="I643" s="2"/>
      <c r="K643" s="2"/>
    </row>
    <row r="644" spans="3:11" ht="15.75" customHeight="1">
      <c r="C644" s="1"/>
      <c r="I644" s="2"/>
      <c r="K644" s="2"/>
    </row>
    <row r="645" spans="3:11" ht="15.75" customHeight="1">
      <c r="C645" s="1"/>
      <c r="I645" s="2"/>
      <c r="K645" s="2"/>
    </row>
    <row r="646" spans="3:11" ht="15.75" customHeight="1">
      <c r="C646" s="1"/>
      <c r="I646" s="2"/>
      <c r="K646" s="2"/>
    </row>
    <row r="647" spans="3:11" ht="15.75" customHeight="1">
      <c r="C647" s="1"/>
      <c r="I647" s="2"/>
      <c r="K647" s="2"/>
    </row>
    <row r="648" spans="3:11" ht="15.75" customHeight="1">
      <c r="C648" s="1"/>
      <c r="I648" s="2"/>
      <c r="K648" s="2"/>
    </row>
    <row r="649" spans="3:11" ht="15.75" customHeight="1">
      <c r="C649" s="1"/>
      <c r="I649" s="2"/>
      <c r="K649" s="2"/>
    </row>
    <row r="650" spans="3:11" ht="15.75" customHeight="1">
      <c r="C650" s="1"/>
      <c r="I650" s="2"/>
      <c r="K650" s="2"/>
    </row>
    <row r="651" spans="3:11" ht="15.75" customHeight="1">
      <c r="C651" s="1"/>
      <c r="I651" s="2"/>
      <c r="K651" s="2"/>
    </row>
    <row r="652" spans="3:11" ht="15.75" customHeight="1">
      <c r="C652" s="1"/>
      <c r="I652" s="2"/>
      <c r="K652" s="2"/>
    </row>
    <row r="653" spans="3:11" ht="15.75" customHeight="1">
      <c r="C653" s="1"/>
      <c r="I653" s="2"/>
      <c r="K653" s="2"/>
    </row>
    <row r="654" spans="3:11" ht="15.75" customHeight="1">
      <c r="C654" s="1"/>
      <c r="I654" s="2"/>
      <c r="K654" s="2"/>
    </row>
    <row r="655" spans="3:11" ht="15.75" customHeight="1">
      <c r="C655" s="1"/>
      <c r="I655" s="2"/>
      <c r="K655" s="2"/>
    </row>
    <row r="656" spans="3:11" ht="15.75" customHeight="1">
      <c r="C656" s="1"/>
      <c r="I656" s="2"/>
      <c r="K656" s="2"/>
    </row>
    <row r="657" spans="3:11" ht="15.75" customHeight="1">
      <c r="C657" s="1"/>
      <c r="I657" s="2"/>
      <c r="K657" s="2"/>
    </row>
    <row r="658" spans="3:11" ht="15.75" customHeight="1">
      <c r="C658" s="1"/>
      <c r="I658" s="2"/>
      <c r="K658" s="2"/>
    </row>
    <row r="659" spans="3:11" ht="15.75" customHeight="1">
      <c r="C659" s="1"/>
      <c r="I659" s="2"/>
      <c r="K659" s="2"/>
    </row>
    <row r="660" spans="3:11" ht="15.75" customHeight="1">
      <c r="C660" s="1"/>
      <c r="I660" s="2"/>
      <c r="K660" s="2"/>
    </row>
    <row r="661" spans="3:11" ht="15.75" customHeight="1">
      <c r="C661" s="1"/>
      <c r="I661" s="2"/>
      <c r="K661" s="2"/>
    </row>
    <row r="662" spans="3:11" ht="15.75" customHeight="1">
      <c r="C662" s="1"/>
      <c r="I662" s="2"/>
      <c r="K662" s="2"/>
    </row>
    <row r="663" spans="3:11" ht="15.75" customHeight="1">
      <c r="C663" s="1"/>
      <c r="I663" s="2"/>
      <c r="K663" s="2"/>
    </row>
    <row r="664" spans="3:11" ht="15.75" customHeight="1">
      <c r="C664" s="1"/>
      <c r="I664" s="2"/>
      <c r="K664" s="2"/>
    </row>
    <row r="665" spans="3:11" ht="15.75" customHeight="1">
      <c r="C665" s="1"/>
      <c r="I665" s="2"/>
      <c r="K665" s="2"/>
    </row>
    <row r="666" spans="3:11" ht="15.75" customHeight="1">
      <c r="C666" s="1"/>
      <c r="I666" s="2"/>
      <c r="K666" s="2"/>
    </row>
    <row r="667" spans="3:11" ht="15.75" customHeight="1">
      <c r="C667" s="1"/>
      <c r="I667" s="2"/>
      <c r="K667" s="2"/>
    </row>
    <row r="668" spans="3:11" ht="15.75" customHeight="1">
      <c r="C668" s="1"/>
      <c r="I668" s="2"/>
      <c r="K668" s="2"/>
    </row>
    <row r="669" spans="3:11" ht="15.75" customHeight="1">
      <c r="C669" s="1"/>
      <c r="I669" s="2"/>
      <c r="K669" s="2"/>
    </row>
    <row r="670" spans="3:11" ht="15.75" customHeight="1">
      <c r="C670" s="1"/>
      <c r="I670" s="2"/>
      <c r="K670" s="2"/>
    </row>
    <row r="671" spans="3:11" ht="15.75" customHeight="1">
      <c r="C671" s="1"/>
      <c r="I671" s="2"/>
      <c r="K671" s="2"/>
    </row>
    <row r="672" spans="3:11" ht="15.75" customHeight="1">
      <c r="C672" s="1"/>
      <c r="I672" s="2"/>
      <c r="K672" s="2"/>
    </row>
    <row r="673" spans="3:11" ht="15.75" customHeight="1">
      <c r="C673" s="1"/>
      <c r="I673" s="2"/>
      <c r="K673" s="2"/>
    </row>
    <row r="674" spans="3:11" ht="15.75" customHeight="1">
      <c r="C674" s="1"/>
      <c r="I674" s="2"/>
      <c r="K674" s="2"/>
    </row>
    <row r="675" spans="3:11" ht="15.75" customHeight="1">
      <c r="C675" s="1"/>
      <c r="I675" s="2"/>
      <c r="K675" s="2"/>
    </row>
    <row r="676" spans="3:11" ht="15.75" customHeight="1">
      <c r="C676" s="1"/>
      <c r="I676" s="2"/>
      <c r="K676" s="2"/>
    </row>
    <row r="677" spans="3:11" ht="15.75" customHeight="1">
      <c r="C677" s="1"/>
      <c r="I677" s="2"/>
      <c r="K677" s="2"/>
    </row>
    <row r="678" spans="3:11" ht="15.75" customHeight="1">
      <c r="C678" s="1"/>
      <c r="I678" s="2"/>
      <c r="K678" s="2"/>
    </row>
    <row r="679" spans="3:11" ht="15.75" customHeight="1">
      <c r="C679" s="1"/>
      <c r="I679" s="2"/>
      <c r="K679" s="2"/>
    </row>
    <row r="680" spans="3:11" ht="15.75" customHeight="1">
      <c r="C680" s="1"/>
      <c r="I680" s="2"/>
      <c r="K680" s="2"/>
    </row>
    <row r="681" spans="3:11" ht="15.75" customHeight="1">
      <c r="C681" s="1"/>
      <c r="I681" s="2"/>
      <c r="K681" s="2"/>
    </row>
    <row r="682" spans="3:11" ht="15.75" customHeight="1">
      <c r="C682" s="1"/>
      <c r="I682" s="2"/>
      <c r="K682" s="2"/>
    </row>
    <row r="683" spans="3:11" ht="15.75" customHeight="1">
      <c r="C683" s="1"/>
      <c r="I683" s="2"/>
      <c r="K683" s="2"/>
    </row>
    <row r="684" spans="3:11" ht="15.75" customHeight="1">
      <c r="C684" s="1"/>
      <c r="I684" s="2"/>
      <c r="K684" s="2"/>
    </row>
    <row r="685" spans="3:11" ht="15.75" customHeight="1">
      <c r="C685" s="1"/>
      <c r="I685" s="2"/>
      <c r="K685" s="2"/>
    </row>
    <row r="686" spans="3:11" ht="15.75" customHeight="1">
      <c r="C686" s="1"/>
      <c r="I686" s="2"/>
      <c r="K686" s="2"/>
    </row>
    <row r="687" spans="3:11" ht="15.75" customHeight="1">
      <c r="C687" s="1"/>
      <c r="I687" s="2"/>
      <c r="K687" s="2"/>
    </row>
    <row r="688" spans="3:11" ht="15.75" customHeight="1">
      <c r="C688" s="1"/>
      <c r="I688" s="2"/>
      <c r="K688" s="2"/>
    </row>
    <row r="689" spans="3:11" ht="15.75" customHeight="1">
      <c r="C689" s="1"/>
      <c r="I689" s="2"/>
      <c r="K689" s="2"/>
    </row>
    <row r="690" spans="3:11" ht="15.75" customHeight="1">
      <c r="C690" s="1"/>
      <c r="I690" s="2"/>
      <c r="K690" s="2"/>
    </row>
    <row r="691" spans="3:11" ht="15.75" customHeight="1">
      <c r="C691" s="1"/>
      <c r="I691" s="2"/>
      <c r="K691" s="2"/>
    </row>
    <row r="692" spans="3:11" ht="15.75" customHeight="1">
      <c r="C692" s="1"/>
      <c r="I692" s="2"/>
      <c r="K692" s="2"/>
    </row>
    <row r="693" spans="3:11" ht="15.75" customHeight="1">
      <c r="C693" s="1"/>
      <c r="I693" s="2"/>
      <c r="K693" s="2"/>
    </row>
    <row r="694" spans="3:11" ht="15.75" customHeight="1">
      <c r="C694" s="1"/>
      <c r="I694" s="2"/>
      <c r="K694" s="2"/>
    </row>
    <row r="695" spans="3:11" ht="15.75" customHeight="1">
      <c r="C695" s="1"/>
      <c r="I695" s="2"/>
      <c r="K695" s="2"/>
    </row>
    <row r="696" spans="3:11" ht="15.75" customHeight="1">
      <c r="C696" s="1"/>
      <c r="I696" s="2"/>
      <c r="K696" s="2"/>
    </row>
    <row r="697" spans="3:11" ht="15.75" customHeight="1">
      <c r="C697" s="1"/>
      <c r="I697" s="2"/>
      <c r="K697" s="2"/>
    </row>
    <row r="698" spans="3:11" ht="15.75" customHeight="1">
      <c r="C698" s="1"/>
      <c r="I698" s="2"/>
      <c r="K698" s="2"/>
    </row>
    <row r="699" spans="3:11" ht="15.75" customHeight="1">
      <c r="C699" s="1"/>
      <c r="I699" s="2"/>
      <c r="K699" s="2"/>
    </row>
    <row r="700" spans="3:11" ht="15.75" customHeight="1">
      <c r="C700" s="1"/>
      <c r="I700" s="2"/>
      <c r="K700" s="2"/>
    </row>
    <row r="701" spans="3:11" ht="15.75" customHeight="1">
      <c r="C701" s="1"/>
      <c r="I701" s="2"/>
      <c r="K701" s="2"/>
    </row>
    <row r="702" spans="3:11" ht="15.75" customHeight="1">
      <c r="C702" s="1"/>
      <c r="I702" s="2"/>
      <c r="K702" s="2"/>
    </row>
    <row r="703" spans="3:11" ht="15.75" customHeight="1">
      <c r="C703" s="1"/>
      <c r="I703" s="2"/>
      <c r="K703" s="2"/>
    </row>
    <row r="704" spans="3:11" ht="15.75" customHeight="1">
      <c r="C704" s="1"/>
      <c r="I704" s="2"/>
      <c r="K704" s="2"/>
    </row>
    <row r="705" spans="3:11" ht="15.75" customHeight="1">
      <c r="C705" s="1"/>
      <c r="I705" s="2"/>
      <c r="K705" s="2"/>
    </row>
    <row r="706" spans="3:11" ht="15.75" customHeight="1">
      <c r="C706" s="1"/>
      <c r="I706" s="2"/>
      <c r="K706" s="2"/>
    </row>
    <row r="707" spans="3:11" ht="15.75" customHeight="1">
      <c r="C707" s="1"/>
      <c r="I707" s="2"/>
      <c r="K707" s="2"/>
    </row>
    <row r="708" spans="3:11" ht="15.75" customHeight="1">
      <c r="C708" s="1"/>
      <c r="I708" s="2"/>
      <c r="K708" s="2"/>
    </row>
    <row r="709" spans="3:11" ht="15.75" customHeight="1">
      <c r="C709" s="1"/>
      <c r="I709" s="2"/>
      <c r="K709" s="2"/>
    </row>
    <row r="710" spans="3:11" ht="15.75" customHeight="1">
      <c r="C710" s="1"/>
      <c r="I710" s="2"/>
      <c r="K710" s="2"/>
    </row>
    <row r="711" spans="3:11" ht="15.75" customHeight="1">
      <c r="C711" s="1"/>
      <c r="I711" s="2"/>
      <c r="K711" s="2"/>
    </row>
    <row r="712" spans="3:11" ht="15.75" customHeight="1">
      <c r="C712" s="1"/>
      <c r="I712" s="2"/>
      <c r="K712" s="2"/>
    </row>
    <row r="713" spans="3:11" ht="15.75" customHeight="1">
      <c r="C713" s="1"/>
      <c r="I713" s="2"/>
      <c r="K713" s="2"/>
    </row>
    <row r="714" spans="3:11" ht="15.75" customHeight="1">
      <c r="C714" s="1"/>
      <c r="I714" s="2"/>
      <c r="K714" s="2"/>
    </row>
    <row r="715" spans="3:11" ht="15.75" customHeight="1">
      <c r="C715" s="1"/>
      <c r="I715" s="2"/>
      <c r="K715" s="2"/>
    </row>
    <row r="716" spans="3:11" ht="15.75" customHeight="1">
      <c r="C716" s="1"/>
      <c r="I716" s="2"/>
      <c r="K716" s="2"/>
    </row>
    <row r="717" spans="3:11" ht="15.75" customHeight="1">
      <c r="C717" s="1"/>
      <c r="I717" s="2"/>
      <c r="K717" s="2"/>
    </row>
    <row r="718" spans="3:11" ht="15.75" customHeight="1">
      <c r="C718" s="1"/>
      <c r="I718" s="2"/>
      <c r="K718" s="2"/>
    </row>
    <row r="719" spans="3:11" ht="15.75" customHeight="1">
      <c r="C719" s="1"/>
      <c r="I719" s="2"/>
      <c r="K719" s="2"/>
    </row>
    <row r="720" spans="3:11" ht="15.75" customHeight="1">
      <c r="C720" s="1"/>
      <c r="I720" s="2"/>
      <c r="K720" s="2"/>
    </row>
    <row r="721" spans="3:11" ht="15.75" customHeight="1">
      <c r="C721" s="1"/>
      <c r="I721" s="2"/>
      <c r="K721" s="2"/>
    </row>
    <row r="722" spans="3:11" ht="15.75" customHeight="1">
      <c r="C722" s="1"/>
      <c r="I722" s="2"/>
      <c r="K722" s="2"/>
    </row>
    <row r="723" spans="3:11" ht="15.75" customHeight="1">
      <c r="C723" s="1"/>
      <c r="I723" s="2"/>
      <c r="K723" s="2"/>
    </row>
    <row r="724" spans="3:11" ht="15.75" customHeight="1">
      <c r="C724" s="1"/>
      <c r="I724" s="2"/>
      <c r="K724" s="2"/>
    </row>
    <row r="725" spans="3:11" ht="15.75" customHeight="1">
      <c r="C725" s="1"/>
      <c r="I725" s="2"/>
      <c r="K725" s="2"/>
    </row>
    <row r="726" spans="3:11" ht="15.75" customHeight="1">
      <c r="C726" s="1"/>
      <c r="I726" s="2"/>
      <c r="K726" s="2"/>
    </row>
    <row r="727" spans="3:11" ht="15.75" customHeight="1">
      <c r="C727" s="1"/>
      <c r="I727" s="2"/>
      <c r="K727" s="2"/>
    </row>
    <row r="728" spans="3:11" ht="15.75" customHeight="1">
      <c r="C728" s="1"/>
      <c r="I728" s="2"/>
      <c r="K728" s="2"/>
    </row>
    <row r="729" spans="3:11" ht="15.75" customHeight="1">
      <c r="C729" s="1"/>
      <c r="I729" s="2"/>
      <c r="K729" s="2"/>
    </row>
    <row r="730" spans="3:11" ht="15.75" customHeight="1">
      <c r="C730" s="1"/>
      <c r="I730" s="2"/>
      <c r="K730" s="2"/>
    </row>
    <row r="731" spans="3:11" ht="15.75" customHeight="1">
      <c r="C731" s="1"/>
      <c r="I731" s="2"/>
      <c r="K731" s="2"/>
    </row>
    <row r="732" spans="3:11" ht="15.75" customHeight="1">
      <c r="C732" s="1"/>
      <c r="I732" s="2"/>
      <c r="K732" s="2"/>
    </row>
    <row r="733" spans="3:11" ht="15.75" customHeight="1">
      <c r="C733" s="1"/>
      <c r="I733" s="2"/>
      <c r="K733" s="2"/>
    </row>
    <row r="734" spans="3:11" ht="15.75" customHeight="1">
      <c r="C734" s="1"/>
      <c r="I734" s="2"/>
      <c r="K734" s="2"/>
    </row>
    <row r="735" spans="3:11" ht="15.75" customHeight="1">
      <c r="C735" s="1"/>
      <c r="I735" s="2"/>
      <c r="K735" s="2"/>
    </row>
    <row r="736" spans="3:11" ht="15.75" customHeight="1">
      <c r="C736" s="1"/>
      <c r="I736" s="2"/>
      <c r="K736" s="2"/>
    </row>
    <row r="737" spans="3:11" ht="15.75" customHeight="1">
      <c r="C737" s="1"/>
      <c r="I737" s="2"/>
      <c r="K737" s="2"/>
    </row>
    <row r="738" spans="3:11" ht="15.75" customHeight="1">
      <c r="C738" s="1"/>
      <c r="I738" s="2"/>
      <c r="K738" s="2"/>
    </row>
    <row r="739" spans="3:11" ht="15.75" customHeight="1">
      <c r="C739" s="1"/>
      <c r="I739" s="2"/>
      <c r="K739" s="2"/>
    </row>
    <row r="740" spans="3:11" ht="15.75" customHeight="1">
      <c r="C740" s="1"/>
      <c r="I740" s="2"/>
      <c r="K740" s="2"/>
    </row>
    <row r="741" spans="3:11" ht="15.75" customHeight="1">
      <c r="C741" s="1"/>
      <c r="I741" s="2"/>
      <c r="K741" s="2"/>
    </row>
    <row r="742" spans="3:11" ht="15.75" customHeight="1">
      <c r="C742" s="1"/>
      <c r="I742" s="2"/>
      <c r="K742" s="2"/>
    </row>
    <row r="743" spans="3:11" ht="15.75" customHeight="1">
      <c r="C743" s="1"/>
      <c r="I743" s="2"/>
      <c r="K743" s="2"/>
    </row>
    <row r="744" spans="3:11" ht="15.75" customHeight="1">
      <c r="C744" s="1"/>
      <c r="I744" s="2"/>
      <c r="K744" s="2"/>
    </row>
    <row r="745" spans="3:11" ht="15.75" customHeight="1">
      <c r="C745" s="1"/>
      <c r="I745" s="2"/>
      <c r="K745" s="2"/>
    </row>
    <row r="746" spans="3:11" ht="15.75" customHeight="1">
      <c r="C746" s="1"/>
      <c r="I746" s="2"/>
      <c r="K746" s="2"/>
    </row>
    <row r="747" spans="3:11" ht="15.75" customHeight="1">
      <c r="C747" s="1"/>
      <c r="I747" s="2"/>
      <c r="K747" s="2"/>
    </row>
    <row r="748" spans="3:11" ht="15.75" customHeight="1">
      <c r="C748" s="1"/>
      <c r="I748" s="2"/>
      <c r="K748" s="2"/>
    </row>
    <row r="749" spans="3:11" ht="15.75" customHeight="1">
      <c r="C749" s="1"/>
      <c r="I749" s="2"/>
      <c r="K749" s="2"/>
    </row>
    <row r="750" spans="3:11" ht="15.75" customHeight="1">
      <c r="C750" s="1"/>
      <c r="I750" s="2"/>
      <c r="K750" s="2"/>
    </row>
    <row r="751" spans="3:11" ht="15.75" customHeight="1">
      <c r="C751" s="1"/>
      <c r="I751" s="2"/>
      <c r="K751" s="2"/>
    </row>
    <row r="752" spans="3:11" ht="15.75" customHeight="1">
      <c r="C752" s="1"/>
      <c r="I752" s="2"/>
      <c r="K752" s="2"/>
    </row>
    <row r="753" spans="3:11" ht="15.75" customHeight="1">
      <c r="C753" s="1"/>
      <c r="I753" s="2"/>
      <c r="K753" s="2"/>
    </row>
    <row r="754" spans="3:11" ht="15.75" customHeight="1">
      <c r="C754" s="1"/>
      <c r="I754" s="2"/>
      <c r="K754" s="2"/>
    </row>
    <row r="755" spans="3:11" ht="15.75" customHeight="1">
      <c r="C755" s="1"/>
      <c r="I755" s="2"/>
      <c r="K755" s="2"/>
    </row>
    <row r="756" spans="3:11" ht="15.75" customHeight="1">
      <c r="C756" s="1"/>
      <c r="I756" s="2"/>
      <c r="K756" s="2"/>
    </row>
    <row r="757" spans="3:11" ht="15.75" customHeight="1">
      <c r="C757" s="1"/>
      <c r="I757" s="2"/>
      <c r="K757" s="2"/>
    </row>
    <row r="758" spans="3:11" ht="15.75" customHeight="1">
      <c r="C758" s="1"/>
      <c r="I758" s="2"/>
      <c r="K758" s="2"/>
    </row>
    <row r="759" spans="3:11" ht="15.75" customHeight="1">
      <c r="C759" s="1"/>
      <c r="I759" s="2"/>
      <c r="K759" s="2"/>
    </row>
    <row r="760" spans="3:11" ht="15.75" customHeight="1">
      <c r="C760" s="1"/>
      <c r="I760" s="2"/>
      <c r="K760" s="2"/>
    </row>
    <row r="761" spans="3:11" ht="15.75" customHeight="1">
      <c r="C761" s="1"/>
      <c r="I761" s="2"/>
      <c r="K761" s="2"/>
    </row>
    <row r="762" spans="3:11" ht="15.75" customHeight="1">
      <c r="C762" s="1"/>
      <c r="I762" s="2"/>
      <c r="K762" s="2"/>
    </row>
    <row r="763" spans="3:11" ht="15.75" customHeight="1">
      <c r="C763" s="1"/>
      <c r="I763" s="2"/>
      <c r="K763" s="2"/>
    </row>
    <row r="764" spans="3:11" ht="15.75" customHeight="1">
      <c r="C764" s="1"/>
      <c r="I764" s="2"/>
      <c r="K764" s="2"/>
    </row>
    <row r="765" spans="3:11" ht="15.75" customHeight="1">
      <c r="C765" s="1"/>
      <c r="I765" s="2"/>
      <c r="K765" s="2"/>
    </row>
    <row r="766" spans="3:11" ht="15.75" customHeight="1">
      <c r="C766" s="1"/>
      <c r="I766" s="2"/>
      <c r="K766" s="2"/>
    </row>
    <row r="767" spans="3:11" ht="15.75" customHeight="1">
      <c r="C767" s="1"/>
      <c r="I767" s="2"/>
      <c r="K767" s="2"/>
    </row>
    <row r="768" spans="3:11" ht="15.75" customHeight="1">
      <c r="C768" s="1"/>
      <c r="I768" s="2"/>
      <c r="K768" s="2"/>
    </row>
    <row r="769" spans="3:11" ht="15.75" customHeight="1">
      <c r="C769" s="1"/>
      <c r="I769" s="2"/>
      <c r="K769" s="2"/>
    </row>
    <row r="770" spans="3:11" ht="15.75" customHeight="1">
      <c r="C770" s="1"/>
      <c r="I770" s="2"/>
      <c r="K770" s="2"/>
    </row>
    <row r="771" spans="3:11" ht="15.75" customHeight="1">
      <c r="C771" s="1"/>
      <c r="I771" s="2"/>
      <c r="K771" s="2"/>
    </row>
    <row r="772" spans="3:11" ht="15.75" customHeight="1">
      <c r="C772" s="1"/>
      <c r="I772" s="2"/>
      <c r="K772" s="2"/>
    </row>
    <row r="773" spans="3:11" ht="15.75" customHeight="1">
      <c r="C773" s="1"/>
      <c r="I773" s="2"/>
      <c r="K773" s="2"/>
    </row>
    <row r="774" spans="3:11" ht="15.75" customHeight="1">
      <c r="C774" s="1"/>
      <c r="I774" s="2"/>
      <c r="K774" s="2"/>
    </row>
    <row r="775" spans="3:11" ht="15.75" customHeight="1">
      <c r="C775" s="1"/>
      <c r="I775" s="2"/>
      <c r="K775" s="2"/>
    </row>
    <row r="776" spans="3:11" ht="15.75" customHeight="1">
      <c r="C776" s="1"/>
      <c r="I776" s="2"/>
      <c r="K776" s="2"/>
    </row>
    <row r="777" spans="3:11" ht="15.75" customHeight="1">
      <c r="C777" s="1"/>
      <c r="I777" s="2"/>
      <c r="K777" s="2"/>
    </row>
    <row r="778" spans="3:11" ht="15.75" customHeight="1">
      <c r="C778" s="1"/>
      <c r="I778" s="2"/>
      <c r="K778" s="2"/>
    </row>
    <row r="779" spans="3:11" ht="15.75" customHeight="1">
      <c r="C779" s="1"/>
      <c r="I779" s="2"/>
      <c r="K779" s="2"/>
    </row>
    <row r="780" spans="3:11" ht="15.75" customHeight="1">
      <c r="C780" s="1"/>
      <c r="I780" s="2"/>
      <c r="K780" s="2"/>
    </row>
    <row r="781" spans="3:11" ht="15.75" customHeight="1">
      <c r="C781" s="1"/>
      <c r="I781" s="2"/>
      <c r="K781" s="2"/>
    </row>
    <row r="782" spans="3:11" ht="15.75" customHeight="1">
      <c r="C782" s="1"/>
      <c r="I782" s="2"/>
      <c r="K782" s="2"/>
    </row>
    <row r="783" spans="3:11" ht="15.75" customHeight="1">
      <c r="C783" s="1"/>
      <c r="I783" s="2"/>
      <c r="K783" s="2"/>
    </row>
    <row r="784" spans="3:11" ht="15.75" customHeight="1">
      <c r="C784" s="1"/>
      <c r="I784" s="2"/>
      <c r="K784" s="2"/>
    </row>
    <row r="785" spans="3:11" ht="15.75" customHeight="1">
      <c r="C785" s="1"/>
      <c r="I785" s="2"/>
      <c r="K785" s="2"/>
    </row>
    <row r="786" spans="3:11" ht="15.75" customHeight="1">
      <c r="C786" s="1"/>
      <c r="I786" s="2"/>
      <c r="K786" s="2"/>
    </row>
    <row r="787" spans="3:11" ht="15.75" customHeight="1">
      <c r="C787" s="1"/>
      <c r="I787" s="2"/>
      <c r="K787" s="2"/>
    </row>
    <row r="788" spans="3:11" ht="15.75" customHeight="1">
      <c r="C788" s="1"/>
      <c r="I788" s="2"/>
      <c r="K788" s="2"/>
    </row>
    <row r="789" spans="3:11" ht="15.75" customHeight="1">
      <c r="C789" s="1"/>
      <c r="I789" s="2"/>
      <c r="K789" s="2"/>
    </row>
    <row r="790" spans="3:11" ht="15.75" customHeight="1">
      <c r="C790" s="1"/>
      <c r="I790" s="2"/>
      <c r="K790" s="2"/>
    </row>
    <row r="791" spans="3:11" ht="15.75" customHeight="1">
      <c r="C791" s="1"/>
      <c r="I791" s="2"/>
      <c r="K791" s="2"/>
    </row>
    <row r="792" spans="3:11" ht="15.75" customHeight="1">
      <c r="C792" s="1"/>
      <c r="I792" s="2"/>
      <c r="K792" s="2"/>
    </row>
    <row r="793" spans="3:11" ht="15.75" customHeight="1">
      <c r="C793" s="1"/>
      <c r="I793" s="2"/>
      <c r="K793" s="2"/>
    </row>
    <row r="794" spans="3:11" ht="15.75" customHeight="1">
      <c r="C794" s="1"/>
      <c r="I794" s="2"/>
      <c r="K794" s="2"/>
    </row>
    <row r="795" spans="3:11" ht="15.75" customHeight="1">
      <c r="C795" s="1"/>
      <c r="I795" s="2"/>
      <c r="K795" s="2"/>
    </row>
    <row r="796" spans="3:11" ht="15.75" customHeight="1">
      <c r="C796" s="1"/>
      <c r="I796" s="2"/>
      <c r="K796" s="2"/>
    </row>
    <row r="797" spans="3:11" ht="15.75" customHeight="1">
      <c r="C797" s="1"/>
      <c r="I797" s="2"/>
      <c r="K797" s="2"/>
    </row>
    <row r="798" spans="3:11" ht="15.75" customHeight="1">
      <c r="C798" s="1"/>
      <c r="I798" s="2"/>
      <c r="K798" s="2"/>
    </row>
    <row r="799" spans="3:11" ht="15.75" customHeight="1">
      <c r="C799" s="1"/>
      <c r="I799" s="2"/>
      <c r="K799" s="2"/>
    </row>
    <row r="800" spans="3:11" ht="15.75" customHeight="1">
      <c r="C800" s="1"/>
      <c r="I800" s="2"/>
      <c r="K800" s="2"/>
    </row>
    <row r="801" spans="3:11" ht="15.75" customHeight="1">
      <c r="C801" s="1"/>
      <c r="I801" s="2"/>
      <c r="K801" s="2"/>
    </row>
    <row r="802" spans="3:11" ht="15.75" customHeight="1">
      <c r="C802" s="1"/>
      <c r="I802" s="2"/>
      <c r="K802" s="2"/>
    </row>
    <row r="803" spans="3:11" ht="15.75" customHeight="1">
      <c r="C803" s="1"/>
      <c r="I803" s="2"/>
      <c r="K803" s="2"/>
    </row>
    <row r="804" spans="3:11" ht="15.75" customHeight="1">
      <c r="C804" s="1"/>
      <c r="I804" s="2"/>
      <c r="K804" s="2"/>
    </row>
    <row r="805" spans="3:11" ht="15.75" customHeight="1">
      <c r="C805" s="1"/>
      <c r="I805" s="2"/>
      <c r="K805" s="2"/>
    </row>
    <row r="806" spans="3:11" ht="15.75" customHeight="1">
      <c r="C806" s="1"/>
      <c r="I806" s="2"/>
      <c r="K806" s="2"/>
    </row>
    <row r="807" spans="3:11" ht="15.75" customHeight="1">
      <c r="C807" s="1"/>
      <c r="I807" s="2"/>
      <c r="K807" s="2"/>
    </row>
    <row r="808" spans="3:11" ht="15.75" customHeight="1">
      <c r="C808" s="1"/>
      <c r="I808" s="2"/>
      <c r="K808" s="2"/>
    </row>
    <row r="809" spans="3:11" ht="15.75" customHeight="1">
      <c r="C809" s="1"/>
      <c r="I809" s="2"/>
      <c r="K809" s="2"/>
    </row>
    <row r="810" spans="3:11" ht="15.75" customHeight="1">
      <c r="C810" s="1"/>
      <c r="I810" s="2"/>
      <c r="K810" s="2"/>
    </row>
    <row r="811" spans="3:11" ht="15.75" customHeight="1">
      <c r="C811" s="1"/>
      <c r="I811" s="2"/>
      <c r="K811" s="2"/>
    </row>
    <row r="812" spans="3:11" ht="15.75" customHeight="1">
      <c r="C812" s="1"/>
      <c r="I812" s="2"/>
      <c r="K812" s="2"/>
    </row>
    <row r="813" spans="3:11" ht="15.75" customHeight="1">
      <c r="C813" s="1"/>
      <c r="I813" s="2"/>
      <c r="K813" s="2"/>
    </row>
    <row r="814" spans="3:11" ht="15.75" customHeight="1">
      <c r="C814" s="1"/>
      <c r="I814" s="2"/>
      <c r="K814" s="2"/>
    </row>
    <row r="815" spans="3:11" ht="15.75" customHeight="1">
      <c r="C815" s="1"/>
      <c r="I815" s="2"/>
      <c r="K815" s="2"/>
    </row>
    <row r="816" spans="3:11" ht="15.75" customHeight="1">
      <c r="C816" s="1"/>
      <c r="I816" s="2"/>
      <c r="K816" s="2"/>
    </row>
    <row r="817" spans="3:11" ht="15.75" customHeight="1">
      <c r="C817" s="1"/>
      <c r="I817" s="2"/>
      <c r="K817" s="2"/>
    </row>
    <row r="818" spans="3:11" ht="15.75" customHeight="1">
      <c r="C818" s="1"/>
      <c r="I818" s="2"/>
      <c r="K818" s="2"/>
    </row>
    <row r="819" spans="3:11" ht="15.75" customHeight="1">
      <c r="C819" s="1"/>
      <c r="I819" s="2"/>
      <c r="K819" s="2"/>
    </row>
    <row r="820" spans="3:11" ht="15.75" customHeight="1">
      <c r="C820" s="1"/>
      <c r="I820" s="2"/>
      <c r="K820" s="2"/>
    </row>
    <row r="821" spans="3:11" ht="15.75" customHeight="1">
      <c r="C821" s="1"/>
      <c r="I821" s="2"/>
      <c r="K821" s="2"/>
    </row>
    <row r="822" spans="3:11" ht="15.75" customHeight="1">
      <c r="C822" s="1"/>
      <c r="I822" s="2"/>
      <c r="K822" s="2"/>
    </row>
    <row r="823" spans="3:11" ht="15.75" customHeight="1">
      <c r="C823" s="1"/>
      <c r="I823" s="2"/>
      <c r="K823" s="2"/>
    </row>
    <row r="824" spans="3:11" ht="15.75" customHeight="1">
      <c r="C824" s="1"/>
      <c r="I824" s="2"/>
      <c r="K824" s="2"/>
    </row>
    <row r="825" spans="3:11" ht="15.75" customHeight="1">
      <c r="C825" s="1"/>
      <c r="I825" s="2"/>
      <c r="K825" s="2"/>
    </row>
    <row r="826" spans="3:11" ht="15.75" customHeight="1">
      <c r="C826" s="1"/>
      <c r="I826" s="2"/>
      <c r="K826" s="2"/>
    </row>
    <row r="827" spans="3:11" ht="15.75" customHeight="1">
      <c r="C827" s="1"/>
      <c r="I827" s="2"/>
      <c r="K827" s="2"/>
    </row>
    <row r="828" spans="3:11" ht="15.75" customHeight="1">
      <c r="C828" s="1"/>
      <c r="I828" s="2"/>
      <c r="K828" s="2"/>
    </row>
    <row r="829" spans="3:11" ht="15.75" customHeight="1">
      <c r="C829" s="1"/>
      <c r="I829" s="2"/>
      <c r="K829" s="2"/>
    </row>
    <row r="830" spans="3:11" ht="15.75" customHeight="1">
      <c r="C830" s="1"/>
      <c r="I830" s="2"/>
      <c r="K830" s="2"/>
    </row>
    <row r="831" spans="3:11" ht="15.75" customHeight="1">
      <c r="C831" s="1"/>
      <c r="I831" s="2"/>
      <c r="K831" s="2"/>
    </row>
    <row r="832" spans="3:11" ht="15.75" customHeight="1">
      <c r="C832" s="1"/>
      <c r="I832" s="2"/>
      <c r="K832" s="2"/>
    </row>
    <row r="833" spans="3:11" ht="15.75" customHeight="1">
      <c r="C833" s="1"/>
      <c r="I833" s="2"/>
      <c r="K833" s="2"/>
    </row>
    <row r="834" spans="3:11" ht="15.75" customHeight="1">
      <c r="C834" s="1"/>
      <c r="I834" s="2"/>
      <c r="K834" s="2"/>
    </row>
    <row r="835" spans="3:11" ht="15.75" customHeight="1">
      <c r="C835" s="1"/>
      <c r="I835" s="2"/>
      <c r="K835" s="2"/>
    </row>
    <row r="836" spans="3:11" ht="15.75" customHeight="1">
      <c r="C836" s="1"/>
      <c r="I836" s="2"/>
      <c r="K836" s="2"/>
    </row>
    <row r="837" spans="3:11" ht="15.75" customHeight="1">
      <c r="C837" s="1"/>
      <c r="I837" s="2"/>
      <c r="K837" s="2"/>
    </row>
    <row r="838" spans="3:11" ht="15.75" customHeight="1">
      <c r="C838" s="1"/>
      <c r="I838" s="2"/>
      <c r="K838" s="2"/>
    </row>
    <row r="839" spans="3:11" ht="15.75" customHeight="1">
      <c r="C839" s="1"/>
      <c r="I839" s="2"/>
      <c r="K839" s="2"/>
    </row>
    <row r="840" spans="3:11" ht="15.75" customHeight="1">
      <c r="C840" s="1"/>
      <c r="I840" s="2"/>
      <c r="K840" s="2"/>
    </row>
    <row r="841" spans="3:11" ht="15.75" customHeight="1">
      <c r="C841" s="1"/>
      <c r="I841" s="2"/>
      <c r="K841" s="2"/>
    </row>
    <row r="842" spans="3:11" ht="15.75" customHeight="1">
      <c r="C842" s="1"/>
      <c r="I842" s="2"/>
      <c r="K842" s="2"/>
    </row>
    <row r="843" spans="3:11" ht="15.75" customHeight="1">
      <c r="C843" s="1"/>
      <c r="I843" s="2"/>
      <c r="K843" s="2"/>
    </row>
    <row r="844" spans="3:11" ht="15.75" customHeight="1">
      <c r="C844" s="1"/>
      <c r="I844" s="2"/>
      <c r="K844" s="2"/>
    </row>
    <row r="845" spans="3:11" ht="15.75" customHeight="1">
      <c r="C845" s="1"/>
      <c r="I845" s="2"/>
      <c r="K845" s="2"/>
    </row>
    <row r="846" spans="3:11" ht="15.75" customHeight="1">
      <c r="C846" s="1"/>
      <c r="I846" s="2"/>
      <c r="K846" s="2"/>
    </row>
    <row r="847" spans="3:11" ht="15.75" customHeight="1">
      <c r="C847" s="1"/>
      <c r="I847" s="2"/>
      <c r="K847" s="2"/>
    </row>
    <row r="848" spans="3:11" ht="15.75" customHeight="1">
      <c r="C848" s="1"/>
      <c r="I848" s="2"/>
      <c r="K848" s="2"/>
    </row>
    <row r="849" spans="3:11" ht="15.75" customHeight="1">
      <c r="C849" s="1"/>
      <c r="I849" s="2"/>
      <c r="K849" s="2"/>
    </row>
    <row r="850" spans="3:11" ht="15.75" customHeight="1">
      <c r="C850" s="1"/>
      <c r="I850" s="2"/>
      <c r="K850" s="2"/>
    </row>
    <row r="851" spans="3:11" ht="15.75" customHeight="1">
      <c r="C851" s="1"/>
      <c r="I851" s="2"/>
      <c r="K851" s="2"/>
    </row>
    <row r="852" spans="3:11" ht="15.75" customHeight="1">
      <c r="C852" s="1"/>
      <c r="I852" s="2"/>
      <c r="K852" s="2"/>
    </row>
    <row r="853" spans="3:11" ht="15.75" customHeight="1">
      <c r="C853" s="1"/>
      <c r="I853" s="2"/>
      <c r="K853" s="2"/>
    </row>
    <row r="854" spans="3:11" ht="15.75" customHeight="1">
      <c r="C854" s="1"/>
      <c r="I854" s="2"/>
      <c r="K854" s="2"/>
    </row>
    <row r="855" spans="3:11" ht="15.75" customHeight="1">
      <c r="C855" s="1"/>
      <c r="I855" s="2"/>
      <c r="K855" s="2"/>
    </row>
    <row r="856" spans="3:11" ht="15.75" customHeight="1">
      <c r="C856" s="1"/>
      <c r="I856" s="2"/>
      <c r="K856" s="2"/>
    </row>
    <row r="857" spans="3:11" ht="15.75" customHeight="1">
      <c r="C857" s="1"/>
      <c r="I857" s="2"/>
      <c r="K857" s="2"/>
    </row>
    <row r="858" spans="3:11" ht="15.75" customHeight="1">
      <c r="C858" s="1"/>
      <c r="I858" s="2"/>
      <c r="K858" s="2"/>
    </row>
    <row r="859" spans="3:11" ht="15.75" customHeight="1">
      <c r="C859" s="1"/>
      <c r="I859" s="2"/>
      <c r="K859" s="2"/>
    </row>
    <row r="860" spans="3:11" ht="15.75" customHeight="1">
      <c r="C860" s="1"/>
      <c r="I860" s="2"/>
      <c r="K860" s="2"/>
    </row>
    <row r="861" spans="3:11" ht="15.75" customHeight="1">
      <c r="C861" s="1"/>
      <c r="I861" s="2"/>
      <c r="K861" s="2"/>
    </row>
    <row r="862" spans="3:11" ht="15.75" customHeight="1">
      <c r="C862" s="1"/>
      <c r="I862" s="2"/>
      <c r="K862" s="2"/>
    </row>
    <row r="863" spans="3:11" ht="15.75" customHeight="1">
      <c r="C863" s="1"/>
      <c r="I863" s="2"/>
      <c r="K863" s="2"/>
    </row>
    <row r="864" spans="3:11" ht="15.75" customHeight="1">
      <c r="C864" s="1"/>
      <c r="I864" s="2"/>
      <c r="K864" s="2"/>
    </row>
    <row r="865" spans="3:11" ht="15.75" customHeight="1">
      <c r="C865" s="1"/>
      <c r="I865" s="2"/>
      <c r="K865" s="2"/>
    </row>
    <row r="866" spans="3:11" ht="15.75" customHeight="1">
      <c r="C866" s="1"/>
      <c r="I866" s="2"/>
      <c r="K866" s="2"/>
    </row>
    <row r="867" spans="3:11" ht="15.75" customHeight="1">
      <c r="C867" s="1"/>
      <c r="I867" s="2"/>
      <c r="K867" s="2"/>
    </row>
    <row r="868" spans="3:11" ht="15.75" customHeight="1">
      <c r="C868" s="1"/>
      <c r="I868" s="2"/>
      <c r="K868" s="2"/>
    </row>
    <row r="869" spans="3:11" ht="15.75" customHeight="1">
      <c r="C869" s="1"/>
      <c r="I869" s="2"/>
      <c r="K869" s="2"/>
    </row>
    <row r="870" spans="3:11" ht="15.75" customHeight="1">
      <c r="C870" s="1"/>
      <c r="I870" s="2"/>
      <c r="K870" s="2"/>
    </row>
    <row r="871" spans="3:11" ht="15.75" customHeight="1">
      <c r="C871" s="1"/>
      <c r="I871" s="2"/>
      <c r="K871" s="2"/>
    </row>
    <row r="872" spans="3:11" ht="15.75" customHeight="1">
      <c r="C872" s="1"/>
      <c r="I872" s="2"/>
      <c r="K872" s="2"/>
    </row>
    <row r="873" spans="3:11" ht="15.75" customHeight="1">
      <c r="C873" s="1"/>
      <c r="I873" s="2"/>
      <c r="K873" s="2"/>
    </row>
    <row r="874" spans="3:11" ht="15.75" customHeight="1">
      <c r="C874" s="1"/>
      <c r="I874" s="2"/>
      <c r="K874" s="2"/>
    </row>
    <row r="875" spans="3:11" ht="15.75" customHeight="1">
      <c r="C875" s="1"/>
      <c r="I875" s="2"/>
      <c r="K875" s="2"/>
    </row>
    <row r="876" spans="3:11" ht="15.75" customHeight="1">
      <c r="C876" s="1"/>
      <c r="I876" s="2"/>
      <c r="K876" s="2"/>
    </row>
    <row r="877" spans="3:11" ht="15.75" customHeight="1">
      <c r="C877" s="1"/>
      <c r="I877" s="2"/>
      <c r="K877" s="2"/>
    </row>
    <row r="878" spans="3:11" ht="15.75" customHeight="1">
      <c r="C878" s="1"/>
      <c r="I878" s="2"/>
      <c r="K878" s="2"/>
    </row>
    <row r="879" spans="3:11" ht="15.75" customHeight="1">
      <c r="C879" s="1"/>
      <c r="I879" s="2"/>
      <c r="K879" s="2"/>
    </row>
    <row r="880" spans="3:11" ht="15.75" customHeight="1">
      <c r="C880" s="1"/>
      <c r="I880" s="2"/>
      <c r="K880" s="2"/>
    </row>
    <row r="881" spans="3:11" ht="15.75" customHeight="1">
      <c r="C881" s="1"/>
      <c r="I881" s="2"/>
      <c r="K881" s="2"/>
    </row>
    <row r="882" spans="3:11" ht="15.75" customHeight="1">
      <c r="C882" s="1"/>
      <c r="I882" s="2"/>
      <c r="K882" s="2"/>
    </row>
    <row r="883" spans="3:11" ht="15.75" customHeight="1">
      <c r="C883" s="1"/>
      <c r="I883" s="2"/>
      <c r="K883" s="2"/>
    </row>
    <row r="884" spans="3:11" ht="15.75" customHeight="1">
      <c r="C884" s="1"/>
      <c r="I884" s="2"/>
      <c r="K884" s="2"/>
    </row>
    <row r="885" spans="3:11" ht="15.75" customHeight="1">
      <c r="C885" s="1"/>
      <c r="I885" s="2"/>
      <c r="K885" s="2"/>
    </row>
    <row r="886" spans="3:11" ht="15.75" customHeight="1">
      <c r="C886" s="1"/>
      <c r="I886" s="2"/>
      <c r="K886" s="2"/>
    </row>
    <row r="887" spans="3:11" ht="15.75" customHeight="1">
      <c r="C887" s="1"/>
      <c r="I887" s="2"/>
      <c r="K887" s="2"/>
    </row>
    <row r="888" spans="3:11" ht="15.75" customHeight="1">
      <c r="C888" s="1"/>
      <c r="I888" s="2"/>
      <c r="K888" s="2"/>
    </row>
    <row r="889" spans="3:11" ht="15.75" customHeight="1">
      <c r="C889" s="1"/>
      <c r="I889" s="2"/>
      <c r="K889" s="2"/>
    </row>
    <row r="890" spans="3:11" ht="15.75" customHeight="1">
      <c r="C890" s="1"/>
      <c r="I890" s="2"/>
      <c r="K890" s="2"/>
    </row>
    <row r="891" spans="3:11" ht="15.75" customHeight="1">
      <c r="C891" s="1"/>
      <c r="I891" s="2"/>
      <c r="K891" s="2"/>
    </row>
    <row r="892" spans="3:11" ht="15.75" customHeight="1">
      <c r="C892" s="1"/>
      <c r="I892" s="2"/>
      <c r="K892" s="2"/>
    </row>
    <row r="893" spans="3:11" ht="15.75" customHeight="1">
      <c r="C893" s="1"/>
      <c r="I893" s="2"/>
      <c r="K893" s="2"/>
    </row>
    <row r="894" spans="3:11" ht="15.75" customHeight="1">
      <c r="C894" s="1"/>
      <c r="I894" s="2"/>
      <c r="K894" s="2"/>
    </row>
    <row r="895" spans="3:11" ht="15.75" customHeight="1">
      <c r="C895" s="1"/>
      <c r="I895" s="2"/>
      <c r="K895" s="2"/>
    </row>
    <row r="896" spans="3:11" ht="15.75" customHeight="1">
      <c r="C896" s="1"/>
      <c r="I896" s="2"/>
      <c r="K896" s="2"/>
    </row>
    <row r="897" spans="3:11" ht="15.75" customHeight="1">
      <c r="C897" s="1"/>
      <c r="I897" s="2"/>
      <c r="K897" s="2"/>
    </row>
    <row r="898" spans="3:11" ht="15.75" customHeight="1">
      <c r="C898" s="1"/>
      <c r="I898" s="2"/>
      <c r="K898" s="2"/>
    </row>
    <row r="899" spans="3:11" ht="15.75" customHeight="1">
      <c r="C899" s="1"/>
      <c r="I899" s="2"/>
      <c r="K899" s="2"/>
    </row>
    <row r="900" spans="3:11" ht="15.75" customHeight="1">
      <c r="C900" s="1"/>
      <c r="I900" s="2"/>
      <c r="K900" s="2"/>
    </row>
    <row r="901" spans="3:11" ht="15.75" customHeight="1">
      <c r="C901" s="1"/>
      <c r="I901" s="2"/>
      <c r="K901" s="2"/>
    </row>
    <row r="902" spans="3:11" ht="15.75" customHeight="1">
      <c r="C902" s="1"/>
      <c r="I902" s="2"/>
      <c r="K902" s="2"/>
    </row>
    <row r="903" spans="3:11" ht="15.75" customHeight="1">
      <c r="C903" s="1"/>
      <c r="I903" s="2"/>
      <c r="K903" s="2"/>
    </row>
    <row r="904" spans="3:11" ht="15.75" customHeight="1">
      <c r="C904" s="1"/>
      <c r="I904" s="2"/>
      <c r="K904" s="2"/>
    </row>
    <row r="905" spans="3:11" ht="15.75" customHeight="1">
      <c r="C905" s="1"/>
      <c r="I905" s="2"/>
      <c r="K905" s="2"/>
    </row>
    <row r="906" spans="3:11" ht="15.75" customHeight="1">
      <c r="C906" s="1"/>
      <c r="I906" s="2"/>
      <c r="K906" s="2"/>
    </row>
    <row r="907" spans="3:11" ht="15.75" customHeight="1">
      <c r="C907" s="1"/>
      <c r="I907" s="2"/>
      <c r="K907" s="2"/>
    </row>
    <row r="908" spans="3:11" ht="15.75" customHeight="1">
      <c r="C908" s="1"/>
      <c r="I908" s="2"/>
      <c r="K908" s="2"/>
    </row>
    <row r="909" spans="3:11" ht="15.75" customHeight="1">
      <c r="C909" s="1"/>
      <c r="I909" s="2"/>
      <c r="K909" s="2"/>
    </row>
    <row r="910" spans="3:11" ht="15.75" customHeight="1">
      <c r="C910" s="1"/>
      <c r="I910" s="2"/>
      <c r="K910" s="2"/>
    </row>
    <row r="911" spans="3:11" ht="15.75" customHeight="1">
      <c r="C911" s="1"/>
      <c r="I911" s="2"/>
      <c r="K911" s="2"/>
    </row>
    <row r="912" spans="3:11" ht="15.75" customHeight="1">
      <c r="C912" s="1"/>
      <c r="I912" s="2"/>
      <c r="K912" s="2"/>
    </row>
    <row r="913" spans="3:11" ht="15.75" customHeight="1">
      <c r="C913" s="1"/>
      <c r="I913" s="2"/>
      <c r="K913" s="2"/>
    </row>
    <row r="914" spans="3:11" ht="15.75" customHeight="1">
      <c r="C914" s="1"/>
      <c r="I914" s="2"/>
      <c r="K914" s="2"/>
    </row>
    <row r="915" spans="3:11" ht="15.75" customHeight="1">
      <c r="C915" s="1"/>
      <c r="I915" s="2"/>
      <c r="K915" s="2"/>
    </row>
    <row r="916" spans="3:11" ht="15.75" customHeight="1">
      <c r="C916" s="1"/>
      <c r="I916" s="2"/>
      <c r="K916" s="2"/>
    </row>
    <row r="917" spans="3:11" ht="15.75" customHeight="1">
      <c r="C917" s="1"/>
      <c r="I917" s="2"/>
      <c r="K917" s="2"/>
    </row>
    <row r="918" spans="3:11" ht="15.75" customHeight="1">
      <c r="C918" s="1"/>
      <c r="I918" s="2"/>
      <c r="K918" s="2"/>
    </row>
    <row r="919" spans="3:11" ht="15.75" customHeight="1">
      <c r="C919" s="1"/>
      <c r="I919" s="2"/>
      <c r="K919" s="2"/>
    </row>
    <row r="920" spans="3:11" ht="15.75" customHeight="1">
      <c r="C920" s="1"/>
      <c r="I920" s="2"/>
      <c r="K920" s="2"/>
    </row>
    <row r="921" spans="3:11" ht="15.75" customHeight="1">
      <c r="C921" s="1"/>
      <c r="I921" s="2"/>
      <c r="K921" s="2"/>
    </row>
    <row r="922" spans="3:11" ht="15.75" customHeight="1">
      <c r="C922" s="1"/>
      <c r="I922" s="2"/>
      <c r="K922" s="2"/>
    </row>
    <row r="923" spans="3:11" ht="15.75" customHeight="1">
      <c r="C923" s="1"/>
      <c r="I923" s="2"/>
      <c r="K923" s="2"/>
    </row>
    <row r="924" spans="3:11" ht="15.75" customHeight="1">
      <c r="C924" s="1"/>
      <c r="I924" s="2"/>
      <c r="K924" s="2"/>
    </row>
    <row r="925" spans="3:11" ht="15.75" customHeight="1">
      <c r="C925" s="1"/>
      <c r="I925" s="2"/>
      <c r="K925" s="2"/>
    </row>
    <row r="926" spans="3:11" ht="15.75" customHeight="1">
      <c r="C926" s="1"/>
      <c r="I926" s="2"/>
      <c r="K926" s="2"/>
    </row>
    <row r="927" spans="3:11" ht="15.75" customHeight="1">
      <c r="C927" s="1"/>
      <c r="I927" s="2"/>
      <c r="K927" s="2"/>
    </row>
    <row r="928" spans="3:11" ht="15.75" customHeight="1">
      <c r="C928" s="1"/>
      <c r="I928" s="2"/>
      <c r="K928" s="2"/>
    </row>
    <row r="929" spans="3:11" ht="15.75" customHeight="1">
      <c r="C929" s="1"/>
      <c r="I929" s="2"/>
      <c r="K929" s="2"/>
    </row>
    <row r="930" spans="3:11" ht="15.75" customHeight="1">
      <c r="C930" s="1"/>
      <c r="I930" s="2"/>
      <c r="K930" s="2"/>
    </row>
    <row r="931" spans="3:11" ht="15.75" customHeight="1">
      <c r="C931" s="1"/>
      <c r="I931" s="2"/>
      <c r="K931" s="2"/>
    </row>
    <row r="932" spans="3:11" ht="15.75" customHeight="1">
      <c r="C932" s="1"/>
      <c r="I932" s="2"/>
      <c r="K932" s="2"/>
    </row>
    <row r="933" spans="3:11" ht="15.75" customHeight="1">
      <c r="C933" s="1"/>
      <c r="I933" s="2"/>
      <c r="K933" s="2"/>
    </row>
    <row r="934" spans="3:11" ht="15.75" customHeight="1">
      <c r="C934" s="1"/>
      <c r="I934" s="2"/>
      <c r="K934" s="2"/>
    </row>
    <row r="935" spans="3:11" ht="15.75" customHeight="1">
      <c r="C935" s="1"/>
      <c r="I935" s="2"/>
      <c r="K935" s="2"/>
    </row>
    <row r="936" spans="3:11" ht="15.75" customHeight="1">
      <c r="C936" s="1"/>
      <c r="I936" s="2"/>
      <c r="K936" s="2"/>
    </row>
    <row r="937" spans="3:11" ht="15.75" customHeight="1">
      <c r="C937" s="1"/>
      <c r="I937" s="2"/>
      <c r="K937" s="2"/>
    </row>
    <row r="938" spans="3:11" ht="15.75" customHeight="1">
      <c r="C938" s="1"/>
      <c r="I938" s="2"/>
      <c r="K938" s="2"/>
    </row>
    <row r="939" spans="3:11" ht="15.75" customHeight="1">
      <c r="C939" s="1"/>
      <c r="I939" s="2"/>
      <c r="K939" s="2"/>
    </row>
    <row r="940" spans="3:11" ht="15.75" customHeight="1">
      <c r="C940" s="1"/>
      <c r="I940" s="2"/>
      <c r="K940" s="2"/>
    </row>
    <row r="941" spans="3:11" ht="15.75" customHeight="1">
      <c r="C941" s="1"/>
      <c r="I941" s="2"/>
      <c r="K941" s="2"/>
    </row>
    <row r="942" spans="3:11" ht="15.75" customHeight="1">
      <c r="C942" s="1"/>
      <c r="I942" s="2"/>
      <c r="K942" s="2"/>
    </row>
    <row r="943" spans="3:11" ht="15.75" customHeight="1">
      <c r="C943" s="1"/>
      <c r="I943" s="2"/>
      <c r="K943" s="2"/>
    </row>
    <row r="944" spans="3:11" ht="15.75" customHeight="1">
      <c r="C944" s="1"/>
      <c r="I944" s="2"/>
      <c r="K944" s="2"/>
    </row>
    <row r="945" spans="3:11" ht="15.75" customHeight="1">
      <c r="C945" s="1"/>
      <c r="I945" s="2"/>
      <c r="K945" s="2"/>
    </row>
    <row r="946" spans="3:11" ht="15.75" customHeight="1">
      <c r="C946" s="1"/>
      <c r="I946" s="2"/>
      <c r="K946" s="2"/>
    </row>
    <row r="947" spans="3:11" ht="15.75" customHeight="1">
      <c r="C947" s="1"/>
      <c r="I947" s="2"/>
      <c r="K947" s="2"/>
    </row>
    <row r="948" spans="3:11" ht="15.75" customHeight="1">
      <c r="C948" s="1"/>
      <c r="I948" s="2"/>
      <c r="K948" s="2"/>
    </row>
    <row r="949" spans="3:11" ht="15.75" customHeight="1">
      <c r="C949" s="1"/>
      <c r="I949" s="2"/>
      <c r="K949" s="2"/>
    </row>
    <row r="950" spans="3:11" ht="15.75" customHeight="1">
      <c r="C950" s="1"/>
      <c r="I950" s="2"/>
      <c r="K950" s="2"/>
    </row>
    <row r="951" spans="3:11" ht="15.75" customHeight="1">
      <c r="C951" s="1"/>
      <c r="I951" s="2"/>
      <c r="K951" s="2"/>
    </row>
    <row r="952" spans="3:11" ht="15.75" customHeight="1">
      <c r="C952" s="1"/>
      <c r="I952" s="2"/>
      <c r="K952" s="2"/>
    </row>
    <row r="953" spans="3:11" ht="15.75" customHeight="1">
      <c r="C953" s="1"/>
      <c r="I953" s="2"/>
      <c r="K953" s="2"/>
    </row>
    <row r="954" spans="3:11" ht="15.75" customHeight="1">
      <c r="C954" s="1"/>
      <c r="I954" s="2"/>
      <c r="K954" s="2"/>
    </row>
    <row r="955" spans="3:11" ht="15.75" customHeight="1">
      <c r="C955" s="1"/>
      <c r="I955" s="2"/>
      <c r="K955" s="2"/>
    </row>
    <row r="956" spans="3:11" ht="15.75" customHeight="1">
      <c r="C956" s="1"/>
      <c r="I956" s="2"/>
      <c r="K956" s="2"/>
    </row>
    <row r="957" spans="3:11" ht="15.75" customHeight="1">
      <c r="C957" s="1"/>
      <c r="I957" s="2"/>
      <c r="K957" s="2"/>
    </row>
    <row r="958" spans="3:11" ht="15.75" customHeight="1">
      <c r="C958" s="1"/>
      <c r="I958" s="2"/>
      <c r="K958" s="2"/>
    </row>
    <row r="959" spans="3:11" ht="15.75" customHeight="1">
      <c r="C959" s="1"/>
      <c r="I959" s="2"/>
      <c r="K959" s="2"/>
    </row>
    <row r="960" spans="3:11" ht="15.75" customHeight="1">
      <c r="C960" s="1"/>
      <c r="I960" s="2"/>
      <c r="K960" s="2"/>
    </row>
    <row r="961" spans="3:11" ht="15.75" customHeight="1">
      <c r="C961" s="1"/>
      <c r="I961" s="2"/>
      <c r="K961" s="2"/>
    </row>
    <row r="962" spans="3:11" ht="15.75" customHeight="1">
      <c r="C962" s="1"/>
      <c r="I962" s="2"/>
      <c r="K962" s="2"/>
    </row>
    <row r="963" spans="3:11" ht="15.75" customHeight="1">
      <c r="C963" s="1"/>
      <c r="I963" s="2"/>
      <c r="K963" s="2"/>
    </row>
    <row r="964" spans="3:11" ht="15.75" customHeight="1">
      <c r="C964" s="1"/>
      <c r="I964" s="2"/>
      <c r="K964" s="2"/>
    </row>
    <row r="965" spans="3:11" ht="15.75" customHeight="1">
      <c r="C965" s="1"/>
      <c r="I965" s="2"/>
      <c r="K965" s="2"/>
    </row>
    <row r="966" spans="3:11" ht="15.75" customHeight="1">
      <c r="C966" s="1"/>
      <c r="I966" s="2"/>
      <c r="K966" s="2"/>
    </row>
    <row r="967" spans="3:11" ht="15.75" customHeight="1">
      <c r="C967" s="1"/>
      <c r="I967" s="2"/>
      <c r="K967" s="2"/>
    </row>
    <row r="968" spans="3:11" ht="15.75" customHeight="1">
      <c r="C968" s="1"/>
      <c r="I968" s="2"/>
      <c r="K968" s="2"/>
    </row>
    <row r="969" spans="3:11" ht="15.75" customHeight="1">
      <c r="C969" s="1"/>
      <c r="I969" s="2"/>
      <c r="K969" s="2"/>
    </row>
    <row r="970" spans="3:11" ht="15.75" customHeight="1">
      <c r="C970" s="1"/>
      <c r="I970" s="2"/>
      <c r="K970" s="2"/>
    </row>
    <row r="971" spans="3:11" ht="15.75" customHeight="1">
      <c r="C971" s="1"/>
      <c r="I971" s="2"/>
      <c r="K971" s="2"/>
    </row>
    <row r="972" spans="3:11" ht="15.75" customHeight="1">
      <c r="C972" s="1"/>
      <c r="I972" s="2"/>
      <c r="K972" s="2"/>
    </row>
    <row r="973" spans="3:11" ht="15.75" customHeight="1">
      <c r="C973" s="1"/>
      <c r="I973" s="2"/>
      <c r="K973" s="2"/>
    </row>
    <row r="974" spans="3:11" ht="15.75" customHeight="1">
      <c r="C974" s="1"/>
      <c r="I974" s="2"/>
      <c r="K974" s="2"/>
    </row>
    <row r="975" spans="3:11" ht="15.75" customHeight="1">
      <c r="C975" s="1"/>
      <c r="I975" s="2"/>
      <c r="K975" s="2"/>
    </row>
    <row r="976" spans="3:11" ht="15.75" customHeight="1">
      <c r="C976" s="1"/>
      <c r="I976" s="2"/>
      <c r="K976" s="2"/>
    </row>
    <row r="977" spans="3:11" ht="15.75" customHeight="1">
      <c r="C977" s="1"/>
      <c r="I977" s="2"/>
      <c r="K977" s="2"/>
    </row>
    <row r="978" spans="3:11" ht="15.75" customHeight="1">
      <c r="C978" s="1"/>
      <c r="I978" s="2"/>
      <c r="K978" s="2"/>
    </row>
    <row r="979" spans="3:11" ht="15.75" customHeight="1">
      <c r="C979" s="1"/>
      <c r="I979" s="2"/>
      <c r="K979" s="2"/>
    </row>
    <row r="980" spans="3:11" ht="15.75" customHeight="1">
      <c r="C980" s="1"/>
      <c r="I980" s="2"/>
      <c r="K980" s="2"/>
    </row>
    <row r="981" spans="3:11" ht="15.75" customHeight="1">
      <c r="C981" s="1"/>
      <c r="I981" s="2"/>
      <c r="K981" s="2"/>
    </row>
    <row r="982" spans="3:11" ht="15.75" customHeight="1">
      <c r="C982" s="1"/>
      <c r="I982" s="2"/>
      <c r="K982" s="2"/>
    </row>
    <row r="983" spans="3:11" ht="15.75" customHeight="1">
      <c r="C983" s="1"/>
      <c r="I983" s="2"/>
      <c r="K983" s="2"/>
    </row>
    <row r="984" spans="3:11" ht="15.75" customHeight="1">
      <c r="C984" s="1"/>
      <c r="I984" s="2"/>
      <c r="K984" s="2"/>
    </row>
    <row r="985" spans="3:11" ht="15.75" customHeight="1">
      <c r="C985" s="1"/>
      <c r="I985" s="2"/>
      <c r="K985" s="2"/>
    </row>
    <row r="986" spans="3:11" ht="15.75" customHeight="1">
      <c r="C986" s="1"/>
      <c r="I986" s="2"/>
      <c r="K986" s="2"/>
    </row>
    <row r="987" spans="3:11" ht="15.75" customHeight="1">
      <c r="C987" s="1"/>
      <c r="I987" s="2"/>
      <c r="K987" s="2"/>
    </row>
    <row r="988" spans="3:11" ht="15.75" customHeight="1">
      <c r="C988" s="1"/>
      <c r="I988" s="2"/>
      <c r="K988" s="2"/>
    </row>
    <row r="989" spans="3:11" ht="15.75" customHeight="1">
      <c r="C989" s="1"/>
      <c r="I989" s="2"/>
      <c r="K989" s="2"/>
    </row>
    <row r="990" spans="3:11" ht="15.75" customHeight="1">
      <c r="C990" s="1"/>
      <c r="I990" s="2"/>
      <c r="K990" s="2"/>
    </row>
    <row r="991" spans="3:11" ht="15.75" customHeight="1">
      <c r="C991" s="1"/>
      <c r="I991" s="2"/>
      <c r="K991" s="2"/>
    </row>
    <row r="992" spans="3:11" ht="15.75" customHeight="1">
      <c r="C992" s="1"/>
      <c r="I992" s="2"/>
      <c r="K992" s="2"/>
    </row>
    <row r="993" spans="3:11" ht="15.75" customHeight="1">
      <c r="C993" s="1"/>
      <c r="I993" s="2"/>
      <c r="K993" s="2"/>
    </row>
    <row r="994" spans="3:11" ht="15.75" customHeight="1">
      <c r="C994" s="1"/>
      <c r="I994" s="2"/>
      <c r="K994" s="2"/>
    </row>
    <row r="995" spans="3:11" ht="15.75" customHeight="1">
      <c r="C995" s="1"/>
      <c r="I995" s="2"/>
      <c r="K995" s="2"/>
    </row>
    <row r="996" spans="3:11" ht="15.75" customHeight="1">
      <c r="C996" s="1"/>
      <c r="I996" s="2"/>
      <c r="K996" s="2"/>
    </row>
    <row r="997" spans="3:11" ht="15.75" customHeight="1">
      <c r="C997" s="1"/>
      <c r="I997" s="2"/>
      <c r="K997" s="2"/>
    </row>
    <row r="998" spans="3:11" ht="15.75" customHeight="1">
      <c r="C998" s="1"/>
      <c r="I998" s="2"/>
      <c r="K998" s="2"/>
    </row>
    <row r="999" spans="3:11" ht="15.75" customHeight="1">
      <c r="C999" s="1"/>
      <c r="I999" s="2"/>
      <c r="K999" s="2"/>
    </row>
    <row r="1000" spans="3:11" ht="15.75" customHeight="1">
      <c r="C1000" s="1"/>
      <c r="I1000" s="2"/>
      <c r="K1000" s="2"/>
    </row>
    <row r="1001" spans="3:11" ht="15.75" customHeight="1">
      <c r="C1001" s="1"/>
      <c r="I1001" s="2"/>
      <c r="K1001" s="2"/>
    </row>
  </sheetData>
  <mergeCells count="5">
    <mergeCell ref="C2:I3"/>
    <mergeCell ref="B28:C28"/>
    <mergeCell ref="B29:C29"/>
    <mergeCell ref="B7:I7"/>
    <mergeCell ref="C4:I4"/>
  </mergeCells>
  <pageMargins left="0.7" right="0.7" top="0.75" bottom="0.7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9"/>
  <sheetViews>
    <sheetView topLeftCell="B22" zoomScale="78" zoomScaleNormal="78" workbookViewId="0">
      <selection activeCell="C6" sqref="C6"/>
    </sheetView>
  </sheetViews>
  <sheetFormatPr baseColWidth="10" defaultColWidth="14.42578125" defaultRowHeight="15" customHeight="1"/>
  <cols>
    <col min="1" max="1" width="3.140625" customWidth="1"/>
    <col min="2" max="2" width="3" customWidth="1"/>
    <col min="3" max="3" width="10.7109375" customWidth="1"/>
    <col min="4" max="4" width="71.42578125" customWidth="1"/>
    <col min="5" max="5" width="16.42578125" customWidth="1"/>
    <col min="6" max="6" width="28.5703125" customWidth="1"/>
    <col min="7" max="7" width="17.28515625" customWidth="1"/>
    <col min="8" max="8" width="22" customWidth="1"/>
    <col min="9" max="9" width="32.5703125" customWidth="1"/>
    <col min="10" max="10" width="27.140625" customWidth="1"/>
    <col min="11" max="11" width="11.42578125" customWidth="1"/>
    <col min="12" max="12" width="16.85546875" bestFit="1" customWidth="1"/>
    <col min="13" max="13" width="11.42578125" customWidth="1"/>
    <col min="14" max="14" width="16" bestFit="1" customWidth="1"/>
    <col min="15" max="15" width="11.42578125" customWidth="1"/>
    <col min="16" max="16" width="16.85546875" bestFit="1" customWidth="1"/>
    <col min="17" max="17" width="8.140625" bestFit="1" customWidth="1"/>
    <col min="18" max="18" width="16.42578125" bestFit="1" customWidth="1"/>
    <col min="19" max="19" width="23" customWidth="1"/>
    <col min="20" max="20" width="16.85546875" bestFit="1" customWidth="1"/>
    <col min="21" max="21" width="13.28515625" customWidth="1"/>
    <col min="22" max="22" width="16.42578125" bestFit="1" customWidth="1"/>
    <col min="23" max="23" width="11.42578125" customWidth="1"/>
    <col min="24" max="24" width="16.85546875" bestFit="1" customWidth="1"/>
    <col min="25" max="25" width="19.140625" customWidth="1"/>
    <col min="26" max="26" width="19.140625" bestFit="1" customWidth="1"/>
    <col min="27" max="27" width="14.140625" customWidth="1"/>
    <col min="28" max="28" width="14.42578125" customWidth="1"/>
  </cols>
  <sheetData>
    <row r="1" spans="1:28"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8">
      <c r="E2" s="1"/>
      <c r="F2" s="1"/>
      <c r="G2" s="7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8">
      <c r="C3" s="110" t="s">
        <v>14</v>
      </c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2"/>
    </row>
    <row r="4" spans="1:28"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5"/>
    </row>
    <row r="5" spans="1:28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8" ht="90.75" customHeight="1">
      <c r="A6" s="22"/>
      <c r="B6" s="22"/>
      <c r="C6" s="94" t="s">
        <v>57</v>
      </c>
      <c r="D6" s="95"/>
      <c r="E6" s="23"/>
      <c r="F6" s="24"/>
      <c r="G6" s="116" t="s">
        <v>15</v>
      </c>
      <c r="H6" s="117"/>
      <c r="I6" s="118" t="s">
        <v>16</v>
      </c>
      <c r="J6" s="119"/>
      <c r="K6" s="120" t="s">
        <v>17</v>
      </c>
      <c r="L6" s="121"/>
      <c r="M6" s="121"/>
      <c r="N6" s="121"/>
      <c r="O6" s="121"/>
      <c r="P6" s="122"/>
      <c r="Q6" s="120" t="s">
        <v>18</v>
      </c>
      <c r="R6" s="122"/>
      <c r="S6" s="120" t="s">
        <v>19</v>
      </c>
      <c r="T6" s="122"/>
      <c r="U6" s="120" t="s">
        <v>20</v>
      </c>
      <c r="V6" s="122"/>
      <c r="W6" s="120" t="s">
        <v>21</v>
      </c>
      <c r="X6" s="122"/>
      <c r="Y6" s="120" t="s">
        <v>22</v>
      </c>
      <c r="Z6" s="122"/>
      <c r="AA6" s="22"/>
      <c r="AB6" s="22"/>
    </row>
    <row r="7" spans="1:28" ht="45" customHeight="1">
      <c r="C7" s="25" t="s">
        <v>1</v>
      </c>
      <c r="D7" s="26" t="s">
        <v>23</v>
      </c>
      <c r="E7" s="27" t="s">
        <v>2</v>
      </c>
      <c r="F7" s="28" t="s">
        <v>24</v>
      </c>
      <c r="G7" s="25" t="s">
        <v>25</v>
      </c>
      <c r="H7" s="27" t="s">
        <v>26</v>
      </c>
      <c r="I7" s="126" t="s">
        <v>27</v>
      </c>
      <c r="J7" s="127"/>
      <c r="K7" s="123" t="s">
        <v>28</v>
      </c>
      <c r="L7" s="125"/>
      <c r="M7" s="128" t="s">
        <v>29</v>
      </c>
      <c r="N7" s="125"/>
      <c r="O7" s="123" t="s">
        <v>30</v>
      </c>
      <c r="P7" s="125"/>
      <c r="Q7" s="123" t="s">
        <v>31</v>
      </c>
      <c r="R7" s="125"/>
      <c r="S7" s="123" t="s">
        <v>32</v>
      </c>
      <c r="T7" s="124"/>
      <c r="U7" s="123" t="s">
        <v>33</v>
      </c>
      <c r="V7" s="125"/>
      <c r="W7" s="123" t="s">
        <v>34</v>
      </c>
      <c r="X7" s="125"/>
      <c r="Y7" s="29"/>
      <c r="Z7" s="30"/>
    </row>
    <row r="8" spans="1:28" ht="60" customHeight="1">
      <c r="C8" s="31">
        <f>'COSTOS FINALES SUBASTA'!C8</f>
        <v>1</v>
      </c>
      <c r="D8" s="32" t="str">
        <f>'COSTOS FINALES SUBASTA'!B8</f>
        <v> MESA PLEGABLE MULTIUSOS</v>
      </c>
      <c r="E8" s="33">
        <f>'COSTOS FINALES SUBASTA'!D8</f>
        <v>10</v>
      </c>
      <c r="F8" s="72">
        <f>'COSTOS FINALES SUBASTA'!H8</f>
        <v>174850</v>
      </c>
      <c r="G8" s="34">
        <v>0.19</v>
      </c>
      <c r="H8" s="35">
        <f t="shared" ref="H8" si="0">F8/1.19</f>
        <v>146932.77310924372</v>
      </c>
      <c r="I8" s="36">
        <f>SUM(K8,M8,O8,Q8,S8,U8)</f>
        <v>0.66500000000000004</v>
      </c>
      <c r="J8" s="37">
        <f t="shared" ref="J8" si="1">I8*H8</f>
        <v>97710.294117647078</v>
      </c>
      <c r="K8" s="34">
        <v>0.4</v>
      </c>
      <c r="L8" s="35">
        <f t="shared" ref="L8" si="2">K8*H8</f>
        <v>58773.109243697487</v>
      </c>
      <c r="M8" s="38">
        <v>0.03</v>
      </c>
      <c r="N8" s="35">
        <f t="shared" ref="N8" si="3">M8*H8</f>
        <v>4407.9831932773113</v>
      </c>
      <c r="O8" s="34">
        <v>0.05</v>
      </c>
      <c r="P8" s="35">
        <f t="shared" ref="P8" si="4">O8*H8</f>
        <v>7346.6386554621859</v>
      </c>
      <c r="Q8" s="34">
        <v>0.08</v>
      </c>
      <c r="R8" s="35">
        <f t="shared" ref="R8" si="5">Q8*H8</f>
        <v>11754.621848739498</v>
      </c>
      <c r="S8" s="39">
        <v>0.04</v>
      </c>
      <c r="T8" s="40">
        <f t="shared" ref="T8" si="6">S8*H8</f>
        <v>5877.310924369749</v>
      </c>
      <c r="U8" s="39">
        <v>6.5000000000000002E-2</v>
      </c>
      <c r="V8" s="35">
        <f t="shared" ref="V8" si="7">U8*H8</f>
        <v>9550.630252100842</v>
      </c>
      <c r="W8" s="41">
        <v>0.1555</v>
      </c>
      <c r="X8" s="35">
        <f t="shared" ref="X8" si="8">W8*H8</f>
        <v>22848.046218487398</v>
      </c>
      <c r="Y8" s="41">
        <v>0.17949999999999999</v>
      </c>
      <c r="Z8" s="42">
        <f t="shared" ref="Z8" si="9">Y8*H8</f>
        <v>26374.432773109245</v>
      </c>
      <c r="AA8" s="43"/>
      <c r="AB8" s="10">
        <f>SUM(Y8+W8+S8+Q8+O8+M8+K8+U8)</f>
        <v>1</v>
      </c>
    </row>
    <row r="9" spans="1:28" ht="60" customHeight="1">
      <c r="C9" s="31">
        <f>'COSTOS FINALES SUBASTA'!C9</f>
        <v>2</v>
      </c>
      <c r="D9" s="32" t="str">
        <f>'COSTOS FINALES SUBASTA'!B9</f>
        <v>SILLA ERGONOMICA TIPO EJECUTIVA ESPALDAR FIJO</v>
      </c>
      <c r="E9" s="33">
        <f>'COSTOS FINALES SUBASTA'!D9</f>
        <v>30</v>
      </c>
      <c r="F9" s="72">
        <f>'COSTOS FINALES SUBASTA'!H9</f>
        <v>383500</v>
      </c>
      <c r="G9" s="34">
        <v>0.19</v>
      </c>
      <c r="H9" s="35">
        <f t="shared" ref="H9:H20" si="10">F9/1.19</f>
        <v>322268.90756302525</v>
      </c>
      <c r="I9" s="36">
        <f t="shared" ref="I9:I10" si="11">SUM(K9,M9,O9,Q9,S9,U9)</f>
        <v>0.66500000000000004</v>
      </c>
      <c r="J9" s="37">
        <f t="shared" ref="J9:J20" si="12">I9*H9</f>
        <v>214308.82352941181</v>
      </c>
      <c r="K9" s="34">
        <v>0.4</v>
      </c>
      <c r="L9" s="35">
        <f t="shared" ref="L9:L20" si="13">K9*H9</f>
        <v>128907.56302521011</v>
      </c>
      <c r="M9" s="38">
        <v>0.03</v>
      </c>
      <c r="N9" s="35">
        <f t="shared" ref="N9:N20" si="14">M9*H9</f>
        <v>9668.0672268907565</v>
      </c>
      <c r="O9" s="34">
        <v>0.05</v>
      </c>
      <c r="P9" s="35">
        <f t="shared" ref="P9:P20" si="15">O9*H9</f>
        <v>16113.445378151264</v>
      </c>
      <c r="Q9" s="34">
        <v>0.08</v>
      </c>
      <c r="R9" s="35">
        <f t="shared" ref="R9:R20" si="16">Q9*H9</f>
        <v>25781.512605042022</v>
      </c>
      <c r="S9" s="39">
        <v>0.04</v>
      </c>
      <c r="T9" s="40">
        <f t="shared" ref="T9:T20" si="17">S9*H9</f>
        <v>12890.756302521011</v>
      </c>
      <c r="U9" s="39">
        <v>6.5000000000000002E-2</v>
      </c>
      <c r="V9" s="35">
        <f t="shared" ref="V9:V20" si="18">U9*H9</f>
        <v>20947.478991596643</v>
      </c>
      <c r="W9" s="41">
        <v>0.1555</v>
      </c>
      <c r="X9" s="35">
        <f t="shared" ref="X9:X20" si="19">W9*H9</f>
        <v>50112.815126050424</v>
      </c>
      <c r="Y9" s="41">
        <v>0.17949999999999999</v>
      </c>
      <c r="Z9" s="42">
        <f t="shared" ref="Z9:Z20" si="20">Y9*H9</f>
        <v>57847.268907563033</v>
      </c>
      <c r="AA9" s="43"/>
      <c r="AB9" s="10"/>
    </row>
    <row r="10" spans="1:28" ht="60" customHeight="1">
      <c r="C10" s="31">
        <f>'COSTOS FINALES SUBASTA'!C10</f>
        <v>3</v>
      </c>
      <c r="D10" s="32" t="str">
        <f>'COSTOS FINALES SUBASTA'!B10</f>
        <v>RACK METALICO PARA ARMAS</v>
      </c>
      <c r="E10" s="33">
        <f>'COSTOS FINALES SUBASTA'!D10</f>
        <v>1</v>
      </c>
      <c r="F10" s="72">
        <f>'COSTOS FINALES SUBASTA'!H10</f>
        <v>1937000</v>
      </c>
      <c r="G10" s="34">
        <v>0.19</v>
      </c>
      <c r="H10" s="35">
        <f t="shared" si="10"/>
        <v>1627731.0924369749</v>
      </c>
      <c r="I10" s="36">
        <f t="shared" si="11"/>
        <v>0.66500000000000004</v>
      </c>
      <c r="J10" s="37">
        <f t="shared" si="12"/>
        <v>1082441.1764705884</v>
      </c>
      <c r="K10" s="34">
        <v>0.4</v>
      </c>
      <c r="L10" s="35">
        <f t="shared" si="13"/>
        <v>651092.43697478995</v>
      </c>
      <c r="M10" s="38">
        <v>0.03</v>
      </c>
      <c r="N10" s="35">
        <f t="shared" si="14"/>
        <v>48831.932773109242</v>
      </c>
      <c r="O10" s="34">
        <v>0.05</v>
      </c>
      <c r="P10" s="35">
        <f t="shared" si="15"/>
        <v>81386.554621848743</v>
      </c>
      <c r="Q10" s="34">
        <v>0.08</v>
      </c>
      <c r="R10" s="35">
        <f t="shared" si="16"/>
        <v>130218.48739495799</v>
      </c>
      <c r="S10" s="39">
        <v>0.04</v>
      </c>
      <c r="T10" s="40">
        <f t="shared" si="17"/>
        <v>65109.243697478996</v>
      </c>
      <c r="U10" s="39">
        <v>6.5000000000000002E-2</v>
      </c>
      <c r="V10" s="35">
        <f t="shared" si="18"/>
        <v>105802.52100840338</v>
      </c>
      <c r="W10" s="41">
        <v>0.1555</v>
      </c>
      <c r="X10" s="35">
        <f t="shared" si="19"/>
        <v>253112.18487394959</v>
      </c>
      <c r="Y10" s="41">
        <v>0.17949999999999999</v>
      </c>
      <c r="Z10" s="42">
        <f t="shared" si="20"/>
        <v>292177.731092437</v>
      </c>
      <c r="AA10" s="43"/>
      <c r="AB10" s="10"/>
    </row>
    <row r="11" spans="1:28" ht="60" customHeight="1">
      <c r="C11" s="31">
        <f>'COSTOS FINALES SUBASTA'!C11</f>
        <v>5</v>
      </c>
      <c r="D11" s="32" t="str">
        <f>'COSTOS FINALES SUBASTA'!B11</f>
        <v>ENTREPAÑOS  DE STAND  90CM x 40CM</v>
      </c>
      <c r="E11" s="33">
        <f>'COSTOS FINALES SUBASTA'!D11</f>
        <v>26</v>
      </c>
      <c r="F11" s="72">
        <f>'COSTOS FINALES SUBASTA'!H11</f>
        <v>48750</v>
      </c>
      <c r="G11" s="34">
        <v>0.19</v>
      </c>
      <c r="H11" s="35">
        <f t="shared" si="10"/>
        <v>40966.386554621851</v>
      </c>
      <c r="I11" s="36">
        <f t="shared" ref="I11:I20" si="21">SUM(K11,M11,O11,Q11,S11,U11)</f>
        <v>0.66500000000000004</v>
      </c>
      <c r="J11" s="37">
        <f t="shared" si="12"/>
        <v>27242.647058823532</v>
      </c>
      <c r="K11" s="34">
        <v>0.4</v>
      </c>
      <c r="L11" s="35">
        <f t="shared" si="13"/>
        <v>16386.55462184874</v>
      </c>
      <c r="M11" s="38">
        <v>0.03</v>
      </c>
      <c r="N11" s="35">
        <f t="shared" si="14"/>
        <v>1228.9915966386554</v>
      </c>
      <c r="O11" s="34">
        <v>0.05</v>
      </c>
      <c r="P11" s="35">
        <f t="shared" si="15"/>
        <v>2048.3193277310925</v>
      </c>
      <c r="Q11" s="34">
        <v>0.08</v>
      </c>
      <c r="R11" s="35">
        <f t="shared" si="16"/>
        <v>3277.3109243697481</v>
      </c>
      <c r="S11" s="39">
        <v>0.04</v>
      </c>
      <c r="T11" s="40">
        <f t="shared" si="17"/>
        <v>1638.6554621848741</v>
      </c>
      <c r="U11" s="39">
        <v>6.5000000000000002E-2</v>
      </c>
      <c r="V11" s="35">
        <f t="shared" si="18"/>
        <v>2662.8151260504205</v>
      </c>
      <c r="W11" s="41">
        <v>0.1555</v>
      </c>
      <c r="X11" s="35">
        <f t="shared" si="19"/>
        <v>6370.2731092436979</v>
      </c>
      <c r="Y11" s="41">
        <v>0.17949999999999999</v>
      </c>
      <c r="Z11" s="42">
        <f t="shared" si="20"/>
        <v>7353.4663865546217</v>
      </c>
      <c r="AA11" s="43"/>
      <c r="AB11" s="10"/>
    </row>
    <row r="12" spans="1:28" ht="60" customHeight="1">
      <c r="C12" s="31">
        <f>'COSTOS FINALES SUBASTA'!C12</f>
        <v>6</v>
      </c>
      <c r="D12" s="32" t="str">
        <f>'COSTOS FINALES SUBASTA'!B12</f>
        <v>LITERAS METALICAS</v>
      </c>
      <c r="E12" s="33">
        <f>'COSTOS FINALES SUBASTA'!D12</f>
        <v>70</v>
      </c>
      <c r="F12" s="72">
        <f>'COSTOS FINALES SUBASTA'!H12</f>
        <v>552500</v>
      </c>
      <c r="G12" s="34">
        <v>0.19</v>
      </c>
      <c r="H12" s="35">
        <f t="shared" si="10"/>
        <v>464285.71428571432</v>
      </c>
      <c r="I12" s="36">
        <f t="shared" si="21"/>
        <v>0.66500000000000004</v>
      </c>
      <c r="J12" s="37">
        <f t="shared" si="12"/>
        <v>308750.00000000006</v>
      </c>
      <c r="K12" s="34">
        <v>0.4</v>
      </c>
      <c r="L12" s="35">
        <f t="shared" si="13"/>
        <v>185714.28571428574</v>
      </c>
      <c r="M12" s="38">
        <v>0.03</v>
      </c>
      <c r="N12" s="35">
        <f t="shared" si="14"/>
        <v>13928.571428571429</v>
      </c>
      <c r="O12" s="34">
        <v>0.05</v>
      </c>
      <c r="P12" s="35">
        <f t="shared" si="15"/>
        <v>23214.285714285717</v>
      </c>
      <c r="Q12" s="34">
        <v>0.08</v>
      </c>
      <c r="R12" s="35">
        <f t="shared" si="16"/>
        <v>37142.857142857145</v>
      </c>
      <c r="S12" s="39">
        <v>0.04</v>
      </c>
      <c r="T12" s="40">
        <f t="shared" si="17"/>
        <v>18571.428571428572</v>
      </c>
      <c r="U12" s="39">
        <v>6.5000000000000002E-2</v>
      </c>
      <c r="V12" s="35">
        <f t="shared" si="18"/>
        <v>30178.571428571431</v>
      </c>
      <c r="W12" s="41">
        <v>0.1555</v>
      </c>
      <c r="X12" s="35">
        <f t="shared" si="19"/>
        <v>72196.42857142858</v>
      </c>
      <c r="Y12" s="41">
        <v>0.17949999999999999</v>
      </c>
      <c r="Z12" s="42">
        <f t="shared" si="20"/>
        <v>83339.28571428571</v>
      </c>
      <c r="AA12" s="43"/>
      <c r="AB12" s="10"/>
    </row>
    <row r="13" spans="1:28" ht="60" customHeight="1">
      <c r="C13" s="31">
        <f>'COSTOS FINALES SUBASTA'!C13</f>
        <v>7</v>
      </c>
      <c r="D13" s="32" t="str">
        <f>'COSTOS FINALES SUBASTA'!B13</f>
        <v>ESTANTERIA METALICA 2,20x0,90x0,40</v>
      </c>
      <c r="E13" s="33">
        <f>'COSTOS FINALES SUBASTA'!D13</f>
        <v>45</v>
      </c>
      <c r="F13" s="72">
        <f>'COSTOS FINALES SUBASTA'!H13</f>
        <v>357500</v>
      </c>
      <c r="G13" s="34">
        <v>0.19</v>
      </c>
      <c r="H13" s="35">
        <f t="shared" si="10"/>
        <v>300420.16806722688</v>
      </c>
      <c r="I13" s="36">
        <f t="shared" si="21"/>
        <v>0.66500000000000004</v>
      </c>
      <c r="J13" s="37">
        <f t="shared" si="12"/>
        <v>199779.4117647059</v>
      </c>
      <c r="K13" s="34">
        <v>0.4</v>
      </c>
      <c r="L13" s="35">
        <f t="shared" si="13"/>
        <v>120168.06722689077</v>
      </c>
      <c r="M13" s="38">
        <v>0.03</v>
      </c>
      <c r="N13" s="35">
        <f t="shared" si="14"/>
        <v>9012.6050420168067</v>
      </c>
      <c r="O13" s="34">
        <v>0.05</v>
      </c>
      <c r="P13" s="35">
        <f t="shared" si="15"/>
        <v>15021.008403361346</v>
      </c>
      <c r="Q13" s="34">
        <v>0.08</v>
      </c>
      <c r="R13" s="35">
        <f t="shared" si="16"/>
        <v>24033.613445378152</v>
      </c>
      <c r="S13" s="39">
        <v>0.04</v>
      </c>
      <c r="T13" s="40">
        <f t="shared" si="17"/>
        <v>12016.806722689076</v>
      </c>
      <c r="U13" s="39">
        <v>6.5000000000000002E-2</v>
      </c>
      <c r="V13" s="35">
        <f t="shared" si="18"/>
        <v>19527.310924369747</v>
      </c>
      <c r="W13" s="41">
        <v>0.1555</v>
      </c>
      <c r="X13" s="35">
        <f t="shared" si="19"/>
        <v>46715.336134453777</v>
      </c>
      <c r="Y13" s="41">
        <v>0.17949999999999999</v>
      </c>
      <c r="Z13" s="42">
        <f t="shared" si="20"/>
        <v>53925.420168067227</v>
      </c>
      <c r="AA13" s="43"/>
      <c r="AB13" s="10"/>
    </row>
    <row r="14" spans="1:28" ht="60" customHeight="1">
      <c r="C14" s="31">
        <f>'COSTOS FINALES SUBASTA'!C14</f>
        <v>8</v>
      </c>
      <c r="D14" s="32" t="str">
        <f>'COSTOS FINALES SUBASTA'!B14</f>
        <v>FOLDERAMA METALICO</v>
      </c>
      <c r="E14" s="33">
        <f>'COSTOS FINALES SUBASTA'!D14</f>
        <v>2</v>
      </c>
      <c r="F14" s="72">
        <f>'COSTOS FINALES SUBASTA'!H14</f>
        <v>1820000</v>
      </c>
      <c r="G14" s="34">
        <v>0.19</v>
      </c>
      <c r="H14" s="35">
        <f t="shared" si="10"/>
        <v>1529411.7647058824</v>
      </c>
      <c r="I14" s="36">
        <f t="shared" si="21"/>
        <v>0.66500000000000004</v>
      </c>
      <c r="J14" s="37">
        <f t="shared" si="12"/>
        <v>1017058.8235294118</v>
      </c>
      <c r="K14" s="34">
        <v>0.4</v>
      </c>
      <c r="L14" s="35">
        <f t="shared" si="13"/>
        <v>611764.70588235301</v>
      </c>
      <c r="M14" s="38">
        <v>0.03</v>
      </c>
      <c r="N14" s="35">
        <f t="shared" si="14"/>
        <v>45882.352941176468</v>
      </c>
      <c r="O14" s="34">
        <v>0.05</v>
      </c>
      <c r="P14" s="35">
        <f t="shared" si="15"/>
        <v>76470.588235294126</v>
      </c>
      <c r="Q14" s="34">
        <v>0.08</v>
      </c>
      <c r="R14" s="35">
        <f t="shared" si="16"/>
        <v>122352.9411764706</v>
      </c>
      <c r="S14" s="39">
        <v>0.04</v>
      </c>
      <c r="T14" s="40">
        <f t="shared" si="17"/>
        <v>61176.470588235301</v>
      </c>
      <c r="U14" s="39">
        <v>6.5000000000000002E-2</v>
      </c>
      <c r="V14" s="35">
        <f t="shared" si="18"/>
        <v>99411.764705882364</v>
      </c>
      <c r="W14" s="41">
        <v>0.1555</v>
      </c>
      <c r="X14" s="35">
        <f t="shared" si="19"/>
        <v>237823.5294117647</v>
      </c>
      <c r="Y14" s="41">
        <v>0.17949999999999999</v>
      </c>
      <c r="Z14" s="42">
        <f t="shared" si="20"/>
        <v>274529.4117647059</v>
      </c>
      <c r="AA14" s="43"/>
      <c r="AB14" s="10"/>
    </row>
    <row r="15" spans="1:28" ht="60" customHeight="1">
      <c r="C15" s="31">
        <f>'COSTOS FINALES SUBASTA'!C15</f>
        <v>9</v>
      </c>
      <c r="D15" s="32" t="str">
        <f>'COSTOS FINALES SUBASTA'!B15</f>
        <v>COMEDOR PLASTICO DE SEIS PUESTOS</v>
      </c>
      <c r="E15" s="33">
        <f>'COSTOS FINALES SUBASTA'!D15</f>
        <v>4</v>
      </c>
      <c r="F15" s="72">
        <f>'COSTOS FINALES SUBASTA'!H15</f>
        <v>1033500</v>
      </c>
      <c r="G15" s="34">
        <v>0.19</v>
      </c>
      <c r="H15" s="35">
        <f t="shared" si="10"/>
        <v>868487.39495798328</v>
      </c>
      <c r="I15" s="36">
        <f t="shared" si="21"/>
        <v>0.66500000000000004</v>
      </c>
      <c r="J15" s="37">
        <f t="shared" si="12"/>
        <v>577544.11764705891</v>
      </c>
      <c r="K15" s="34">
        <v>0.4</v>
      </c>
      <c r="L15" s="35">
        <f t="shared" si="13"/>
        <v>347394.95798319334</v>
      </c>
      <c r="M15" s="38">
        <v>0.03</v>
      </c>
      <c r="N15" s="35">
        <f t="shared" si="14"/>
        <v>26054.621848739498</v>
      </c>
      <c r="O15" s="34">
        <v>0.05</v>
      </c>
      <c r="P15" s="35">
        <f t="shared" si="15"/>
        <v>43424.369747899167</v>
      </c>
      <c r="Q15" s="34">
        <v>0.08</v>
      </c>
      <c r="R15" s="35">
        <f t="shared" si="16"/>
        <v>69478.991596638662</v>
      </c>
      <c r="S15" s="39">
        <v>0.04</v>
      </c>
      <c r="T15" s="40">
        <f t="shared" si="17"/>
        <v>34739.495798319331</v>
      </c>
      <c r="U15" s="39">
        <v>6.5000000000000002E-2</v>
      </c>
      <c r="V15" s="35">
        <f t="shared" si="18"/>
        <v>56451.680672268914</v>
      </c>
      <c r="W15" s="41">
        <v>0.1555</v>
      </c>
      <c r="X15" s="35">
        <f t="shared" si="19"/>
        <v>135049.78991596639</v>
      </c>
      <c r="Y15" s="41">
        <v>0.17949999999999999</v>
      </c>
      <c r="Z15" s="42">
        <f t="shared" si="20"/>
        <v>155893.48739495801</v>
      </c>
      <c r="AA15" s="43"/>
      <c r="AB15" s="10"/>
    </row>
    <row r="16" spans="1:28" ht="60" customHeight="1">
      <c r="C16" s="31">
        <f>'COSTOS FINALES SUBASTA'!C16</f>
        <v>10</v>
      </c>
      <c r="D16" s="32" t="str">
        <f>'COSTOS FINALES SUBASTA'!B16</f>
        <v>ESCRITORIO</v>
      </c>
      <c r="E16" s="33">
        <f>'COSTOS FINALES SUBASTA'!D16</f>
        <v>10</v>
      </c>
      <c r="F16" s="72">
        <f>'COSTOS FINALES SUBASTA'!H16</f>
        <v>520000</v>
      </c>
      <c r="G16" s="34">
        <v>0.19</v>
      </c>
      <c r="H16" s="35">
        <f t="shared" si="10"/>
        <v>436974.78991596639</v>
      </c>
      <c r="I16" s="36">
        <f t="shared" si="21"/>
        <v>0.66500000000000004</v>
      </c>
      <c r="J16" s="37">
        <f t="shared" si="12"/>
        <v>290588.23529411765</v>
      </c>
      <c r="K16" s="34">
        <v>0.4</v>
      </c>
      <c r="L16" s="35">
        <f t="shared" si="13"/>
        <v>174789.91596638656</v>
      </c>
      <c r="M16" s="38">
        <v>0.03</v>
      </c>
      <c r="N16" s="35">
        <f t="shared" si="14"/>
        <v>13109.243697478991</v>
      </c>
      <c r="O16" s="34">
        <v>0.05</v>
      </c>
      <c r="P16" s="35">
        <f t="shared" si="15"/>
        <v>21848.73949579832</v>
      </c>
      <c r="Q16" s="34">
        <v>0.08</v>
      </c>
      <c r="R16" s="35">
        <f t="shared" si="16"/>
        <v>34957.983193277309</v>
      </c>
      <c r="S16" s="39">
        <v>0.04</v>
      </c>
      <c r="T16" s="40">
        <f t="shared" si="17"/>
        <v>17478.991596638654</v>
      </c>
      <c r="U16" s="39">
        <v>6.5000000000000002E-2</v>
      </c>
      <c r="V16" s="35">
        <f t="shared" si="18"/>
        <v>28403.361344537818</v>
      </c>
      <c r="W16" s="41">
        <v>0.1555</v>
      </c>
      <c r="X16" s="35">
        <f t="shared" si="19"/>
        <v>67949.579831932773</v>
      </c>
      <c r="Y16" s="41">
        <v>0.17949999999999999</v>
      </c>
      <c r="Z16" s="42">
        <f t="shared" si="20"/>
        <v>78436.97478991597</v>
      </c>
      <c r="AA16" s="43"/>
      <c r="AB16" s="10"/>
    </row>
    <row r="17" spans="3:28" ht="60" customHeight="1">
      <c r="C17" s="31">
        <f>'COSTOS FINALES SUBASTA'!C17</f>
        <v>11</v>
      </c>
      <c r="D17" s="32" t="str">
        <f>'COSTOS FINALES SUBASTA'!B17</f>
        <v xml:space="preserve">SILLA ERGONOMICA  GIRATORIA </v>
      </c>
      <c r="E17" s="33">
        <f>'COSTOS FINALES SUBASTA'!D17</f>
        <v>20</v>
      </c>
      <c r="F17" s="72">
        <f>'COSTOS FINALES SUBASTA'!H17</f>
        <v>383500</v>
      </c>
      <c r="G17" s="34">
        <v>0.19</v>
      </c>
      <c r="H17" s="35">
        <f t="shared" si="10"/>
        <v>322268.90756302525</v>
      </c>
      <c r="I17" s="36">
        <f t="shared" si="21"/>
        <v>0.66500000000000004</v>
      </c>
      <c r="J17" s="37">
        <f t="shared" si="12"/>
        <v>214308.82352941181</v>
      </c>
      <c r="K17" s="34">
        <v>0.4</v>
      </c>
      <c r="L17" s="35">
        <f t="shared" si="13"/>
        <v>128907.56302521011</v>
      </c>
      <c r="M17" s="38">
        <v>0.03</v>
      </c>
      <c r="N17" s="35">
        <f t="shared" si="14"/>
        <v>9668.0672268907565</v>
      </c>
      <c r="O17" s="34">
        <v>0.05</v>
      </c>
      <c r="P17" s="35">
        <f t="shared" si="15"/>
        <v>16113.445378151264</v>
      </c>
      <c r="Q17" s="34">
        <v>0.08</v>
      </c>
      <c r="R17" s="35">
        <f t="shared" si="16"/>
        <v>25781.512605042022</v>
      </c>
      <c r="S17" s="39">
        <v>0.04</v>
      </c>
      <c r="T17" s="40">
        <f t="shared" si="17"/>
        <v>12890.756302521011</v>
      </c>
      <c r="U17" s="39">
        <v>6.5000000000000002E-2</v>
      </c>
      <c r="V17" s="35">
        <f t="shared" si="18"/>
        <v>20947.478991596643</v>
      </c>
      <c r="W17" s="41">
        <v>0.1555</v>
      </c>
      <c r="X17" s="35">
        <f t="shared" si="19"/>
        <v>50112.815126050424</v>
      </c>
      <c r="Y17" s="41">
        <v>0.17949999999999999</v>
      </c>
      <c r="Z17" s="42">
        <f t="shared" si="20"/>
        <v>57847.268907563033</v>
      </c>
      <c r="AA17" s="43"/>
      <c r="AB17" s="10"/>
    </row>
    <row r="18" spans="3:28" ht="60" customHeight="1">
      <c r="C18" s="31">
        <f>'COSTOS FINALES SUBASTA'!C18</f>
        <v>12</v>
      </c>
      <c r="D18" s="32" t="str">
        <f>'COSTOS FINALES SUBASTA'!B18</f>
        <v>SILLA INTERLOCUTORA</v>
      </c>
      <c r="E18" s="33">
        <f>'COSTOS FINALES SUBASTA'!D18</f>
        <v>14</v>
      </c>
      <c r="F18" s="72">
        <f>'COSTOS FINALES SUBASTA'!H18</f>
        <v>139750</v>
      </c>
      <c r="G18" s="34">
        <v>0.19</v>
      </c>
      <c r="H18" s="35">
        <f t="shared" si="10"/>
        <v>117436.97478991597</v>
      </c>
      <c r="I18" s="36">
        <f t="shared" si="21"/>
        <v>0.66500000000000004</v>
      </c>
      <c r="J18" s="37">
        <f t="shared" si="12"/>
        <v>78095.588235294126</v>
      </c>
      <c r="K18" s="34">
        <v>0.4</v>
      </c>
      <c r="L18" s="35">
        <f t="shared" si="13"/>
        <v>46974.789915966394</v>
      </c>
      <c r="M18" s="38">
        <v>0.03</v>
      </c>
      <c r="N18" s="35">
        <f t="shared" si="14"/>
        <v>3523.1092436974791</v>
      </c>
      <c r="O18" s="34">
        <v>0.05</v>
      </c>
      <c r="P18" s="35">
        <f t="shared" si="15"/>
        <v>5871.8487394957992</v>
      </c>
      <c r="Q18" s="34">
        <v>0.08</v>
      </c>
      <c r="R18" s="35">
        <f t="shared" si="16"/>
        <v>9394.957983193277</v>
      </c>
      <c r="S18" s="39">
        <v>0.04</v>
      </c>
      <c r="T18" s="40">
        <f t="shared" si="17"/>
        <v>4697.4789915966385</v>
      </c>
      <c r="U18" s="39">
        <v>6.5000000000000002E-2</v>
      </c>
      <c r="V18" s="35">
        <f t="shared" si="18"/>
        <v>7633.4033613445381</v>
      </c>
      <c r="W18" s="41">
        <v>0.1555</v>
      </c>
      <c r="X18" s="35">
        <f t="shared" si="19"/>
        <v>18261.449579831933</v>
      </c>
      <c r="Y18" s="41">
        <v>0.17949999999999999</v>
      </c>
      <c r="Z18" s="42">
        <f t="shared" si="20"/>
        <v>21079.936974789915</v>
      </c>
      <c r="AA18" s="43"/>
      <c r="AB18" s="10"/>
    </row>
    <row r="19" spans="3:28" ht="60" customHeight="1">
      <c r="C19" s="31">
        <f>'COSTOS FINALES SUBASTA'!C19</f>
        <v>13</v>
      </c>
      <c r="D19" s="32" t="str">
        <f>'COSTOS FINALES SUBASTA'!B19</f>
        <v> SILLA PLASTICA</v>
      </c>
      <c r="E19" s="33">
        <f>'COSTOS FINALES SUBASTA'!D19</f>
        <v>100</v>
      </c>
      <c r="F19" s="72">
        <f>'COSTOS FINALES SUBASTA'!H19</f>
        <v>35750</v>
      </c>
      <c r="G19" s="34">
        <v>0.19</v>
      </c>
      <c r="H19" s="35">
        <f t="shared" si="10"/>
        <v>30042.016806722691</v>
      </c>
      <c r="I19" s="36">
        <f t="shared" si="21"/>
        <v>0.66500000000000004</v>
      </c>
      <c r="J19" s="37">
        <f t="shared" si="12"/>
        <v>19977.941176470591</v>
      </c>
      <c r="K19" s="34">
        <v>0.4</v>
      </c>
      <c r="L19" s="35">
        <f t="shared" si="13"/>
        <v>12016.806722689078</v>
      </c>
      <c r="M19" s="38">
        <v>0.03</v>
      </c>
      <c r="N19" s="35">
        <f t="shared" si="14"/>
        <v>901.26050420168076</v>
      </c>
      <c r="O19" s="34">
        <v>0.05</v>
      </c>
      <c r="P19" s="35">
        <f t="shared" si="15"/>
        <v>1502.1008403361348</v>
      </c>
      <c r="Q19" s="34">
        <v>0.08</v>
      </c>
      <c r="R19" s="35">
        <f t="shared" si="16"/>
        <v>2403.3613445378155</v>
      </c>
      <c r="S19" s="39">
        <v>0.04</v>
      </c>
      <c r="T19" s="40">
        <f t="shared" si="17"/>
        <v>1201.6806722689078</v>
      </c>
      <c r="U19" s="39">
        <v>6.5000000000000002E-2</v>
      </c>
      <c r="V19" s="35">
        <f t="shared" si="18"/>
        <v>1952.7310924369749</v>
      </c>
      <c r="W19" s="41">
        <v>0.1555</v>
      </c>
      <c r="X19" s="35">
        <f t="shared" si="19"/>
        <v>4671.5336134453783</v>
      </c>
      <c r="Y19" s="41">
        <v>0.17949999999999999</v>
      </c>
      <c r="Z19" s="42">
        <f t="shared" si="20"/>
        <v>5392.542016806723</v>
      </c>
      <c r="AA19" s="43"/>
      <c r="AB19" s="10"/>
    </row>
    <row r="20" spans="3:28" ht="60" customHeight="1">
      <c r="C20" s="31">
        <f>'COSTOS FINALES SUBASTA'!C20</f>
        <v>14</v>
      </c>
      <c r="D20" s="32" t="str">
        <f>'COSTOS FINALES SUBASTA'!B20</f>
        <v>COLCHONETAS</v>
      </c>
      <c r="E20" s="33">
        <f>'COSTOS FINALES SUBASTA'!D20</f>
        <v>11</v>
      </c>
      <c r="F20" s="72">
        <f>'COSTOS FINALES SUBASTA'!H20</f>
        <v>202800</v>
      </c>
      <c r="G20" s="34">
        <v>0.19</v>
      </c>
      <c r="H20" s="35">
        <f t="shared" si="10"/>
        <v>170420.16806722688</v>
      </c>
      <c r="I20" s="36">
        <f t="shared" si="21"/>
        <v>0.66500000000000004</v>
      </c>
      <c r="J20" s="37">
        <f t="shared" si="12"/>
        <v>113329.41176470589</v>
      </c>
      <c r="K20" s="34">
        <v>0.4</v>
      </c>
      <c r="L20" s="35">
        <f t="shared" si="13"/>
        <v>68168.067226890751</v>
      </c>
      <c r="M20" s="38">
        <v>0.03</v>
      </c>
      <c r="N20" s="35">
        <f t="shared" si="14"/>
        <v>5112.6050420168067</v>
      </c>
      <c r="O20" s="34">
        <v>0.05</v>
      </c>
      <c r="P20" s="35">
        <f t="shared" si="15"/>
        <v>8521.0084033613439</v>
      </c>
      <c r="Q20" s="34">
        <v>0.08</v>
      </c>
      <c r="R20" s="35">
        <f t="shared" si="16"/>
        <v>13633.613445378151</v>
      </c>
      <c r="S20" s="39">
        <v>0.04</v>
      </c>
      <c r="T20" s="40">
        <f t="shared" si="17"/>
        <v>6816.8067226890753</v>
      </c>
      <c r="U20" s="39">
        <v>6.5000000000000002E-2</v>
      </c>
      <c r="V20" s="35">
        <f t="shared" si="18"/>
        <v>11077.310924369747</v>
      </c>
      <c r="W20" s="41">
        <v>0.1555</v>
      </c>
      <c r="X20" s="35">
        <f t="shared" si="19"/>
        <v>26500.336134453781</v>
      </c>
      <c r="Y20" s="41">
        <v>0.17949999999999999</v>
      </c>
      <c r="Z20" s="42">
        <f t="shared" si="20"/>
        <v>30590.420168067223</v>
      </c>
      <c r="AA20" s="43"/>
      <c r="AB20" s="10"/>
    </row>
    <row r="21" spans="3:28" ht="15.75" customHeight="1">
      <c r="E21" s="1"/>
      <c r="F21" s="1"/>
      <c r="G21" s="1"/>
      <c r="H21" s="44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3:28" ht="15.75" customHeight="1">
      <c r="E22" s="1"/>
      <c r="F22" s="1"/>
      <c r="G22" s="1"/>
      <c r="H22" s="44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3:28" ht="15.75" customHeight="1">
      <c r="E23" s="1"/>
      <c r="F23" s="1"/>
      <c r="G23" s="1"/>
      <c r="H23" s="4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3:28" ht="15.75" customHeight="1">
      <c r="E24" s="1"/>
      <c r="F24" s="1"/>
      <c r="G24" s="1"/>
      <c r="H24" s="4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3:28" ht="15.75" customHeight="1">
      <c r="E25" s="74"/>
      <c r="F25" s="75" t="s">
        <v>9</v>
      </c>
      <c r="G25" s="75"/>
      <c r="H25" s="4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3:28" ht="15.75" customHeight="1">
      <c r="E26" s="74"/>
      <c r="F26" s="75" t="s">
        <v>10</v>
      </c>
      <c r="G26" s="75"/>
      <c r="H26" s="4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3:28" ht="15.75" customHeight="1">
      <c r="E27" s="1"/>
      <c r="F27" s="45"/>
      <c r="G27" s="45"/>
      <c r="H27" s="4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3:28" ht="15.75" customHeight="1">
      <c r="E28" s="1"/>
      <c r="F28" s="45"/>
      <c r="G28" s="45"/>
      <c r="H28" s="4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3:28" ht="15.75" customHeight="1">
      <c r="E29" s="1"/>
      <c r="F29" s="45"/>
      <c r="G29" s="45"/>
      <c r="H29" s="4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3:28" ht="15.75" customHeight="1">
      <c r="E30" s="1"/>
      <c r="F30" s="45"/>
      <c r="G30" s="45"/>
      <c r="H30" s="4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3:28" ht="15.75" customHeight="1">
      <c r="E31" s="1"/>
      <c r="F31" s="45"/>
      <c r="G31" s="45"/>
      <c r="H31" s="4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3:28" ht="15.75" customHeight="1">
      <c r="E32" s="1"/>
      <c r="F32" s="47"/>
      <c r="G32" s="47"/>
      <c r="H32" s="4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5:26" ht="15.75" customHeight="1">
      <c r="E33" s="1"/>
      <c r="F33" s="46" t="s">
        <v>11</v>
      </c>
      <c r="G33" s="46"/>
      <c r="H33" s="4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5:26" ht="15.75" customHeight="1">
      <c r="E34" s="1"/>
      <c r="F34" s="46" t="s">
        <v>12</v>
      </c>
      <c r="G34" s="46"/>
      <c r="H34" s="4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5:26" ht="15.75" customHeight="1">
      <c r="E35" s="1"/>
      <c r="F35" s="46" t="s">
        <v>13</v>
      </c>
      <c r="G35" s="46"/>
      <c r="H35" s="4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5:26" ht="15.75" customHeight="1">
      <c r="E36" s="1"/>
      <c r="F36" s="46"/>
      <c r="G36" s="46"/>
      <c r="H36" s="4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5:26" ht="15.75" customHeight="1">
      <c r="E37" s="1"/>
      <c r="F37" s="46"/>
      <c r="G37" s="46"/>
      <c r="H37" s="4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5:26" ht="15.75" customHeight="1">
      <c r="E38" s="1"/>
      <c r="F38" s="46"/>
      <c r="G38" s="46"/>
      <c r="H38" s="4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5:26" ht="15.75" customHeight="1"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5:26" ht="15.75" customHeight="1"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5:26" ht="15.75" customHeight="1"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5:26" ht="15.75" customHeight="1"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5:26" ht="15.75" customHeight="1"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5:26" ht="15.75" customHeight="1"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5:26" ht="15.75" customHeight="1"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5:26" ht="15.75" customHeight="1"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5:26" ht="15.75" customHeight="1"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5:26" ht="15.75" customHeight="1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5:26" ht="15.75" customHeight="1"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5:26" ht="15.75" customHeight="1"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5:26" ht="15.75" customHeight="1"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5:26" ht="15.75" customHeight="1"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5:26" ht="15.75" customHeight="1"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5:26" ht="15.75" customHeight="1"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5:26" ht="15.75" customHeight="1"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5:26" ht="15.75" customHeight="1"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5:26" ht="15.75" customHeight="1"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5:26" ht="15.75" customHeight="1"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5:26" ht="15.75" customHeight="1"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5:26" ht="15.75" customHeight="1"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5:26" ht="15.75" customHeight="1"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5:26" ht="15.75" customHeight="1"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5:26" ht="15.75" customHeight="1"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5:26" ht="15.75" customHeight="1"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5:26" ht="15.75" customHeight="1"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5:26" ht="15.75" customHeight="1"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5:26" ht="15.75" customHeight="1"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5:26" ht="15.75" customHeight="1"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5:26" ht="15.75" customHeight="1"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5:26" ht="15.75" customHeight="1"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5:26" ht="15.75" customHeight="1"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5:26" ht="15.75" customHeight="1"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5:26" ht="15.75" customHeight="1"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5:26" ht="15.75" customHeight="1"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5:26" ht="15.75" customHeight="1"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5:26" ht="15.75" customHeight="1"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5:26" ht="15.75" customHeight="1"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5:26" ht="15.75" customHeight="1"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5:26" ht="15.75" customHeight="1"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5:26" ht="15.75" customHeight="1"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5:26" ht="15.75" customHeight="1"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5:26" ht="15.75" customHeight="1"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5:26" ht="15.75" customHeight="1"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5:26" ht="15.75" customHeight="1"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5:26" ht="15.75" customHeight="1"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5:26" ht="15.75" customHeight="1"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5:26" ht="15.75" customHeight="1"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5:26" ht="15.75" customHeight="1"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5:26" ht="15.75" customHeight="1"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5:26" ht="15.75" customHeight="1"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5:26" ht="15.75" customHeight="1"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5:26" ht="15.75" customHeight="1"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5:26" ht="15.75" customHeight="1"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5:26" ht="15.75" customHeight="1"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5:26" ht="15.75" customHeight="1"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5:26" ht="15.75" customHeight="1"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5:26" ht="15.75" customHeight="1"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5:26" ht="15.75" customHeight="1"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5:26" ht="15.75" customHeight="1"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5:26" ht="15.75" customHeight="1"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5:26" ht="15.75" customHeight="1"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5:26" ht="15.75" customHeight="1"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5:26" ht="15.75" customHeight="1"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5:26" ht="15.75" customHeight="1"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5:26" ht="15.75" customHeight="1"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5:26" ht="15.75" customHeight="1"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5:26" ht="15.75" customHeight="1"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5:26" ht="15.75" customHeight="1"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5:26" ht="15.75" customHeight="1"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5:26" ht="15.75" customHeight="1"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5:26" ht="15.75" customHeight="1"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5:26" ht="15.75" customHeight="1"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5:26" ht="15.75" customHeight="1"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5:26" ht="15.75" customHeight="1"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5:26" ht="15.75" customHeight="1"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5:26" ht="15.75" customHeight="1"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5:26" ht="15.75" customHeight="1"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5:26" ht="15.75" customHeight="1"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5:26" ht="15.75" customHeight="1"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5:26" ht="15.75" customHeight="1"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5:26" ht="15.75" customHeight="1"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5:26" ht="15.75" customHeight="1"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5:26" ht="15.75" customHeight="1"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5:26" ht="15.75" customHeight="1"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5:26" ht="15.75" customHeight="1"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5:26" ht="15.75" customHeight="1"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5:26" ht="15.75" customHeight="1"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5:26" ht="15.75" customHeight="1"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5:26" ht="15.75" customHeight="1"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5:26" ht="15.75" customHeight="1"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5:26" ht="15.75" customHeight="1"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5:26" ht="15.75" customHeight="1"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5:26" ht="15.75" customHeight="1"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5:26" ht="15.75" customHeight="1"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5:26" ht="15.75" customHeight="1"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5:26" ht="15.75" customHeight="1"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5:26" ht="15.75" customHeight="1"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5:26" ht="15.75" customHeight="1"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5:26" ht="15.75" customHeight="1"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5:26" ht="15.75" customHeight="1"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5:26" ht="15.75" customHeight="1"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5:26" ht="15.75" customHeight="1"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5:26" ht="15.75" customHeight="1"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5:26" ht="15.75" customHeight="1"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5:26" ht="15.75" customHeight="1"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5:26" ht="15.75" customHeight="1"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5:26" ht="15.75" customHeight="1"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5:26" ht="15.75" customHeight="1"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5:26" ht="15.75" customHeight="1"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5:26" ht="15.75" customHeight="1"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5:26" ht="15.75" customHeight="1"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5:26" ht="15.75" customHeight="1"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5:26" ht="15.75" customHeight="1"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5:26" ht="15.75" customHeight="1"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5:26" ht="15.75" customHeight="1"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5:26" ht="15.75" customHeight="1"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5:26" ht="15.75" customHeight="1"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5:26" ht="15.75" customHeight="1"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5:26" ht="15.75" customHeight="1"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5:26" ht="15.75" customHeight="1"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5:26" ht="15.75" customHeight="1"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5:26" ht="15.75" customHeight="1"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5:26" ht="15.75" customHeight="1"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5:26" ht="15.75" customHeight="1"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5:26" ht="15.75" customHeight="1"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5:26" ht="15.75" customHeight="1"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5:26" ht="15.75" customHeight="1"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5:26" ht="15.75" customHeight="1"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5:26" ht="15.75" customHeight="1"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5:26" ht="15.75" customHeight="1"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5:26" ht="15.75" customHeight="1"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5:26" ht="15.75" customHeight="1"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5:26" ht="15.75" customHeight="1"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5:26" ht="15.75" customHeight="1"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5:26" ht="15.75" customHeight="1"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5:26" ht="15.75" customHeight="1"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5:26" ht="15.75" customHeight="1"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5:26" ht="15.75" customHeight="1"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5:26" ht="15.75" customHeight="1"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5:26" ht="15.75" customHeight="1"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5:26" ht="15.75" customHeight="1"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5:26" ht="15.75" customHeight="1"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5:26" ht="15.75" customHeight="1"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5:26" ht="15.75" customHeight="1"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5:26" ht="15.75" customHeight="1"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5:26" ht="15.75" customHeight="1"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5:26" ht="15.75" customHeight="1"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5:26" ht="15.75" customHeight="1"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5:26" ht="15.75" customHeight="1"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5:26" ht="15.75" customHeight="1"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5:26" ht="15.75" customHeight="1"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5:26" ht="15.75" customHeight="1"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5:26" ht="15.75" customHeight="1"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5:26" ht="15.75" customHeight="1"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5:26" ht="15.75" customHeight="1"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5:26" ht="15.75" customHeight="1"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5:26" ht="15.75" customHeight="1"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5:26" ht="15.75" customHeight="1"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5:26" ht="15.75" customHeight="1"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5:26" ht="15.75" customHeight="1"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5:26" ht="15.75" customHeight="1"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5:26" ht="15.75" customHeight="1"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5:26" ht="15.75" customHeight="1"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5:26" ht="15.75" customHeight="1"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5:26" ht="15.75" customHeight="1"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5:26" ht="15.75" customHeight="1"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5:26" ht="15.75" customHeight="1"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5:26" ht="15.75" customHeight="1"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5:26" ht="15.75" customHeight="1"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5:26" ht="15.75" customHeight="1"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5:26" ht="15.75" customHeight="1"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5:26" ht="15.75" customHeight="1"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5:26" ht="15.75" customHeight="1"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5:26" ht="15.75" customHeight="1"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5:26" ht="15.75" customHeight="1"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5:26" ht="15.75" customHeight="1"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5:26" ht="15.75" customHeight="1"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5:26" ht="15.75" customHeight="1"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5:26" ht="15.75" customHeight="1"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5:26" ht="15.75" customHeight="1"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5:26" ht="15.75" customHeight="1"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5:26" ht="15.75" customHeight="1"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5:26" ht="15.75" customHeight="1"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5:26" ht="15.75" customHeight="1"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5:26" ht="15.75" customHeight="1"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5:26" ht="15.75" customHeight="1"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5:26" ht="15.75" customHeight="1"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5:26" ht="15.75" customHeight="1"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5:26" ht="15.75" customHeight="1"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5:26" ht="15.75" customHeight="1"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5:26" ht="15.75" customHeight="1"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5:26" ht="15.75" customHeight="1"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5:26" ht="15.75" customHeight="1"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5:26" ht="15.75" customHeight="1"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5:26" ht="15.75" customHeight="1"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5:26" ht="15.75" customHeight="1"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5:26" ht="15.75" customHeight="1"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5:26" ht="15.75" customHeight="1"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5:26" ht="15.75" customHeight="1"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5:26" ht="15.75" customHeight="1"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5:26" ht="15.75" customHeight="1"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5:26" ht="15.75" customHeight="1"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5:26" ht="15.75" customHeight="1"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5:26" ht="15.75" customHeight="1"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5:26" ht="15.75" customHeight="1"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5:26" ht="15.75" customHeight="1"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5:26" ht="15.75" customHeight="1"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5:26" ht="15.75" customHeight="1"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5:26" ht="15.75" customHeight="1"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5:26" ht="15.75" customHeight="1"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5:26" ht="15.75" customHeight="1"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5:26" ht="15.75" customHeight="1"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5:26" ht="15.75" customHeight="1"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5:26" ht="15.75" customHeight="1"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5:26" ht="15.75" customHeight="1"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5:26" ht="15.75" customHeight="1"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5:26" ht="15.75" customHeight="1"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5:26" ht="15.75" customHeight="1"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5:26" ht="15.75" customHeight="1"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5:26" ht="15.75" customHeight="1"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5:26" ht="15.75" customHeight="1"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5:26" ht="15.75" customHeight="1"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5:26" ht="15.75" customHeight="1"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5:26" ht="15.75" customHeight="1"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5:26" ht="15.75" customHeight="1"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5:26" ht="15.75" customHeight="1"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5:26" ht="15.75" customHeight="1"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5:26" ht="15.75" customHeight="1"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5:26" ht="15.75" customHeight="1"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5:26" ht="15.75" customHeight="1"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5:26" ht="15.75" customHeight="1"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5:26" ht="15.75" customHeight="1"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5:26" ht="15.75" customHeight="1"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5:26" ht="15.75" customHeight="1"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5:26" ht="15.75" customHeight="1"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5:26" ht="15.75" customHeight="1"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5:26" ht="15.75" customHeight="1"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5:26" ht="15.75" customHeight="1"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5:26" ht="15.75" customHeight="1"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5:26" ht="15.75" customHeight="1"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5:26" ht="15.75" customHeight="1"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5:26" ht="15.75" customHeight="1"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5:26" ht="15.75" customHeight="1"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5:26" ht="15.75" customHeight="1"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5:26" ht="15.75" customHeight="1"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5:26" ht="15.75" customHeight="1"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5:26" ht="15.75" customHeight="1"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5:26" ht="15.75" customHeight="1"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5:26" ht="15.75" customHeight="1"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5:26" ht="15.75" customHeight="1"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5:26" ht="15.75" customHeight="1"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5:26" ht="15.75" customHeight="1"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5:26" ht="15.75" customHeight="1"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5:26" ht="15.75" customHeight="1"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5:26" ht="15.75" customHeight="1"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5:26" ht="15.75" customHeight="1"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5:26" ht="15.75" customHeight="1"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5:26" ht="15.75" customHeight="1"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5:26" ht="15.75" customHeight="1"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5:26" ht="15.75" customHeight="1"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5:26" ht="15.75" customHeight="1"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5:26" ht="15.75" customHeight="1"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5:26" ht="15.75" customHeight="1"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5:26" ht="15.75" customHeight="1"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5:26" ht="15.75" customHeight="1"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5:26" ht="15.75" customHeight="1"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5:26" ht="15.75" customHeight="1"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5:26" ht="15.75" customHeight="1"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5:26" ht="15.75" customHeight="1"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5:26" ht="15.75" customHeight="1"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5:26" ht="15.75" customHeight="1"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5:26" ht="15.75" customHeight="1"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5:26" ht="15.75" customHeight="1"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5:26" ht="15.75" customHeight="1"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5:26" ht="15.75" customHeight="1"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5:26" ht="15.75" customHeight="1"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5:26" ht="15.75" customHeight="1"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5:26" ht="15.75" customHeight="1"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5:26" ht="15.75" customHeight="1"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5:26" ht="15.75" customHeight="1"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5:26" ht="15.75" customHeight="1"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5:26" ht="15.75" customHeight="1"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5:26" ht="15.75" customHeight="1"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5:26" ht="15.75" customHeight="1"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5:26" ht="15.75" customHeight="1"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5:26" ht="15.75" customHeight="1"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5:26" ht="15.75" customHeight="1"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5:26" ht="15.75" customHeight="1"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5:26" ht="15.75" customHeight="1"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5:26" ht="15.75" customHeight="1"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5:26" ht="15.75" customHeight="1"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5:26" ht="15.75" customHeight="1"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5:26" ht="15.75" customHeight="1"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5:26" ht="15.75" customHeight="1"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5:26" ht="15.75" customHeight="1"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5:26" ht="15.75" customHeight="1"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5:26" ht="15.75" customHeight="1"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5:26" ht="15.75" customHeight="1"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5:26" ht="15.75" customHeight="1"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5:26" ht="15.75" customHeight="1"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5:26" ht="15.75" customHeight="1"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5:26" ht="15.75" customHeight="1"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5:26" ht="15.75" customHeight="1"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5:26" ht="15.75" customHeight="1"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5:26" ht="15.75" customHeight="1"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5:26" ht="15.75" customHeight="1"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5:26" ht="15.75" customHeight="1"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5:26" ht="15.75" customHeight="1"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5:26" ht="15.75" customHeight="1"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5:26" ht="15.75" customHeight="1"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5:26" ht="15.75" customHeight="1"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5:26" ht="15.75" customHeight="1"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5:26" ht="15.75" customHeight="1"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5:26" ht="15.75" customHeight="1"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5:26" ht="15.75" customHeight="1"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5:26" ht="15.75" customHeight="1"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5:26" ht="15.75" customHeight="1"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5:26" ht="15.75" customHeight="1"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5:26" ht="15.75" customHeight="1"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5:26" ht="15.75" customHeight="1"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5:26" ht="15.75" customHeight="1"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5:26" ht="15.75" customHeight="1"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5:26" ht="15.75" customHeight="1"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5:26" ht="15.75" customHeight="1"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5:26" ht="15.75" customHeight="1"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5:26" ht="15.75" customHeight="1"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5:26" ht="15.75" customHeight="1"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5:26" ht="15.75" customHeight="1"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5:26" ht="15.75" customHeight="1"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5:26" ht="15.75" customHeight="1"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5:26" ht="15.75" customHeight="1"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5:26" ht="15.75" customHeight="1"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5:26" ht="15.75" customHeight="1"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5:26" ht="15.75" customHeight="1"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5:26" ht="15.75" customHeight="1"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5:26" ht="15.75" customHeight="1"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5:26" ht="15.75" customHeight="1"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5:26" ht="15.75" customHeight="1"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5:26" ht="15.75" customHeight="1"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5:26" ht="15.75" customHeight="1"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5:26" ht="15.75" customHeight="1"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5:26" ht="15.75" customHeight="1"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5:26" ht="15.75" customHeight="1"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5:26" ht="15.75" customHeight="1"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5:26" ht="15.75" customHeight="1"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5:26" ht="15.75" customHeight="1"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5:26" ht="15.75" customHeight="1"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5:26" ht="15.75" customHeight="1"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5:26" ht="15.75" customHeight="1"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5:26" ht="15.75" customHeight="1"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5:26" ht="15.75" customHeight="1"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5:26" ht="15.75" customHeight="1"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5:26" ht="15.75" customHeight="1"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5:26" ht="15.75" customHeight="1"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5:26" ht="15.75" customHeight="1"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5:26" ht="15.75" customHeight="1"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5:26" ht="15.75" customHeight="1"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5:26" ht="15.75" customHeight="1"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5:26" ht="15.75" customHeight="1"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5:26" ht="15.75" customHeight="1"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5:26" ht="15.75" customHeight="1"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5:26" ht="15.75" customHeight="1"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5:26" ht="15.75" customHeight="1"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5:26" ht="15.75" customHeight="1"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5:26" ht="15.75" customHeight="1"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5:26" ht="15.75" customHeight="1"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5:26" ht="15.75" customHeight="1"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5:26" ht="15.75" customHeight="1"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5:26" ht="15.75" customHeight="1"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5:26" ht="15.75" customHeight="1"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5:26" ht="15.75" customHeight="1"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5:26" ht="15.75" customHeight="1"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5:26" ht="15.75" customHeight="1"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5:26" ht="15.75" customHeight="1"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5:26" ht="15.75" customHeight="1"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5:26" ht="15.75" customHeight="1"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5:26" ht="15.75" customHeight="1"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5:26" ht="15.75" customHeight="1"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5:26" ht="15.75" customHeight="1"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5:26" ht="15.75" customHeight="1"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5:26" ht="15.75" customHeight="1"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5:26" ht="15.75" customHeight="1"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5:26" ht="15.75" customHeight="1"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5:26" ht="15.75" customHeight="1"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5:26" ht="15.75" customHeight="1"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5:26" ht="15.75" customHeight="1"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5:26" ht="15.75" customHeight="1"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5:26" ht="15.75" customHeight="1"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5:26" ht="15.75" customHeight="1"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5:26" ht="15.75" customHeight="1"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5:26" ht="15.75" customHeight="1"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5:26" ht="15.75" customHeight="1"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5:26" ht="15.75" customHeight="1"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5:26" ht="15.75" customHeight="1"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5:26" ht="15.75" customHeight="1"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5:26" ht="15.75" customHeight="1"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5:26" ht="15.75" customHeight="1"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5:26" ht="15.75" customHeight="1"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5:26" ht="15.75" customHeight="1"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5:26" ht="15.75" customHeight="1"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5:26" ht="15.75" customHeight="1"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5:26" ht="15.75" customHeight="1"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5:26" ht="15.75" customHeight="1"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5:26" ht="15.75" customHeight="1"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5:26" ht="15.75" customHeight="1"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5:26" ht="15.75" customHeight="1"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5:26" ht="15.75" customHeight="1"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5:26" ht="15.75" customHeight="1"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5:26" ht="15.75" customHeight="1"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5:26" ht="15.75" customHeight="1"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5:26" ht="15.75" customHeight="1"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5:26" ht="15.75" customHeight="1"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5:26" ht="15.75" customHeight="1"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5:26" ht="15.75" customHeight="1"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5:26" ht="15.75" customHeight="1"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5:26" ht="15.75" customHeight="1"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5:26" ht="15.75" customHeight="1"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5:26" ht="15.75" customHeight="1"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5:26" ht="15.75" customHeight="1"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5:26" ht="15.75" customHeight="1"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5:26" ht="15.75" customHeight="1"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5:26" ht="15.75" customHeight="1"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5:26" ht="15.75" customHeight="1"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5:26" ht="15.75" customHeight="1"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5:26" ht="15.75" customHeight="1"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5:26" ht="15.75" customHeight="1"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5:26" ht="15.75" customHeight="1"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5:26" ht="15.75" customHeight="1"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5:26" ht="15.75" customHeight="1"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5:26" ht="15.75" customHeight="1"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5:26" ht="15.75" customHeight="1"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5:26" ht="15.75" customHeight="1"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5:26" ht="15.75" customHeight="1"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5:26" ht="15.75" customHeight="1"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5:26" ht="15.75" customHeight="1"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5:26" ht="15.75" customHeight="1"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5:26" ht="15.75" customHeight="1"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5:26" ht="15.75" customHeight="1"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5:26" ht="15.75" customHeight="1"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5:26" ht="15.75" customHeight="1"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5:26" ht="15.75" customHeight="1"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5:26" ht="15.75" customHeight="1"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5:26" ht="15.75" customHeight="1"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5:26" ht="15.75" customHeight="1"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5:26" ht="15.75" customHeight="1"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5:26" ht="15.75" customHeight="1"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5:26" ht="15.75" customHeight="1"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5:26" ht="15.75" customHeight="1"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5:26" ht="15.75" customHeight="1"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5:26" ht="15.75" customHeight="1"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5:26" ht="15.75" customHeight="1"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5:26" ht="15.75" customHeight="1"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5:26" ht="15.75" customHeight="1"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5:26" ht="15.75" customHeight="1"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5:26" ht="15.75" customHeight="1"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5:26" ht="15.75" customHeight="1"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5:26" ht="15.75" customHeight="1"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5:26" ht="15.75" customHeight="1"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5:26" ht="15.75" customHeight="1"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5:26" ht="15.75" customHeight="1"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5:26" ht="15.75" customHeight="1"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5:26" ht="15.75" customHeight="1"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5:26" ht="15.75" customHeight="1"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5:26" ht="15.75" customHeight="1"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5:26" ht="15.75" customHeight="1"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5:26" ht="15.75" customHeight="1"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5:26" ht="15.75" customHeight="1"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5:26" ht="15.75" customHeight="1"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5:26" ht="15.75" customHeight="1"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5:26" ht="15.75" customHeight="1"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5:26" ht="15.75" customHeight="1"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5:26" ht="15.75" customHeight="1"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5:26" ht="15.75" customHeight="1"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5:26" ht="15.75" customHeight="1"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5:26" ht="15.75" customHeight="1"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5:26" ht="15.75" customHeight="1"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5:26" ht="15.75" customHeight="1"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5:26" ht="15.75" customHeight="1"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5:26" ht="15.75" customHeight="1"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5:26" ht="15.75" customHeight="1"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5:26" ht="15.75" customHeight="1"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5:26" ht="15.75" customHeight="1"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5:26" ht="15.75" customHeight="1"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5:26" ht="15.75" customHeight="1"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5:26" ht="15.75" customHeight="1"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5:26" ht="15.75" customHeight="1"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5:26" ht="15.75" customHeight="1"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5:26" ht="15.75" customHeight="1"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5:26" ht="15.75" customHeight="1"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5:26" ht="15.75" customHeight="1"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5:26" ht="15.75" customHeight="1"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5:26" ht="15.75" customHeight="1"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5:26" ht="15.75" customHeight="1"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5:26" ht="15.75" customHeight="1"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5:26" ht="15.75" customHeight="1"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5:26" ht="15.75" customHeight="1"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5:26" ht="15.75" customHeight="1"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5:26" ht="15.75" customHeight="1"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5:26" ht="15.75" customHeight="1"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5:26" ht="15.75" customHeight="1"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5:26" ht="15.75" customHeight="1"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5:26" ht="15.75" customHeight="1"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5:26" ht="15.75" customHeight="1"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5:26" ht="15.75" customHeight="1"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5:26" ht="15.75" customHeight="1"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5:26" ht="15.75" customHeight="1"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5:26" ht="15.75" customHeight="1"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5:26" ht="15.75" customHeight="1"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5:26" ht="15.75" customHeight="1"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5:26" ht="15.75" customHeight="1"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5:26" ht="15.75" customHeight="1"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5:26" ht="15.75" customHeight="1"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5:26" ht="15.75" customHeight="1"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5:26" ht="15.75" customHeight="1"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5:26" ht="15.75" customHeight="1"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5:26" ht="15.75" customHeight="1"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5:26" ht="15.75" customHeight="1"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5:26" ht="15.75" customHeight="1"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5:26" ht="15.75" customHeight="1"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5:26" ht="15.75" customHeight="1"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5:26" ht="15.75" customHeight="1"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5:26" ht="15.75" customHeight="1"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5:26" ht="15.75" customHeight="1"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5:26" ht="15.75" customHeight="1"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5:26" ht="15.75" customHeight="1"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5:26" ht="15.75" customHeight="1"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5:26" ht="15.75" customHeight="1"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5:26" ht="15.75" customHeight="1"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5:26" ht="15.75" customHeight="1"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5:26" ht="15.75" customHeight="1"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5:26" ht="15.75" customHeight="1"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5:26" ht="15.75" customHeight="1"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5:26" ht="15.75" customHeight="1"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5:26" ht="15.75" customHeight="1"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5:26" ht="15.75" customHeight="1"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5:26" ht="15.75" customHeight="1"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5:26" ht="15.75" customHeight="1"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5:26" ht="15.75" customHeight="1"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5:26" ht="15.75" customHeight="1"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5:26" ht="15.75" customHeight="1"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5:26" ht="15.75" customHeight="1"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5:26" ht="15.75" customHeight="1"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5:26" ht="15.75" customHeight="1"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5:26" ht="15.75" customHeight="1"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5:26" ht="15.75" customHeight="1"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5:26" ht="15.75" customHeight="1"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5:26" ht="15.75" customHeight="1"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5:26" ht="15.75" customHeight="1"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5:26" ht="15.75" customHeight="1"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5:26" ht="15.75" customHeight="1"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5:26" ht="15.75" customHeight="1"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5:26" ht="15.75" customHeight="1"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5:26" ht="15.75" customHeight="1"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5:26" ht="15.75" customHeight="1"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5:26" ht="15.75" customHeight="1"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5:26" ht="15.75" customHeight="1"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5:26" ht="15.75" customHeight="1"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5:26" ht="15.75" customHeight="1"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5:26" ht="15.75" customHeight="1"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5:26" ht="15.75" customHeight="1"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5:26" ht="15.75" customHeight="1"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5:26" ht="15.75" customHeight="1"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5:26" ht="15.75" customHeight="1"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5:26" ht="15.75" customHeight="1"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5:26" ht="15.75" customHeight="1"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5:26" ht="15.75" customHeight="1"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5:26" ht="15.75" customHeight="1"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5:26" ht="15.75" customHeight="1"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5:26" ht="15.75" customHeight="1"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5:26" ht="15.75" customHeight="1"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5:26" ht="15.75" customHeight="1"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5:26" ht="15.75" customHeight="1"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5:26" ht="15.75" customHeight="1"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5:26" ht="15.75" customHeight="1"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5:26" ht="15.75" customHeight="1"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5:26" ht="15.75" customHeight="1"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5:26" ht="15.75" customHeight="1"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5:26" ht="15.75" customHeight="1"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5:26" ht="15.75" customHeight="1"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5:26" ht="15.75" customHeight="1"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5:26" ht="15.75" customHeight="1"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5:26" ht="15.75" customHeight="1"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5:26" ht="15.75" customHeight="1"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5:26" ht="15.75" customHeight="1"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5:26" ht="15.75" customHeight="1"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5:26" ht="15.75" customHeight="1"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5:26" ht="15.75" customHeight="1"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5:26" ht="15.75" customHeight="1"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5:26" ht="15.75" customHeight="1"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5:26" ht="15.75" customHeight="1"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5:26" ht="15.75" customHeight="1"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5:26" ht="15.75" customHeight="1"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5:26" ht="15.75" customHeight="1"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5:26" ht="15.75" customHeight="1"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5:26" ht="15.75" customHeight="1"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5:26" ht="15.75" customHeight="1"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5:26" ht="15.75" customHeight="1"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5:26" ht="15.75" customHeight="1"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5:26" ht="15.75" customHeight="1"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5:26" ht="15.75" customHeight="1"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5:26" ht="15.75" customHeight="1"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5:26" ht="15.75" customHeight="1"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5:26" ht="15.75" customHeight="1"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5:26" ht="15.75" customHeight="1"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5:26" ht="15.75" customHeight="1"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5:26" ht="15.75" customHeight="1"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5:26" ht="15.75" customHeight="1"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5:26" ht="15.75" customHeight="1"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5:26" ht="15.75" customHeight="1"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5:26" ht="15.75" customHeight="1"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5:26" ht="15.75" customHeight="1"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5:26" ht="15.75" customHeight="1"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5:26" ht="15.75" customHeight="1"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5:26" ht="15.75" customHeight="1"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5:26" ht="15.75" customHeight="1"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5:26" ht="15.75" customHeight="1"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5:26" ht="15.75" customHeight="1"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5:26" ht="15.75" customHeight="1"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5:26" ht="15.75" customHeight="1"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5:26" ht="15.75" customHeight="1"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5:26" ht="15.75" customHeight="1"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5:26" ht="15.75" customHeight="1"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5:26" ht="15.75" customHeight="1"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5:26" ht="15.75" customHeight="1"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5:26" ht="15.75" customHeight="1"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5:26" ht="15.75" customHeight="1"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5:26" ht="15.75" customHeight="1"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5:26" ht="15.75" customHeight="1"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5:26" ht="15.75" customHeight="1"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5:26" ht="15.75" customHeight="1"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5:26" ht="15.75" customHeight="1"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5:26" ht="15.75" customHeight="1"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5:26" ht="15.75" customHeight="1"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5:26" ht="15.75" customHeight="1"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5:26" ht="15.75" customHeight="1"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5:26" ht="15.75" customHeight="1"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5:26" ht="15.75" customHeight="1"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5:26" ht="15.75" customHeight="1"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5:26" ht="15.75" customHeight="1"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5:26" ht="15.75" customHeight="1"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5:26" ht="15.75" customHeight="1"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5:26" ht="15.75" customHeight="1"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5:26" ht="15.75" customHeight="1"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5:26" ht="15.75" customHeight="1"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5:26" ht="15.75" customHeight="1"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5:26" ht="15.75" customHeight="1"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5:26" ht="15.75" customHeight="1"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5:26" ht="15.75" customHeight="1"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5:26" ht="15.75" customHeight="1"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5:26" ht="15.75" customHeight="1"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5:26" ht="15.75" customHeight="1"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5:26" ht="15.75" customHeight="1"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5:26" ht="15.75" customHeight="1"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5:26" ht="15.75" customHeight="1"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5:26" ht="15.75" customHeight="1"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5:26" ht="15.75" customHeight="1"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5:26" ht="15.75" customHeight="1"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5:26" ht="15.75" customHeight="1"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5:26" ht="15.75" customHeight="1"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5:26" ht="15.75" customHeight="1"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5:26" ht="15.75" customHeight="1"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5:26" ht="15.75" customHeight="1"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5:26" ht="15.75" customHeight="1"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5:26" ht="15.75" customHeight="1"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5:26" ht="15.75" customHeight="1"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5:26" ht="15.75" customHeight="1"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5:26" ht="15.75" customHeight="1"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5:26" ht="15.75" customHeight="1"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5:26" ht="15.75" customHeight="1"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5:26" ht="15.75" customHeight="1"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5:26" ht="15.75" customHeight="1"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5:26" ht="15.75" customHeight="1"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5:26" ht="15.75" customHeight="1"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5:26" ht="15.75" customHeight="1"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5:26" ht="15.75" customHeight="1"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5:26" ht="15.75" customHeight="1"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5:26" ht="15.75" customHeight="1"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5:26" ht="15.75" customHeight="1"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5:26" ht="15.75" customHeight="1"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5:26" ht="15.75" customHeight="1"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5:26" ht="15.75" customHeight="1"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5:26" ht="15.75" customHeight="1"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5:26" ht="15.75" customHeight="1"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5:26" ht="15.75" customHeight="1"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5:26" ht="15.75" customHeight="1"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5:26" ht="15.75" customHeight="1"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5:26" ht="15.75" customHeight="1"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5:26" ht="15.75" customHeight="1"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5:26" ht="15.75" customHeight="1"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5:26" ht="15.75" customHeight="1"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5:26" ht="15.75" customHeight="1"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5:26" ht="15.75" customHeight="1"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5:26" ht="15.75" customHeight="1"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5:26" ht="15.75" customHeight="1"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5:26" ht="15.75" customHeight="1"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5:26" ht="15.75" customHeight="1"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5:26" ht="15.75" customHeight="1"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5:26" ht="15.75" customHeight="1"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5:26" ht="15.75" customHeight="1"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5:26" ht="15.75" customHeight="1"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5:26" ht="15.75" customHeight="1"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5:26" ht="15.75" customHeight="1"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5:26" ht="15.75" customHeight="1"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5:26" ht="15.75" customHeight="1"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5:26" ht="15.75" customHeight="1"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5:26" ht="15.75" customHeight="1"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5:26" ht="15.75" customHeight="1"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5:26" ht="15.75" customHeight="1"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5:26" ht="15.75" customHeight="1"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5:26" ht="15.75" customHeight="1"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5:26" ht="15.75" customHeight="1"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5:26" ht="15.75" customHeight="1"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5:26" ht="15.75" customHeight="1"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5:26" ht="15.75" customHeight="1"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5:26" ht="15.75" customHeight="1"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5:26" ht="15.75" customHeight="1"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5:26" ht="15.75" customHeight="1"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5:26" ht="15.75" customHeight="1"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5:26" ht="15.75" customHeight="1"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5:26" ht="15.75" customHeight="1"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5:26" ht="15.75" customHeight="1"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5:26" ht="15.75" customHeight="1"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5:26" ht="15.75" customHeight="1"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5:26" ht="15.75" customHeight="1"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5:26" ht="15.75" customHeight="1"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5:26" ht="15.75" customHeight="1"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5:26" ht="15.75" customHeight="1"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5:26" ht="15.75" customHeight="1"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5:26" ht="15.75" customHeight="1"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5:26" ht="15.75" customHeight="1"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5:26" ht="15.75" customHeight="1"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5:26" ht="15.75" customHeight="1"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5:26" ht="15.75" customHeight="1"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5:26" ht="15.75" customHeight="1"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5:26" ht="15.75" customHeight="1"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5:26" ht="15.75" customHeight="1"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5:26" ht="15.75" customHeight="1"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5:26" ht="15.75" customHeight="1"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5:26" ht="15.75" customHeight="1"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5:26" ht="15.75" customHeight="1"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5:26" ht="15.75" customHeight="1"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5:26" ht="15.75" customHeight="1"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5:26" ht="15.75" customHeight="1"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5:26" ht="15.75" customHeight="1"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5:26" ht="15.75" customHeight="1"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5:26" ht="15.75" customHeight="1"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5:26" ht="15.75" customHeight="1"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5:26" ht="15.75" customHeight="1"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5:26" ht="15.75" customHeight="1"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5:26" ht="15.75" customHeight="1"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5:26" ht="15.75" customHeight="1"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5:26" ht="15.75" customHeight="1"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5:26" ht="15.75" customHeight="1"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5:26" ht="15.75" customHeight="1"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5:26" ht="15.75" customHeight="1"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5:26" ht="15.75" customHeight="1"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5:26" ht="15.75" customHeight="1"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5:26" ht="15.75" customHeight="1"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5:26" ht="15.75" customHeight="1"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5:26" ht="15.75" customHeight="1"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5:26" ht="15.75" customHeight="1"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5:26" ht="15.75" customHeight="1"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5:26" ht="15.75" customHeight="1"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5:26" ht="15.75" customHeight="1"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5:26" ht="15.75" customHeight="1"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5:26" ht="15.75" customHeight="1"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5:26" ht="15.75" customHeight="1"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5:26" ht="15.75" customHeight="1"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5:26" ht="15.75" customHeight="1"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5:26" ht="15.75" customHeight="1"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5:26" ht="15.75" customHeight="1"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5:26" ht="15.75" customHeight="1"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5:26" ht="15.75" customHeight="1"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5:26" ht="15.75" customHeight="1"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5:26" ht="15.75" customHeight="1"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5:26" ht="15.75" customHeight="1"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5:26" ht="15.75" customHeight="1"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5:26" ht="15.75" customHeight="1"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5:26" ht="15.75" customHeight="1"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5:26" ht="15.75" customHeight="1"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5:26" ht="15.75" customHeight="1"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5:26" ht="15.75" customHeight="1"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5:26" ht="15.75" customHeight="1"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5:26" ht="15.75" customHeight="1"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5:26" ht="15.75" customHeight="1"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5:26" ht="15.75" customHeight="1"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5:26" ht="15.75" customHeight="1"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5:26" ht="15.75" customHeight="1"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5:26" ht="15.75" customHeight="1"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5:26" ht="15.75" customHeight="1"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5:26" ht="15.75" customHeight="1"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5:26" ht="15.75" customHeight="1"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5:26" ht="15.75" customHeight="1"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5:26" ht="15.75" customHeight="1"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5:26" ht="15.75" customHeight="1"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5:26" ht="15.75" customHeight="1"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5:26" ht="15.75" customHeight="1"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5:26" ht="15.75" customHeight="1"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5:26" ht="15.75" customHeight="1"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5:26" ht="15.75" customHeight="1"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5:26" ht="15.75" customHeight="1"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5:26" ht="15.75" customHeight="1"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5:26" ht="15.75" customHeight="1"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5:26" ht="15.75" customHeight="1"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5:26" ht="15.75" customHeight="1"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5:26" ht="15.75" customHeight="1"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5:26" ht="15.75" customHeight="1"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5:26" ht="15.75" customHeight="1"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5:26" ht="15.75" customHeight="1"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5:26" ht="15.75" customHeight="1"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5:26" ht="15.75" customHeight="1"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5:26" ht="15.75" customHeight="1"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5:26" ht="15.75" customHeight="1"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5:26" ht="15.75" customHeight="1"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5:26" ht="15.75" customHeight="1"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5:26" ht="15.75" customHeight="1"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5:26" ht="15.75" customHeight="1"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5:26" ht="15.75" customHeight="1"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5:26" ht="15.75" customHeight="1"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5:26" ht="15.75" customHeight="1"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5:26" ht="15.75" customHeight="1"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5:26" ht="15.75" customHeight="1"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5:26" ht="15.75" customHeight="1"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5:26" ht="15.75" customHeight="1"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5:26" ht="15.75" customHeight="1"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5:26" ht="15.75" customHeight="1"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5:26" ht="15.75" customHeight="1"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5:26" ht="15.75" customHeight="1"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5:26" ht="15.75" customHeight="1"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5:26" ht="15.75" customHeight="1"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5:26" ht="15.75" customHeight="1"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5:26" ht="15.75" customHeight="1"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5:26" ht="15.75" customHeight="1"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5:26" ht="15.75" customHeight="1"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5:26" ht="15.75" customHeight="1"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5:26" ht="15.75" customHeight="1"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5:26" ht="15.75" customHeight="1"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5:26" ht="15.75" customHeight="1"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5:26" ht="15.75" customHeight="1"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5:26" ht="15.75" customHeight="1"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5:26" ht="15.75" customHeight="1"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5:26" ht="15.75" customHeight="1"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5:26" ht="15.75" customHeight="1"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5:26" ht="15.75" customHeight="1"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5:26" ht="15.75" customHeight="1"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5:26" ht="15.75" customHeight="1"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5:26" ht="15.75" customHeight="1"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5:26" ht="15.75" customHeight="1"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5:26" ht="15.75" customHeight="1"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5:26" ht="15.75" customHeight="1"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5:26" ht="15.75" customHeight="1"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5:26" ht="15.75" customHeight="1"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5:26" ht="15.75" customHeight="1"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5:26" ht="15.75" customHeight="1"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5:26" ht="15.75" customHeight="1"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5:26" ht="15.75" customHeight="1"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5:26" ht="15.75" customHeight="1"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5:26" ht="15.75" customHeight="1"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5:26" ht="15.75" customHeight="1"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5:26" ht="15.75" customHeight="1"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5:26" ht="15.75" customHeight="1"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5:26" ht="15.75" customHeight="1"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5:26" ht="15.75" customHeight="1"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5:26" ht="15.75" customHeight="1"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5:26" ht="15.75" customHeight="1"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5:26" ht="15.75" customHeight="1"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5:26" ht="15.75" customHeight="1"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5:26" ht="15.75" customHeight="1"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5:26" ht="15.75" customHeight="1"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5:26" ht="15.75" customHeight="1"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5:26" ht="15.75" customHeight="1"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5:26" ht="15.75" customHeight="1"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5:26" ht="15.75" customHeight="1"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5:26" ht="15.75" customHeight="1"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5:26" ht="15.75" customHeight="1"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5:26" ht="15.75" customHeight="1"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5:26" ht="15.75" customHeight="1"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5:26" ht="15.75" customHeight="1"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5:26" ht="15.75" customHeight="1"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5:26" ht="15.75" customHeight="1"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5:26" ht="15.75" customHeight="1"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5:26" ht="15.75" customHeight="1"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5:26" ht="15.75" customHeight="1"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5:26" ht="15.75" customHeight="1"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5:26" ht="15.75" customHeight="1"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5:26" ht="15.75" customHeight="1"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5:26" ht="15.75" customHeight="1"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5:26" ht="15.75" customHeight="1"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5:26" ht="15.75" customHeight="1"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5:26" ht="15.75" customHeight="1"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5:26" ht="15.75" customHeight="1"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5:26" ht="15.75" customHeight="1"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5:26" ht="15.75" customHeight="1"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5:26" ht="15.75" customHeight="1"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5:26" ht="15.75" customHeight="1"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5:26" ht="15.75" customHeight="1"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5:26" ht="15.75" customHeight="1"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5:26" ht="15.75" customHeight="1"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5:26" ht="15.75" customHeight="1"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5:26" ht="15.75" customHeight="1"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5:26" ht="15.75" customHeight="1"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5:26" ht="15.75" customHeight="1"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5:26" ht="15.75" customHeight="1"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5:26" ht="15.75" customHeight="1"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5:26" ht="15.75" customHeight="1"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5:26" ht="15.75" customHeight="1"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5:26" ht="15.75" customHeight="1"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5:26" ht="15.75" customHeight="1"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5:26" ht="15.75" customHeight="1"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5:26" ht="15.75" customHeight="1"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5:26" ht="15.75" customHeight="1"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5:26" ht="15.75" customHeight="1"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5:26" ht="15.75" customHeight="1"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5:26" ht="15.75" customHeight="1"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5:26" ht="15.75" customHeight="1"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5:26" ht="15.75" customHeight="1"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5:26" ht="15.75" customHeight="1"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5:26" ht="15.75" customHeight="1"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5:26" ht="15.75" customHeight="1"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5:26" ht="15.75" customHeight="1"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5:26" ht="15.75" customHeight="1"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5:26" ht="15.75" customHeight="1"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5:26" ht="15.75" customHeight="1"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5:26" ht="15.75" customHeight="1"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5:26" ht="15.75" customHeight="1"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5:26" ht="15.75" customHeight="1"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5:26" ht="15.75" customHeight="1"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5:26" ht="15.75" customHeight="1"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5:26" ht="15.75" customHeight="1"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5:26" ht="15.75" customHeight="1"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5:26" ht="15.75" customHeight="1"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5:26" ht="15.75" customHeight="1"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5:26" ht="15.75" customHeight="1"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5:26" ht="15.75" customHeight="1"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5:26" ht="15.75" customHeight="1"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5:26" ht="15.75" customHeight="1"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5:26" ht="15.75" customHeight="1"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5:26" ht="15.75" customHeight="1"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5:26" ht="15.75" customHeight="1"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5:26" ht="15.75" customHeight="1"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5:26" ht="15.75" customHeight="1"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5:26" ht="15.75" customHeight="1"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5:26" ht="15.75" customHeight="1"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5:26" ht="15.75" customHeight="1"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5:26" ht="15.75" customHeight="1"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5:26" ht="15.75" customHeight="1"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5:26" ht="15.75" customHeight="1"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5:26" ht="15.75" customHeight="1"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5:26" ht="15.75" customHeight="1"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5:26" ht="15.75" customHeight="1"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5:26" ht="15.75" customHeight="1"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5:26" ht="15.75" customHeight="1"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5:26" ht="15.75" customHeight="1"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5:26" ht="15.75" customHeight="1"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5:26" ht="15.75" customHeight="1"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5:26" ht="15.75" customHeight="1"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5:26" ht="15.75" customHeight="1"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5:26" ht="15.75" customHeight="1"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5:26" ht="15.75" customHeight="1"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7">
    <mergeCell ref="S7:T7"/>
    <mergeCell ref="U7:V7"/>
    <mergeCell ref="W7:X7"/>
    <mergeCell ref="I7:J7"/>
    <mergeCell ref="K7:L7"/>
    <mergeCell ref="M7:N7"/>
    <mergeCell ref="O7:P7"/>
    <mergeCell ref="Q7:R7"/>
    <mergeCell ref="C3:Z4"/>
    <mergeCell ref="G6:H6"/>
    <mergeCell ref="I6:J6"/>
    <mergeCell ref="K6:P6"/>
    <mergeCell ref="Q6:R6"/>
    <mergeCell ref="S6:T6"/>
    <mergeCell ref="U6:V6"/>
    <mergeCell ref="W6:X6"/>
    <mergeCell ref="Y6:Z6"/>
  </mergeCells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K999"/>
  <sheetViews>
    <sheetView tabSelected="1" zoomScale="70" zoomScaleNormal="70" workbookViewId="0">
      <selection activeCell="D2" sqref="D2:I3"/>
    </sheetView>
  </sheetViews>
  <sheetFormatPr baseColWidth="10" defaultColWidth="14.42578125" defaultRowHeight="15" customHeight="1"/>
  <cols>
    <col min="1" max="1" width="9.42578125" customWidth="1"/>
    <col min="2" max="2" width="11.42578125" hidden="1" customWidth="1"/>
    <col min="3" max="3" width="61.7109375" customWidth="1"/>
    <col min="4" max="4" width="13" customWidth="1"/>
    <col min="5" max="5" width="29.28515625" customWidth="1"/>
    <col min="6" max="6" width="38.140625" customWidth="1"/>
    <col min="7" max="7" width="15.140625" customWidth="1"/>
    <col min="8" max="8" width="16.85546875" customWidth="1"/>
    <col min="9" max="9" width="35.42578125" customWidth="1"/>
    <col min="10" max="10" width="10.7109375" customWidth="1"/>
    <col min="11" max="11" width="12" customWidth="1"/>
    <col min="12" max="26" width="10.7109375" customWidth="1"/>
  </cols>
  <sheetData>
    <row r="1" spans="3:11" ht="15" customHeight="1" thickBot="1"/>
    <row r="2" spans="3:11" ht="25.5" customHeight="1">
      <c r="D2" s="129" t="s">
        <v>57</v>
      </c>
      <c r="E2" s="130"/>
      <c r="F2" s="130"/>
      <c r="G2" s="130"/>
      <c r="H2" s="130"/>
      <c r="I2" s="131"/>
    </row>
    <row r="3" spans="3:11" ht="15.75" thickBot="1">
      <c r="D3" s="132"/>
      <c r="E3" s="133"/>
      <c r="F3" s="133"/>
      <c r="G3" s="133"/>
      <c r="H3" s="133"/>
      <c r="I3" s="134"/>
    </row>
    <row r="4" spans="3:11" ht="15" customHeight="1" thickBot="1"/>
    <row r="5" spans="3:11" ht="69" customHeight="1">
      <c r="C5" s="135"/>
      <c r="D5" s="136"/>
      <c r="E5" s="48" t="s">
        <v>16</v>
      </c>
      <c r="F5" s="48" t="s">
        <v>22</v>
      </c>
      <c r="G5" s="48" t="s">
        <v>21</v>
      </c>
      <c r="H5" s="48" t="s">
        <v>35</v>
      </c>
      <c r="I5" s="49" t="s">
        <v>36</v>
      </c>
    </row>
    <row r="6" spans="3:11">
      <c r="C6" s="76" t="s">
        <v>37</v>
      </c>
      <c r="D6" s="77" t="s">
        <v>2</v>
      </c>
      <c r="E6" s="78"/>
      <c r="F6" s="78"/>
      <c r="G6" s="78"/>
      <c r="H6" s="78"/>
      <c r="I6" s="79"/>
    </row>
    <row r="7" spans="3:11" ht="60" customHeight="1">
      <c r="C7" s="50" t="str">
        <f>'DESAGREGACIÓN DE PRECIOS '!D8</f>
        <v> MESA PLEGABLE MULTIUSOS</v>
      </c>
      <c r="D7" s="51">
        <f>'DESAGREGACIÓN DE PRECIOS '!E8</f>
        <v>10</v>
      </c>
      <c r="E7" s="5">
        <f>'DESAGREGACIÓN DE PRECIOS '!J8</f>
        <v>97710.294117647078</v>
      </c>
      <c r="F7" s="5">
        <f>'DESAGREGACIÓN DE PRECIOS '!Z8</f>
        <v>26374.432773109245</v>
      </c>
      <c r="G7" s="5">
        <f>'DESAGREGACIÓN DE PRECIOS '!X8</f>
        <v>22848.046218487398</v>
      </c>
      <c r="H7" s="5">
        <f t="shared" ref="H7:H19" si="0">SUM(E7:G7)</f>
        <v>146932.77310924372</v>
      </c>
      <c r="I7" s="6">
        <f t="shared" ref="I7:I19" si="1">H7*D7</f>
        <v>1469327.7310924372</v>
      </c>
      <c r="K7" s="2"/>
    </row>
    <row r="8" spans="3:11" ht="60" customHeight="1">
      <c r="C8" s="50" t="str">
        <f>'DESAGREGACIÓN DE PRECIOS '!D9</f>
        <v>SILLA ERGONOMICA TIPO EJECUTIVA ESPALDAR FIJO</v>
      </c>
      <c r="D8" s="51">
        <f>'DESAGREGACIÓN DE PRECIOS '!E9</f>
        <v>30</v>
      </c>
      <c r="E8" s="5">
        <f>'DESAGREGACIÓN DE PRECIOS '!J9</f>
        <v>214308.82352941181</v>
      </c>
      <c r="F8" s="5">
        <f>'DESAGREGACIÓN DE PRECIOS '!Z9</f>
        <v>57847.268907563033</v>
      </c>
      <c r="G8" s="5">
        <f>'DESAGREGACIÓN DE PRECIOS '!X9</f>
        <v>50112.815126050424</v>
      </c>
      <c r="H8" s="5">
        <f t="shared" si="0"/>
        <v>322268.90756302531</v>
      </c>
      <c r="I8" s="6">
        <f t="shared" si="1"/>
        <v>9668067.2268907595</v>
      </c>
      <c r="K8" s="2"/>
    </row>
    <row r="9" spans="3:11" ht="60" customHeight="1">
      <c r="C9" s="50" t="str">
        <f>'DESAGREGACIÓN DE PRECIOS '!D10</f>
        <v>RACK METALICO PARA ARMAS</v>
      </c>
      <c r="D9" s="51">
        <f>'DESAGREGACIÓN DE PRECIOS '!E10</f>
        <v>1</v>
      </c>
      <c r="E9" s="5">
        <f>'DESAGREGACIÓN DE PRECIOS '!J10</f>
        <v>1082441.1764705884</v>
      </c>
      <c r="F9" s="5">
        <f>'DESAGREGACIÓN DE PRECIOS '!Z10</f>
        <v>292177.731092437</v>
      </c>
      <c r="G9" s="5">
        <f>'DESAGREGACIÓN DE PRECIOS '!X10</f>
        <v>253112.18487394959</v>
      </c>
      <c r="H9" s="5">
        <f t="shared" si="0"/>
        <v>1627731.0924369749</v>
      </c>
      <c r="I9" s="6">
        <f t="shared" si="1"/>
        <v>1627731.0924369749</v>
      </c>
      <c r="K9" s="2"/>
    </row>
    <row r="10" spans="3:11" ht="60" customHeight="1">
      <c r="C10" s="50" t="str">
        <f>'DESAGREGACIÓN DE PRECIOS '!D11</f>
        <v>ENTREPAÑOS  DE STAND  90CM x 40CM</v>
      </c>
      <c r="D10" s="51">
        <f>'DESAGREGACIÓN DE PRECIOS '!E11</f>
        <v>26</v>
      </c>
      <c r="E10" s="5">
        <f>'DESAGREGACIÓN DE PRECIOS '!J11</f>
        <v>27242.647058823532</v>
      </c>
      <c r="F10" s="5">
        <f>'DESAGREGACIÓN DE PRECIOS '!Z11</f>
        <v>7353.4663865546217</v>
      </c>
      <c r="G10" s="5">
        <f>'DESAGREGACIÓN DE PRECIOS '!X11</f>
        <v>6370.2731092436979</v>
      </c>
      <c r="H10" s="5">
        <f t="shared" si="0"/>
        <v>40966.386554621851</v>
      </c>
      <c r="I10" s="6">
        <f t="shared" si="1"/>
        <v>1065126.0504201681</v>
      </c>
      <c r="K10" s="2"/>
    </row>
    <row r="11" spans="3:11" ht="60" customHeight="1">
      <c r="C11" s="50" t="str">
        <f>'DESAGREGACIÓN DE PRECIOS '!D12</f>
        <v>LITERAS METALICAS</v>
      </c>
      <c r="D11" s="51">
        <f>'DESAGREGACIÓN DE PRECIOS '!E12</f>
        <v>70</v>
      </c>
      <c r="E11" s="5">
        <f>'DESAGREGACIÓN DE PRECIOS '!J12</f>
        <v>308750.00000000006</v>
      </c>
      <c r="F11" s="5">
        <f>'DESAGREGACIÓN DE PRECIOS '!Z12</f>
        <v>83339.28571428571</v>
      </c>
      <c r="G11" s="5">
        <f>'DESAGREGACIÓN DE PRECIOS '!X12</f>
        <v>72196.42857142858</v>
      </c>
      <c r="H11" s="5">
        <f t="shared" si="0"/>
        <v>464285.71428571438</v>
      </c>
      <c r="I11" s="6">
        <f t="shared" si="1"/>
        <v>32500000.000000007</v>
      </c>
      <c r="K11" s="2"/>
    </row>
    <row r="12" spans="3:11" ht="60" customHeight="1">
      <c r="C12" s="50" t="str">
        <f>'DESAGREGACIÓN DE PRECIOS '!D13</f>
        <v>ESTANTERIA METALICA 2,20x0,90x0,40</v>
      </c>
      <c r="D12" s="51">
        <f>'DESAGREGACIÓN DE PRECIOS '!E13</f>
        <v>45</v>
      </c>
      <c r="E12" s="5">
        <f>'DESAGREGACIÓN DE PRECIOS '!J13</f>
        <v>199779.4117647059</v>
      </c>
      <c r="F12" s="5">
        <f>'DESAGREGACIÓN DE PRECIOS '!Z13</f>
        <v>53925.420168067227</v>
      </c>
      <c r="G12" s="5">
        <f>'DESAGREGACIÓN DE PRECIOS '!X13</f>
        <v>46715.336134453777</v>
      </c>
      <c r="H12" s="5">
        <f t="shared" si="0"/>
        <v>300420.16806722688</v>
      </c>
      <c r="I12" s="6">
        <f t="shared" si="1"/>
        <v>13518907.56302521</v>
      </c>
      <c r="K12" s="2"/>
    </row>
    <row r="13" spans="3:11" ht="60" customHeight="1">
      <c r="C13" s="50" t="str">
        <f>'DESAGREGACIÓN DE PRECIOS '!D14</f>
        <v>FOLDERAMA METALICO</v>
      </c>
      <c r="D13" s="51">
        <f>'DESAGREGACIÓN DE PRECIOS '!E14</f>
        <v>2</v>
      </c>
      <c r="E13" s="5">
        <f>'DESAGREGACIÓN DE PRECIOS '!J14</f>
        <v>1017058.8235294118</v>
      </c>
      <c r="F13" s="5">
        <f>'DESAGREGACIÓN DE PRECIOS '!Z14</f>
        <v>274529.4117647059</v>
      </c>
      <c r="G13" s="5">
        <f>'DESAGREGACIÓN DE PRECIOS '!X14</f>
        <v>237823.5294117647</v>
      </c>
      <c r="H13" s="5">
        <f t="shared" si="0"/>
        <v>1529411.7647058824</v>
      </c>
      <c r="I13" s="6">
        <f t="shared" si="1"/>
        <v>3058823.5294117648</v>
      </c>
      <c r="K13" s="2"/>
    </row>
    <row r="14" spans="3:11" ht="60" customHeight="1">
      <c r="C14" s="50" t="str">
        <f>'DESAGREGACIÓN DE PRECIOS '!D15</f>
        <v>COMEDOR PLASTICO DE SEIS PUESTOS</v>
      </c>
      <c r="D14" s="51">
        <f>'DESAGREGACIÓN DE PRECIOS '!E15</f>
        <v>4</v>
      </c>
      <c r="E14" s="5">
        <f>'DESAGREGACIÓN DE PRECIOS '!J15</f>
        <v>577544.11764705891</v>
      </c>
      <c r="F14" s="5">
        <f>'DESAGREGACIÓN DE PRECIOS '!Z15</f>
        <v>155893.48739495801</v>
      </c>
      <c r="G14" s="5">
        <f>'DESAGREGACIÓN DE PRECIOS '!X15</f>
        <v>135049.78991596639</v>
      </c>
      <c r="H14" s="5">
        <f t="shared" si="0"/>
        <v>868487.3949579834</v>
      </c>
      <c r="I14" s="6">
        <f t="shared" si="1"/>
        <v>3473949.5798319336</v>
      </c>
      <c r="K14" s="2"/>
    </row>
    <row r="15" spans="3:11" ht="60" customHeight="1">
      <c r="C15" s="50" t="str">
        <f>'DESAGREGACIÓN DE PRECIOS '!D16</f>
        <v>ESCRITORIO</v>
      </c>
      <c r="D15" s="51">
        <f>'DESAGREGACIÓN DE PRECIOS '!E16</f>
        <v>10</v>
      </c>
      <c r="E15" s="5">
        <f>'DESAGREGACIÓN DE PRECIOS '!J16</f>
        <v>290588.23529411765</v>
      </c>
      <c r="F15" s="5">
        <f>'DESAGREGACIÓN DE PRECIOS '!Z16</f>
        <v>78436.97478991597</v>
      </c>
      <c r="G15" s="5">
        <f>'DESAGREGACIÓN DE PRECIOS '!X16</f>
        <v>67949.579831932773</v>
      </c>
      <c r="H15" s="5">
        <f t="shared" si="0"/>
        <v>436974.78991596639</v>
      </c>
      <c r="I15" s="6">
        <f t="shared" si="1"/>
        <v>4369747.8991596643</v>
      </c>
      <c r="K15" s="2"/>
    </row>
    <row r="16" spans="3:11" ht="60" customHeight="1">
      <c r="C16" s="50" t="str">
        <f>'DESAGREGACIÓN DE PRECIOS '!D17</f>
        <v xml:space="preserve">SILLA ERGONOMICA  GIRATORIA </v>
      </c>
      <c r="D16" s="51">
        <f>'DESAGREGACIÓN DE PRECIOS '!E17</f>
        <v>20</v>
      </c>
      <c r="E16" s="5">
        <f>'DESAGREGACIÓN DE PRECIOS '!J17</f>
        <v>214308.82352941181</v>
      </c>
      <c r="F16" s="5">
        <f>'DESAGREGACIÓN DE PRECIOS '!Z17</f>
        <v>57847.268907563033</v>
      </c>
      <c r="G16" s="5">
        <f>'DESAGREGACIÓN DE PRECIOS '!X17</f>
        <v>50112.815126050424</v>
      </c>
      <c r="H16" s="5">
        <f t="shared" si="0"/>
        <v>322268.90756302531</v>
      </c>
      <c r="I16" s="6">
        <f t="shared" si="1"/>
        <v>6445378.1512605064</v>
      </c>
      <c r="K16" s="2"/>
    </row>
    <row r="17" spans="3:11" ht="60" customHeight="1">
      <c r="C17" s="50" t="str">
        <f>'DESAGREGACIÓN DE PRECIOS '!D18</f>
        <v>SILLA INTERLOCUTORA</v>
      </c>
      <c r="D17" s="51">
        <f>'DESAGREGACIÓN DE PRECIOS '!E18</f>
        <v>14</v>
      </c>
      <c r="E17" s="5">
        <f>'DESAGREGACIÓN DE PRECIOS '!J18</f>
        <v>78095.588235294126</v>
      </c>
      <c r="F17" s="5">
        <f>'DESAGREGACIÓN DE PRECIOS '!Z18</f>
        <v>21079.936974789915</v>
      </c>
      <c r="G17" s="5">
        <f>'DESAGREGACIÓN DE PRECIOS '!X18</f>
        <v>18261.449579831933</v>
      </c>
      <c r="H17" s="5">
        <f t="shared" si="0"/>
        <v>117436.97478991598</v>
      </c>
      <c r="I17" s="6">
        <f t="shared" si="1"/>
        <v>1644117.6470588238</v>
      </c>
      <c r="K17" s="2"/>
    </row>
    <row r="18" spans="3:11" ht="60" customHeight="1">
      <c r="C18" s="50" t="str">
        <f>'DESAGREGACIÓN DE PRECIOS '!D19</f>
        <v> SILLA PLASTICA</v>
      </c>
      <c r="D18" s="51">
        <f>'DESAGREGACIÓN DE PRECIOS '!E19</f>
        <v>100</v>
      </c>
      <c r="E18" s="5">
        <f>'DESAGREGACIÓN DE PRECIOS '!J19</f>
        <v>19977.941176470591</v>
      </c>
      <c r="F18" s="5">
        <f>'DESAGREGACIÓN DE PRECIOS '!Z19</f>
        <v>5392.542016806723</v>
      </c>
      <c r="G18" s="5">
        <f>'DESAGREGACIÓN DE PRECIOS '!X19</f>
        <v>4671.5336134453783</v>
      </c>
      <c r="H18" s="5">
        <f t="shared" si="0"/>
        <v>30042.016806722695</v>
      </c>
      <c r="I18" s="6">
        <f t="shared" si="1"/>
        <v>3004201.6806722693</v>
      </c>
      <c r="K18" s="2"/>
    </row>
    <row r="19" spans="3:11" ht="60" customHeight="1">
      <c r="C19" s="50" t="str">
        <f>'DESAGREGACIÓN DE PRECIOS '!D20</f>
        <v>COLCHONETAS</v>
      </c>
      <c r="D19" s="51">
        <f>'DESAGREGACIÓN DE PRECIOS '!E20</f>
        <v>11</v>
      </c>
      <c r="E19" s="5">
        <f>'DESAGREGACIÓN DE PRECIOS '!J20</f>
        <v>113329.41176470589</v>
      </c>
      <c r="F19" s="5">
        <f>'DESAGREGACIÓN DE PRECIOS '!Z20</f>
        <v>30590.420168067223</v>
      </c>
      <c r="G19" s="5">
        <f>'DESAGREGACIÓN DE PRECIOS '!X20</f>
        <v>26500.336134453781</v>
      </c>
      <c r="H19" s="5">
        <f t="shared" si="0"/>
        <v>170420.16806722688</v>
      </c>
      <c r="I19" s="6">
        <f t="shared" si="1"/>
        <v>1874621.8487394957</v>
      </c>
      <c r="K19" s="2"/>
    </row>
    <row r="20" spans="3:11" ht="15.75" customHeight="1">
      <c r="I20" s="52"/>
    </row>
    <row r="21" spans="3:11" ht="15.75" customHeight="1">
      <c r="I21" s="52"/>
    </row>
    <row r="22" spans="3:11" ht="15.75" customHeight="1">
      <c r="H22" s="53" t="s">
        <v>38</v>
      </c>
      <c r="I22" s="54">
        <f>SUM(I7:I19)</f>
        <v>83720000.000000015</v>
      </c>
    </row>
    <row r="23" spans="3:11" ht="15.75" customHeight="1">
      <c r="H23" s="55" t="s">
        <v>39</v>
      </c>
      <c r="I23" s="56">
        <f>I22*19%</f>
        <v>15906800.000000004</v>
      </c>
    </row>
    <row r="24" spans="3:11" ht="15.75" customHeight="1">
      <c r="H24" s="57" t="s">
        <v>40</v>
      </c>
      <c r="I24" s="58">
        <f>SUM(I22:I23)</f>
        <v>99626800.000000015</v>
      </c>
    </row>
    <row r="25" spans="3:11" ht="15.75" customHeight="1"/>
    <row r="26" spans="3:11" ht="15.75" customHeight="1">
      <c r="C26" s="12" t="s">
        <v>9</v>
      </c>
      <c r="D26" s="18"/>
    </row>
    <row r="27" spans="3:11" ht="15.75" customHeight="1">
      <c r="C27" s="12" t="s">
        <v>10</v>
      </c>
      <c r="D27" s="18"/>
      <c r="H27" s="2"/>
    </row>
    <row r="28" spans="3:11" ht="15.75" customHeight="1">
      <c r="C28" s="12"/>
      <c r="D28" s="18"/>
    </row>
    <row r="29" spans="3:11" ht="15.75" customHeight="1">
      <c r="C29" s="12"/>
      <c r="D29" s="18"/>
    </row>
    <row r="30" spans="3:11" ht="15.75" customHeight="1">
      <c r="C30" s="12"/>
      <c r="D30" s="18"/>
    </row>
    <row r="31" spans="3:11" ht="15.75" customHeight="1">
      <c r="C31" s="12"/>
      <c r="D31" s="18"/>
    </row>
    <row r="32" spans="3:11" ht="15.75" customHeight="1">
      <c r="C32" s="12"/>
      <c r="D32" s="18"/>
    </row>
    <row r="33" spans="3:9" ht="15.75" customHeight="1">
      <c r="C33" s="17"/>
      <c r="D33" s="18"/>
    </row>
    <row r="34" spans="3:9" ht="15.75" customHeight="1">
      <c r="C34" s="18" t="s">
        <v>11</v>
      </c>
      <c r="D34" s="18"/>
    </row>
    <row r="35" spans="3:9" ht="15.75" customHeight="1">
      <c r="C35" s="18" t="s">
        <v>12</v>
      </c>
      <c r="D35" s="18"/>
    </row>
    <row r="36" spans="3:9" ht="15.75" customHeight="1">
      <c r="C36" s="18" t="s">
        <v>13</v>
      </c>
      <c r="D36" s="18"/>
    </row>
    <row r="37" spans="3:9" ht="15.75" customHeight="1">
      <c r="C37" s="18"/>
      <c r="D37" s="18"/>
    </row>
    <row r="38" spans="3:9" ht="15.75" customHeight="1">
      <c r="C38" s="18"/>
      <c r="D38" s="18"/>
    </row>
    <row r="39" spans="3:9" ht="15.75" customHeight="1">
      <c r="C39" s="18"/>
      <c r="D39" s="18"/>
    </row>
    <row r="40" spans="3:9" ht="15.75" customHeight="1"/>
    <row r="41" spans="3:9" ht="15.75" customHeight="1"/>
    <row r="42" spans="3:9" ht="15.75" customHeight="1"/>
    <row r="43" spans="3:9" ht="15.75" customHeight="1"/>
    <row r="44" spans="3:9" ht="15.75" customHeight="1">
      <c r="I44" s="59"/>
    </row>
    <row r="45" spans="3:9" ht="15.75" customHeight="1"/>
    <row r="46" spans="3:9" ht="15.75" customHeight="1"/>
    <row r="47" spans="3:9" ht="15.75" customHeight="1"/>
    <row r="48" spans="3:9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2">
    <mergeCell ref="D2:I3"/>
    <mergeCell ref="C5:D5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COSTOS FINALES SUBASTA</vt:lpstr>
      <vt:lpstr>DESAGREGACIÓN DE PRECIOS </vt:lpstr>
      <vt:lpstr>RESUMEN CUADRO DESAGREGACIÓN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Usuario</cp:lastModifiedBy>
  <dcterms:created xsi:type="dcterms:W3CDTF">2025-07-23T21:20:19Z</dcterms:created>
  <dcterms:modified xsi:type="dcterms:W3CDTF">2026-05-11T15:50:07Z</dcterms:modified>
</cp:coreProperties>
</file>