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ESOS PYP\PROCESOS 2026\POLICIA MANIZALES\PRECIOS BAJOS\"/>
    </mc:Choice>
  </mc:AlternateContent>
  <xr:revisionPtr revIDLastSave="0" documentId="13_ncr:1_{AB704BA9-5C83-4141-B0CA-E0854233E3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CESOS" sheetId="2" r:id="rId1"/>
    <sheet name="Evaluación" sheetId="5" state="hidden" r:id="rId2"/>
    <sheet name="Parametros" sheetId="3" state="hidden" r:id="rId3"/>
  </sheets>
  <functionGroups builtInGroupCount="19"/>
  <externalReferences>
    <externalReference r:id="rId4"/>
    <externalReference r:id="rId5"/>
    <externalReference r:id="rId6"/>
    <externalReference r:id="rId7"/>
  </externalReferences>
  <definedNames>
    <definedName name="_xlnm._FilterDatabase" localSheetId="2" hidden="1">Parametros!$B$6:$J$1486</definedName>
    <definedName name="_xlnm._FilterDatabase" localSheetId="0" hidden="1">PROCESOS!$C$10:$AE$40</definedName>
    <definedName name="_xlnm.Print_Area" localSheetId="0">PROCESOS!$A$1:$AG$40</definedName>
    <definedName name="cargo">#REF!</definedName>
    <definedName name="cargos">'[1]b datos'!$A$3:$A$101</definedName>
    <definedName name="CONSECUENCIA">#REF!</definedName>
    <definedName name="ctrabajo">'[2]Cent trab y proc'!$A$4:$A$101</definedName>
    <definedName name="PELIGRO">#REF!</definedName>
    <definedName name="_xlnm.Print_Titles" localSheetId="0">PROCESOS!$2:$10</definedName>
    <definedName name="TxtCodigoDocumento">PROCESOS!$AC$2</definedName>
    <definedName name="TxtTituloDocumento">PROCESOS!$F$2</definedName>
    <definedName name="TxtVersionDocumento">PROCESOS!$AE$4</definedName>
    <definedName name="TxtVigenciaDocumento">PROCESOS!$AC$4</definedName>
    <definedName name="valor">[3]calificación!$D$11:$H$11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5" i="2" l="1"/>
  <c r="U15" i="2" s="1"/>
  <c r="V15" i="2" s="1"/>
  <c r="W15" i="2" s="1"/>
  <c r="R16" i="2"/>
  <c r="S16" i="2" s="1"/>
  <c r="R17" i="2"/>
  <c r="S17" i="2" s="1"/>
  <c r="R18" i="2"/>
  <c r="S18" i="2" s="1"/>
  <c r="R19" i="2"/>
  <c r="S19" i="2" s="1"/>
  <c r="R20" i="2"/>
  <c r="S20" i="2" s="1"/>
  <c r="R21" i="2"/>
  <c r="S21" i="2" s="1"/>
  <c r="R22" i="2"/>
  <c r="U22" i="2" s="1"/>
  <c r="V22" i="2" s="1"/>
  <c r="W22" i="2" s="1"/>
  <c r="R23" i="2"/>
  <c r="S23" i="2" s="1"/>
  <c r="R24" i="2"/>
  <c r="U24" i="2" s="1"/>
  <c r="V24" i="2" s="1"/>
  <c r="W24" i="2" s="1"/>
  <c r="R25" i="2"/>
  <c r="S25" i="2" s="1"/>
  <c r="R26" i="2"/>
  <c r="U26" i="2" s="1"/>
  <c r="V26" i="2" s="1"/>
  <c r="W26" i="2" s="1"/>
  <c r="R27" i="2"/>
  <c r="S27" i="2" s="1"/>
  <c r="R28" i="2"/>
  <c r="S28" i="2" s="1"/>
  <c r="R29" i="2"/>
  <c r="S29" i="2" s="1"/>
  <c r="R30" i="2"/>
  <c r="U30" i="2" s="1"/>
  <c r="V30" i="2" s="1"/>
  <c r="W30" i="2" s="1"/>
  <c r="R31" i="2"/>
  <c r="S31" i="2" s="1"/>
  <c r="R32" i="2"/>
  <c r="S32" i="2" s="1"/>
  <c r="R33" i="2"/>
  <c r="S33" i="2" s="1"/>
  <c r="R34" i="2"/>
  <c r="U34" i="2" s="1"/>
  <c r="V34" i="2" s="1"/>
  <c r="W34" i="2" s="1"/>
  <c r="R35" i="2"/>
  <c r="S35" i="2" s="1"/>
  <c r="R36" i="2"/>
  <c r="S36" i="2" s="1"/>
  <c r="R37" i="2"/>
  <c r="S37" i="2" s="1"/>
  <c r="R38" i="2"/>
  <c r="U38" i="2" s="1"/>
  <c r="V38" i="2" s="1"/>
  <c r="W38" i="2" s="1"/>
  <c r="R39" i="2"/>
  <c r="S39" i="2" s="1"/>
  <c r="R40" i="2"/>
  <c r="U40" i="2" s="1"/>
  <c r="V40" i="2" s="1"/>
  <c r="W40" i="2" s="1"/>
  <c r="S24" i="2" l="1"/>
  <c r="S15" i="2"/>
  <c r="S22" i="2"/>
  <c r="S34" i="2"/>
  <c r="U25" i="2"/>
  <c r="V25" i="2" s="1"/>
  <c r="W25" i="2" s="1"/>
  <c r="U36" i="2"/>
  <c r="V36" i="2" s="1"/>
  <c r="W36" i="2" s="1"/>
  <c r="U17" i="2"/>
  <c r="V17" i="2" s="1"/>
  <c r="W17" i="2" s="1"/>
  <c r="U32" i="2"/>
  <c r="V32" i="2" s="1"/>
  <c r="W32" i="2" s="1"/>
  <c r="S30" i="2"/>
  <c r="S40" i="2"/>
  <c r="U37" i="2"/>
  <c r="V37" i="2" s="1"/>
  <c r="W37" i="2" s="1"/>
  <c r="U33" i="2"/>
  <c r="V33" i="2" s="1"/>
  <c r="W33" i="2" s="1"/>
  <c r="U20" i="2"/>
  <c r="V20" i="2" s="1"/>
  <c r="W20" i="2" s="1"/>
  <c r="U18" i="2"/>
  <c r="V18" i="2" s="1"/>
  <c r="W18" i="2" s="1"/>
  <c r="U28" i="2"/>
  <c r="V28" i="2" s="1"/>
  <c r="W28" i="2" s="1"/>
  <c r="S26" i="2"/>
  <c r="S38" i="2"/>
  <c r="U29" i="2"/>
  <c r="V29" i="2" s="1"/>
  <c r="W29" i="2" s="1"/>
  <c r="U21" i="2"/>
  <c r="V21" i="2" s="1"/>
  <c r="W21" i="2" s="1"/>
  <c r="U39" i="2"/>
  <c r="V39" i="2" s="1"/>
  <c r="W39" i="2" s="1"/>
  <c r="U35" i="2"/>
  <c r="V35" i="2" s="1"/>
  <c r="W35" i="2" s="1"/>
  <c r="U31" i="2"/>
  <c r="V31" i="2" s="1"/>
  <c r="W31" i="2" s="1"/>
  <c r="U23" i="2"/>
  <c r="V23" i="2" s="1"/>
  <c r="W23" i="2" s="1"/>
  <c r="U16" i="2"/>
  <c r="V16" i="2" s="1"/>
  <c r="W16" i="2" s="1"/>
  <c r="U27" i="2"/>
  <c r="V27" i="2" s="1"/>
  <c r="W27" i="2" s="1"/>
  <c r="U19" i="2"/>
  <c r="V19" i="2" s="1"/>
  <c r="W19" i="2" s="1"/>
  <c r="R12" i="2"/>
  <c r="S12" i="2" s="1"/>
  <c r="R14" i="2"/>
  <c r="S14" i="2" s="1"/>
  <c r="R13" i="2"/>
  <c r="S13" i="2" s="1"/>
  <c r="U13" i="2" l="1"/>
  <c r="V13" i="2" s="1"/>
  <c r="W13" i="2" s="1"/>
  <c r="U12" i="2"/>
  <c r="V12" i="2" s="1"/>
  <c r="W12" i="2" s="1"/>
  <c r="U14" i="2" l="1"/>
  <c r="V14" i="2" s="1"/>
  <c r="W14" i="2" s="1"/>
  <c r="K42" i="5"/>
  <c r="K40" i="5"/>
  <c r="K38" i="5"/>
  <c r="K36" i="5"/>
</calcChain>
</file>

<file path=xl/sharedStrings.xml><?xml version="1.0" encoding="utf-8"?>
<sst xmlns="http://schemas.openxmlformats.org/spreadsheetml/2006/main" count="630" uniqueCount="352">
  <si>
    <t>Parametros</t>
  </si>
  <si>
    <t>Valor</t>
  </si>
  <si>
    <t>AppWSGenerico</t>
  </si>
  <si>
    <t>UidWSGenerico</t>
  </si>
  <si>
    <t>PwdWSGenerico</t>
  </si>
  <si>
    <t>UrlWSGenerico</t>
  </si>
  <si>
    <t>GuidQueryDataDocumento</t>
  </si>
  <si>
    <t>Listado de parametros de la aplicación</t>
  </si>
  <si>
    <t>GuidQuerySePuedePublicar</t>
  </si>
  <si>
    <t>GuidQueryActualizarTituloUrl</t>
  </si>
  <si>
    <t>AmbienteTMS</t>
  </si>
  <si>
    <t>C_IdXSL</t>
  </si>
  <si>
    <t>C_IdTipoDoc</t>
  </si>
  <si>
    <t>C_TMS_URL_WSRadicacion</t>
  </si>
  <si>
    <t>C_TmsUrlUploadFileRadicado</t>
  </si>
  <si>
    <t>WordTMSCalidad</t>
  </si>
  <si>
    <t>superadmin</t>
  </si>
  <si>
    <t>9fe09e3b-e37a-4902-a6e0-26620ab2a35c</t>
  </si>
  <si>
    <t>bef458b9-99f5-4011-8ff5-65cd62358416</t>
  </si>
  <si>
    <t>24d517f2-65cf-40b6-b916-aa2f91254a97</t>
  </si>
  <si>
    <t>SIGER</t>
  </si>
  <si>
    <t/>
  </si>
  <si>
    <t>http://klein/Tms.Integrator/WSGenerico/ServiceTMS.svc?wsdl</t>
  </si>
  <si>
    <t>http://klein/SIGER/moduloInterfaz/TWAIN/csRecibirArchivo.asp?IdDoc=@IdDoc@&amp;Usuario=@IdUsuario@&amp;Pagina=1&amp;TipoDoc=@IdTipoDoc@&amp;origen=TMSWORD&amp;filename=@FileName@</t>
  </si>
  <si>
    <t>http://klein/SIGER/ModuloWebService/WSRadicacion/WSRadicacion.asmx?wsdl</t>
  </si>
  <si>
    <t>Última Fecha de Actualización</t>
  </si>
  <si>
    <t>Actividad</t>
  </si>
  <si>
    <t>Peligro</t>
  </si>
  <si>
    <t>Horas diarias exposición</t>
  </si>
  <si>
    <t>Consecuencias o Efectos posibles</t>
  </si>
  <si>
    <t xml:space="preserve">Valoración del Riesgo (Aceptabilidad) </t>
  </si>
  <si>
    <t>Criterios para establecer controles</t>
  </si>
  <si>
    <t>Medidas de intervención</t>
  </si>
  <si>
    <t>Externa/Interna</t>
  </si>
  <si>
    <t>Rutinaria Si/No</t>
  </si>
  <si>
    <t>Descripción</t>
  </si>
  <si>
    <t>Tarea / pasos</t>
  </si>
  <si>
    <t>Cargos</t>
  </si>
  <si>
    <t>Descripción
(Fuente, Acto o situación)</t>
  </si>
  <si>
    <t>Clasificación
(tabla 1 GTC 45)</t>
  </si>
  <si>
    <t>1. Fuente
2. Medio
3. Individuo</t>
  </si>
  <si>
    <t>Nivel de Deficiencia</t>
  </si>
  <si>
    <t>Nivel de Exposición</t>
  </si>
  <si>
    <t>Nivel de Probabilidad (ND*NE)</t>
  </si>
  <si>
    <t>Interpretación del Nivel de Probabilidad</t>
  </si>
  <si>
    <t>Nivel de Consecuencia</t>
  </si>
  <si>
    <t>Nivel del Riesgo(NR) e Intervención</t>
  </si>
  <si>
    <t>Interpretación del NR</t>
  </si>
  <si>
    <t># Expuestos</t>
  </si>
  <si>
    <t>Peor consecuencia</t>
  </si>
  <si>
    <t>Existencia requisito legal específico asociado</t>
  </si>
  <si>
    <t>5. Formación</t>
  </si>
  <si>
    <t>6. Equipos / E.P.P.</t>
  </si>
  <si>
    <t>Seguimiento</t>
  </si>
  <si>
    <t>Proceso</t>
  </si>
  <si>
    <t>Ubicación</t>
  </si>
  <si>
    <t>Controles Existentes</t>
  </si>
  <si>
    <t>Evaluación del Riesgo</t>
  </si>
  <si>
    <t>Si</t>
  </si>
  <si>
    <t>Ext</t>
  </si>
  <si>
    <t>Int</t>
  </si>
  <si>
    <t>Biologico</t>
  </si>
  <si>
    <t>Fisico</t>
  </si>
  <si>
    <t>Quimico</t>
  </si>
  <si>
    <t>Psicosocial</t>
  </si>
  <si>
    <t>Biomécanicos</t>
  </si>
  <si>
    <t>Condiciones de Seguridad</t>
  </si>
  <si>
    <t>Para Calcular Nivel de Riesgo (NR), se debn seguir los siguientes pasos, teniendo en cuenta que: 
NR = NP (Nivel de probabilidad) X NC (Nivel de consecuencia)</t>
  </si>
  <si>
    <t>Paso 1</t>
  </si>
  <si>
    <t>Calcular NP, Nivel de Probabilidad, con las tablas 1 y 2, con la formula: NP = ND (Nivel de deficiencia) X NE (Nivel de exposición)</t>
  </si>
  <si>
    <t>Tabla 1, ND - Nivel de Deficiencia</t>
  </si>
  <si>
    <t>Nivel de deficiencia</t>
  </si>
  <si>
    <t>Valor ND</t>
  </si>
  <si>
    <t>Significado</t>
  </si>
  <si>
    <t>Muy Alto (MA)</t>
  </si>
  <si>
    <t>Se ha detectado peligro que determina como posible la generación de incidentes o consecuencias muy significativas, o la eficacia del conjunto de medidas preventivas existentes respecto al riesgo es nula o no existe o ambos</t>
  </si>
  <si>
    <t>Alto (A)</t>
  </si>
  <si>
    <t>Se ha detectado algún peligro que puede dar lugar a consecuencias significativas, o la eficacia del conjunto de medidas preventivas existente es baja o ambos.</t>
  </si>
  <si>
    <t>Medio (M)</t>
  </si>
  <si>
    <t>Se ha detectado peligros que pueden dar lugar a consecuencias poco significativas o de menor importancia, o la eficacia del conjunto de medidas preventivas existentes es moderada, o ambos</t>
  </si>
  <si>
    <t>Bajo (B)</t>
  </si>
  <si>
    <t>No se asigna valor</t>
  </si>
  <si>
    <t>No se ha detectado consecuencia alguna, o la eficacia del conjunto de medidas preventivas existentes es alta, o ambos. El riesgo está controlado.</t>
  </si>
  <si>
    <t>Estos peligros se clasifican directamente en el nivel de riesgo y de intervención cuatro (IV)</t>
  </si>
  <si>
    <t>Paso 2</t>
  </si>
  <si>
    <t>Para determinar el Nivel de Probabilidad (NP) se combinan los resultados de las tablas  ND y NE, en la siguiente Tabla:</t>
  </si>
  <si>
    <t>Tabla 2, Nivel de Exposición.</t>
  </si>
  <si>
    <t>Valor de NE</t>
  </si>
  <si>
    <t>Niveles de Probabilidad</t>
  </si>
  <si>
    <t>Nivel de Exposición (NE)</t>
  </si>
  <si>
    <t>Continua (EC)</t>
  </si>
  <si>
    <t>La exposición se presenta sin interrupción o varias veces con tiempo prolongado durante la jornada laboral</t>
  </si>
  <si>
    <t>Frecuente (EF)</t>
  </si>
  <si>
    <t>La situación de exposición se presenta varias veces durante la jornada laboral por tiempos cortos</t>
  </si>
  <si>
    <t>Nivel de deficiencia (ND)</t>
  </si>
  <si>
    <t>MA-40</t>
  </si>
  <si>
    <t>MA-30</t>
  </si>
  <si>
    <t>A-20</t>
  </si>
  <si>
    <t>A-10</t>
  </si>
  <si>
    <t>Ocasional (EO)</t>
  </si>
  <si>
    <t>La situación de exposición se presenta  alguna vez durante la jornada laboral y por un periodo corto</t>
  </si>
  <si>
    <t>MA-24</t>
  </si>
  <si>
    <t>A-18</t>
  </si>
  <si>
    <t>A-12</t>
  </si>
  <si>
    <t>M-6</t>
  </si>
  <si>
    <t>Esporádica (EE)</t>
  </si>
  <si>
    <t>La situación de exposición se presenta de manera eventual</t>
  </si>
  <si>
    <t>M-8</t>
  </si>
  <si>
    <t>B-4</t>
  </si>
  <si>
    <t>B-2</t>
  </si>
  <si>
    <t>El resultado de la tabla NP se interpreta de acuerdo con el significado que aparece en la siguiente tabla:</t>
  </si>
  <si>
    <t>Nivel de Probabilidad</t>
  </si>
  <si>
    <t>Valor de NP</t>
  </si>
  <si>
    <t>Muy Alto (MP)</t>
  </si>
  <si>
    <t>Entre 40 y 24</t>
  </si>
  <si>
    <t>Situación deficiente con exposición continua, o muy deficiente con exposición frecuente.</t>
  </si>
  <si>
    <t>Normalmente la materialización del riesgo ocurre con frecuencia</t>
  </si>
  <si>
    <t>Entre 20 y 10</t>
  </si>
  <si>
    <t>Situación deficiente con exposición frecuente u ocasional, o bien situación muy deficiente con exposición ocasional o esporádica.</t>
  </si>
  <si>
    <t>La materialización del riesgo es posible que suceda varias veces en la vida laboral</t>
  </si>
  <si>
    <t>Entre 8 y 6</t>
  </si>
  <si>
    <t>Situación deficiente con exposición esporádica, o bien situación mejorable con exposición continuada o frecuente. Es posible que suceda en daño alguna vez</t>
  </si>
  <si>
    <t>Entre 4 y 2</t>
  </si>
  <si>
    <t>Situación mejorable con exposición ocasional o esporádica, o situación sin anomalía destacable con cualquier nivel de exposición. No es esperable que se materialice el riesgo, aunque puede ser concebible</t>
  </si>
  <si>
    <t>Paso 3</t>
  </si>
  <si>
    <t>Se determina el nivel de consecuencias según los parámetros de la siguiente Tabla:</t>
  </si>
  <si>
    <t>Paso 4</t>
  </si>
  <si>
    <t>Los resultados de las Tablas NP y NC se combinan en la siguiente Tabla para obtener el nivel de riesgo, el cual se interpreta de acuerdo a</t>
  </si>
  <si>
    <t>Nivel de Consecuencias</t>
  </si>
  <si>
    <t>NC</t>
  </si>
  <si>
    <t>Daños Personales</t>
  </si>
  <si>
    <t>Mortal o Catástrofe (M)</t>
  </si>
  <si>
    <t>Muerte (s)</t>
  </si>
  <si>
    <t>Nivel de Riesgo NR=NP x NC</t>
  </si>
  <si>
    <t>Nivel de Probabilidad (NP)</t>
  </si>
  <si>
    <t>Muy Grave (MG)</t>
  </si>
  <si>
    <t>Lesiones o enfermedades graves irreparables (Incapacidad permanente parcial o invalidez)</t>
  </si>
  <si>
    <t>40-24</t>
  </si>
  <si>
    <t>20-10</t>
  </si>
  <si>
    <t>8-6</t>
  </si>
  <si>
    <t>4-2</t>
  </si>
  <si>
    <t>Grave (G)</t>
  </si>
  <si>
    <t>Lesiones  o enfermedades  con incapacidad laboral temporal (ILT)</t>
  </si>
  <si>
    <t>Nivel de consecuencias (NC)</t>
  </si>
  <si>
    <t>I (1)</t>
  </si>
  <si>
    <t>II (2)</t>
  </si>
  <si>
    <t>Leve (L)</t>
  </si>
  <si>
    <t>Lesiones o enfermedades que no requieren enfermedad</t>
  </si>
  <si>
    <t>4000-2400</t>
  </si>
  <si>
    <t>2000-1200</t>
  </si>
  <si>
    <t>800-600</t>
  </si>
  <si>
    <t>400-200</t>
  </si>
  <si>
    <t>II   200</t>
  </si>
  <si>
    <t>El Significado del nivel de riesgo se puede establecer bajo los siguientes criterios:</t>
  </si>
  <si>
    <t>2400-1440</t>
  </si>
  <si>
    <t>1200-600</t>
  </si>
  <si>
    <t>480-360</t>
  </si>
  <si>
    <t>III  120</t>
  </si>
  <si>
    <t>Nivel de riesgo</t>
  </si>
  <si>
    <t>Valor NR</t>
  </si>
  <si>
    <t>I</t>
  </si>
  <si>
    <t>III (3)</t>
  </si>
  <si>
    <t>4000-600</t>
  </si>
  <si>
    <t>Situación crítica. Suspender actividades hasta que el riesgo esté bajo control. Intervención urgente</t>
  </si>
  <si>
    <t>1000-600</t>
  </si>
  <si>
    <t>500-250</t>
  </si>
  <si>
    <t>200-150</t>
  </si>
  <si>
    <t>100-50</t>
  </si>
  <si>
    <t>500-150</t>
  </si>
  <si>
    <t xml:space="preserve">Corregir y adoptar medidas de control de inmediato.  suspenda actividades si el NR &gt; o igual de 360. </t>
  </si>
  <si>
    <t>II  200</t>
  </si>
  <si>
    <t>III  40</t>
  </si>
  <si>
    <t>120-40</t>
  </si>
  <si>
    <t>Mejorar si es posible. Seria conveniente justificar la intervención y su rentabilidad.</t>
  </si>
  <si>
    <t>400-240</t>
  </si>
  <si>
    <t>III  100</t>
  </si>
  <si>
    <t>80-60</t>
  </si>
  <si>
    <t>IV  20</t>
  </si>
  <si>
    <t>IV (4)</t>
  </si>
  <si>
    <t>Mantener las medidas de control existentes, pero se deberían considerar soluciones o mejoras y se deben hacer comprobaciones periódicas para asegurar que es riesgo aun es aceptable.</t>
  </si>
  <si>
    <t xml:space="preserve"> Nivel de riesgo</t>
  </si>
  <si>
    <t>No Aceptable</t>
  </si>
  <si>
    <t>Situación Crítica, corrección Urgente</t>
  </si>
  <si>
    <t>No Aceptable o aceptable con control específico</t>
  </si>
  <si>
    <t>Corregir o adoptar medidas de control</t>
  </si>
  <si>
    <t>Mejorable</t>
  </si>
  <si>
    <t>Mejorar el control existente</t>
  </si>
  <si>
    <t>Aceptable</t>
  </si>
  <si>
    <t>No intervenir, salvo que un análisis más preciso lo justifique</t>
  </si>
  <si>
    <t>Maquinaria, equipos, herramienta.
Materiales, químicos, residuos.
Metodología: procedimientos
Medio: Situación o condición locativa o del lugar</t>
  </si>
  <si>
    <t xml:space="preserve">1. Eliminación
2. Sustitución
3. Controles de ingeniería
4. Señalización, advertencias, y/o controles administrativos: </t>
  </si>
  <si>
    <t>Responsable</t>
  </si>
  <si>
    <t>Elaborado por:</t>
  </si>
  <si>
    <t>Computadores, video terminales, teclados, mouse, impresora, escáner, papel blanco, carpetas legajadores, cajas de cartón para archivo, cosedora, perforadora, saca ganchos, tijeras, bisturí.</t>
  </si>
  <si>
    <t>Electrocución Leve, Corto circuito</t>
  </si>
  <si>
    <t>Dolor de Espalda, Fatiga Corporal</t>
  </si>
  <si>
    <t>Dolor de Cabeza, Fatiga Visual</t>
  </si>
  <si>
    <t>Fatiga Visual, Cefalea</t>
  </si>
  <si>
    <t>Ninguno</t>
  </si>
  <si>
    <t>Cansancio acumulado</t>
  </si>
  <si>
    <t>Estrés, Fatiga acumulada</t>
  </si>
  <si>
    <t xml:space="preserve">Dolor en articulaciones </t>
  </si>
  <si>
    <t>Malestar General, Fiebre</t>
  </si>
  <si>
    <t>Caída Personas, Golpes</t>
  </si>
  <si>
    <t>Fracturas, lesiones en: partes blandas, internas o nerviosas, traumas internos</t>
  </si>
  <si>
    <t>2. Iluminación Artificial (Uso de Luminarias)</t>
  </si>
  <si>
    <t>RETIE</t>
  </si>
  <si>
    <t>Efecto citopatico</t>
  </si>
  <si>
    <t>Res 2400/1979</t>
  </si>
  <si>
    <t>4. Campañas de salud pública.</t>
  </si>
  <si>
    <t>Uso de Tapabocas cuando se evidencia presencia de virus</t>
  </si>
  <si>
    <t>Res 2646/2007</t>
  </si>
  <si>
    <t>4. Manejo de la tensión, Pausas activas.</t>
  </si>
  <si>
    <t>Aumento de la tensión Arterial.
Desmayos</t>
  </si>
  <si>
    <t>Muerte</t>
  </si>
  <si>
    <t>N/A</t>
  </si>
  <si>
    <t>Autocuidado</t>
  </si>
  <si>
    <t>Codigo de Transito</t>
  </si>
  <si>
    <t>1. Virus, Bactrias, Hongos, Ricketsias, Parásitos.</t>
  </si>
  <si>
    <t>5. Iluminación Excesiva o deficiente</t>
  </si>
  <si>
    <t>10. Radiaciones No Ionizantes, Radio, cel, pc, horno</t>
  </si>
  <si>
    <t xml:space="preserve"> </t>
  </si>
  <si>
    <t>12. Partículas, Fíbras o Polvos</t>
  </si>
  <si>
    <t>18. Carga mental, emocional o estrés.</t>
  </si>
  <si>
    <t>19. Jornada de trabajo</t>
  </si>
  <si>
    <t>21. Posturas prolongadas &gt; 2h</t>
  </si>
  <si>
    <t>25. Movimiento repetitivo o repetido (Digitar)</t>
  </si>
  <si>
    <t xml:space="preserve">29. Corte o punción con objeto o herramienta </t>
  </si>
  <si>
    <t>33. Estructuras, muebles, elementos locativos.</t>
  </si>
  <si>
    <t>35. Objetos o fluidos proyectados o que caen</t>
  </si>
  <si>
    <t>37. Caída en superficie irregular o deslizante</t>
  </si>
  <si>
    <t>39. Atrapamiento cualquier parte del cuerpo</t>
  </si>
  <si>
    <t>40. Accidente por desplazamiento interno o externo.</t>
  </si>
  <si>
    <t>41. Robos, asaltos, atentados, orden público</t>
  </si>
  <si>
    <t>Cefaleas, Mareos</t>
  </si>
  <si>
    <t>Resolución 2400 de1979</t>
  </si>
  <si>
    <t>4. Realizar medición ambiental de iluminación para determinar puntos de control</t>
  </si>
  <si>
    <t>SEGURIDAD Y SALUD</t>
  </si>
  <si>
    <t>Alteración del Sistema Cardio Vascular</t>
  </si>
  <si>
    <t>4. Descansos, Pausas Activas</t>
  </si>
  <si>
    <t>Trastornos Musculo Esqueleticos</t>
  </si>
  <si>
    <t>4. Realizar Pausas Activas en el trabajo por lo menos 2 veces al día
4. Análisis de Puesto de Trabajo
4. Sistema de vigilancia epidemiologica osteomuscular</t>
  </si>
  <si>
    <t>5. Formación en Higiene Postural</t>
  </si>
  <si>
    <t>Lesiones Permanentes, Muerte</t>
  </si>
  <si>
    <t>4. Plan estrategico de Seguridad Víal</t>
  </si>
  <si>
    <t>5. Manejo Defensivo para conductores</t>
  </si>
  <si>
    <t>ADMINISTRATIVA</t>
  </si>
  <si>
    <t>SEGURIDAD FISICA</t>
  </si>
  <si>
    <t>Quemaduras de I Grado</t>
  </si>
  <si>
    <t>4. Mantenimiento a las instalaciones Locativas y Electricas</t>
  </si>
  <si>
    <t>Heridas</t>
  </si>
  <si>
    <t>4. Diseñar e implementar un programa de Orden y Aseo metodologia 5s para el correcto control de las instalaciones locativas</t>
  </si>
  <si>
    <t>5. Sensibilizar al personal la importancia del Orden y Aseo en la prevención de AT</t>
  </si>
  <si>
    <t>Soportes Pausas Activas</t>
  </si>
  <si>
    <t>SVE, (ARL) Soportes Pausas, Visitas a PT</t>
  </si>
  <si>
    <t>Entrega Gel antibacterial, comunicados lavado de manos, Suministro de tapabocas</t>
  </si>
  <si>
    <t>5. Análisis Psicosocial</t>
  </si>
  <si>
    <t>6. Socialización Análisis Riesgo Psicosocial
6. Charla Manejo de la Tensión Laboral</t>
  </si>
  <si>
    <t>Soportes de Asistencia
Programa Riesgo Psicosocial</t>
  </si>
  <si>
    <t xml:space="preserve">FECHA : </t>
  </si>
  <si>
    <t>VERSIÓN :</t>
  </si>
  <si>
    <t>LUGAR</t>
  </si>
  <si>
    <t>SEGURIDAD Y SALUD EN EL TRABAJO</t>
  </si>
  <si>
    <t>RECICLAJE</t>
  </si>
  <si>
    <t xml:space="preserve">Operativo ( Aux. de mantenimiento)  </t>
  </si>
  <si>
    <t>5. Formacion  y capacitacion en riesgo fisico, iluminacion adecuada.</t>
  </si>
  <si>
    <t>Soportes de Asistencia
a Capacitaciones y Charlas.</t>
  </si>
  <si>
    <t>4. Programar tiempos de descanzo,.</t>
  </si>
  <si>
    <t>5. Formacion  y capacitacion en riesgo fisico, Radiaciones Ionizantes y no Inozantes..</t>
  </si>
  <si>
    <t>5. Formacion  y capacitacion en riesgo psicolaboral, monotonias de la tarea,  manejo de estrés.</t>
  </si>
  <si>
    <t>5. Formacion  y capacitacion en riesgo Asaltos y urtos como actuar en caso de.</t>
  </si>
  <si>
    <t>4. Demarcacion de areas peatonales y señalizacion.</t>
  </si>
  <si>
    <t>5. Formacion  y capacitacion en riesgo locativo, de accidentes de transito.</t>
  </si>
  <si>
    <t>4. Mantenimiento a las instalaciones Locativas barandas escaleras.</t>
  </si>
  <si>
    <t>5. Formacion en el riesgo locativo, caida a distinto nivel asenso y desenso de escaleras.</t>
  </si>
  <si>
    <t>6. Ebtrega de zapatos antideslizantes.</t>
  </si>
  <si>
    <t xml:space="preserve">6. Entrega de elementos de proteccion personal (Guantes de seguridad,).
</t>
  </si>
  <si>
    <t>4. Formacion a persnal sobre el riesgo (capacitacion)</t>
  </si>
  <si>
    <t xml:space="preserve">4. Realizar Pausas Activas en el trabajo por lo menos 2 veces al día
</t>
  </si>
  <si>
    <t>4. Formacion ene le rieso mecanico.
4. Formcion en el uso adecuad de la guadaña.</t>
  </si>
  <si>
    <t>&amp;. Entrega de epp para la guadaña.</t>
  </si>
  <si>
    <t>Asistencias y soportes de capacitaciones.</t>
  </si>
  <si>
    <t>Plan de Mto,
 Registros de Mto.</t>
  </si>
  <si>
    <t>Entrega Gel antibacterial, comunicados lavado de manos, Verificaciòn de EPP</t>
  </si>
  <si>
    <t>Soportes de mantenimeintos</t>
  </si>
  <si>
    <t>Soportes de Inspecciòn</t>
  </si>
  <si>
    <t>Plan de mantenimiento</t>
  </si>
  <si>
    <t>Soportes Pausas, Visitas a PT</t>
  </si>
  <si>
    <t>4. Formacion a personal sobre el riesgo (capacitacion)</t>
  </si>
  <si>
    <t>Soporte induccion al area de trabajo.</t>
  </si>
  <si>
    <t>MATRIZ DE IDENTIFICACIÓN DE PELIGROS, VALORACIÓN DE RIESGOS Y DETERMINACIÓN DE CONTROLES</t>
  </si>
  <si>
    <t>PG, PC, CO, EL, ES</t>
  </si>
  <si>
    <t>ADMINISTRACIÓN / OFICINAS</t>
  </si>
  <si>
    <t>ACTIVIDADES ADMINISTRATIVAS DE LA EMPRESA  (GERENCIA, COORDINACION TECNICA, COORDINACION COMERCIAL Y ADMINISTRATIVA, JEFE DE LABORATORIO, JEFE DE GEOTECNIA, SECRETARIA, INGENIERO DE SOPORTE, AUXILIAR DE INGENIERIA)</t>
  </si>
  <si>
    <t>DIGITAR, ESCRIBIR, ATENDER TELEFONICAMENTE , GESTIONAR DOCUMENTOS</t>
  </si>
  <si>
    <t xml:space="preserve">Tensión, espasmo, retracciones musculares, debilidad muscular (en especial abdominal por postura sedente prolongada), algias (dolores osteomusculares)  problemas circulatorios </t>
  </si>
  <si>
    <t>3,Silla ergonómica</t>
  </si>
  <si>
    <t>3.Ajuste del puesto de trabajo</t>
  </si>
  <si>
    <t>5. Formacion  y capacitacion en riesgo fisico, iluminacion adecuada.y posturas prolongadas</t>
  </si>
  <si>
    <t>EL, ES, PP</t>
  </si>
  <si>
    <t>BODEGA / ALMACENAMIENTO DE MATERIALES</t>
  </si>
  <si>
    <t>ALMACENAR TEMPORALMENTE LOS MATERIALES</t>
  </si>
  <si>
    <t>CARGAR, DESCARGAR, ALMACENAR MATERIALES</t>
  </si>
  <si>
    <t>ALMACEN / ALMACENAMIENTO DE MATERIALES</t>
  </si>
  <si>
    <t>RF</t>
  </si>
  <si>
    <t xml:space="preserve">OFICINA / SERVICIOS GENERALES </t>
  </si>
  <si>
    <t>MANTENIMIENTO DE CONDICIONES DE ORDEN Y ASEO EN LA OFICINAS</t>
  </si>
  <si>
    <t>PREPARACION ALIMENTOS DE CAFETERIA</t>
  </si>
  <si>
    <t>TAREAS PROPIAS DEL ASEO: BARRER, SACUDIR, TRAPEAR, LAVAR BAÑOS</t>
  </si>
  <si>
    <t>CO</t>
  </si>
  <si>
    <t>TRABAJO EN CAMPO / FRENTES DE TRABAJO</t>
  </si>
  <si>
    <t>TRANSPORTE DE PERSONAL ENTRE LOS FRENTES DE TRABAJO</t>
  </si>
  <si>
    <t>CONDUCIR VEHICULOS</t>
  </si>
  <si>
    <t>OFICINAS Y FRENTES DE TRABAJO</t>
  </si>
  <si>
    <t>TODAS LAS ACTIVIDADES</t>
  </si>
  <si>
    <t>Recoleccion y separación de residuos (basura, elementos reciclables), lavado y limpieza de canecas de basura)</t>
  </si>
  <si>
    <t xml:space="preserve">* Recoleccion punto a punto de basuras y traslado de basuras.
* Separacion de residuos en la zona de basuras.
* Lavar y adecuacuion de la zona de basura.
</t>
  </si>
  <si>
    <t>SG – SST - DOC - 3</t>
  </si>
  <si>
    <t>ACTIVIDADES ADMINISTRATIVAS DE LA EMPRESA  (GERENCIA, COORDINACION TECNICA, COORDINACION COMERCIAL Y ADMINISTRATIVA, JEFE DE LABORATORIO, JEFE DE PROYECTOS, SECRETARIA, INGENIERO DE SOPORTE, AUXILIAR DE INGENIERIA)</t>
  </si>
  <si>
    <t>DIGITAR, ESCRIBIR, ATENDER TELEFONICAMENTE ,Y PERSONALMENTE, GESTIONAR DOCUMENTOS, VERIFICAR LOS PROCESOS</t>
  </si>
  <si>
    <t>ATENCION A CLIENTE, ELABORACION DE INFORMES, RESPUESTAS DE SOLICITU7D DE LOS CLIENTES, INFORMES DE ENSAYOS Y COORDINACION TRABAJO DE LABOTARORIO</t>
  </si>
  <si>
    <t>8.5</t>
  </si>
  <si>
    <t>Cefaleas, Mareos,daño cervical</t>
  </si>
  <si>
    <t>DIGITAR, ESCRIBIR, ATENDER TELEFONICAMENTE , GESTIONAR DOCUMENTOS, VERIFICAR LOS PROCESOS</t>
  </si>
  <si>
    <t xml:space="preserve">DESCANSOS PAULAITNOS </t>
  </si>
  <si>
    <t>Alteración VISUAL NEURONAL</t>
  </si>
  <si>
    <t>ATENCION A CLIENTE, ELABORACION DE INFORMES, RESPUESTAS DE SOLICITU7D DE LOS CLIENTES, INFORMES DE ENSAYOS Y COORDINACION TRABAJO DE LABORATORIO</t>
  </si>
  <si>
    <t>GUANTES, CASCO, BOTAS, GAFAS PROTECTOR RESPIRATORIO.</t>
  </si>
  <si>
    <t>DOLOR DE ESPLADA Y FATIGA CORPORAL HINALACION DE MATERIALESW</t>
  </si>
  <si>
    <t>EPP</t>
  </si>
  <si>
    <t>4, DESCASOS Y PAUSAS ACTIVAS</t>
  </si>
  <si>
    <t xml:space="preserve">Soporte de asistencia a sensibilización de seguridad </t>
  </si>
  <si>
    <t>5. Formacion  y capacitacion en riesgo locativo, de accidentes.</t>
  </si>
  <si>
    <t>AUXILIAR DE SERVICIOS GENERALES</t>
  </si>
  <si>
    <t>ESCOBAS, TRAPEROS RECOGEDOR,LIQUIDOS DE LIMPIEZA VALDES,ELEMENTOS DE ASEO</t>
  </si>
  <si>
    <t>GUANTES, BOTAS, GAFAS PROTECTOR RESPIRATORIO.</t>
  </si>
  <si>
    <t>ESTUFA,OLLAS, CUCHILLOS, PLATOS,</t>
  </si>
  <si>
    <t>MUERTE</t>
  </si>
  <si>
    <t>PP, ES, EL</t>
  </si>
  <si>
    <t>GERENTE, DIRECTOR DE PERFORACION, DIRECTOR DE INGENIERIA, INGENIEROS DE SOPORTE, JEFE DE LABORATORIO,PERFORADOR,AUXILIAR DE PERFORACION LABORATORISTA,AUXILIAR DE LABORATORIO</t>
  </si>
  <si>
    <t>TRANSPORTE DE PERSONAL HACIA LOS FRENTES DE TRABAJO</t>
  </si>
  <si>
    <t>TRASTORNOS MUSCULOESQUELKETICOS</t>
  </si>
  <si>
    <t>ES,PP</t>
  </si>
  <si>
    <t>CARGUE Y DESCARGUE DE MAQUINARIA PESADA</t>
  </si>
  <si>
    <t>PERFORADOR</t>
  </si>
  <si>
    <t>MANUAL DE CARGUEN Y DESCARGUE</t>
  </si>
  <si>
    <t>AMPUTACIONES MUERTE</t>
  </si>
  <si>
    <t>ALMACENISTA</t>
  </si>
  <si>
    <t>Madera, tubos metalicos, tornilleria, lamina cold ,cold roll, pinturas electroestaticas.</t>
  </si>
  <si>
    <t>todo el personal</t>
  </si>
  <si>
    <t>CARGAR Y DESCARGAR EQUIPOS</t>
  </si>
  <si>
    <t>AUTOMOVIL.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</si>
</sst>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b/>
      <sz val="12"/>
      <color theme="0"/>
      <name val="Arial"/>
      <family val="2"/>
    </font>
    <font>
      <b/>
      <sz val="10"/>
      <color theme="3" tint="-0.249977111117893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u/>
      <sz val="10"/>
      <color rgb="FFFF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sz val="9"/>
      <color theme="1"/>
      <name val="Arial Narrow"/>
      <family val="2"/>
    </font>
    <font>
      <sz val="10"/>
      <color rgb="FFFF0000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b/>
      <sz val="36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gradientFill>
        <stop position="0">
          <color rgb="FFFFFF00"/>
        </stop>
        <stop position="1">
          <color theme="0"/>
        </stop>
      </gradient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260">
    <xf numFmtId="0" fontId="0" fillId="0" borderId="0" xfId="0"/>
    <xf numFmtId="0" fontId="5" fillId="0" borderId="0" xfId="0" applyFont="1"/>
    <xf numFmtId="0" fontId="6" fillId="0" borderId="0" xfId="0" applyFont="1"/>
    <xf numFmtId="0" fontId="7" fillId="2" borderId="1" xfId="0" applyFont="1" applyFill="1" applyBorder="1" applyAlignment="1">
      <alignment horizontal="center"/>
    </xf>
    <xf numFmtId="0" fontId="8" fillId="3" borderId="22" xfId="0" applyFont="1" applyFill="1" applyBorder="1"/>
    <xf numFmtId="0" fontId="8" fillId="3" borderId="23" xfId="0" applyFont="1" applyFill="1" applyBorder="1"/>
    <xf numFmtId="0" fontId="8" fillId="3" borderId="24" xfId="0" applyFont="1" applyFill="1" applyBorder="1"/>
    <xf numFmtId="0" fontId="10" fillId="0" borderId="23" xfId="0" applyFont="1" applyBorder="1" applyAlignment="1" applyProtection="1">
      <alignment horizontal="left" vertical="center"/>
      <protection hidden="1"/>
    </xf>
    <xf numFmtId="0" fontId="10" fillId="0" borderId="24" xfId="0" applyFont="1" applyBorder="1" applyAlignment="1" applyProtection="1">
      <alignment horizontal="left" vertical="center"/>
      <protection hidden="1"/>
    </xf>
    <xf numFmtId="0" fontId="9" fillId="0" borderId="22" xfId="0" applyFont="1" applyBorder="1" applyAlignment="1" applyProtection="1">
      <alignment horizontal="left" vertical="center"/>
      <protection hidden="1"/>
    </xf>
    <xf numFmtId="0" fontId="9" fillId="0" borderId="23" xfId="0" applyFont="1" applyBorder="1" applyAlignment="1" applyProtection="1">
      <alignment horizontal="left" vertical="center"/>
      <protection hidden="1"/>
    </xf>
    <xf numFmtId="0" fontId="11" fillId="0" borderId="23" xfId="2" applyFont="1" applyBorder="1" applyAlignment="1" applyProtection="1">
      <alignment horizontal="left" vertical="center"/>
      <protection hidden="1"/>
    </xf>
    <xf numFmtId="0" fontId="0" fillId="0" borderId="0" xfId="0" quotePrefix="1"/>
    <xf numFmtId="0" fontId="15" fillId="0" borderId="3" xfId="0" applyFont="1" applyFill="1" applyBorder="1" applyAlignment="1" applyProtection="1">
      <alignment vertical="center"/>
      <protection locked="0"/>
    </xf>
    <xf numFmtId="0" fontId="15" fillId="0" borderId="2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16" fillId="0" borderId="0" xfId="0" applyFont="1" applyFill="1" applyAlignment="1" applyProtection="1">
      <alignment vertical="center" wrapText="1"/>
      <protection locked="0"/>
    </xf>
    <xf numFmtId="0" fontId="1" fillId="0" borderId="0" xfId="4"/>
    <xf numFmtId="0" fontId="18" fillId="0" borderId="37" xfId="4" applyFont="1" applyBorder="1" applyAlignment="1">
      <alignment horizontal="centerContinuous" wrapText="1"/>
    </xf>
    <xf numFmtId="0" fontId="1" fillId="0" borderId="38" xfId="4" applyBorder="1" applyAlignment="1">
      <alignment horizontal="centerContinuous"/>
    </xf>
    <xf numFmtId="0" fontId="1" fillId="0" borderId="39" xfId="4" applyBorder="1" applyAlignment="1">
      <alignment horizontal="centerContinuous"/>
    </xf>
    <xf numFmtId="0" fontId="19" fillId="4" borderId="46" xfId="4" applyFont="1" applyFill="1" applyBorder="1" applyAlignment="1">
      <alignment horizontal="centerContinuous"/>
    </xf>
    <xf numFmtId="0" fontId="19" fillId="4" borderId="29" xfId="4" applyFont="1" applyFill="1" applyBorder="1" applyAlignment="1">
      <alignment horizontal="centerContinuous"/>
    </xf>
    <xf numFmtId="0" fontId="19" fillId="4" borderId="30" xfId="4" applyFont="1" applyFill="1" applyBorder="1" applyAlignment="1">
      <alignment horizontal="centerContinuous" wrapText="1"/>
    </xf>
    <xf numFmtId="0" fontId="20" fillId="0" borderId="34" xfId="4" applyFont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35" xfId="4" applyFont="1" applyBorder="1" applyAlignment="1">
      <alignment horizontal="center" vertical="center" wrapText="1"/>
    </xf>
    <xf numFmtId="0" fontId="12" fillId="0" borderId="34" xfId="4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justify" vertical="top" wrapText="1"/>
    </xf>
    <xf numFmtId="0" fontId="12" fillId="0" borderId="32" xfId="4" applyFont="1" applyBorder="1" applyAlignment="1">
      <alignment horizontal="justify" vertical="top" wrapText="1"/>
    </xf>
    <xf numFmtId="0" fontId="19" fillId="4" borderId="44" xfId="4" applyFont="1" applyFill="1" applyBorder="1" applyAlignment="1">
      <alignment horizontal="centerContinuous"/>
    </xf>
    <xf numFmtId="0" fontId="19" fillId="4" borderId="43" xfId="4" applyFont="1" applyFill="1" applyBorder="1" applyAlignment="1">
      <alignment horizontal="centerContinuous"/>
    </xf>
    <xf numFmtId="0" fontId="19" fillId="4" borderId="42" xfId="4" applyFont="1" applyFill="1" applyBorder="1" applyAlignment="1">
      <alignment horizontal="centerContinuous" wrapText="1"/>
    </xf>
    <xf numFmtId="0" fontId="12" fillId="0" borderId="46" xfId="4" applyFont="1" applyBorder="1" applyAlignment="1">
      <alignment horizontal="center" vertical="center" wrapText="1"/>
    </xf>
    <xf numFmtId="0" fontId="12" fillId="0" borderId="29" xfId="4" applyFont="1" applyBorder="1" applyAlignment="1">
      <alignment horizontal="center" vertical="center" wrapText="1"/>
    </xf>
    <xf numFmtId="0" fontId="12" fillId="0" borderId="30" xfId="4" applyFont="1" applyBorder="1" applyAlignment="1">
      <alignment horizontal="center" vertical="center" wrapText="1"/>
    </xf>
    <xf numFmtId="0" fontId="12" fillId="0" borderId="6" xfId="4" applyFont="1" applyBorder="1" applyAlignment="1">
      <alignment horizontal="center" vertical="center" wrapText="1"/>
    </xf>
    <xf numFmtId="0" fontId="12" fillId="0" borderId="6" xfId="4" applyFont="1" applyBorder="1" applyAlignment="1">
      <alignment horizontal="center" wrapText="1"/>
    </xf>
    <xf numFmtId="0" fontId="10" fillId="9" borderId="6" xfId="4" applyFont="1" applyFill="1" applyBorder="1" applyAlignment="1">
      <alignment horizontal="center" wrapText="1"/>
    </xf>
    <xf numFmtId="0" fontId="12" fillId="10" borderId="6" xfId="4" applyFont="1" applyFill="1" applyBorder="1" applyAlignment="1">
      <alignment horizontal="center" wrapText="1"/>
    </xf>
    <xf numFmtId="0" fontId="12" fillId="7" borderId="6" xfId="4" applyFont="1" applyFill="1" applyBorder="1" applyAlignment="1">
      <alignment horizontal="center" wrapText="1"/>
    </xf>
    <xf numFmtId="0" fontId="12" fillId="0" borderId="36" xfId="4" applyFont="1" applyBorder="1" applyAlignment="1">
      <alignment horizontal="center" vertical="center" wrapText="1"/>
    </xf>
    <xf numFmtId="0" fontId="12" fillId="0" borderId="17" xfId="4" applyFont="1" applyBorder="1" applyAlignment="1">
      <alignment horizontal="center" vertical="center" wrapText="1"/>
    </xf>
    <xf numFmtId="0" fontId="12" fillId="11" borderId="6" xfId="4" applyFont="1" applyFill="1" applyBorder="1" applyAlignment="1">
      <alignment horizontal="center" wrapText="1"/>
    </xf>
    <xf numFmtId="0" fontId="22" fillId="4" borderId="7" xfId="4" applyFont="1" applyFill="1" applyBorder="1" applyAlignment="1">
      <alignment horizontal="centerContinuous"/>
    </xf>
    <xf numFmtId="0" fontId="10" fillId="4" borderId="8" xfId="4" applyFont="1" applyFill="1" applyBorder="1" applyAlignment="1">
      <alignment horizontal="centerContinuous"/>
    </xf>
    <xf numFmtId="0" fontId="10" fillId="4" borderId="13" xfId="4" applyFont="1" applyFill="1" applyBorder="1" applyAlignment="1">
      <alignment horizontal="centerContinuous"/>
    </xf>
    <xf numFmtId="0" fontId="12" fillId="0" borderId="35" xfId="4" applyFont="1" applyBorder="1" applyAlignment="1">
      <alignment horizontal="justify" vertical="center" wrapText="1"/>
    </xf>
    <xf numFmtId="0" fontId="12" fillId="10" borderId="34" xfId="4" applyFont="1" applyFill="1" applyBorder="1" applyAlignment="1">
      <alignment horizontal="center" vertical="center" wrapText="1"/>
    </xf>
    <xf numFmtId="0" fontId="12" fillId="7" borderId="36" xfId="4" applyFont="1" applyFill="1" applyBorder="1" applyAlignment="1">
      <alignment horizontal="center" vertical="center" wrapText="1"/>
    </xf>
    <xf numFmtId="0" fontId="12" fillId="0" borderId="32" xfId="4" applyFont="1" applyBorder="1" applyAlignment="1">
      <alignment horizontal="justify" vertical="center" wrapText="1"/>
    </xf>
    <xf numFmtId="0" fontId="17" fillId="8" borderId="47" xfId="4" applyFont="1" applyFill="1" applyBorder="1" applyAlignment="1">
      <alignment horizontal="center"/>
    </xf>
    <xf numFmtId="0" fontId="1" fillId="0" borderId="8" xfId="4" applyBorder="1"/>
    <xf numFmtId="0" fontId="12" fillId="0" borderId="13" xfId="4" applyFont="1" applyFill="1" applyBorder="1" applyAlignment="1">
      <alignment horizontal="justify" vertical="top" wrapText="1"/>
    </xf>
    <xf numFmtId="0" fontId="12" fillId="0" borderId="35" xfId="4" applyFont="1" applyBorder="1" applyAlignment="1">
      <alignment horizontal="center" vertical="center" wrapText="1"/>
    </xf>
    <xf numFmtId="0" fontId="12" fillId="0" borderId="35" xfId="4" applyFont="1" applyBorder="1" applyAlignment="1">
      <alignment vertical="center" wrapText="1"/>
    </xf>
    <xf numFmtId="0" fontId="12" fillId="0" borderId="34" xfId="4" applyFont="1" applyBorder="1" applyAlignment="1">
      <alignment horizontal="center" wrapText="1"/>
    </xf>
    <xf numFmtId="49" fontId="12" fillId="0" borderId="6" xfId="4" applyNumberFormat="1" applyFont="1" applyBorder="1" applyAlignment="1">
      <alignment horizontal="center" vertical="top" wrapText="1"/>
    </xf>
    <xf numFmtId="0" fontId="12" fillId="9" borderId="2" xfId="4" applyFont="1" applyFill="1" applyBorder="1" applyAlignment="1">
      <alignment vertical="top" wrapText="1"/>
    </xf>
    <xf numFmtId="0" fontId="12" fillId="13" borderId="2" xfId="4" applyFont="1" applyFill="1" applyBorder="1" applyAlignment="1">
      <alignment vertical="top" wrapText="1"/>
    </xf>
    <xf numFmtId="0" fontId="12" fillId="0" borderId="36" xfId="4" applyFont="1" applyBorder="1" applyAlignment="1">
      <alignment horizontal="center" wrapText="1"/>
    </xf>
    <xf numFmtId="0" fontId="12" fillId="9" borderId="6" xfId="4" applyFont="1" applyFill="1" applyBorder="1" applyAlignment="1">
      <alignment vertical="top" wrapText="1"/>
    </xf>
    <xf numFmtId="0" fontId="12" fillId="13" borderId="6" xfId="4" applyFont="1" applyFill="1" applyBorder="1" applyAlignment="1">
      <alignment vertical="top" wrapText="1"/>
    </xf>
    <xf numFmtId="0" fontId="12" fillId="0" borderId="47" xfId="4" applyFont="1" applyBorder="1" applyAlignment="1">
      <alignment vertical="top" wrapText="1"/>
    </xf>
    <xf numFmtId="0" fontId="17" fillId="4" borderId="0" xfId="4" applyFont="1" applyFill="1" applyAlignment="1">
      <alignment horizontal="centerContinuous"/>
    </xf>
    <xf numFmtId="0" fontId="1" fillId="4" borderId="0" xfId="4" applyFill="1" applyAlignment="1">
      <alignment horizontal="centerContinuous"/>
    </xf>
    <xf numFmtId="0" fontId="12" fillId="0" borderId="48" xfId="4" applyFont="1" applyBorder="1" applyAlignment="1">
      <alignment horizontal="right" vertical="top" wrapText="1"/>
    </xf>
    <xf numFmtId="0" fontId="12" fillId="7" borderId="2" xfId="4" applyFont="1" applyFill="1" applyBorder="1" applyAlignment="1">
      <alignment vertical="top" wrapText="1"/>
    </xf>
    <xf numFmtId="0" fontId="12" fillId="7" borderId="6" xfId="4" applyFont="1" applyFill="1" applyBorder="1" applyAlignment="1">
      <alignment vertical="top" wrapText="1"/>
    </xf>
    <xf numFmtId="0" fontId="12" fillId="7" borderId="47" xfId="4" applyFont="1" applyFill="1" applyBorder="1" applyAlignment="1">
      <alignment vertical="top" wrapText="1"/>
    </xf>
    <xf numFmtId="0" fontId="12" fillId="7" borderId="48" xfId="4" applyFont="1" applyFill="1" applyBorder="1" applyAlignment="1">
      <alignment horizontal="right" vertical="top" wrapText="1"/>
    </xf>
    <xf numFmtId="0" fontId="12" fillId="0" borderId="32" xfId="4" applyFont="1" applyBorder="1" applyAlignment="1">
      <alignment vertical="center" wrapText="1"/>
    </xf>
    <xf numFmtId="0" fontId="12" fillId="0" borderId="46" xfId="4" applyFont="1" applyBorder="1" applyAlignment="1">
      <alignment vertical="center" wrapText="1"/>
    </xf>
    <xf numFmtId="0" fontId="12" fillId="9" borderId="1" xfId="4" applyFont="1" applyFill="1" applyBorder="1" applyAlignment="1">
      <alignment horizontal="center" vertical="center" wrapText="1"/>
    </xf>
    <xf numFmtId="0" fontId="12" fillId="10" borderId="1" xfId="4" applyFont="1" applyFill="1" applyBorder="1" applyAlignment="1">
      <alignment horizontal="center" vertical="center" wrapText="1"/>
    </xf>
    <xf numFmtId="0" fontId="12" fillId="7" borderId="1" xfId="4" applyFont="1" applyFill="1" applyBorder="1" applyAlignment="1">
      <alignment horizontal="center" vertical="center" wrapText="1"/>
    </xf>
    <xf numFmtId="0" fontId="12" fillId="11" borderId="17" xfId="4" applyFont="1" applyFill="1" applyBorder="1" applyAlignment="1">
      <alignment horizontal="center" vertical="center" wrapText="1"/>
    </xf>
    <xf numFmtId="0" fontId="12" fillId="0" borderId="32" xfId="4" applyFont="1" applyBorder="1" applyAlignment="1">
      <alignment horizontal="center" vertical="center" wrapText="1"/>
    </xf>
    <xf numFmtId="0" fontId="23" fillId="0" borderId="51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 wrapText="1"/>
      <protection locked="0"/>
    </xf>
    <xf numFmtId="0" fontId="23" fillId="0" borderId="53" xfId="0" applyFont="1" applyBorder="1" applyAlignment="1" applyProtection="1">
      <alignment horizontal="center" vertical="center" wrapText="1"/>
      <protection locked="0"/>
    </xf>
    <xf numFmtId="0" fontId="23" fillId="0" borderId="16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textRotation="90" wrapText="1"/>
    </xf>
    <xf numFmtId="0" fontId="23" fillId="0" borderId="1" xfId="0" applyFont="1" applyBorder="1" applyAlignment="1">
      <alignment horizontal="center" vertical="center" wrapText="1"/>
    </xf>
    <xf numFmtId="0" fontId="23" fillId="0" borderId="40" xfId="0" applyFont="1" applyBorder="1" applyAlignment="1" applyProtection="1">
      <alignment horizontal="center" vertical="center" wrapText="1"/>
      <protection locked="0"/>
    </xf>
    <xf numFmtId="0" fontId="23" fillId="0" borderId="19" xfId="0" applyFont="1" applyBorder="1" applyAlignment="1" applyProtection="1">
      <alignment horizontal="center" vertical="center" wrapText="1"/>
      <protection locked="0"/>
    </xf>
    <xf numFmtId="0" fontId="16" fillId="0" borderId="53" xfId="0" applyFont="1" applyFill="1" applyBorder="1" applyAlignment="1">
      <alignment horizontal="center" vertical="center" wrapText="1"/>
    </xf>
    <xf numFmtId="0" fontId="23" fillId="0" borderId="1" xfId="0" applyFont="1" applyBorder="1" applyAlignment="1" applyProtection="1">
      <alignment vertical="center" wrapText="1"/>
      <protection locked="0"/>
    </xf>
    <xf numFmtId="0" fontId="23" fillId="0" borderId="40" xfId="0" applyFont="1" applyBorder="1" applyAlignment="1" applyProtection="1">
      <alignment horizontal="left" vertical="center" wrapText="1"/>
      <protection locked="0"/>
    </xf>
    <xf numFmtId="0" fontId="23" fillId="0" borderId="1" xfId="0" applyFont="1" applyBorder="1" applyAlignment="1" applyProtection="1">
      <alignment horizontal="left" vertical="center" wrapText="1"/>
      <protection locked="0"/>
    </xf>
    <xf numFmtId="0" fontId="23" fillId="0" borderId="18" xfId="0" applyFont="1" applyBorder="1" applyAlignment="1" applyProtection="1">
      <alignment horizontal="left" vertical="center" wrapText="1"/>
      <protection locked="0"/>
    </xf>
    <xf numFmtId="0" fontId="23" fillId="0" borderId="49" xfId="0" applyFont="1" applyBorder="1" applyAlignment="1" applyProtection="1">
      <alignment horizontal="center" vertical="center" textRotation="90" wrapText="1"/>
      <protection locked="0"/>
    </xf>
    <xf numFmtId="0" fontId="23" fillId="0" borderId="50" xfId="0" applyFont="1" applyBorder="1" applyAlignment="1" applyProtection="1">
      <alignment vertical="center" wrapText="1"/>
      <protection locked="0"/>
    </xf>
    <xf numFmtId="0" fontId="23" fillId="0" borderId="41" xfId="0" applyFont="1" applyBorder="1" applyAlignment="1" applyProtection="1">
      <alignment vertical="center" wrapText="1"/>
      <protection locked="0"/>
    </xf>
    <xf numFmtId="0" fontId="24" fillId="0" borderId="0" xfId="0" applyFont="1" applyFill="1" applyAlignment="1" applyProtection="1">
      <alignment vertical="center"/>
    </xf>
    <xf numFmtId="0" fontId="15" fillId="0" borderId="0" xfId="0" applyFont="1" applyFill="1" applyAlignment="1" applyProtection="1">
      <alignment horizontal="center" vertical="center" wrapText="1"/>
      <protection locked="0"/>
    </xf>
    <xf numFmtId="0" fontId="15" fillId="0" borderId="0" xfId="0" applyFont="1" applyFill="1" applyAlignment="1" applyProtection="1">
      <alignment horizontal="left" vertical="center"/>
      <protection locked="0"/>
    </xf>
    <xf numFmtId="0" fontId="15" fillId="0" borderId="7" xfId="0" applyFont="1" applyBorder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hidden="1"/>
    </xf>
    <xf numFmtId="0" fontId="15" fillId="0" borderId="4" xfId="0" applyFont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 applyBorder="1" applyAlignment="1" applyProtection="1">
      <alignment horizontal="left" vertical="center" wrapText="1"/>
      <protection locked="0"/>
    </xf>
    <xf numFmtId="0" fontId="28" fillId="0" borderId="7" xfId="0" applyFont="1" applyFill="1" applyBorder="1" applyAlignment="1" applyProtection="1">
      <alignment horizontal="center" vertical="center"/>
      <protection hidden="1"/>
    </xf>
    <xf numFmtId="0" fontId="28" fillId="0" borderId="8" xfId="0" applyFont="1" applyFill="1" applyBorder="1" applyAlignment="1" applyProtection="1">
      <alignment horizontal="center" vertical="center"/>
      <protection hidden="1"/>
    </xf>
    <xf numFmtId="0" fontId="25" fillId="0" borderId="8" xfId="0" applyFont="1" applyFill="1" applyBorder="1" applyAlignment="1" applyProtection="1">
      <alignment horizontal="left" vertical="center" wrapText="1"/>
      <protection locked="0"/>
    </xf>
    <xf numFmtId="0" fontId="25" fillId="0" borderId="8" xfId="0" applyFont="1" applyFill="1" applyBorder="1" applyAlignment="1" applyProtection="1">
      <alignment horizontal="center" vertical="center" wrapText="1"/>
      <protection locked="0"/>
    </xf>
    <xf numFmtId="0" fontId="25" fillId="0" borderId="13" xfId="0" applyFont="1" applyFill="1" applyBorder="1" applyAlignment="1" applyProtection="1">
      <alignment horizontal="left" vertical="center" wrapText="1"/>
      <protection locked="0"/>
    </xf>
    <xf numFmtId="0" fontId="28" fillId="0" borderId="3" xfId="0" applyFont="1" applyFill="1" applyBorder="1" applyAlignment="1" applyProtection="1">
      <alignment horizontal="center" vertical="center"/>
      <protection hidden="1"/>
    </xf>
    <xf numFmtId="0" fontId="28" fillId="6" borderId="1" xfId="0" applyFont="1" applyFill="1" applyBorder="1" applyAlignment="1" applyProtection="1">
      <alignment horizontal="left" vertical="center" wrapText="1"/>
      <protection locked="0"/>
    </xf>
    <xf numFmtId="0" fontId="25" fillId="0" borderId="0" xfId="0" applyFont="1" applyFill="1" applyBorder="1" applyAlignment="1" applyProtection="1">
      <alignment horizontal="left" vertical="center" wrapText="1"/>
      <protection locked="0"/>
    </xf>
    <xf numFmtId="0" fontId="25" fillId="0" borderId="2" xfId="0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Fill="1" applyBorder="1" applyAlignment="1" applyProtection="1">
      <alignment horizontal="center" vertical="center"/>
      <protection hidden="1"/>
    </xf>
    <xf numFmtId="0" fontId="29" fillId="6" borderId="40" xfId="3" applyFont="1" applyFill="1" applyBorder="1" applyAlignment="1">
      <alignment horizontal="center" vertical="center" wrapText="1"/>
    </xf>
    <xf numFmtId="0" fontId="15" fillId="0" borderId="34" xfId="0" applyFont="1" applyBorder="1" applyAlignment="1" applyProtection="1">
      <alignment horizontal="center" vertical="center" textRotation="90" wrapText="1"/>
      <protection locked="0"/>
    </xf>
    <xf numFmtId="0" fontId="15" fillId="0" borderId="49" xfId="0" applyFont="1" applyBorder="1" applyAlignment="1" applyProtection="1">
      <alignment horizontal="center" vertical="center"/>
      <protection locked="0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41" xfId="0" applyFont="1" applyBorder="1" applyAlignment="1" applyProtection="1">
      <alignment horizontal="center" vertical="center"/>
      <protection locked="0"/>
    </xf>
    <xf numFmtId="0" fontId="15" fillId="0" borderId="49" xfId="0" applyFont="1" applyBorder="1" applyAlignment="1" applyProtection="1">
      <alignment horizontal="center" vertical="center" wrapText="1"/>
      <protection locked="0"/>
    </xf>
    <xf numFmtId="0" fontId="15" fillId="0" borderId="33" xfId="0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0" borderId="14" xfId="0" applyFont="1" applyBorder="1" applyAlignment="1" applyProtection="1">
      <alignment horizontal="center" vertical="center" wrapText="1"/>
      <protection locked="0"/>
    </xf>
    <xf numFmtId="0" fontId="15" fillId="0" borderId="52" xfId="0" applyFont="1" applyBorder="1" applyAlignment="1" applyProtection="1">
      <alignment horizontal="center" vertical="center" wrapText="1"/>
      <protection locked="0"/>
    </xf>
    <xf numFmtId="0" fontId="15" fillId="0" borderId="5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horizontal="left" vertical="center" wrapText="1"/>
      <protection locked="0"/>
    </xf>
    <xf numFmtId="0" fontId="24" fillId="0" borderId="0" xfId="0" applyFont="1" applyFill="1" applyAlignment="1" applyProtection="1">
      <alignment vertical="center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13" fillId="0" borderId="41" xfId="0" applyFont="1" applyBorder="1" applyAlignment="1" applyProtection="1">
      <alignment vertical="center" wrapText="1"/>
      <protection locked="0"/>
    </xf>
    <xf numFmtId="0" fontId="13" fillId="0" borderId="41" xfId="0" applyFont="1" applyBorder="1" applyAlignment="1" applyProtection="1">
      <alignment horizontal="left" vertical="center" wrapText="1"/>
      <protection locked="0"/>
    </xf>
    <xf numFmtId="0" fontId="23" fillId="0" borderId="18" xfId="0" applyFont="1" applyBorder="1" applyAlignment="1" applyProtection="1">
      <alignment vertical="center" wrapText="1"/>
      <protection locked="0"/>
    </xf>
    <xf numFmtId="0" fontId="23" fillId="0" borderId="29" xfId="0" applyFont="1" applyBorder="1" applyAlignment="1" applyProtection="1">
      <alignment vertical="center" wrapText="1"/>
      <protection locked="0"/>
    </xf>
    <xf numFmtId="0" fontId="23" fillId="0" borderId="28" xfId="0" applyFont="1" applyBorder="1" applyAlignment="1" applyProtection="1">
      <alignment horizontal="left" vertical="center" wrapText="1"/>
      <protection locked="0"/>
    </xf>
    <xf numFmtId="0" fontId="23" fillId="0" borderId="29" xfId="0" applyFont="1" applyBorder="1" applyAlignment="1" applyProtection="1">
      <alignment horizontal="left" vertical="center" wrapText="1"/>
      <protection locked="0"/>
    </xf>
    <xf numFmtId="0" fontId="23" fillId="0" borderId="30" xfId="0" applyFont="1" applyBorder="1" applyAlignment="1" applyProtection="1">
      <alignment horizontal="center" vertical="center" textRotation="90" wrapText="1"/>
      <protection locked="0"/>
    </xf>
    <xf numFmtId="0" fontId="23" fillId="0" borderId="54" xfId="0" applyFont="1" applyBorder="1" applyAlignment="1" applyProtection="1">
      <alignment horizontal="center" vertical="center" wrapText="1"/>
      <protection locked="0"/>
    </xf>
    <xf numFmtId="0" fontId="26" fillId="0" borderId="0" xfId="0" applyFont="1" applyFill="1" applyAlignment="1" applyProtection="1">
      <alignment vertical="center"/>
      <protection locked="0"/>
    </xf>
    <xf numFmtId="0" fontId="26" fillId="0" borderId="3" xfId="0" applyFont="1" applyFill="1" applyBorder="1" applyAlignment="1" applyProtection="1">
      <alignment vertical="center"/>
      <protection locked="0"/>
    </xf>
    <xf numFmtId="0" fontId="31" fillId="5" borderId="1" xfId="3" applyFont="1" applyFill="1" applyBorder="1" applyAlignment="1">
      <alignment horizontal="center" vertical="center" textRotation="90" wrapText="1"/>
    </xf>
    <xf numFmtId="0" fontId="31" fillId="5" borderId="1" xfId="3" applyFont="1" applyFill="1" applyBorder="1" applyAlignment="1">
      <alignment horizontal="center" vertical="center" textRotation="90"/>
    </xf>
    <xf numFmtId="0" fontId="31" fillId="5" borderId="1" xfId="3" applyFont="1" applyFill="1" applyBorder="1" applyAlignment="1">
      <alignment horizontal="center" vertical="center" wrapText="1"/>
    </xf>
    <xf numFmtId="0" fontId="31" fillId="5" borderId="1" xfId="3" applyFont="1" applyFill="1" applyBorder="1" applyAlignment="1">
      <alignment vertical="center" wrapText="1"/>
    </xf>
    <xf numFmtId="0" fontId="31" fillId="6" borderId="18" xfId="3" applyFont="1" applyFill="1" applyBorder="1" applyAlignment="1">
      <alignment horizontal="center" vertical="center" textRotation="90" wrapText="1"/>
    </xf>
    <xf numFmtId="0" fontId="31" fillId="5" borderId="40" xfId="3" applyFont="1" applyFill="1" applyBorder="1" applyAlignment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5" borderId="1" xfId="3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center" vertical="center" textRotation="90" wrapText="1"/>
    </xf>
    <xf numFmtId="0" fontId="31" fillId="5" borderId="1" xfId="3" applyFont="1" applyFill="1" applyBorder="1" applyAlignment="1">
      <alignment vertical="center"/>
    </xf>
    <xf numFmtId="0" fontId="26" fillId="0" borderId="2" xfId="0" applyFont="1" applyFill="1" applyBorder="1" applyAlignment="1" applyProtection="1">
      <alignment vertical="center"/>
      <protection locked="0"/>
    </xf>
    <xf numFmtId="0" fontId="15" fillId="14" borderId="49" xfId="0" applyFont="1" applyFill="1" applyBorder="1" applyAlignment="1" applyProtection="1">
      <alignment horizontal="center" vertical="center" wrapText="1"/>
      <protection locked="0"/>
    </xf>
    <xf numFmtId="0" fontId="15" fillId="7" borderId="33" xfId="0" applyFont="1" applyFill="1" applyBorder="1" applyAlignment="1" applyProtection="1">
      <alignment horizontal="center" vertical="center" wrapText="1"/>
      <protection locked="0"/>
    </xf>
    <xf numFmtId="0" fontId="15" fillId="14" borderId="33" xfId="0" applyFont="1" applyFill="1" applyBorder="1" applyAlignment="1" applyProtection="1">
      <alignment horizontal="center" vertical="center" wrapText="1"/>
      <protection locked="0"/>
    </xf>
    <xf numFmtId="0" fontId="15" fillId="14" borderId="14" xfId="0" applyFont="1" applyFill="1" applyBorder="1" applyAlignment="1" applyProtection="1">
      <alignment horizontal="center" vertical="center" wrapText="1"/>
      <protection locked="0"/>
    </xf>
    <xf numFmtId="0" fontId="15" fillId="14" borderId="52" xfId="0" applyFont="1" applyFill="1" applyBorder="1" applyAlignment="1" applyProtection="1">
      <alignment horizontal="center" vertical="center" wrapText="1"/>
      <protection locked="0"/>
    </xf>
    <xf numFmtId="0" fontId="23" fillId="14" borderId="53" xfId="0" applyFont="1" applyFill="1" applyBorder="1" applyAlignment="1" applyProtection="1">
      <alignment horizontal="center" vertical="center" wrapText="1"/>
      <protection locked="0"/>
    </xf>
    <xf numFmtId="0" fontId="16" fillId="14" borderId="1" xfId="0" applyFont="1" applyFill="1" applyBorder="1" applyAlignment="1" applyProtection="1">
      <alignment horizontal="center" vertical="center" wrapText="1"/>
      <protection locked="0"/>
    </xf>
    <xf numFmtId="0" fontId="15" fillId="0" borderId="33" xfId="0" applyFont="1" applyFill="1" applyBorder="1" applyAlignment="1" applyProtection="1">
      <alignment horizontal="center" vertical="center" wrapText="1"/>
      <protection locked="0"/>
    </xf>
    <xf numFmtId="0" fontId="15" fillId="0" borderId="14" xfId="0" applyFont="1" applyFill="1" applyBorder="1" applyAlignment="1" applyProtection="1">
      <alignment horizontal="center" vertical="center" wrapText="1"/>
      <protection locked="0"/>
    </xf>
    <xf numFmtId="0" fontId="15" fillId="0" borderId="52" xfId="0" applyFont="1" applyFill="1" applyBorder="1" applyAlignment="1" applyProtection="1">
      <alignment horizontal="center" vertical="center" wrapText="1"/>
      <protection locked="0"/>
    </xf>
    <xf numFmtId="0" fontId="23" fillId="0" borderId="51" xfId="0" applyFont="1" applyFill="1" applyBorder="1" applyAlignment="1" applyProtection="1">
      <alignment horizontal="center" vertical="center" wrapText="1"/>
      <protection locked="0"/>
    </xf>
    <xf numFmtId="0" fontId="23" fillId="0" borderId="15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49" xfId="0" applyFont="1" applyBorder="1" applyAlignment="1" applyProtection="1">
      <alignment horizontal="center" vertical="center" textRotation="255" wrapText="1"/>
      <protection locked="0"/>
    </xf>
    <xf numFmtId="0" fontId="15" fillId="0" borderId="49" xfId="0" applyFont="1" applyBorder="1" applyAlignment="1" applyProtection="1">
      <alignment horizontal="center" vertical="center" textRotation="90" wrapText="1"/>
      <protection locked="0"/>
    </xf>
    <xf numFmtId="0" fontId="16" fillId="0" borderId="12" xfId="0" applyFont="1" applyBorder="1" applyAlignment="1" applyProtection="1">
      <alignment horizontal="center"/>
      <protection hidden="1"/>
    </xf>
    <xf numFmtId="0" fontId="16" fillId="0" borderId="8" xfId="0" applyFont="1" applyBorder="1" applyAlignment="1" applyProtection="1">
      <alignment horizontal="center"/>
      <protection hidden="1"/>
    </xf>
    <xf numFmtId="0" fontId="16" fillId="0" borderId="13" xfId="0" applyFont="1" applyBorder="1" applyAlignment="1" applyProtection="1">
      <alignment horizontal="center"/>
      <protection hidden="1"/>
    </xf>
    <xf numFmtId="0" fontId="16" fillId="0" borderId="14" xfId="0" applyFont="1" applyBorder="1" applyAlignment="1" applyProtection="1">
      <alignment horizontal="center"/>
      <protection hidden="1"/>
    </xf>
    <xf numFmtId="0" fontId="16" fillId="0" borderId="15" xfId="0" applyFont="1" applyBorder="1" applyAlignment="1" applyProtection="1">
      <alignment horizontal="center"/>
      <protection hidden="1"/>
    </xf>
    <xf numFmtId="0" fontId="16" fillId="0" borderId="16" xfId="0" applyFont="1" applyBorder="1" applyAlignment="1" applyProtection="1">
      <alignment horizontal="center"/>
      <protection hidden="1"/>
    </xf>
    <xf numFmtId="0" fontId="28" fillId="6" borderId="1" xfId="0" applyFont="1" applyFill="1" applyBorder="1" applyAlignment="1" applyProtection="1">
      <alignment horizontal="center" vertical="center"/>
      <protection hidden="1"/>
    </xf>
    <xf numFmtId="0" fontId="29" fillId="6" borderId="44" xfId="3" applyFont="1" applyFill="1" applyBorder="1" applyAlignment="1">
      <alignment horizontal="center" vertical="center" textRotation="90"/>
    </xf>
    <xf numFmtId="0" fontId="29" fillId="6" borderId="33" xfId="3" applyFont="1" applyFill="1" applyBorder="1" applyAlignment="1">
      <alignment horizontal="center" vertical="center" textRotation="90"/>
    </xf>
    <xf numFmtId="0" fontId="29" fillId="6" borderId="1" xfId="3" applyFont="1" applyFill="1" applyBorder="1" applyAlignment="1">
      <alignment horizontal="center" vertical="center" textRotation="9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0" fontId="29" fillId="6" borderId="1" xfId="3" applyFont="1" applyFill="1" applyBorder="1" applyAlignment="1">
      <alignment horizontal="center" vertical="center"/>
    </xf>
    <xf numFmtId="0" fontId="16" fillId="0" borderId="20" xfId="0" applyFont="1" applyBorder="1" applyAlignment="1" applyProtection="1">
      <alignment horizontal="left"/>
      <protection hidden="1"/>
    </xf>
    <xf numFmtId="0" fontId="16" fillId="0" borderId="21" xfId="0" applyFont="1" applyBorder="1" applyAlignment="1" applyProtection="1">
      <alignment horizontal="left"/>
      <protection hidden="1"/>
    </xf>
    <xf numFmtId="0" fontId="30" fillId="0" borderId="12" xfId="0" applyFont="1" applyBorder="1" applyAlignment="1" applyProtection="1">
      <alignment horizontal="center" vertical="center" wrapText="1"/>
    </xf>
    <xf numFmtId="0" fontId="30" fillId="0" borderId="8" xfId="0" applyFont="1" applyBorder="1" applyAlignment="1" applyProtection="1">
      <alignment horizontal="center" vertical="center" wrapText="1"/>
    </xf>
    <xf numFmtId="0" fontId="30" fillId="0" borderId="9" xfId="0" applyFont="1" applyBorder="1" applyAlignment="1" applyProtection="1">
      <alignment horizontal="center" vertical="center"/>
    </xf>
    <xf numFmtId="0" fontId="30" fillId="0" borderId="25" xfId="0" applyFont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30" fillId="0" borderId="10" xfId="0" applyFont="1" applyBorder="1" applyAlignment="1" applyProtection="1">
      <alignment horizontal="center" vertical="center"/>
    </xf>
    <xf numFmtId="0" fontId="30" fillId="0" borderId="26" xfId="0" applyFont="1" applyBorder="1" applyAlignment="1" applyProtection="1">
      <alignment horizontal="center" vertical="center"/>
    </xf>
    <xf numFmtId="0" fontId="30" fillId="0" borderId="5" xfId="0" applyFont="1" applyBorder="1" applyAlignment="1" applyProtection="1">
      <alignment horizontal="center" vertical="center"/>
    </xf>
    <xf numFmtId="0" fontId="30" fillId="0" borderId="11" xfId="0" applyFont="1" applyBorder="1" applyAlignment="1" applyProtection="1">
      <alignment horizontal="center" vertical="center"/>
    </xf>
    <xf numFmtId="0" fontId="29" fillId="6" borderId="27" xfId="3" applyFont="1" applyFill="1" applyBorder="1" applyAlignment="1">
      <alignment horizontal="center" vertical="center" wrapText="1"/>
    </xf>
    <xf numFmtId="0" fontId="29" fillId="6" borderId="53" xfId="3" applyFont="1" applyFill="1" applyBorder="1" applyAlignment="1">
      <alignment horizontal="center" vertical="center" wrapText="1"/>
    </xf>
    <xf numFmtId="0" fontId="29" fillId="6" borderId="1" xfId="3" applyFont="1" applyFill="1" applyBorder="1" applyAlignment="1">
      <alignment horizontal="center" vertical="center" wrapText="1"/>
    </xf>
    <xf numFmtId="17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6" borderId="18" xfId="3" applyFont="1" applyFill="1" applyBorder="1" applyAlignment="1">
      <alignment horizontal="center" vertical="center" wrapText="1"/>
    </xf>
    <xf numFmtId="14" fontId="16" fillId="0" borderId="20" xfId="0" quotePrefix="1" applyNumberFormat="1" applyFont="1" applyBorder="1" applyAlignment="1" applyProtection="1">
      <alignment horizontal="left"/>
      <protection hidden="1"/>
    </xf>
    <xf numFmtId="14" fontId="16" fillId="0" borderId="31" xfId="0" quotePrefix="1" applyNumberFormat="1" applyFont="1" applyBorder="1" applyAlignment="1" applyProtection="1">
      <alignment horizontal="left"/>
      <protection hidden="1"/>
    </xf>
    <xf numFmtId="0" fontId="25" fillId="6" borderId="1" xfId="0" applyFont="1" applyFill="1" applyBorder="1" applyAlignment="1" applyProtection="1">
      <alignment horizontal="center" vertical="center" wrapText="1"/>
      <protection locked="0"/>
    </xf>
    <xf numFmtId="0" fontId="25" fillId="0" borderId="18" xfId="0" applyFont="1" applyFill="1" applyBorder="1" applyAlignment="1" applyProtection="1">
      <alignment horizontal="center" vertical="center" wrapText="1"/>
      <protection locked="0"/>
    </xf>
    <xf numFmtId="0" fontId="25" fillId="0" borderId="19" xfId="0" applyFont="1" applyFill="1" applyBorder="1" applyAlignment="1" applyProtection="1">
      <alignment horizontal="center" vertical="center" wrapText="1"/>
      <protection locked="0"/>
    </xf>
    <xf numFmtId="0" fontId="25" fillId="0" borderId="40" xfId="0" applyFont="1" applyFill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center" vertical="center"/>
      <protection hidden="1"/>
    </xf>
    <xf numFmtId="0" fontId="15" fillId="0" borderId="9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 vertical="center"/>
      <protection hidden="1"/>
    </xf>
    <xf numFmtId="0" fontId="15" fillId="0" borderId="5" xfId="0" applyFont="1" applyBorder="1" applyAlignment="1" applyProtection="1">
      <alignment horizontal="center" vertical="center"/>
      <protection hidden="1"/>
    </xf>
    <xf numFmtId="0" fontId="15" fillId="0" borderId="11" xfId="0" applyFont="1" applyBorder="1" applyAlignment="1" applyProtection="1">
      <alignment horizontal="center" vertical="center"/>
      <protection hidden="1"/>
    </xf>
    <xf numFmtId="0" fontId="17" fillId="8" borderId="47" xfId="4" applyFont="1" applyFill="1" applyBorder="1" applyAlignment="1">
      <alignment horizontal="center" vertical="center"/>
    </xf>
    <xf numFmtId="0" fontId="17" fillId="8" borderId="48" xfId="4" applyFont="1" applyFill="1" applyBorder="1" applyAlignment="1">
      <alignment horizontal="center" vertical="center"/>
    </xf>
    <xf numFmtId="0" fontId="1" fillId="0" borderId="7" xfId="4" applyBorder="1" applyAlignment="1">
      <alignment horizontal="left" wrapText="1"/>
    </xf>
    <xf numFmtId="0" fontId="1" fillId="0" borderId="8" xfId="4" applyBorder="1" applyAlignment="1">
      <alignment horizontal="left" wrapText="1"/>
    </xf>
    <xf numFmtId="0" fontId="1" fillId="0" borderId="13" xfId="4" applyBorder="1" applyAlignment="1">
      <alignment horizontal="left" wrapText="1"/>
    </xf>
    <xf numFmtId="0" fontId="1" fillId="0" borderId="4" xfId="4" applyBorder="1" applyAlignment="1">
      <alignment horizontal="left" wrapText="1"/>
    </xf>
    <xf numFmtId="0" fontId="1" fillId="0" borderId="5" xfId="4" applyBorder="1" applyAlignment="1">
      <alignment horizontal="left" wrapText="1"/>
    </xf>
    <xf numFmtId="0" fontId="1" fillId="0" borderId="6" xfId="4" applyBorder="1" applyAlignment="1">
      <alignment horizontal="left" wrapText="1"/>
    </xf>
    <xf numFmtId="0" fontId="12" fillId="9" borderId="34" xfId="4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 wrapText="1"/>
    </xf>
    <xf numFmtId="0" fontId="17" fillId="8" borderId="7" xfId="4" applyFont="1" applyFill="1" applyBorder="1" applyAlignment="1">
      <alignment horizontal="center" vertical="center"/>
    </xf>
    <xf numFmtId="0" fontId="17" fillId="8" borderId="4" xfId="4" applyFont="1" applyFill="1" applyBorder="1" applyAlignment="1">
      <alignment horizontal="center" vertical="center"/>
    </xf>
    <xf numFmtId="0" fontId="1" fillId="0" borderId="8" xfId="4" applyBorder="1" applyAlignment="1">
      <alignment horizontal="justify" wrapText="1"/>
    </xf>
    <xf numFmtId="0" fontId="1" fillId="0" borderId="13" xfId="4" applyBorder="1" applyAlignment="1">
      <alignment horizontal="justify" wrapText="1"/>
    </xf>
    <xf numFmtId="0" fontId="1" fillId="0" borderId="5" xfId="4" applyBorder="1" applyAlignment="1">
      <alignment horizontal="justify" wrapText="1"/>
    </xf>
    <xf numFmtId="0" fontId="1" fillId="0" borderId="6" xfId="4" applyBorder="1" applyAlignment="1">
      <alignment horizontal="justify" wrapText="1"/>
    </xf>
    <xf numFmtId="0" fontId="12" fillId="0" borderId="34" xfId="4" applyFont="1" applyBorder="1" applyAlignment="1">
      <alignment horizontal="center" vertical="center" wrapText="1"/>
    </xf>
    <xf numFmtId="0" fontId="12" fillId="0" borderId="36" xfId="4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21" fillId="0" borderId="17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2" fillId="0" borderId="6" xfId="4" applyFont="1" applyBorder="1" applyAlignment="1">
      <alignment horizontal="center" vertical="center" wrapText="1"/>
    </xf>
    <xf numFmtId="0" fontId="12" fillId="0" borderId="37" xfId="4" applyFont="1" applyBorder="1" applyAlignment="1">
      <alignment horizontal="center" wrapText="1"/>
    </xf>
    <xf numFmtId="0" fontId="12" fillId="0" borderId="38" xfId="4" applyFont="1" applyBorder="1" applyAlignment="1">
      <alignment horizontal="center" wrapText="1"/>
    </xf>
    <xf numFmtId="0" fontId="12" fillId="0" borderId="39" xfId="4" applyFont="1" applyBorder="1" applyAlignment="1">
      <alignment horizontal="center" wrapText="1"/>
    </xf>
    <xf numFmtId="0" fontId="12" fillId="0" borderId="47" xfId="4" applyFont="1" applyBorder="1" applyAlignment="1">
      <alignment horizontal="center" vertical="center" textRotation="90" wrapText="1"/>
    </xf>
    <xf numFmtId="0" fontId="12" fillId="0" borderId="45" xfId="4" applyFont="1" applyBorder="1" applyAlignment="1">
      <alignment horizontal="center" vertical="center" textRotation="90" wrapText="1"/>
    </xf>
    <xf numFmtId="0" fontId="12" fillId="0" borderId="48" xfId="4" applyFont="1" applyBorder="1" applyAlignment="1">
      <alignment horizontal="center" vertical="center" textRotation="90" wrapText="1"/>
    </xf>
    <xf numFmtId="0" fontId="10" fillId="12" borderId="34" xfId="4" applyFont="1" applyFill="1" applyBorder="1" applyAlignment="1">
      <alignment horizontal="center" vertical="center" wrapText="1"/>
    </xf>
    <xf numFmtId="0" fontId="12" fillId="0" borderId="29" xfId="4" applyFont="1" applyBorder="1" applyAlignment="1">
      <alignment horizontal="center" vertical="center" wrapText="1"/>
    </xf>
    <xf numFmtId="0" fontId="12" fillId="0" borderId="30" xfId="4" applyFont="1" applyBorder="1" applyAlignment="1">
      <alignment horizontal="center" vertical="center" wrapText="1"/>
    </xf>
    <xf numFmtId="0" fontId="17" fillId="8" borderId="45" xfId="4" applyFont="1" applyFill="1" applyBorder="1" applyAlignment="1">
      <alignment horizontal="center" vertical="center"/>
    </xf>
    <xf numFmtId="0" fontId="1" fillId="0" borderId="8" xfId="4" applyBorder="1" applyAlignment="1">
      <alignment horizontal="justify" vertical="center" wrapText="1"/>
    </xf>
    <xf numFmtId="0" fontId="1" fillId="0" borderId="13" xfId="4" applyBorder="1" applyAlignment="1">
      <alignment horizontal="justify" vertical="center" wrapText="1"/>
    </xf>
    <xf numFmtId="0" fontId="1" fillId="0" borderId="0" xfId="4" applyBorder="1" applyAlignment="1">
      <alignment horizontal="justify" vertical="center" wrapText="1"/>
    </xf>
    <xf numFmtId="0" fontId="1" fillId="0" borderId="2" xfId="4" applyBorder="1" applyAlignment="1">
      <alignment horizontal="justify" vertical="center" wrapText="1"/>
    </xf>
    <xf numFmtId="0" fontId="1" fillId="0" borderId="5" xfId="4" applyBorder="1" applyAlignment="1">
      <alignment horizontal="justify" vertical="center" wrapText="1"/>
    </xf>
    <xf numFmtId="0" fontId="1" fillId="0" borderId="6" xfId="4" applyBorder="1" applyAlignment="1">
      <alignment horizontal="justify" vertical="center" wrapText="1"/>
    </xf>
    <xf numFmtId="0" fontId="12" fillId="0" borderId="44" xfId="4" applyFont="1" applyBorder="1" applyAlignment="1">
      <alignment horizontal="center" vertical="center" wrapText="1"/>
    </xf>
    <xf numFmtId="0" fontId="12" fillId="0" borderId="33" xfId="4" applyFont="1" applyBorder="1" applyAlignment="1">
      <alignment horizontal="center" vertical="center" wrapText="1"/>
    </xf>
    <xf numFmtId="0" fontId="12" fillId="0" borderId="37" xfId="4" applyFont="1" applyBorder="1" applyAlignment="1">
      <alignment horizontal="center" vertical="center" wrapText="1"/>
    </xf>
    <xf numFmtId="0" fontId="12" fillId="0" borderId="38" xfId="4" applyFont="1" applyBorder="1" applyAlignment="1">
      <alignment horizontal="center" vertical="center" wrapText="1"/>
    </xf>
    <xf numFmtId="0" fontId="12" fillId="0" borderId="39" xfId="4" applyFont="1" applyBorder="1" applyAlignment="1">
      <alignment horizontal="center" vertical="center" wrapText="1"/>
    </xf>
    <xf numFmtId="0" fontId="12" fillId="0" borderId="47" xfId="4" applyFont="1" applyBorder="1" applyAlignment="1">
      <alignment horizontal="center" vertical="center" wrapText="1"/>
    </xf>
    <xf numFmtId="0" fontId="12" fillId="0" borderId="48" xfId="4" applyFont="1" applyBorder="1" applyAlignment="1">
      <alignment horizontal="center" vertical="center" wrapText="1"/>
    </xf>
  </cellXfs>
  <cellStyles count="5">
    <cellStyle name="Euro" xfId="1" xr:uid="{00000000-0005-0000-0000-000000000000}"/>
    <cellStyle name="Hipervínculo" xfId="2" builtinId="8"/>
    <cellStyle name="Normal" xfId="0" builtinId="0"/>
    <cellStyle name="Normal 2" xfId="3" xr:uid="{00000000-0005-0000-0000-000003000000}"/>
    <cellStyle name="Normal 3" xfId="4" xr:uid="{00000000-0005-0000-0000-000004000000}"/>
  </cellStyles>
  <dxfs count="23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0</xdr:row>
      <xdr:rowOff>179293</xdr:rowOff>
    </xdr:from>
    <xdr:to>
      <xdr:col>5</xdr:col>
      <xdr:colOff>26895</xdr:colOff>
      <xdr:row>3</xdr:row>
      <xdr:rowOff>600634</xdr:rowOff>
    </xdr:to>
    <xdr:pic>
      <xdr:nvPicPr>
        <xdr:cNvPr id="4" name="Imagen 1" descr="Descripción: D:\LUZ ELENA\ESCRITORIO\logo_transparente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07" y="179293"/>
          <a:ext cx="3030070" cy="2017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78442</xdr:colOff>
      <xdr:row>89</xdr:row>
      <xdr:rowOff>67236</xdr:rowOff>
    </xdr:from>
    <xdr:to>
      <xdr:col>8</xdr:col>
      <xdr:colOff>67235</xdr:colOff>
      <xdr:row>116</xdr:row>
      <xdr:rowOff>145677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529634-FC77-4275-B563-592595CDF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51530" y="38324118"/>
          <a:ext cx="7082117" cy="4314265"/>
        </a:xfrm>
        <a:prstGeom prst="rect">
          <a:avLst/>
        </a:prstGeom>
      </xdr:spPr>
    </xdr:pic>
    <xdr:clientData/>
  </xdr:twoCellAnchor>
  <xdr:twoCellAnchor editAs="oneCell">
    <xdr:from>
      <xdr:col>19</xdr:col>
      <xdr:colOff>280147</xdr:colOff>
      <xdr:row>42</xdr:row>
      <xdr:rowOff>56029</xdr:rowOff>
    </xdr:from>
    <xdr:to>
      <xdr:col>24</xdr:col>
      <xdr:colOff>225671</xdr:colOff>
      <xdr:row>53</xdr:row>
      <xdr:rowOff>64115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76B3BAB-D4C5-45AF-B151-094DC3472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585206" y="30939441"/>
          <a:ext cx="3105583" cy="1733792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43</xdr:row>
      <xdr:rowOff>0</xdr:rowOff>
    </xdr:from>
    <xdr:to>
      <xdr:col>18</xdr:col>
      <xdr:colOff>441728</xdr:colOff>
      <xdr:row>55</xdr:row>
      <xdr:rowOff>104347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AF2AC1-15DD-4542-BA22-852538D32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7529" y="31040294"/>
          <a:ext cx="4117258" cy="19869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762000</xdr:colOff>
      <xdr:row>36</xdr:row>
      <xdr:rowOff>5858</xdr:rowOff>
    </xdr:from>
    <xdr:to>
      <xdr:col>9</xdr:col>
      <xdr:colOff>759523</xdr:colOff>
      <xdr:row>37</xdr:row>
      <xdr:rowOff>194553</xdr:rowOff>
    </xdr:to>
    <xdr:cxnSp macro="">
      <xdr:nvCxnSpPr>
        <xdr:cNvPr id="2" name="2 Conector rect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11706225" y="9178433"/>
          <a:ext cx="759523" cy="37919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40</xdr:row>
      <xdr:rowOff>0</xdr:rowOff>
    </xdr:from>
    <xdr:to>
      <xdr:col>9</xdr:col>
      <xdr:colOff>762000</xdr:colOff>
      <xdr:row>41</xdr:row>
      <xdr:rowOff>194553</xdr:rowOff>
    </xdr:to>
    <xdr:cxnSp macro="">
      <xdr:nvCxnSpPr>
        <xdr:cNvPr id="3" name="4 Conector rect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11706225" y="9953625"/>
          <a:ext cx="762000" cy="38505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40</xdr:row>
      <xdr:rowOff>1</xdr:rowOff>
    </xdr:from>
    <xdr:to>
      <xdr:col>7</xdr:col>
      <xdr:colOff>762000</xdr:colOff>
      <xdr:row>41</xdr:row>
      <xdr:rowOff>200186</xdr:rowOff>
    </xdr:to>
    <xdr:cxnSp macro="">
      <xdr:nvCxnSpPr>
        <xdr:cNvPr id="4" name="7 Conector rect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V="1">
          <a:off x="10182225" y="9953626"/>
          <a:ext cx="762000" cy="39068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L%20COLMENA\ACR\CG%20-%20Insumos%20cargue%20de%20plataforma%20V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rroquias\Matriz%20IPEVRDC%20P%20San%20Fc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YRGO%202015\0DOCSGSST%20cyrgo%202014\Identificacion%20peligros\Matriz%20de%20peligro%20-%2018%20juni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\Desktop\Edwin%20Saavedra\vision\MATRIZ%20ALMAMES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m Gest"/>
      <sheetName val="registro inf"/>
      <sheetName val="b datos"/>
      <sheetName val="D flujo"/>
    </sheetNames>
    <sheetDataSet>
      <sheetData sheetId="0"/>
      <sheetData sheetId="1"/>
      <sheetData sheetId="2">
        <row r="3">
          <cell r="A3" t="str">
            <v>Cargos</v>
          </cell>
        </row>
        <row r="5">
          <cell r="A5" t="str">
            <v>Profesional especializado (coord)</v>
          </cell>
        </row>
        <row r="6">
          <cell r="A6" t="str">
            <v>Reintegrador 1 (Asesor)</v>
          </cell>
        </row>
        <row r="7">
          <cell r="A7" t="str">
            <v>Reintegrador 2</v>
          </cell>
        </row>
        <row r="8">
          <cell r="A8" t="str">
            <v>Reintegrador 3 (Prof Clínico)</v>
          </cell>
        </row>
        <row r="9">
          <cell r="A9" t="str">
            <v>Asistente Atención</v>
          </cell>
        </row>
        <row r="10">
          <cell r="A10" t="str">
            <v>Profesional Administrativo</v>
          </cell>
        </row>
        <row r="11">
          <cell r="A11" t="str">
            <v>Profesional de Tecnología</v>
          </cell>
        </row>
        <row r="12">
          <cell r="A12" t="str">
            <v>Técnico 11</v>
          </cell>
        </row>
        <row r="13">
          <cell r="A13" t="str">
            <v>Técnico Gestión documental</v>
          </cell>
        </row>
        <row r="14">
          <cell r="A14" t="str">
            <v>Asesor Jurídico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t trab y proc"/>
      <sheetName val="Proced"/>
      <sheetName val="Evaluación"/>
      <sheetName val="ATS"/>
      <sheetName val="Matriz"/>
      <sheetName val="base datos"/>
      <sheetName val="Hoja2"/>
    </sheetNames>
    <sheetDataSet>
      <sheetData sheetId="0">
        <row r="2">
          <cell r="A2" t="str">
            <v>Centros de Trabajo o sedes</v>
          </cell>
        </row>
        <row r="4">
          <cell r="A4" t="str">
            <v>Casa, Carrera 3 No. 57-61, Bogotá.</v>
          </cell>
        </row>
        <row r="5">
          <cell r="A5" t="str">
            <v>Templo: Carrera 3A No. 59-17, Bogotá.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Cargos</v>
          </cell>
        </row>
      </sheetData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RIZ IPVRDC"/>
      <sheetName val="MATRIZ ASPE E IMPACT"/>
      <sheetName val="Base de datos"/>
      <sheetName val="calificación"/>
    </sheetNames>
    <sheetDataSet>
      <sheetData sheetId="0" refreshError="1"/>
      <sheetData sheetId="1" refreshError="1"/>
      <sheetData sheetId="2" refreshError="1"/>
      <sheetData sheetId="3"/>
      <sheetData sheetId="4">
        <row r="11">
          <cell r="D11">
            <v>1</v>
          </cell>
          <cell r="E11">
            <v>2</v>
          </cell>
          <cell r="F11">
            <v>3</v>
          </cell>
          <cell r="G11">
            <v>4</v>
          </cell>
          <cell r="H11">
            <v>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VO"/>
      <sheetName val="PRODUCTIVO"/>
      <sheetName val="Hoja1"/>
      <sheetName val="Parametros"/>
      <sheetName val="Evaluació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G140"/>
  <sheetViews>
    <sheetView showGridLines="0" tabSelected="1" topLeftCell="M7" zoomScale="85" zoomScaleNormal="85" zoomScaleSheetLayoutView="70" zoomScalePageLayoutView="80" workbookViewId="0">
      <pane ySplit="5" topLeftCell="A42" activePane="bottomLeft" state="frozen"/>
      <selection activeCell="A7" sqref="A7"/>
      <selection pane="bottomLeft" activeCell="N44" sqref="N44"/>
    </sheetView>
  </sheetViews>
  <sheetFormatPr baseColWidth="10" defaultColWidth="11.42578125" defaultRowHeight="12.75" x14ac:dyDescent="0.2"/>
  <cols>
    <col min="1" max="2" width="0.85546875" style="15" customWidth="1"/>
    <col min="3" max="3" width="29.42578125" style="15" customWidth="1"/>
    <col min="4" max="4" width="17.7109375" style="15" customWidth="1"/>
    <col min="5" max="5" width="5.28515625" style="135" customWidth="1"/>
    <col min="6" max="6" width="4.85546875" style="15" customWidth="1"/>
    <col min="7" max="7" width="37.42578125" style="15" customWidth="1"/>
    <col min="8" max="8" width="41.140625" style="15" customWidth="1"/>
    <col min="9" max="9" width="23.7109375" style="15" customWidth="1"/>
    <col min="10" max="10" width="30.42578125" style="15" customWidth="1"/>
    <col min="11" max="11" width="21.42578125" style="99" customWidth="1"/>
    <col min="12" max="12" width="18.7109375" style="99" customWidth="1"/>
    <col min="13" max="13" width="6.140625" style="99" customWidth="1"/>
    <col min="14" max="14" width="18.28515625" style="99" customWidth="1"/>
    <col min="15" max="15" width="18.85546875" style="99" customWidth="1"/>
    <col min="16" max="16" width="5" style="15" customWidth="1"/>
    <col min="17" max="17" width="4.85546875" style="15" customWidth="1"/>
    <col min="18" max="18" width="8.140625" style="15" customWidth="1"/>
    <col min="19" max="19" width="11.42578125" style="15" customWidth="1"/>
    <col min="20" max="20" width="6.140625" style="15" customWidth="1"/>
    <col min="21" max="21" width="5.42578125" style="15" customWidth="1"/>
    <col min="22" max="22" width="11.85546875" style="15" customWidth="1"/>
    <col min="23" max="23" width="18.140625" style="15" customWidth="1"/>
    <col min="24" max="24" width="5.7109375" style="15" customWidth="1"/>
    <col min="25" max="25" width="17.140625" style="15" customWidth="1"/>
    <col min="26" max="26" width="14.42578125" style="15" customWidth="1"/>
    <col min="27" max="27" width="29.7109375" style="15" customWidth="1"/>
    <col min="28" max="28" width="22.7109375" style="15" customWidth="1"/>
    <col min="29" max="29" width="19.85546875" style="15" customWidth="1"/>
    <col min="30" max="30" width="8.85546875" style="15" customWidth="1"/>
    <col min="31" max="31" width="23.28515625" style="100" customWidth="1"/>
    <col min="32" max="33" width="0.85546875" style="15" customWidth="1"/>
    <col min="34" max="34" width="10.7109375" style="15" customWidth="1"/>
    <col min="35" max="16384" width="11.42578125" style="15"/>
  </cols>
  <sheetData>
    <row r="1" spans="2:33" ht="13.5" thickBot="1" x14ac:dyDescent="0.25">
      <c r="E1" s="98"/>
    </row>
    <row r="2" spans="2:33" s="102" customFormat="1" ht="56.25" customHeight="1" x14ac:dyDescent="0.2">
      <c r="B2" s="101"/>
      <c r="C2" s="207"/>
      <c r="D2" s="207"/>
      <c r="E2" s="208"/>
      <c r="F2" s="187" t="s">
        <v>290</v>
      </c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188"/>
      <c r="AB2" s="189"/>
      <c r="AC2" s="173" t="s">
        <v>317</v>
      </c>
      <c r="AD2" s="174"/>
      <c r="AE2" s="174"/>
      <c r="AF2" s="175"/>
    </row>
    <row r="3" spans="2:33" s="102" customFormat="1" ht="56.25" customHeight="1" x14ac:dyDescent="0.2">
      <c r="B3" s="103"/>
      <c r="C3" s="209"/>
      <c r="D3" s="209"/>
      <c r="E3" s="210"/>
      <c r="F3" s="190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2"/>
      <c r="AC3" s="176"/>
      <c r="AD3" s="177"/>
      <c r="AE3" s="177"/>
      <c r="AF3" s="178"/>
    </row>
    <row r="4" spans="2:33" s="102" customFormat="1" ht="56.25" customHeight="1" thickBot="1" x14ac:dyDescent="0.3">
      <c r="B4" s="104"/>
      <c r="C4" s="211"/>
      <c r="D4" s="211"/>
      <c r="E4" s="212"/>
      <c r="F4" s="193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5"/>
      <c r="AC4" s="201" t="s">
        <v>259</v>
      </c>
      <c r="AD4" s="202"/>
      <c r="AE4" s="185" t="s">
        <v>260</v>
      </c>
      <c r="AF4" s="186"/>
    </row>
    <row r="5" spans="2:33" ht="18" x14ac:dyDescent="0.2">
      <c r="B5" s="105"/>
      <c r="C5" s="106"/>
      <c r="D5" s="106"/>
      <c r="E5" s="107"/>
      <c r="F5" s="106"/>
      <c r="G5" s="106"/>
      <c r="H5" s="106"/>
      <c r="I5" s="106"/>
      <c r="J5" s="106"/>
      <c r="K5" s="108"/>
      <c r="L5" s="108"/>
      <c r="M5" s="108"/>
      <c r="N5" s="108"/>
      <c r="O5" s="108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9"/>
      <c r="AC5" s="110"/>
      <c r="AD5" s="110"/>
      <c r="AE5" s="111"/>
      <c r="AF5" s="105"/>
    </row>
    <row r="6" spans="2:33" ht="18.75" thickBot="1" x14ac:dyDescent="0.25">
      <c r="B6" s="105"/>
      <c r="C6" s="106"/>
      <c r="D6" s="106"/>
      <c r="E6" s="107"/>
      <c r="F6" s="106"/>
      <c r="G6" s="106"/>
      <c r="H6" s="106"/>
      <c r="I6" s="106"/>
      <c r="J6" s="106"/>
      <c r="K6" s="108"/>
      <c r="L6" s="108"/>
      <c r="M6" s="108"/>
      <c r="N6" s="108"/>
      <c r="O6" s="108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9"/>
      <c r="AC6" s="110"/>
      <c r="AD6" s="110"/>
      <c r="AE6" s="111"/>
      <c r="AF6" s="105"/>
    </row>
    <row r="7" spans="2:33" ht="15.75" x14ac:dyDescent="0.2">
      <c r="B7" s="112"/>
      <c r="C7" s="113"/>
      <c r="D7" s="113"/>
      <c r="E7" s="113"/>
      <c r="F7" s="114"/>
      <c r="G7" s="114"/>
      <c r="H7" s="114"/>
      <c r="I7" s="114"/>
      <c r="J7" s="114"/>
      <c r="K7" s="115"/>
      <c r="L7" s="115"/>
      <c r="M7" s="115"/>
      <c r="N7" s="115"/>
      <c r="O7" s="115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6"/>
    </row>
    <row r="8" spans="2:33" ht="15.75" x14ac:dyDescent="0.2">
      <c r="B8" s="117"/>
      <c r="C8" s="179" t="s">
        <v>261</v>
      </c>
      <c r="D8" s="179"/>
      <c r="E8" s="179"/>
      <c r="F8" s="183"/>
      <c r="G8" s="183"/>
      <c r="H8" s="183"/>
      <c r="I8" s="183"/>
      <c r="J8" s="118" t="s">
        <v>25</v>
      </c>
      <c r="K8" s="199">
        <v>43960</v>
      </c>
      <c r="L8" s="183"/>
      <c r="M8" s="203" t="s">
        <v>192</v>
      </c>
      <c r="N8" s="203"/>
      <c r="O8" s="203"/>
      <c r="P8" s="204" t="s">
        <v>262</v>
      </c>
      <c r="Q8" s="205"/>
      <c r="R8" s="205"/>
      <c r="S8" s="205"/>
      <c r="T8" s="205"/>
      <c r="U8" s="205"/>
      <c r="V8" s="205"/>
      <c r="W8" s="205"/>
      <c r="X8" s="205"/>
      <c r="Y8" s="205"/>
      <c r="Z8" s="205"/>
      <c r="AA8" s="205"/>
      <c r="AB8" s="206"/>
      <c r="AC8" s="119"/>
      <c r="AD8" s="119"/>
      <c r="AE8" s="119"/>
      <c r="AF8" s="120"/>
    </row>
    <row r="9" spans="2:33" ht="16.5" thickBot="1" x14ac:dyDescent="0.25">
      <c r="B9" s="117"/>
      <c r="C9" s="121"/>
      <c r="D9" s="121"/>
      <c r="E9" s="121"/>
      <c r="F9" s="119"/>
      <c r="G9" s="119"/>
      <c r="H9" s="119"/>
      <c r="I9" s="119"/>
      <c r="J9" s="119"/>
      <c r="K9" s="109"/>
      <c r="L9" s="109"/>
      <c r="M9" s="109"/>
      <c r="N9" s="109"/>
      <c r="O9" s="109"/>
      <c r="P9" s="119"/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119"/>
      <c r="AE9" s="119"/>
      <c r="AF9" s="120"/>
    </row>
    <row r="10" spans="2:33" ht="12.75" customHeight="1" x14ac:dyDescent="0.2">
      <c r="B10" s="13"/>
      <c r="C10" s="180" t="s">
        <v>54</v>
      </c>
      <c r="D10" s="182" t="s">
        <v>55</v>
      </c>
      <c r="E10" s="184" t="s">
        <v>26</v>
      </c>
      <c r="F10" s="184"/>
      <c r="G10" s="184"/>
      <c r="H10" s="184"/>
      <c r="I10" s="184"/>
      <c r="J10" s="184"/>
      <c r="K10" s="198" t="s">
        <v>27</v>
      </c>
      <c r="L10" s="198"/>
      <c r="M10" s="200"/>
      <c r="N10" s="196" t="s">
        <v>29</v>
      </c>
      <c r="O10" s="122" t="s">
        <v>56</v>
      </c>
      <c r="P10" s="184" t="s">
        <v>57</v>
      </c>
      <c r="Q10" s="184"/>
      <c r="R10" s="184"/>
      <c r="S10" s="184"/>
      <c r="T10" s="184"/>
      <c r="U10" s="184"/>
      <c r="V10" s="184"/>
      <c r="W10" s="184"/>
      <c r="X10" s="198" t="s">
        <v>31</v>
      </c>
      <c r="Y10" s="198"/>
      <c r="Z10" s="198"/>
      <c r="AA10" s="184" t="s">
        <v>32</v>
      </c>
      <c r="AB10" s="184"/>
      <c r="AC10" s="184"/>
      <c r="AD10" s="184"/>
      <c r="AE10" s="184"/>
      <c r="AF10" s="14"/>
    </row>
    <row r="11" spans="2:33" s="145" customFormat="1" ht="130.5" customHeight="1" x14ac:dyDescent="0.2">
      <c r="B11" s="146"/>
      <c r="C11" s="181"/>
      <c r="D11" s="182"/>
      <c r="E11" s="147" t="s">
        <v>33</v>
      </c>
      <c r="F11" s="147" t="s">
        <v>34</v>
      </c>
      <c r="G11" s="148" t="s">
        <v>35</v>
      </c>
      <c r="H11" s="149" t="s">
        <v>36</v>
      </c>
      <c r="I11" s="147" t="s">
        <v>37</v>
      </c>
      <c r="J11" s="150" t="s">
        <v>189</v>
      </c>
      <c r="K11" s="149" t="s">
        <v>38</v>
      </c>
      <c r="L11" s="149" t="s">
        <v>39</v>
      </c>
      <c r="M11" s="151" t="s">
        <v>28</v>
      </c>
      <c r="N11" s="197"/>
      <c r="O11" s="152" t="s">
        <v>40</v>
      </c>
      <c r="P11" s="147" t="s">
        <v>41</v>
      </c>
      <c r="Q11" s="147" t="s">
        <v>42</v>
      </c>
      <c r="R11" s="147" t="s">
        <v>43</v>
      </c>
      <c r="S11" s="147" t="s">
        <v>44</v>
      </c>
      <c r="T11" s="147" t="s">
        <v>45</v>
      </c>
      <c r="U11" s="147" t="s">
        <v>46</v>
      </c>
      <c r="V11" s="147" t="s">
        <v>47</v>
      </c>
      <c r="W11" s="153" t="s">
        <v>30</v>
      </c>
      <c r="X11" s="147" t="s">
        <v>48</v>
      </c>
      <c r="Y11" s="149" t="s">
        <v>49</v>
      </c>
      <c r="Z11" s="149" t="s">
        <v>50</v>
      </c>
      <c r="AA11" s="150" t="s">
        <v>190</v>
      </c>
      <c r="AB11" s="154" t="s">
        <v>51</v>
      </c>
      <c r="AC11" s="150" t="s">
        <v>52</v>
      </c>
      <c r="AD11" s="155" t="s">
        <v>191</v>
      </c>
      <c r="AE11" s="156" t="s">
        <v>53</v>
      </c>
      <c r="AF11" s="157"/>
    </row>
    <row r="12" spans="2:33" ht="180" customHeight="1" x14ac:dyDescent="0.2">
      <c r="B12" s="13"/>
      <c r="C12" s="123" t="s">
        <v>291</v>
      </c>
      <c r="D12" s="171" t="s">
        <v>292</v>
      </c>
      <c r="E12" s="125" t="s">
        <v>60</v>
      </c>
      <c r="F12" s="126" t="s">
        <v>58</v>
      </c>
      <c r="G12" s="158" t="s">
        <v>320</v>
      </c>
      <c r="H12" s="159" t="s">
        <v>319</v>
      </c>
      <c r="I12" s="129" t="s">
        <v>318</v>
      </c>
      <c r="J12" s="127" t="s">
        <v>193</v>
      </c>
      <c r="K12" s="128" t="s">
        <v>225</v>
      </c>
      <c r="L12" s="130" t="s">
        <v>62</v>
      </c>
      <c r="M12" s="131" t="s">
        <v>321</v>
      </c>
      <c r="N12" s="132" t="s">
        <v>295</v>
      </c>
      <c r="O12" s="89" t="s">
        <v>296</v>
      </c>
      <c r="P12" s="83">
        <v>2</v>
      </c>
      <c r="Q12" s="84">
        <v>3</v>
      </c>
      <c r="R12" s="85">
        <f t="shared" ref="R12:R14" si="0">+P12*Q12</f>
        <v>6</v>
      </c>
      <c r="S12" s="86" t="str">
        <f t="shared" ref="S12:S14" si="1">IF(AND(R12&gt;=2,R12&lt;=4),"BAJO",IF(AND(R12&gt;=6,R12&lt;=8),"MEDIO",IF(AND(R12&gt;=10,R12&lt;=20),"ALTO",IF(AND(R12&gt;=24,R12&lt;=40),"MUY ALTO",""))))</f>
        <v>MEDIO</v>
      </c>
      <c r="T12" s="84">
        <v>10</v>
      </c>
      <c r="U12" s="85">
        <f t="shared" ref="U12:U14" si="2">R12*T12</f>
        <v>60</v>
      </c>
      <c r="V12" s="85" t="str">
        <f>IF(AND(U12&gt;=10,U12&lt;=20),"IV",IF(AND(U12&gt;=40,U12&lt;=120),"III",IF(AND(U12&gt;=150,U12&lt;=500),"II",IF(AND(U12&gt;=600,U12&lt;=4000),"I",""))))</f>
        <v>III</v>
      </c>
      <c r="W12" s="87" t="str">
        <f>IF(AND(V12&gt;="IV",V12&lt;="IV"),"ACEPTABLE",IF(AND(V12&gt;="III",V12&lt;="III"),"MEJORABLE",IF(AND(V12&gt;="II",V12&lt;="II"),"NO ACEPTABLE O ACEPTABLE CON CONTROL ESPECIFICO",IF(AND(V12&gt;="I",V12&lt;="I"),"NO ACEPTABLE",""))))</f>
        <v>MEJORABLE</v>
      </c>
      <c r="X12" s="125">
        <v>11</v>
      </c>
      <c r="Y12" s="91" t="s">
        <v>322</v>
      </c>
      <c r="Z12" s="91" t="s">
        <v>235</v>
      </c>
      <c r="AA12" s="92" t="s">
        <v>297</v>
      </c>
      <c r="AB12" s="93" t="s">
        <v>298</v>
      </c>
      <c r="AC12" s="94"/>
      <c r="AD12" s="95" t="s">
        <v>237</v>
      </c>
      <c r="AE12" s="127" t="s">
        <v>266</v>
      </c>
      <c r="AF12" s="14"/>
      <c r="AG12" s="16"/>
    </row>
    <row r="13" spans="2:33" ht="159.6" customHeight="1" x14ac:dyDescent="0.2">
      <c r="B13" s="13"/>
      <c r="C13" s="123" t="s">
        <v>291</v>
      </c>
      <c r="D13" s="171" t="s">
        <v>292</v>
      </c>
      <c r="E13" s="125" t="s">
        <v>60</v>
      </c>
      <c r="F13" s="126" t="s">
        <v>58</v>
      </c>
      <c r="G13" s="158" t="s">
        <v>320</v>
      </c>
      <c r="H13" s="159" t="s">
        <v>323</v>
      </c>
      <c r="I13" s="129" t="s">
        <v>293</v>
      </c>
      <c r="J13" s="127" t="s">
        <v>193</v>
      </c>
      <c r="K13" s="128" t="s">
        <v>220</v>
      </c>
      <c r="L13" s="130" t="s">
        <v>65</v>
      </c>
      <c r="M13" s="131">
        <v>8.5</v>
      </c>
      <c r="N13" s="79" t="s">
        <v>197</v>
      </c>
      <c r="O13" s="82" t="s">
        <v>324</v>
      </c>
      <c r="P13" s="83">
        <v>2</v>
      </c>
      <c r="Q13" s="84">
        <v>3</v>
      </c>
      <c r="R13" s="85">
        <f t="shared" si="0"/>
        <v>6</v>
      </c>
      <c r="S13" s="86" t="str">
        <f t="shared" si="1"/>
        <v>MEDIO</v>
      </c>
      <c r="T13" s="84">
        <v>10</v>
      </c>
      <c r="U13" s="85">
        <f t="shared" si="2"/>
        <v>60</v>
      </c>
      <c r="V13" s="85" t="str">
        <f t="shared" ref="V13:V14" si="3">IF(AND(U13&gt;=10,U13&lt;=20),"IV",IF(AND(U13&gt;=40,U13&lt;=120),"III",IF(AND(U13&gt;=150,U13&lt;=500),"II",IF(AND(U13&gt;=600,U13&lt;=4000),"I",""))))</f>
        <v>III</v>
      </c>
      <c r="W13" s="87" t="str">
        <f t="shared" ref="W13:W14" si="4">IF(AND(V13&gt;="IV",V13&lt;="IV"),"ACEPTABLE",IF(AND(V13&gt;="III",V13&lt;="III"),"MEJORABLE",IF(AND(V13&gt;="II",V13&lt;="II"),"NO ACEPTABLE O ACEPTABLE CON CONTROL ESPECIFICO",IF(AND(V13&gt;="I",V13&lt;="I"),"NO ACEPTABLE",""))))</f>
        <v>MEJORABLE</v>
      </c>
      <c r="X13" s="125">
        <v>11</v>
      </c>
      <c r="Y13" s="91" t="s">
        <v>325</v>
      </c>
      <c r="Z13" s="96"/>
      <c r="AA13" s="97" t="s">
        <v>239</v>
      </c>
      <c r="AB13" s="93" t="s">
        <v>268</v>
      </c>
      <c r="AC13" s="94"/>
      <c r="AD13" s="95" t="s">
        <v>237</v>
      </c>
      <c r="AE13" s="127" t="s">
        <v>266</v>
      </c>
      <c r="AF13" s="14"/>
      <c r="AG13" s="16"/>
    </row>
    <row r="14" spans="2:33" ht="144.75" customHeight="1" thickBot="1" x14ac:dyDescent="0.25">
      <c r="B14" s="13"/>
      <c r="C14" s="123" t="s">
        <v>291</v>
      </c>
      <c r="D14" s="171" t="s">
        <v>292</v>
      </c>
      <c r="E14" s="125" t="s">
        <v>60</v>
      </c>
      <c r="F14" s="126" t="s">
        <v>58</v>
      </c>
      <c r="G14" s="158" t="s">
        <v>326</v>
      </c>
      <c r="H14" s="159" t="s">
        <v>294</v>
      </c>
      <c r="I14" s="129" t="s">
        <v>318</v>
      </c>
      <c r="J14" s="127" t="s">
        <v>193</v>
      </c>
      <c r="K14" s="128" t="s">
        <v>223</v>
      </c>
      <c r="L14" s="130" t="s">
        <v>64</v>
      </c>
      <c r="M14" s="131">
        <v>8.5</v>
      </c>
      <c r="N14" s="90" t="s">
        <v>199</v>
      </c>
      <c r="O14" s="82" t="s">
        <v>324</v>
      </c>
      <c r="P14" s="83">
        <v>2</v>
      </c>
      <c r="Q14" s="84">
        <v>3</v>
      </c>
      <c r="R14" s="85">
        <f t="shared" si="0"/>
        <v>6</v>
      </c>
      <c r="S14" s="86" t="str">
        <f t="shared" si="1"/>
        <v>MEDIO</v>
      </c>
      <c r="T14" s="84">
        <v>10</v>
      </c>
      <c r="U14" s="85">
        <f t="shared" si="2"/>
        <v>60</v>
      </c>
      <c r="V14" s="85" t="str">
        <f t="shared" si="3"/>
        <v>III</v>
      </c>
      <c r="W14" s="87" t="str">
        <f t="shared" si="4"/>
        <v>MEJORABLE</v>
      </c>
      <c r="X14" s="125">
        <v>11</v>
      </c>
      <c r="Y14" s="133" t="s">
        <v>213</v>
      </c>
      <c r="Z14" s="133" t="s">
        <v>211</v>
      </c>
      <c r="AA14" s="97" t="s">
        <v>239</v>
      </c>
      <c r="AB14" s="93" t="s">
        <v>269</v>
      </c>
      <c r="AC14" s="136"/>
      <c r="AD14" s="95" t="s">
        <v>237</v>
      </c>
      <c r="AE14" s="127" t="s">
        <v>266</v>
      </c>
      <c r="AF14" s="14"/>
      <c r="AG14" s="16"/>
    </row>
    <row r="15" spans="2:33" ht="68.25" customHeight="1" x14ac:dyDescent="0.2">
      <c r="B15" s="13"/>
      <c r="C15" s="123" t="s">
        <v>299</v>
      </c>
      <c r="D15" s="172" t="s">
        <v>300</v>
      </c>
      <c r="E15" s="125" t="s">
        <v>60</v>
      </c>
      <c r="F15" s="126" t="s">
        <v>58</v>
      </c>
      <c r="G15" s="127" t="s">
        <v>301</v>
      </c>
      <c r="H15" s="128" t="s">
        <v>302</v>
      </c>
      <c r="I15" s="129" t="s">
        <v>347</v>
      </c>
      <c r="J15" s="127" t="s">
        <v>348</v>
      </c>
      <c r="K15" s="165" t="s">
        <v>222</v>
      </c>
      <c r="L15" s="166" t="s">
        <v>63</v>
      </c>
      <c r="M15" s="167">
        <v>8.5</v>
      </c>
      <c r="N15" s="168" t="s">
        <v>328</v>
      </c>
      <c r="O15" s="169" t="s">
        <v>329</v>
      </c>
      <c r="P15" s="170">
        <v>2</v>
      </c>
      <c r="Q15" s="84">
        <v>2</v>
      </c>
      <c r="R15" s="85">
        <f t="shared" ref="R15:R21" si="5">+P15*Q15</f>
        <v>4</v>
      </c>
      <c r="S15" s="86" t="str">
        <f t="shared" ref="S15:S21" si="6">IF(AND(R15&gt;=2,R15&lt;=4),"BAJO",IF(AND(R15&gt;=6,R15&lt;=8),"MEDIO",IF(AND(R15&gt;=10,R15&lt;=20),"ALTO",IF(AND(R15&gt;=24,R15&lt;=40),"MUY ALTO",""))))</f>
        <v>BAJO</v>
      </c>
      <c r="T15" s="84">
        <v>10</v>
      </c>
      <c r="U15" s="85">
        <f t="shared" ref="U15:U17" si="7">R15*T15</f>
        <v>40</v>
      </c>
      <c r="V15" s="85" t="str">
        <f t="shared" ref="V15:V17" si="8">IF(AND(U15&gt;=10,U15&lt;=20),"IV",IF(AND(U15&gt;=40,U15&lt;=120),"III",IF(AND(U15&gt;=150,U15&lt;=500),"II",IF(AND(U15&gt;=600,U15&lt;=4000),"I",""))))</f>
        <v>III</v>
      </c>
      <c r="W15" s="87" t="str">
        <f t="shared" ref="W15:W17" si="9">IF(AND(V15&gt;="IV",V15&lt;="IV"),"ACEPTABLE",IF(AND(V15&gt;="III",V15&lt;="III"),"MEJORABLE",IF(AND(V15&gt;="II",V15&lt;="II"),"NO ACEPTABLE O ACEPTABLE CON CONTROL ESPECIFICO",IF(AND(V15&gt;="I",V15&lt;="I"),"NO ACEPTABLE",""))))</f>
        <v>MEJORABLE</v>
      </c>
      <c r="X15" s="125">
        <v>9</v>
      </c>
      <c r="Y15" s="140" t="s">
        <v>248</v>
      </c>
      <c r="Z15" s="140"/>
      <c r="AA15" s="141" t="s">
        <v>330</v>
      </c>
      <c r="AB15" s="142"/>
      <c r="AC15" s="136" t="s">
        <v>327</v>
      </c>
      <c r="AD15" s="143" t="s">
        <v>246</v>
      </c>
      <c r="AE15" s="127" t="s">
        <v>331</v>
      </c>
      <c r="AF15" s="14"/>
      <c r="AG15" s="16"/>
    </row>
    <row r="16" spans="2:33" ht="51.75" customHeight="1" x14ac:dyDescent="0.2">
      <c r="B16" s="13"/>
      <c r="C16" s="123" t="s">
        <v>299</v>
      </c>
      <c r="D16" s="172" t="s">
        <v>300</v>
      </c>
      <c r="E16" s="125" t="s">
        <v>60</v>
      </c>
      <c r="F16" s="126" t="s">
        <v>58</v>
      </c>
      <c r="G16" s="127" t="s">
        <v>301</v>
      </c>
      <c r="H16" s="128" t="s">
        <v>302</v>
      </c>
      <c r="I16" s="129" t="s">
        <v>347</v>
      </c>
      <c r="J16" s="127" t="s">
        <v>348</v>
      </c>
      <c r="K16" s="128" t="s">
        <v>233</v>
      </c>
      <c r="L16" s="130" t="s">
        <v>66</v>
      </c>
      <c r="M16" s="131">
        <v>8.5</v>
      </c>
      <c r="N16" s="81" t="s">
        <v>204</v>
      </c>
      <c r="O16" s="89" t="s">
        <v>198</v>
      </c>
      <c r="P16" s="83">
        <v>2</v>
      </c>
      <c r="Q16" s="84">
        <v>2</v>
      </c>
      <c r="R16" s="85">
        <f t="shared" si="5"/>
        <v>4</v>
      </c>
      <c r="S16" s="86" t="str">
        <f t="shared" si="6"/>
        <v>BAJO</v>
      </c>
      <c r="T16" s="84">
        <v>10</v>
      </c>
      <c r="U16" s="85">
        <f t="shared" si="7"/>
        <v>40</v>
      </c>
      <c r="V16" s="85" t="str">
        <f t="shared" si="8"/>
        <v>III</v>
      </c>
      <c r="W16" s="87" t="str">
        <f t="shared" si="9"/>
        <v>MEJORABLE</v>
      </c>
      <c r="X16" s="125">
        <v>25</v>
      </c>
      <c r="Y16" s="80" t="s">
        <v>214</v>
      </c>
      <c r="Z16" s="80" t="s">
        <v>215</v>
      </c>
      <c r="AA16" s="80"/>
      <c r="AB16" s="93" t="s">
        <v>270</v>
      </c>
      <c r="AC16" s="80"/>
      <c r="AD16" s="95" t="s">
        <v>247</v>
      </c>
      <c r="AE16" s="127" t="s">
        <v>266</v>
      </c>
      <c r="AF16" s="14"/>
      <c r="AG16" s="16"/>
    </row>
    <row r="17" spans="2:33" ht="55.9" customHeight="1" x14ac:dyDescent="0.2">
      <c r="B17" s="13"/>
      <c r="C17" s="123" t="s">
        <v>299</v>
      </c>
      <c r="D17" s="172" t="s">
        <v>300</v>
      </c>
      <c r="E17" s="125" t="s">
        <v>60</v>
      </c>
      <c r="F17" s="126" t="s">
        <v>58</v>
      </c>
      <c r="G17" s="127" t="s">
        <v>301</v>
      </c>
      <c r="H17" s="128" t="s">
        <v>302</v>
      </c>
      <c r="I17" s="129" t="s">
        <v>347</v>
      </c>
      <c r="J17" s="127" t="s">
        <v>348</v>
      </c>
      <c r="K17" s="128" t="s">
        <v>232</v>
      </c>
      <c r="L17" s="130" t="s">
        <v>66</v>
      </c>
      <c r="M17" s="131">
        <v>8.5</v>
      </c>
      <c r="N17" s="81" t="s">
        <v>204</v>
      </c>
      <c r="O17" s="89" t="s">
        <v>198</v>
      </c>
      <c r="P17" s="83">
        <v>2</v>
      </c>
      <c r="Q17" s="84">
        <v>2</v>
      </c>
      <c r="R17" s="85">
        <f t="shared" si="5"/>
        <v>4</v>
      </c>
      <c r="S17" s="86" t="str">
        <f t="shared" si="6"/>
        <v>BAJO</v>
      </c>
      <c r="T17" s="84">
        <v>10</v>
      </c>
      <c r="U17" s="85">
        <f t="shared" si="7"/>
        <v>40</v>
      </c>
      <c r="V17" s="85" t="str">
        <f t="shared" si="8"/>
        <v>III</v>
      </c>
      <c r="W17" s="87" t="str">
        <f t="shared" si="9"/>
        <v>MEJORABLE</v>
      </c>
      <c r="X17" s="125">
        <v>9</v>
      </c>
      <c r="Y17" s="91" t="s">
        <v>243</v>
      </c>
      <c r="Z17" s="80"/>
      <c r="AA17" s="92" t="s">
        <v>271</v>
      </c>
      <c r="AB17" s="93" t="s">
        <v>332</v>
      </c>
      <c r="AC17" s="136" t="s">
        <v>327</v>
      </c>
      <c r="AD17" s="95" t="s">
        <v>246</v>
      </c>
      <c r="AE17" s="127" t="s">
        <v>266</v>
      </c>
      <c r="AF17" s="14"/>
      <c r="AG17" s="16"/>
    </row>
    <row r="18" spans="2:33" ht="76.5" customHeight="1" x14ac:dyDescent="0.2">
      <c r="B18" s="13"/>
      <c r="C18" s="123" t="s">
        <v>299</v>
      </c>
      <c r="D18" s="172" t="s">
        <v>303</v>
      </c>
      <c r="E18" s="125" t="s">
        <v>60</v>
      </c>
      <c r="F18" s="126" t="s">
        <v>58</v>
      </c>
      <c r="G18" s="127" t="s">
        <v>301</v>
      </c>
      <c r="H18" s="128" t="s">
        <v>302</v>
      </c>
      <c r="I18" s="129" t="s">
        <v>347</v>
      </c>
      <c r="J18" s="127" t="s">
        <v>348</v>
      </c>
      <c r="K18" s="128" t="s">
        <v>219</v>
      </c>
      <c r="L18" s="130" t="s">
        <v>62</v>
      </c>
      <c r="M18" s="131">
        <v>8.5</v>
      </c>
      <c r="N18" s="132" t="s">
        <v>196</v>
      </c>
      <c r="O18" s="89" t="s">
        <v>205</v>
      </c>
      <c r="P18" s="83">
        <v>2</v>
      </c>
      <c r="Q18" s="84">
        <v>2</v>
      </c>
      <c r="R18" s="85">
        <f t="shared" si="5"/>
        <v>4</v>
      </c>
      <c r="S18" s="86" t="str">
        <f t="shared" si="6"/>
        <v>BAJO</v>
      </c>
      <c r="T18" s="84">
        <v>10</v>
      </c>
      <c r="U18" s="85">
        <f t="shared" ref="U18:U23" si="10">R18*T18</f>
        <v>40</v>
      </c>
      <c r="V18" s="85" t="str">
        <f>IF(AND(U18&gt;=10,U18&lt;=20),"IV",IF(AND(U18&gt;=40,U18&lt;=120),"III",IF(AND(U18&gt;=150,U18&lt;=500),"II",IF(AND(U18&gt;=600,U18&lt;=4000),"I",""))))</f>
        <v>III</v>
      </c>
      <c r="W18" s="87" t="str">
        <f>IF(AND(V18&gt;="IV",V18&lt;="IV"),"ACEPTABLE",IF(AND(V18&gt;="III",V18&lt;="III"),"MEJORABLE",IF(AND(V18&gt;="II",V18&lt;="II"),"NO ACEPTABLE O ACEPTABLE CON CONTROL ESPECIFICO",IF(AND(V18&gt;="I",V18&lt;="I"),"NO ACEPTABLE",""))))</f>
        <v>MEJORABLE</v>
      </c>
      <c r="X18" s="125">
        <v>9</v>
      </c>
      <c r="Y18" s="91" t="s">
        <v>234</v>
      </c>
      <c r="Z18" s="91" t="s">
        <v>235</v>
      </c>
      <c r="AA18" s="92" t="s">
        <v>267</v>
      </c>
      <c r="AB18" s="93" t="s">
        <v>265</v>
      </c>
      <c r="AC18" s="136" t="s">
        <v>327</v>
      </c>
      <c r="AD18" s="95" t="s">
        <v>237</v>
      </c>
      <c r="AE18" s="127" t="s">
        <v>266</v>
      </c>
      <c r="AF18" s="14"/>
      <c r="AG18" s="16"/>
    </row>
    <row r="19" spans="2:33" ht="40.5" x14ac:dyDescent="0.2">
      <c r="B19" s="13"/>
      <c r="C19" s="123" t="s">
        <v>304</v>
      </c>
      <c r="D19" s="172" t="s">
        <v>305</v>
      </c>
      <c r="E19" s="125" t="s">
        <v>60</v>
      </c>
      <c r="F19" s="126" t="s">
        <v>58</v>
      </c>
      <c r="G19" s="127" t="s">
        <v>306</v>
      </c>
      <c r="H19" s="128" t="s">
        <v>307</v>
      </c>
      <c r="I19" s="129" t="s">
        <v>333</v>
      </c>
      <c r="J19" s="127" t="s">
        <v>336</v>
      </c>
      <c r="K19" s="128" t="s">
        <v>223</v>
      </c>
      <c r="L19" s="130" t="s">
        <v>64</v>
      </c>
      <c r="M19" s="131">
        <v>8.5</v>
      </c>
      <c r="N19" s="90" t="s">
        <v>199</v>
      </c>
      <c r="O19" s="82" t="s">
        <v>198</v>
      </c>
      <c r="P19" s="83">
        <v>2</v>
      </c>
      <c r="Q19" s="84">
        <v>3</v>
      </c>
      <c r="R19" s="85">
        <f t="shared" si="5"/>
        <v>6</v>
      </c>
      <c r="S19" s="86" t="str">
        <f t="shared" si="6"/>
        <v>MEDIO</v>
      </c>
      <c r="T19" s="84">
        <v>10</v>
      </c>
      <c r="U19" s="85">
        <f t="shared" si="10"/>
        <v>60</v>
      </c>
      <c r="V19" s="85" t="str">
        <f t="shared" ref="V19:V23" si="11">IF(AND(U19&gt;=10,U19&lt;=20),"IV",IF(AND(U19&gt;=40,U19&lt;=120),"III",IF(AND(U19&gt;=150,U19&lt;=500),"II",IF(AND(U19&gt;=600,U19&lt;=4000),"I",""))))</f>
        <v>III</v>
      </c>
      <c r="W19" s="87" t="str">
        <f t="shared" ref="W19:W23" si="12">IF(AND(V19&gt;="IV",V19&lt;="IV"),"ACEPTABLE",IF(AND(V19&gt;="III",V19&lt;="III"),"MEJORABLE",IF(AND(V19&gt;="II",V19&lt;="II"),"NO ACEPTABLE O ACEPTABLE CON CONTROL ESPECIFICO",IF(AND(V19&gt;="I",V19&lt;="I"),"NO ACEPTABLE",""))))</f>
        <v>MEJORABLE</v>
      </c>
      <c r="X19" s="125">
        <v>15</v>
      </c>
      <c r="Y19" s="133" t="s">
        <v>213</v>
      </c>
      <c r="Z19" s="133" t="s">
        <v>211</v>
      </c>
      <c r="AA19" s="97" t="s">
        <v>239</v>
      </c>
      <c r="AB19" s="93" t="s">
        <v>269</v>
      </c>
      <c r="AC19" s="136" t="s">
        <v>335</v>
      </c>
      <c r="AD19" s="95" t="s">
        <v>237</v>
      </c>
      <c r="AE19" s="127" t="s">
        <v>266</v>
      </c>
      <c r="AF19" s="14"/>
      <c r="AG19" s="16"/>
    </row>
    <row r="20" spans="2:33" ht="40.5" customHeight="1" thickBot="1" x14ac:dyDescent="0.25">
      <c r="B20" s="13"/>
      <c r="C20" s="123" t="s">
        <v>304</v>
      </c>
      <c r="D20" s="172" t="s">
        <v>305</v>
      </c>
      <c r="E20" s="125" t="s">
        <v>60</v>
      </c>
      <c r="F20" s="126" t="s">
        <v>58</v>
      </c>
      <c r="G20" s="127" t="s">
        <v>306</v>
      </c>
      <c r="H20" s="128" t="s">
        <v>308</v>
      </c>
      <c r="I20" s="129" t="s">
        <v>333</v>
      </c>
      <c r="J20" s="127" t="s">
        <v>334</v>
      </c>
      <c r="K20" s="128" t="s">
        <v>224</v>
      </c>
      <c r="L20" s="130" t="s">
        <v>64</v>
      </c>
      <c r="M20" s="131">
        <v>8.5</v>
      </c>
      <c r="N20" s="90" t="s">
        <v>200</v>
      </c>
      <c r="O20" s="88" t="s">
        <v>198</v>
      </c>
      <c r="P20" s="83">
        <v>2</v>
      </c>
      <c r="Q20" s="84">
        <v>3</v>
      </c>
      <c r="R20" s="85">
        <f t="shared" si="5"/>
        <v>6</v>
      </c>
      <c r="S20" s="86" t="str">
        <f t="shared" si="6"/>
        <v>MEDIO</v>
      </c>
      <c r="T20" s="84">
        <v>10</v>
      </c>
      <c r="U20" s="85">
        <f t="shared" si="10"/>
        <v>60</v>
      </c>
      <c r="V20" s="85" t="str">
        <f t="shared" si="11"/>
        <v>III</v>
      </c>
      <c r="W20" s="87" t="str">
        <f t="shared" si="12"/>
        <v>MEJORABLE</v>
      </c>
      <c r="X20" s="125">
        <v>1</v>
      </c>
      <c r="Y20" s="133" t="s">
        <v>213</v>
      </c>
      <c r="Z20" s="133" t="s">
        <v>211</v>
      </c>
      <c r="AA20" s="97" t="s">
        <v>239</v>
      </c>
      <c r="AB20" s="93" t="s">
        <v>269</v>
      </c>
      <c r="AC20" s="136"/>
      <c r="AD20" s="95" t="s">
        <v>237</v>
      </c>
      <c r="AE20" s="127" t="s">
        <v>266</v>
      </c>
      <c r="AF20" s="14"/>
      <c r="AG20" s="16"/>
    </row>
    <row r="21" spans="2:33" ht="97.5" customHeight="1" thickBot="1" x14ac:dyDescent="0.25">
      <c r="B21" s="13"/>
      <c r="C21" s="123" t="s">
        <v>338</v>
      </c>
      <c r="D21" s="172" t="s">
        <v>310</v>
      </c>
      <c r="E21" s="125" t="s">
        <v>59</v>
      </c>
      <c r="F21" s="126" t="s">
        <v>58</v>
      </c>
      <c r="G21" s="127" t="s">
        <v>340</v>
      </c>
      <c r="H21" s="128" t="s">
        <v>312</v>
      </c>
      <c r="I21" s="129" t="s">
        <v>339</v>
      </c>
      <c r="J21" s="127" t="s">
        <v>351</v>
      </c>
      <c r="K21" s="128" t="s">
        <v>225</v>
      </c>
      <c r="L21" s="130" t="s">
        <v>66</v>
      </c>
      <c r="M21" s="131">
        <v>8.5</v>
      </c>
      <c r="N21" s="81" t="s">
        <v>341</v>
      </c>
      <c r="O21" s="89" t="s">
        <v>198</v>
      </c>
      <c r="P21" s="83">
        <v>2</v>
      </c>
      <c r="Q21" s="84">
        <v>2</v>
      </c>
      <c r="R21" s="85">
        <f t="shared" si="5"/>
        <v>4</v>
      </c>
      <c r="S21" s="86" t="str">
        <f t="shared" si="6"/>
        <v>BAJO</v>
      </c>
      <c r="T21" s="84">
        <v>10</v>
      </c>
      <c r="U21" s="85">
        <f t="shared" si="10"/>
        <v>40</v>
      </c>
      <c r="V21" s="85" t="str">
        <f t="shared" si="11"/>
        <v>III</v>
      </c>
      <c r="W21" s="87" t="str">
        <f t="shared" si="12"/>
        <v>MEJORABLE</v>
      </c>
      <c r="X21" s="125">
        <v>15</v>
      </c>
      <c r="Y21" s="91" t="s">
        <v>250</v>
      </c>
      <c r="Z21" s="144" t="s">
        <v>208</v>
      </c>
      <c r="AA21" s="92" t="s">
        <v>271</v>
      </c>
      <c r="AB21" s="93" t="s">
        <v>272</v>
      </c>
      <c r="AC21" s="142"/>
      <c r="AD21" s="95" t="s">
        <v>237</v>
      </c>
      <c r="AE21" s="127" t="s">
        <v>266</v>
      </c>
      <c r="AF21" s="14"/>
      <c r="AG21" s="16"/>
    </row>
    <row r="22" spans="2:33" ht="102" x14ac:dyDescent="0.2">
      <c r="B22" s="13"/>
      <c r="C22" s="123" t="s">
        <v>338</v>
      </c>
      <c r="D22" s="172" t="s">
        <v>310</v>
      </c>
      <c r="E22" s="125" t="s">
        <v>59</v>
      </c>
      <c r="F22" s="126" t="s">
        <v>58</v>
      </c>
      <c r="G22" s="127" t="s">
        <v>340</v>
      </c>
      <c r="H22" s="128" t="s">
        <v>312</v>
      </c>
      <c r="I22" s="129" t="s">
        <v>339</v>
      </c>
      <c r="J22" s="127" t="s">
        <v>348</v>
      </c>
      <c r="K22" s="160" t="s">
        <v>230</v>
      </c>
      <c r="L22" s="161" t="s">
        <v>66</v>
      </c>
      <c r="M22" s="162">
        <v>8</v>
      </c>
      <c r="N22" s="163" t="s">
        <v>204</v>
      </c>
      <c r="O22" s="89" t="s">
        <v>198</v>
      </c>
      <c r="P22" s="164">
        <v>2</v>
      </c>
      <c r="Q22" s="84">
        <v>3</v>
      </c>
      <c r="R22" s="85">
        <f t="shared" ref="R22:R23" si="13">+P22*Q22</f>
        <v>6</v>
      </c>
      <c r="S22" s="86" t="str">
        <f t="shared" ref="S22:S23" si="14">IF(AND(R22&gt;=2,R22&lt;=4),"BAJO",IF(AND(R22&gt;=6,R22&lt;=8),"MEDIO",IF(AND(R22&gt;=10,R22&lt;=20),"ALTO",IF(AND(R22&gt;=24,R22&lt;=40),"MUY ALTO",""))))</f>
        <v>MEDIO</v>
      </c>
      <c r="T22" s="84">
        <v>10</v>
      </c>
      <c r="U22" s="85">
        <f t="shared" si="10"/>
        <v>60</v>
      </c>
      <c r="V22" s="85" t="str">
        <f t="shared" si="11"/>
        <v>III</v>
      </c>
      <c r="W22" s="87" t="str">
        <f t="shared" si="12"/>
        <v>MEJORABLE</v>
      </c>
      <c r="X22" s="125">
        <v>15</v>
      </c>
      <c r="Y22" s="91" t="s">
        <v>243</v>
      </c>
      <c r="Z22" s="144" t="s">
        <v>208</v>
      </c>
      <c r="AA22" s="141" t="s">
        <v>273</v>
      </c>
      <c r="AB22" s="142" t="s">
        <v>274</v>
      </c>
      <c r="AC22" s="142" t="s">
        <v>275</v>
      </c>
      <c r="AD22" s="143" t="s">
        <v>246</v>
      </c>
      <c r="AE22" s="127" t="s">
        <v>282</v>
      </c>
      <c r="AF22" s="14"/>
      <c r="AG22" s="16"/>
    </row>
    <row r="23" spans="2:33" ht="42" x14ac:dyDescent="0.2">
      <c r="B23" s="13"/>
      <c r="C23" s="123" t="s">
        <v>338</v>
      </c>
      <c r="D23" s="172" t="s">
        <v>310</v>
      </c>
      <c r="E23" s="125"/>
      <c r="F23" s="126"/>
      <c r="G23" s="127" t="s">
        <v>311</v>
      </c>
      <c r="H23" s="128" t="s">
        <v>312</v>
      </c>
      <c r="I23" s="129"/>
      <c r="J23" s="127" t="s">
        <v>348</v>
      </c>
      <c r="K23" s="128" t="s">
        <v>232</v>
      </c>
      <c r="L23" s="130" t="s">
        <v>66</v>
      </c>
      <c r="M23" s="131">
        <v>8</v>
      </c>
      <c r="N23" s="81" t="s">
        <v>204</v>
      </c>
      <c r="O23" s="89" t="s">
        <v>198</v>
      </c>
      <c r="P23" s="83">
        <v>2</v>
      </c>
      <c r="Q23" s="84">
        <v>2</v>
      </c>
      <c r="R23" s="85">
        <f t="shared" si="13"/>
        <v>4</v>
      </c>
      <c r="S23" s="86" t="str">
        <f t="shared" si="14"/>
        <v>BAJO</v>
      </c>
      <c r="T23" s="84">
        <v>10</v>
      </c>
      <c r="U23" s="85">
        <f t="shared" si="10"/>
        <v>40</v>
      </c>
      <c r="V23" s="85" t="str">
        <f t="shared" si="11"/>
        <v>III</v>
      </c>
      <c r="W23" s="87" t="str">
        <f t="shared" si="12"/>
        <v>MEJORABLE</v>
      </c>
      <c r="X23" s="125">
        <v>15</v>
      </c>
      <c r="Y23" s="91" t="s">
        <v>243</v>
      </c>
      <c r="Z23" s="80" t="s">
        <v>217</v>
      </c>
      <c r="AA23" s="92" t="s">
        <v>271</v>
      </c>
      <c r="AB23" s="93" t="s">
        <v>272</v>
      </c>
      <c r="AC23" s="139"/>
      <c r="AD23" s="95" t="s">
        <v>246</v>
      </c>
      <c r="AE23" s="127" t="s">
        <v>266</v>
      </c>
      <c r="AF23" s="14"/>
      <c r="AG23" s="16"/>
    </row>
    <row r="24" spans="2:33" ht="76.5" customHeight="1" x14ac:dyDescent="0.2">
      <c r="B24" s="13"/>
      <c r="C24" s="123" t="s">
        <v>309</v>
      </c>
      <c r="D24" s="172" t="s">
        <v>313</v>
      </c>
      <c r="E24" s="125" t="s">
        <v>60</v>
      </c>
      <c r="F24" s="126" t="s">
        <v>58</v>
      </c>
      <c r="G24" s="127" t="s">
        <v>314</v>
      </c>
      <c r="H24" s="128" t="s">
        <v>314</v>
      </c>
      <c r="I24" s="129" t="s">
        <v>264</v>
      </c>
      <c r="J24" s="127" t="s">
        <v>348</v>
      </c>
      <c r="K24" s="128" t="s">
        <v>219</v>
      </c>
      <c r="L24" s="130" t="s">
        <v>62</v>
      </c>
      <c r="M24" s="131">
        <v>8</v>
      </c>
      <c r="N24" s="132" t="s">
        <v>196</v>
      </c>
      <c r="O24" s="89" t="s">
        <v>198</v>
      </c>
      <c r="P24" s="83">
        <v>2</v>
      </c>
      <c r="Q24" s="84">
        <v>4</v>
      </c>
      <c r="R24" s="85">
        <f t="shared" ref="R24:R40" si="15">+P24*Q24</f>
        <v>8</v>
      </c>
      <c r="S24" s="86" t="str">
        <f t="shared" ref="S24:S40" si="16">IF(AND(R24&gt;=2,R24&lt;=4),"BAJO",IF(AND(R24&gt;=6,R24&lt;=8),"MEDIO",IF(AND(R24&gt;=10,R24&lt;=20),"ALTO",IF(AND(R24&gt;=24,R24&lt;=40),"MUY ALTO",""))))</f>
        <v>MEDIO</v>
      </c>
      <c r="T24" s="84">
        <v>10</v>
      </c>
      <c r="U24" s="85">
        <f t="shared" ref="U24:U40" si="17">R24*T24</f>
        <v>80</v>
      </c>
      <c r="V24" s="85" t="str">
        <f t="shared" ref="V24:V40" si="18">IF(AND(U24&gt;=10,U24&lt;=20),"IV",IF(AND(U24&gt;=40,U24&lt;=120),"III",IF(AND(U24&gt;=150,U24&lt;=500),"II",IF(AND(U24&gt;=600,U24&lt;=4000),"I",""))))</f>
        <v>III</v>
      </c>
      <c r="W24" s="87" t="str">
        <f t="shared" ref="W24:W40" si="19">IF(AND(V24&gt;="IV",V24&lt;="IV"),"ACEPTABLE",IF(AND(V24&gt;="III",V24&lt;="III"),"MEJORABLE",IF(AND(V24&gt;="II",V24&lt;="II"),"NO ACEPTABLE O ACEPTABLE CON CONTROL ESPECIFICO",IF(AND(V24&gt;="I",V24&lt;="I"),"NO ACEPTABLE",""))))</f>
        <v>MEJORABLE</v>
      </c>
      <c r="X24" s="125">
        <v>12</v>
      </c>
      <c r="Y24" s="91" t="s">
        <v>234</v>
      </c>
      <c r="Z24" s="91" t="s">
        <v>235</v>
      </c>
      <c r="AA24" s="92" t="s">
        <v>236</v>
      </c>
      <c r="AB24" s="93"/>
      <c r="AC24" s="94"/>
      <c r="AD24" s="95" t="s">
        <v>237</v>
      </c>
      <c r="AE24" s="127" t="s">
        <v>281</v>
      </c>
      <c r="AF24" s="14"/>
      <c r="AG24" s="16"/>
    </row>
    <row r="25" spans="2:33" ht="40.5" customHeight="1" x14ac:dyDescent="0.2">
      <c r="B25" s="13"/>
      <c r="C25" s="123" t="s">
        <v>342</v>
      </c>
      <c r="D25" s="172" t="s">
        <v>313</v>
      </c>
      <c r="E25" s="125" t="s">
        <v>59</v>
      </c>
      <c r="F25" s="126" t="s">
        <v>58</v>
      </c>
      <c r="G25" s="127" t="s">
        <v>343</v>
      </c>
      <c r="H25" s="128" t="s">
        <v>350</v>
      </c>
      <c r="I25" s="129" t="s">
        <v>344</v>
      </c>
      <c r="J25" s="127" t="s">
        <v>348</v>
      </c>
      <c r="K25" s="128" t="s">
        <v>231</v>
      </c>
      <c r="L25" s="130" t="s">
        <v>62</v>
      </c>
      <c r="M25" s="131">
        <v>8.5</v>
      </c>
      <c r="N25" s="79" t="s">
        <v>346</v>
      </c>
      <c r="O25" s="89" t="s">
        <v>345</v>
      </c>
      <c r="P25" s="83">
        <v>2</v>
      </c>
      <c r="Q25" s="84">
        <v>3</v>
      </c>
      <c r="R25" s="85">
        <f t="shared" si="15"/>
        <v>6</v>
      </c>
      <c r="S25" s="86" t="str">
        <f t="shared" si="16"/>
        <v>MEDIO</v>
      </c>
      <c r="T25" s="84">
        <v>10</v>
      </c>
      <c r="U25" s="85">
        <f t="shared" si="17"/>
        <v>60</v>
      </c>
      <c r="V25" s="85" t="str">
        <f t="shared" si="18"/>
        <v>III</v>
      </c>
      <c r="W25" s="87" t="str">
        <f t="shared" si="19"/>
        <v>MEJORABLE</v>
      </c>
      <c r="X25" s="125">
        <v>12</v>
      </c>
      <c r="Y25" s="91" t="s">
        <v>337</v>
      </c>
      <c r="Z25" s="96"/>
      <c r="AA25" s="97" t="s">
        <v>239</v>
      </c>
      <c r="AB25" s="91"/>
      <c r="AC25" s="94"/>
      <c r="AD25" s="95" t="s">
        <v>237</v>
      </c>
      <c r="AE25" s="127" t="s">
        <v>281</v>
      </c>
      <c r="AF25" s="14"/>
      <c r="AG25" s="16"/>
    </row>
    <row r="26" spans="2:33" ht="54" x14ac:dyDescent="0.2">
      <c r="B26" s="13"/>
      <c r="C26" s="123"/>
      <c r="D26" s="124"/>
      <c r="E26" s="125"/>
      <c r="F26" s="126"/>
      <c r="G26" s="127"/>
      <c r="H26" s="128"/>
      <c r="I26" s="129"/>
      <c r="J26" s="127"/>
      <c r="K26" s="128" t="s">
        <v>223</v>
      </c>
      <c r="L26" s="130" t="s">
        <v>64</v>
      </c>
      <c r="M26" s="131">
        <v>8</v>
      </c>
      <c r="N26" s="90" t="s">
        <v>199</v>
      </c>
      <c r="O26" s="89" t="s">
        <v>198</v>
      </c>
      <c r="P26" s="83">
        <v>6</v>
      </c>
      <c r="Q26" s="84">
        <v>2</v>
      </c>
      <c r="R26" s="85">
        <f t="shared" si="15"/>
        <v>12</v>
      </c>
      <c r="S26" s="86" t="str">
        <f t="shared" si="16"/>
        <v>ALTO</v>
      </c>
      <c r="T26" s="84">
        <v>10</v>
      </c>
      <c r="U26" s="85">
        <f t="shared" si="17"/>
        <v>120</v>
      </c>
      <c r="V26" s="85" t="str">
        <f t="shared" si="18"/>
        <v>III</v>
      </c>
      <c r="W26" s="87" t="str">
        <f t="shared" si="19"/>
        <v>MEJORABLE</v>
      </c>
      <c r="X26" s="125">
        <v>12</v>
      </c>
      <c r="Y26" s="133" t="s">
        <v>213</v>
      </c>
      <c r="Z26" s="133" t="s">
        <v>211</v>
      </c>
      <c r="AA26" s="134" t="s">
        <v>212</v>
      </c>
      <c r="AB26" s="97" t="s">
        <v>256</v>
      </c>
      <c r="AC26" s="136" t="s">
        <v>257</v>
      </c>
      <c r="AD26" s="95" t="s">
        <v>237</v>
      </c>
      <c r="AE26" s="127" t="s">
        <v>258</v>
      </c>
      <c r="AF26" s="14"/>
      <c r="AG26" s="16"/>
    </row>
    <row r="27" spans="2:33" ht="40.5" customHeight="1" x14ac:dyDescent="0.2">
      <c r="B27" s="13"/>
      <c r="C27" s="123"/>
      <c r="D27" s="124"/>
      <c r="E27" s="125"/>
      <c r="F27" s="126"/>
      <c r="G27" s="127"/>
      <c r="H27" s="128"/>
      <c r="I27" s="129"/>
      <c r="J27" s="127"/>
      <c r="K27" s="128" t="s">
        <v>224</v>
      </c>
      <c r="L27" s="130" t="s">
        <v>64</v>
      </c>
      <c r="M27" s="131">
        <v>8</v>
      </c>
      <c r="N27" s="90" t="s">
        <v>200</v>
      </c>
      <c r="O27" s="89" t="s">
        <v>198</v>
      </c>
      <c r="P27" s="83">
        <v>2</v>
      </c>
      <c r="Q27" s="84">
        <v>4</v>
      </c>
      <c r="R27" s="85">
        <f t="shared" si="15"/>
        <v>8</v>
      </c>
      <c r="S27" s="86" t="str">
        <f t="shared" si="16"/>
        <v>MEDIO</v>
      </c>
      <c r="T27" s="84">
        <v>10</v>
      </c>
      <c r="U27" s="85">
        <f t="shared" si="17"/>
        <v>80</v>
      </c>
      <c r="V27" s="85" t="str">
        <f t="shared" si="18"/>
        <v>III</v>
      </c>
      <c r="W27" s="87" t="str">
        <f t="shared" si="19"/>
        <v>MEJORABLE</v>
      </c>
      <c r="X27" s="125">
        <v>12</v>
      </c>
      <c r="Y27" s="133" t="s">
        <v>213</v>
      </c>
      <c r="Z27" s="133" t="s">
        <v>211</v>
      </c>
      <c r="AA27" s="134" t="s">
        <v>212</v>
      </c>
      <c r="AB27" s="134"/>
      <c r="AC27" s="134"/>
      <c r="AD27" s="95" t="s">
        <v>237</v>
      </c>
      <c r="AE27" s="127" t="s">
        <v>281</v>
      </c>
      <c r="AF27" s="14"/>
      <c r="AG27" s="16"/>
    </row>
    <row r="28" spans="2:33" ht="67.5" customHeight="1" x14ac:dyDescent="0.2">
      <c r="B28" s="13"/>
      <c r="C28" s="123"/>
      <c r="D28" s="124"/>
      <c r="E28" s="125"/>
      <c r="F28" s="126"/>
      <c r="G28" s="127"/>
      <c r="H28" s="128"/>
      <c r="I28" s="129"/>
      <c r="J28" s="127"/>
      <c r="K28" s="128" t="s">
        <v>226</v>
      </c>
      <c r="L28" s="130" t="s">
        <v>65</v>
      </c>
      <c r="M28" s="131">
        <v>8</v>
      </c>
      <c r="N28" s="81" t="s">
        <v>201</v>
      </c>
      <c r="O28" s="89" t="s">
        <v>198</v>
      </c>
      <c r="P28" s="83">
        <v>2</v>
      </c>
      <c r="Q28" s="84">
        <v>4</v>
      </c>
      <c r="R28" s="85">
        <f t="shared" si="15"/>
        <v>8</v>
      </c>
      <c r="S28" s="86" t="str">
        <f t="shared" si="16"/>
        <v>MEDIO</v>
      </c>
      <c r="T28" s="84">
        <v>10</v>
      </c>
      <c r="U28" s="85">
        <f t="shared" si="17"/>
        <v>80</v>
      </c>
      <c r="V28" s="85" t="str">
        <f t="shared" si="18"/>
        <v>III</v>
      </c>
      <c r="W28" s="87" t="str">
        <f t="shared" si="19"/>
        <v>MEJORABLE</v>
      </c>
      <c r="X28" s="125">
        <v>12</v>
      </c>
      <c r="Y28" s="91" t="s">
        <v>240</v>
      </c>
      <c r="Z28" s="91"/>
      <c r="AA28" s="92" t="s">
        <v>241</v>
      </c>
      <c r="AB28" s="93" t="s">
        <v>242</v>
      </c>
      <c r="AC28" s="94"/>
      <c r="AD28" s="95" t="s">
        <v>237</v>
      </c>
      <c r="AE28" s="127" t="s">
        <v>254</v>
      </c>
      <c r="AF28" s="14"/>
      <c r="AG28" s="16"/>
    </row>
    <row r="29" spans="2:33" ht="67.5" customHeight="1" x14ac:dyDescent="0.2">
      <c r="B29" s="13"/>
      <c r="C29" s="123"/>
      <c r="D29" s="124"/>
      <c r="E29" s="125"/>
      <c r="F29" s="126"/>
      <c r="G29" s="127"/>
      <c r="H29" s="128"/>
      <c r="I29" s="129"/>
      <c r="J29" s="127"/>
      <c r="K29" s="128" t="s">
        <v>225</v>
      </c>
      <c r="L29" s="130" t="s">
        <v>65</v>
      </c>
      <c r="M29" s="131">
        <v>8</v>
      </c>
      <c r="N29" s="81" t="s">
        <v>195</v>
      </c>
      <c r="O29" s="89" t="s">
        <v>198</v>
      </c>
      <c r="P29" s="83">
        <v>2</v>
      </c>
      <c r="Q29" s="84">
        <v>4</v>
      </c>
      <c r="R29" s="85">
        <f t="shared" si="15"/>
        <v>8</v>
      </c>
      <c r="S29" s="86" t="str">
        <f t="shared" si="16"/>
        <v>MEDIO</v>
      </c>
      <c r="T29" s="84">
        <v>10</v>
      </c>
      <c r="U29" s="85">
        <f t="shared" si="17"/>
        <v>80</v>
      </c>
      <c r="V29" s="85" t="str">
        <f t="shared" si="18"/>
        <v>III</v>
      </c>
      <c r="W29" s="87" t="str">
        <f t="shared" si="19"/>
        <v>MEJORABLE</v>
      </c>
      <c r="X29" s="125">
        <v>12</v>
      </c>
      <c r="Y29" s="91" t="s">
        <v>240</v>
      </c>
      <c r="Z29" s="91"/>
      <c r="AA29" s="92" t="s">
        <v>241</v>
      </c>
      <c r="AB29" s="93" t="s">
        <v>242</v>
      </c>
      <c r="AC29" s="94"/>
      <c r="AD29" s="95" t="s">
        <v>237</v>
      </c>
      <c r="AE29" s="127" t="s">
        <v>254</v>
      </c>
      <c r="AF29" s="14"/>
      <c r="AG29" s="16"/>
    </row>
    <row r="30" spans="2:33" ht="51" customHeight="1" x14ac:dyDescent="0.2">
      <c r="B30" s="13"/>
      <c r="C30" s="123"/>
      <c r="D30" s="124"/>
      <c r="E30" s="125"/>
      <c r="F30" s="126"/>
      <c r="G30" s="127"/>
      <c r="H30" s="128"/>
      <c r="I30" s="129"/>
      <c r="J30" s="127"/>
      <c r="K30" s="128" t="s">
        <v>218</v>
      </c>
      <c r="L30" s="130" t="s">
        <v>61</v>
      </c>
      <c r="M30" s="131">
        <v>8</v>
      </c>
      <c r="N30" s="90" t="s">
        <v>202</v>
      </c>
      <c r="O30" s="89" t="s">
        <v>198</v>
      </c>
      <c r="P30" s="83">
        <v>6</v>
      </c>
      <c r="Q30" s="84">
        <v>3</v>
      </c>
      <c r="R30" s="85">
        <f t="shared" si="15"/>
        <v>18</v>
      </c>
      <c r="S30" s="86" t="str">
        <f t="shared" si="16"/>
        <v>ALTO</v>
      </c>
      <c r="T30" s="84">
        <v>10</v>
      </c>
      <c r="U30" s="85">
        <f>R30*T30</f>
        <v>180</v>
      </c>
      <c r="V30" s="85" t="str">
        <f t="shared" si="18"/>
        <v>II</v>
      </c>
      <c r="W30" s="87" t="str">
        <f t="shared" si="19"/>
        <v>NO ACEPTABLE O ACEPTABLE CON CONTROL ESPECIFICO</v>
      </c>
      <c r="X30" s="125">
        <v>12</v>
      </c>
      <c r="Y30" s="137" t="s">
        <v>207</v>
      </c>
      <c r="Z30" s="137" t="s">
        <v>208</v>
      </c>
      <c r="AA30" s="138" t="s">
        <v>209</v>
      </c>
      <c r="AB30" s="138"/>
      <c r="AC30" s="138" t="s">
        <v>210</v>
      </c>
      <c r="AD30" s="95" t="s">
        <v>237</v>
      </c>
      <c r="AE30" s="127" t="s">
        <v>283</v>
      </c>
      <c r="AF30" s="14"/>
      <c r="AG30" s="16"/>
    </row>
    <row r="31" spans="2:33" ht="54" customHeight="1" thickBot="1" x14ac:dyDescent="0.25">
      <c r="B31" s="13"/>
      <c r="C31" s="123"/>
      <c r="D31" s="124"/>
      <c r="E31" s="125"/>
      <c r="F31" s="126"/>
      <c r="G31" s="127"/>
      <c r="H31" s="128"/>
      <c r="I31" s="129"/>
      <c r="J31" s="127"/>
      <c r="K31" s="128" t="s">
        <v>228</v>
      </c>
      <c r="L31" s="130" t="s">
        <v>66</v>
      </c>
      <c r="M31" s="131">
        <v>8</v>
      </c>
      <c r="N31" s="81" t="s">
        <v>203</v>
      </c>
      <c r="O31" s="89" t="s">
        <v>198</v>
      </c>
      <c r="P31" s="83">
        <v>2</v>
      </c>
      <c r="Q31" s="84">
        <v>3</v>
      </c>
      <c r="R31" s="85">
        <f t="shared" si="15"/>
        <v>6</v>
      </c>
      <c r="S31" s="86" t="str">
        <f t="shared" si="16"/>
        <v>MEDIO</v>
      </c>
      <c r="T31" s="84">
        <v>10</v>
      </c>
      <c r="U31" s="85">
        <f t="shared" si="17"/>
        <v>60</v>
      </c>
      <c r="V31" s="85" t="str">
        <f t="shared" si="18"/>
        <v>III</v>
      </c>
      <c r="W31" s="87" t="str">
        <f t="shared" si="19"/>
        <v>MEJORABLE</v>
      </c>
      <c r="X31" s="125">
        <v>12</v>
      </c>
      <c r="Y31" s="91" t="s">
        <v>250</v>
      </c>
      <c r="Z31" s="144" t="s">
        <v>208</v>
      </c>
      <c r="AA31" s="92" t="s">
        <v>251</v>
      </c>
      <c r="AB31" s="93" t="s">
        <v>252</v>
      </c>
      <c r="AC31" s="94"/>
      <c r="AD31" s="95" t="s">
        <v>237</v>
      </c>
      <c r="AE31" s="127" t="s">
        <v>285</v>
      </c>
      <c r="AF31" s="14"/>
      <c r="AG31" s="16"/>
    </row>
    <row r="32" spans="2:33" ht="33.75" customHeight="1" x14ac:dyDescent="0.2">
      <c r="B32" s="13"/>
      <c r="C32" s="123"/>
      <c r="D32" s="124"/>
      <c r="E32" s="125"/>
      <c r="F32" s="126"/>
      <c r="G32" s="127"/>
      <c r="H32" s="128"/>
      <c r="I32" s="129"/>
      <c r="J32" s="127"/>
      <c r="K32" s="128" t="s">
        <v>229</v>
      </c>
      <c r="L32" s="130" t="s">
        <v>66</v>
      </c>
      <c r="M32" s="131">
        <v>8</v>
      </c>
      <c r="N32" s="79" t="s">
        <v>194</v>
      </c>
      <c r="O32" s="89" t="s">
        <v>198</v>
      </c>
      <c r="P32" s="83">
        <v>2</v>
      </c>
      <c r="Q32" s="84">
        <v>2</v>
      </c>
      <c r="R32" s="85">
        <f t="shared" si="15"/>
        <v>4</v>
      </c>
      <c r="S32" s="86" t="str">
        <f t="shared" si="16"/>
        <v>BAJO</v>
      </c>
      <c r="T32" s="84">
        <v>10</v>
      </c>
      <c r="U32" s="85">
        <f t="shared" si="17"/>
        <v>40</v>
      </c>
      <c r="V32" s="85" t="str">
        <f t="shared" si="18"/>
        <v>III</v>
      </c>
      <c r="W32" s="87" t="str">
        <f t="shared" si="19"/>
        <v>MEJORABLE</v>
      </c>
      <c r="X32" s="125">
        <v>12</v>
      </c>
      <c r="Y32" s="91" t="s">
        <v>248</v>
      </c>
      <c r="Z32" s="91" t="s">
        <v>206</v>
      </c>
      <c r="AA32" s="93" t="s">
        <v>249</v>
      </c>
      <c r="AB32" s="93"/>
      <c r="AC32" s="93"/>
      <c r="AD32" s="143" t="s">
        <v>246</v>
      </c>
      <c r="AE32" s="127" t="s">
        <v>284</v>
      </c>
      <c r="AF32" s="14"/>
      <c r="AG32" s="16"/>
    </row>
    <row r="33" spans="2:33" ht="40.5" customHeight="1" x14ac:dyDescent="0.2">
      <c r="B33" s="13"/>
      <c r="C33" s="123"/>
      <c r="D33" s="124"/>
      <c r="E33" s="125"/>
      <c r="F33" s="126"/>
      <c r="G33" s="127"/>
      <c r="H33" s="128"/>
      <c r="I33" s="129"/>
      <c r="J33" s="127"/>
      <c r="K33" s="128" t="s">
        <v>229</v>
      </c>
      <c r="L33" s="130" t="s">
        <v>66</v>
      </c>
      <c r="M33" s="131">
        <v>8</v>
      </c>
      <c r="N33" s="81" t="s">
        <v>204</v>
      </c>
      <c r="O33" s="89" t="s">
        <v>198</v>
      </c>
      <c r="P33" s="83">
        <v>2</v>
      </c>
      <c r="Q33" s="84">
        <v>2</v>
      </c>
      <c r="R33" s="85">
        <f t="shared" si="15"/>
        <v>4</v>
      </c>
      <c r="S33" s="86" t="str">
        <f t="shared" si="16"/>
        <v>BAJO</v>
      </c>
      <c r="T33" s="84">
        <v>10</v>
      </c>
      <c r="U33" s="85">
        <f t="shared" si="17"/>
        <v>40</v>
      </c>
      <c r="V33" s="85" t="str">
        <f t="shared" si="18"/>
        <v>III</v>
      </c>
      <c r="W33" s="87" t="str">
        <f t="shared" si="19"/>
        <v>MEJORABLE</v>
      </c>
      <c r="X33" s="125">
        <v>12</v>
      </c>
      <c r="Y33" s="80" t="s">
        <v>214</v>
      </c>
      <c r="Z33" s="80" t="s">
        <v>215</v>
      </c>
      <c r="AA33" s="80" t="s">
        <v>279</v>
      </c>
      <c r="AB33" s="80" t="s">
        <v>216</v>
      </c>
      <c r="AC33" s="80" t="s">
        <v>280</v>
      </c>
      <c r="AD33" s="95" t="s">
        <v>247</v>
      </c>
      <c r="AE33" s="127" t="s">
        <v>281</v>
      </c>
      <c r="AF33" s="14"/>
      <c r="AG33" s="16"/>
    </row>
    <row r="34" spans="2:33" ht="40.5" customHeight="1" x14ac:dyDescent="0.2">
      <c r="B34" s="13"/>
      <c r="C34" s="123"/>
      <c r="D34" s="124"/>
      <c r="E34" s="125"/>
      <c r="F34" s="126"/>
      <c r="G34" s="127"/>
      <c r="H34" s="128"/>
      <c r="I34" s="129"/>
      <c r="J34" s="127"/>
      <c r="K34" s="128" t="s">
        <v>232</v>
      </c>
      <c r="L34" s="130" t="s">
        <v>66</v>
      </c>
      <c r="M34" s="131">
        <v>8</v>
      </c>
      <c r="N34" s="81" t="s">
        <v>204</v>
      </c>
      <c r="O34" s="89" t="s">
        <v>198</v>
      </c>
      <c r="P34" s="83">
        <v>2</v>
      </c>
      <c r="Q34" s="84">
        <v>1</v>
      </c>
      <c r="R34" s="85">
        <f t="shared" si="15"/>
        <v>2</v>
      </c>
      <c r="S34" s="86" t="str">
        <f t="shared" si="16"/>
        <v>BAJO</v>
      </c>
      <c r="T34" s="84">
        <v>10</v>
      </c>
      <c r="U34" s="85">
        <f t="shared" si="17"/>
        <v>20</v>
      </c>
      <c r="V34" s="85" t="str">
        <f t="shared" si="18"/>
        <v>IV</v>
      </c>
      <c r="W34" s="87" t="str">
        <f t="shared" si="19"/>
        <v>ACEPTABLE</v>
      </c>
      <c r="X34" s="125">
        <v>12</v>
      </c>
      <c r="Y34" s="91" t="s">
        <v>243</v>
      </c>
      <c r="Z34" s="80" t="s">
        <v>217</v>
      </c>
      <c r="AA34" s="92" t="s">
        <v>244</v>
      </c>
      <c r="AB34" s="93" t="s">
        <v>245</v>
      </c>
      <c r="AC34" s="139"/>
      <c r="AD34" s="95" t="s">
        <v>246</v>
      </c>
      <c r="AE34" s="127" t="s">
        <v>281</v>
      </c>
      <c r="AF34" s="14"/>
      <c r="AG34" s="16"/>
    </row>
    <row r="35" spans="2:33" ht="102" customHeight="1" x14ac:dyDescent="0.2">
      <c r="B35" s="13"/>
      <c r="C35" s="123" t="s">
        <v>263</v>
      </c>
      <c r="D35" s="172" t="s">
        <v>305</v>
      </c>
      <c r="E35" s="125" t="s">
        <v>60</v>
      </c>
      <c r="F35" s="126" t="s">
        <v>58</v>
      </c>
      <c r="G35" s="127" t="s">
        <v>315</v>
      </c>
      <c r="H35" s="128" t="s">
        <v>316</v>
      </c>
      <c r="I35" s="129" t="s">
        <v>349</v>
      </c>
      <c r="J35" s="127"/>
      <c r="K35" s="128" t="s">
        <v>219</v>
      </c>
      <c r="L35" s="130" t="s">
        <v>62</v>
      </c>
      <c r="M35" s="131">
        <v>8</v>
      </c>
      <c r="N35" s="132" t="s">
        <v>196</v>
      </c>
      <c r="O35" s="89" t="s">
        <v>198</v>
      </c>
      <c r="P35" s="83">
        <v>2</v>
      </c>
      <c r="Q35" s="84">
        <v>4</v>
      </c>
      <c r="R35" s="85">
        <f t="shared" si="15"/>
        <v>8</v>
      </c>
      <c r="S35" s="86" t="str">
        <f t="shared" si="16"/>
        <v>MEDIO</v>
      </c>
      <c r="T35" s="84">
        <v>10</v>
      </c>
      <c r="U35" s="85">
        <f t="shared" si="17"/>
        <v>80</v>
      </c>
      <c r="V35" s="85" t="str">
        <f t="shared" si="18"/>
        <v>III</v>
      </c>
      <c r="W35" s="87" t="str">
        <f t="shared" si="19"/>
        <v>MEJORABLE</v>
      </c>
      <c r="X35" s="125">
        <v>23</v>
      </c>
      <c r="Y35" s="91" t="s">
        <v>234</v>
      </c>
      <c r="Z35" s="91" t="s">
        <v>235</v>
      </c>
      <c r="AA35" s="92" t="s">
        <v>236</v>
      </c>
      <c r="AB35" s="93"/>
      <c r="AC35" s="94"/>
      <c r="AD35" s="95" t="s">
        <v>237</v>
      </c>
      <c r="AE35" s="127" t="s">
        <v>286</v>
      </c>
      <c r="AF35" s="14"/>
      <c r="AG35" s="16"/>
    </row>
    <row r="36" spans="2:33" ht="40.5" customHeight="1" x14ac:dyDescent="0.2">
      <c r="B36" s="13"/>
      <c r="C36" s="123"/>
      <c r="D36" s="124"/>
      <c r="E36" s="125"/>
      <c r="F36" s="126"/>
      <c r="G36" s="127"/>
      <c r="H36" s="128"/>
      <c r="I36" s="129"/>
      <c r="J36" s="127"/>
      <c r="K36" s="128" t="s">
        <v>220</v>
      </c>
      <c r="L36" s="130" t="s">
        <v>62</v>
      </c>
      <c r="M36" s="131">
        <v>8</v>
      </c>
      <c r="N36" s="79" t="s">
        <v>197</v>
      </c>
      <c r="O36" s="89" t="s">
        <v>198</v>
      </c>
      <c r="P36" s="83">
        <v>2</v>
      </c>
      <c r="Q36" s="84">
        <v>3</v>
      </c>
      <c r="R36" s="85">
        <f t="shared" si="15"/>
        <v>6</v>
      </c>
      <c r="S36" s="86" t="str">
        <f t="shared" si="16"/>
        <v>MEDIO</v>
      </c>
      <c r="T36" s="84">
        <v>10</v>
      </c>
      <c r="U36" s="85">
        <f t="shared" si="17"/>
        <v>60</v>
      </c>
      <c r="V36" s="85" t="str">
        <f t="shared" si="18"/>
        <v>III</v>
      </c>
      <c r="W36" s="87" t="str">
        <f t="shared" si="19"/>
        <v>MEJORABLE</v>
      </c>
      <c r="X36" s="125">
        <v>23</v>
      </c>
      <c r="Y36" s="91" t="s">
        <v>238</v>
      </c>
      <c r="Z36" s="96"/>
      <c r="AA36" s="97" t="s">
        <v>239</v>
      </c>
      <c r="AB36" s="91"/>
      <c r="AC36" s="94"/>
      <c r="AD36" s="95" t="s">
        <v>237</v>
      </c>
      <c r="AE36" s="124" t="s">
        <v>253</v>
      </c>
      <c r="AF36" s="14"/>
      <c r="AG36" s="16"/>
    </row>
    <row r="37" spans="2:33" ht="54" x14ac:dyDescent="0.2">
      <c r="B37" s="13"/>
      <c r="C37" s="123"/>
      <c r="D37" s="124"/>
      <c r="E37" s="125"/>
      <c r="F37" s="126"/>
      <c r="G37" s="127"/>
      <c r="H37" s="128"/>
      <c r="I37" s="129" t="s">
        <v>221</v>
      </c>
      <c r="J37" s="127"/>
      <c r="K37" s="128" t="s">
        <v>223</v>
      </c>
      <c r="L37" s="130" t="s">
        <v>64</v>
      </c>
      <c r="M37" s="131">
        <v>8</v>
      </c>
      <c r="N37" s="90" t="s">
        <v>199</v>
      </c>
      <c r="O37" s="89" t="s">
        <v>198</v>
      </c>
      <c r="P37" s="83">
        <v>6</v>
      </c>
      <c r="Q37" s="84">
        <v>2</v>
      </c>
      <c r="R37" s="85">
        <f t="shared" si="15"/>
        <v>12</v>
      </c>
      <c r="S37" s="86" t="str">
        <f t="shared" si="16"/>
        <v>ALTO</v>
      </c>
      <c r="T37" s="84">
        <v>10</v>
      </c>
      <c r="U37" s="85">
        <f t="shared" si="17"/>
        <v>120</v>
      </c>
      <c r="V37" s="85" t="str">
        <f t="shared" si="18"/>
        <v>III</v>
      </c>
      <c r="W37" s="87" t="str">
        <f t="shared" si="19"/>
        <v>MEJORABLE</v>
      </c>
      <c r="X37" s="125">
        <v>23</v>
      </c>
      <c r="Y37" s="133" t="s">
        <v>213</v>
      </c>
      <c r="Z37" s="133" t="s">
        <v>211</v>
      </c>
      <c r="AA37" s="134" t="s">
        <v>212</v>
      </c>
      <c r="AB37" s="97" t="s">
        <v>256</v>
      </c>
      <c r="AC37" s="136" t="s">
        <v>257</v>
      </c>
      <c r="AD37" s="95" t="s">
        <v>237</v>
      </c>
      <c r="AE37" s="127" t="s">
        <v>258</v>
      </c>
      <c r="AF37" s="14"/>
      <c r="AG37" s="16"/>
    </row>
    <row r="38" spans="2:33" ht="67.5" customHeight="1" x14ac:dyDescent="0.2">
      <c r="B38" s="13"/>
      <c r="C38" s="123"/>
      <c r="D38" s="124"/>
      <c r="E38" s="125"/>
      <c r="F38" s="126"/>
      <c r="G38" s="127"/>
      <c r="H38" s="128"/>
      <c r="I38" s="129"/>
      <c r="J38" s="127"/>
      <c r="K38" s="128" t="s">
        <v>225</v>
      </c>
      <c r="L38" s="130" t="s">
        <v>65</v>
      </c>
      <c r="M38" s="131">
        <v>8</v>
      </c>
      <c r="N38" s="81" t="s">
        <v>195</v>
      </c>
      <c r="O38" s="89" t="s">
        <v>198</v>
      </c>
      <c r="P38" s="83">
        <v>2</v>
      </c>
      <c r="Q38" s="84">
        <v>4</v>
      </c>
      <c r="R38" s="85">
        <f t="shared" si="15"/>
        <v>8</v>
      </c>
      <c r="S38" s="86" t="str">
        <f t="shared" si="16"/>
        <v>MEDIO</v>
      </c>
      <c r="T38" s="84">
        <v>10</v>
      </c>
      <c r="U38" s="85">
        <f t="shared" si="17"/>
        <v>80</v>
      </c>
      <c r="V38" s="85" t="str">
        <f t="shared" si="18"/>
        <v>III</v>
      </c>
      <c r="W38" s="87" t="str">
        <f t="shared" si="19"/>
        <v>MEJORABLE</v>
      </c>
      <c r="X38" s="125">
        <v>23</v>
      </c>
      <c r="Y38" s="91" t="s">
        <v>240</v>
      </c>
      <c r="Z38" s="91"/>
      <c r="AA38" s="92" t="s">
        <v>278</v>
      </c>
      <c r="AB38" s="93" t="s">
        <v>242</v>
      </c>
      <c r="AC38" s="94"/>
      <c r="AD38" s="95" t="s">
        <v>237</v>
      </c>
      <c r="AE38" s="127" t="s">
        <v>287</v>
      </c>
      <c r="AF38" s="14"/>
      <c r="AG38" s="16"/>
    </row>
    <row r="39" spans="2:33" ht="51" customHeight="1" x14ac:dyDescent="0.2">
      <c r="B39" s="13"/>
      <c r="C39" s="123"/>
      <c r="D39" s="124"/>
      <c r="E39" s="125"/>
      <c r="F39" s="126"/>
      <c r="G39" s="127"/>
      <c r="H39" s="128"/>
      <c r="I39" s="129"/>
      <c r="J39" s="127"/>
      <c r="K39" s="128" t="s">
        <v>218</v>
      </c>
      <c r="L39" s="130" t="s">
        <v>61</v>
      </c>
      <c r="M39" s="131">
        <v>8</v>
      </c>
      <c r="N39" s="90" t="s">
        <v>202</v>
      </c>
      <c r="O39" s="89" t="s">
        <v>198</v>
      </c>
      <c r="P39" s="83">
        <v>6</v>
      </c>
      <c r="Q39" s="84">
        <v>3</v>
      </c>
      <c r="R39" s="85">
        <f t="shared" si="15"/>
        <v>18</v>
      </c>
      <c r="S39" s="86" t="str">
        <f t="shared" si="16"/>
        <v>ALTO</v>
      </c>
      <c r="T39" s="84">
        <v>10</v>
      </c>
      <c r="U39" s="85">
        <f t="shared" si="17"/>
        <v>180</v>
      </c>
      <c r="V39" s="85" t="str">
        <f t="shared" si="18"/>
        <v>II</v>
      </c>
      <c r="W39" s="87" t="str">
        <f t="shared" si="19"/>
        <v>NO ACEPTABLE O ACEPTABLE CON CONTROL ESPECIFICO</v>
      </c>
      <c r="X39" s="125">
        <v>23</v>
      </c>
      <c r="Y39" s="137" t="s">
        <v>207</v>
      </c>
      <c r="Z39" s="137" t="s">
        <v>208</v>
      </c>
      <c r="AA39" s="138" t="s">
        <v>209</v>
      </c>
      <c r="AB39" s="138"/>
      <c r="AC39" s="94" t="s">
        <v>276</v>
      </c>
      <c r="AD39" s="95" t="s">
        <v>237</v>
      </c>
      <c r="AE39" s="127" t="s">
        <v>255</v>
      </c>
      <c r="AF39" s="14"/>
      <c r="AG39" s="16"/>
    </row>
    <row r="40" spans="2:33" ht="54" customHeight="1" x14ac:dyDescent="0.2">
      <c r="B40" s="13"/>
      <c r="C40" s="123"/>
      <c r="D40" s="124"/>
      <c r="E40" s="125"/>
      <c r="F40" s="126"/>
      <c r="G40" s="127"/>
      <c r="H40" s="128"/>
      <c r="I40" s="129"/>
      <c r="J40" s="127"/>
      <c r="K40" s="128" t="s">
        <v>227</v>
      </c>
      <c r="L40" s="130" t="s">
        <v>66</v>
      </c>
      <c r="M40" s="131">
        <v>8</v>
      </c>
      <c r="N40" s="81" t="s">
        <v>203</v>
      </c>
      <c r="O40" s="89" t="s">
        <v>198</v>
      </c>
      <c r="P40" s="83">
        <v>2</v>
      </c>
      <c r="Q40" s="84">
        <v>3</v>
      </c>
      <c r="R40" s="85">
        <f t="shared" si="15"/>
        <v>6</v>
      </c>
      <c r="S40" s="86" t="str">
        <f t="shared" si="16"/>
        <v>MEDIO</v>
      </c>
      <c r="T40" s="84">
        <v>10</v>
      </c>
      <c r="U40" s="85">
        <f t="shared" si="17"/>
        <v>60</v>
      </c>
      <c r="V40" s="85" t="str">
        <f t="shared" si="18"/>
        <v>III</v>
      </c>
      <c r="W40" s="87" t="str">
        <f t="shared" si="19"/>
        <v>MEJORABLE</v>
      </c>
      <c r="X40" s="125">
        <v>23</v>
      </c>
      <c r="Y40" s="91" t="s">
        <v>250</v>
      </c>
      <c r="Z40" s="80" t="s">
        <v>208</v>
      </c>
      <c r="AA40" s="93" t="s">
        <v>288</v>
      </c>
      <c r="AB40" s="93" t="s">
        <v>277</v>
      </c>
      <c r="AC40" s="94" t="s">
        <v>276</v>
      </c>
      <c r="AD40" s="95" t="s">
        <v>237</v>
      </c>
      <c r="AE40" s="127" t="s">
        <v>289</v>
      </c>
      <c r="AF40" s="14"/>
      <c r="AG40" s="16"/>
    </row>
    <row r="140" ht="14.25" customHeight="1" x14ac:dyDescent="0.2"/>
  </sheetData>
  <sheetProtection formatCells="0" formatColumns="0" formatRows="0" insertColumns="0" insertRows="0" insertHyperlinks="0" deleteColumns="0" deleteRows="0" sort="0"/>
  <autoFilter ref="C10:AE40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</autoFilter>
  <mergeCells count="18">
    <mergeCell ref="P8:AB8"/>
    <mergeCell ref="C2:E4"/>
    <mergeCell ref="AC2:AF3"/>
    <mergeCell ref="C8:E8"/>
    <mergeCell ref="C10:C11"/>
    <mergeCell ref="D10:D11"/>
    <mergeCell ref="F8:I8"/>
    <mergeCell ref="E10:J10"/>
    <mergeCell ref="AE4:AF4"/>
    <mergeCell ref="F2:AB4"/>
    <mergeCell ref="N10:N11"/>
    <mergeCell ref="X10:Z10"/>
    <mergeCell ref="AA10:AE10"/>
    <mergeCell ref="K8:L8"/>
    <mergeCell ref="P10:W10"/>
    <mergeCell ref="K10:M10"/>
    <mergeCell ref="AC4:AD4"/>
    <mergeCell ref="M8:O8"/>
  </mergeCells>
  <conditionalFormatting sqref="V23">
    <cfRule type="cellIs" dxfId="232" priority="2745" operator="equal">
      <formula>3</formula>
    </cfRule>
    <cfRule type="cellIs" dxfId="231" priority="2746" operator="equal">
      <formula>2</formula>
    </cfRule>
    <cfRule type="cellIs" dxfId="230" priority="2747" operator="equal">
      <formula>1</formula>
    </cfRule>
  </conditionalFormatting>
  <conditionalFormatting sqref="S23 S18:S19 S21">
    <cfRule type="containsText" dxfId="229" priority="2741" operator="containsText" text="MUY ALTO">
      <formula>NOT(ISERROR(SEARCH("MUY ALTO",S18)))</formula>
    </cfRule>
    <cfRule type="containsText" dxfId="228" priority="2742" operator="containsText" text="ALTO">
      <formula>NOT(ISERROR(SEARCH("ALTO",S18)))</formula>
    </cfRule>
    <cfRule type="containsText" dxfId="227" priority="2743" operator="containsText" text="MEDIO">
      <formula>NOT(ISERROR(SEARCH("MEDIO",S18)))</formula>
    </cfRule>
    <cfRule type="containsText" dxfId="226" priority="2744" operator="containsText" text="BAJO">
      <formula>NOT(ISERROR(SEARCH("BAJO",S18)))</formula>
    </cfRule>
  </conditionalFormatting>
  <conditionalFormatting sqref="W23">
    <cfRule type="containsText" dxfId="225" priority="2737" operator="containsText" text="NO ACEPTABLE">
      <formula>NOT(ISERROR(SEARCH("NO ACEPTABLE",W23)))</formula>
    </cfRule>
    <cfRule type="containsText" dxfId="224" priority="2738" operator="containsText" text="NO ACEPTABLE O ACEPTABLE CON CONTROL ESPECIFICO">
      <formula>NOT(ISERROR(SEARCH("NO ACEPTABLE O ACEPTABLE CON CONTROL ESPECIFICO",W23)))</formula>
    </cfRule>
    <cfRule type="containsText" dxfId="223" priority="2739" operator="containsText" text="MEJORABLE">
      <formula>NOT(ISERROR(SEARCH("MEJORABLE",W23)))</formula>
    </cfRule>
    <cfRule type="containsText" dxfId="222" priority="2740" operator="containsText" text="ACEPTABLE">
      <formula>NOT(ISERROR(SEARCH("ACEPTABLE",W23)))</formula>
    </cfRule>
  </conditionalFormatting>
  <conditionalFormatting sqref="V12:V13">
    <cfRule type="cellIs" dxfId="221" priority="2734" operator="equal">
      <formula>3</formula>
    </cfRule>
    <cfRule type="cellIs" dxfId="220" priority="2735" operator="equal">
      <formula>2</formula>
    </cfRule>
    <cfRule type="cellIs" dxfId="219" priority="2736" operator="equal">
      <formula>1</formula>
    </cfRule>
  </conditionalFormatting>
  <conditionalFormatting sqref="W12:W13">
    <cfRule type="containsText" dxfId="218" priority="2726" operator="containsText" text="NO ACEPTABLE">
      <formula>NOT(ISERROR(SEARCH("NO ACEPTABLE",W12)))</formula>
    </cfRule>
    <cfRule type="containsText" dxfId="217" priority="2727" operator="containsText" text="NO ACEPTABLE O ACEPTABLE CON CONTROL ESPECIFICO">
      <formula>NOT(ISERROR(SEARCH("NO ACEPTABLE O ACEPTABLE CON CONTROL ESPECIFICO",W12)))</formula>
    </cfRule>
    <cfRule type="containsText" dxfId="216" priority="2728" operator="containsText" text="MEJORABLE">
      <formula>NOT(ISERROR(SEARCH("MEJORABLE",W12)))</formula>
    </cfRule>
    <cfRule type="containsText" dxfId="215" priority="2729" operator="containsText" text="ACEPTABLE">
      <formula>NOT(ISERROR(SEARCH("ACEPTABLE",W12)))</formula>
    </cfRule>
  </conditionalFormatting>
  <conditionalFormatting sqref="V14">
    <cfRule type="cellIs" dxfId="214" priority="2697" operator="equal">
      <formula>3</formula>
    </cfRule>
    <cfRule type="cellIs" dxfId="213" priority="2698" operator="equal">
      <formula>2</formula>
    </cfRule>
    <cfRule type="cellIs" dxfId="212" priority="2699" operator="equal">
      <formula>1</formula>
    </cfRule>
  </conditionalFormatting>
  <conditionalFormatting sqref="W14">
    <cfRule type="containsText" dxfId="211" priority="2689" operator="containsText" text="NO ACEPTABLE">
      <formula>NOT(ISERROR(SEARCH("NO ACEPTABLE",W14)))</formula>
    </cfRule>
    <cfRule type="containsText" dxfId="210" priority="2690" operator="containsText" text="NO ACEPTABLE O ACEPTABLE CON CONTROL ESPECIFICO">
      <formula>NOT(ISERROR(SEARCH("NO ACEPTABLE O ACEPTABLE CON CONTROL ESPECIFICO",W14)))</formula>
    </cfRule>
    <cfRule type="containsText" dxfId="209" priority="2691" operator="containsText" text="MEJORABLE">
      <formula>NOT(ISERROR(SEARCH("MEJORABLE",W14)))</formula>
    </cfRule>
    <cfRule type="containsText" dxfId="208" priority="2692" operator="containsText" text="ACEPTABLE">
      <formula>NOT(ISERROR(SEARCH("ACEPTABLE",W14)))</formula>
    </cfRule>
  </conditionalFormatting>
  <conditionalFormatting sqref="V33:V34">
    <cfRule type="cellIs" dxfId="207" priority="2140" operator="equal">
      <formula>3</formula>
    </cfRule>
    <cfRule type="cellIs" dxfId="206" priority="2141" operator="equal">
      <formula>2</formula>
    </cfRule>
    <cfRule type="cellIs" dxfId="205" priority="2142" operator="equal">
      <formula>1</formula>
    </cfRule>
  </conditionalFormatting>
  <conditionalFormatting sqref="S33:S34">
    <cfRule type="containsText" dxfId="204" priority="2136" operator="containsText" text="MUY ALTO">
      <formula>NOT(ISERROR(SEARCH("MUY ALTO",S33)))</formula>
    </cfRule>
    <cfRule type="containsText" dxfId="203" priority="2137" operator="containsText" text="ALTO">
      <formula>NOT(ISERROR(SEARCH("ALTO",S33)))</formula>
    </cfRule>
    <cfRule type="containsText" dxfId="202" priority="2138" operator="containsText" text="MEDIO">
      <formula>NOT(ISERROR(SEARCH("MEDIO",S33)))</formula>
    </cfRule>
    <cfRule type="containsText" dxfId="201" priority="2139" operator="containsText" text="BAJO">
      <formula>NOT(ISERROR(SEARCH("BAJO",S33)))</formula>
    </cfRule>
  </conditionalFormatting>
  <conditionalFormatting sqref="W33:W34">
    <cfRule type="containsText" dxfId="200" priority="2132" operator="containsText" text="NO ACEPTABLE">
      <formula>NOT(ISERROR(SEARCH("NO ACEPTABLE",W33)))</formula>
    </cfRule>
    <cfRule type="containsText" dxfId="199" priority="2133" operator="containsText" text="NO ACEPTABLE O ACEPTABLE CON CONTROL ESPECIFICO">
      <formula>NOT(ISERROR(SEARCH("NO ACEPTABLE O ACEPTABLE CON CONTROL ESPECIFICO",W33)))</formula>
    </cfRule>
    <cfRule type="containsText" dxfId="198" priority="2134" operator="containsText" text="MEJORABLE">
      <formula>NOT(ISERROR(SEARCH("MEJORABLE",W33)))</formula>
    </cfRule>
    <cfRule type="containsText" dxfId="197" priority="2135" operator="containsText" text="ACEPTABLE">
      <formula>NOT(ISERROR(SEARCH("ACEPTABLE",W33)))</formula>
    </cfRule>
  </conditionalFormatting>
  <conditionalFormatting sqref="V24:V25 V28">
    <cfRule type="cellIs" dxfId="196" priority="2129" operator="equal">
      <formula>3</formula>
    </cfRule>
    <cfRule type="cellIs" dxfId="195" priority="2130" operator="equal">
      <formula>2</formula>
    </cfRule>
    <cfRule type="cellIs" dxfId="194" priority="2131" operator="equal">
      <formula>1</formula>
    </cfRule>
  </conditionalFormatting>
  <conditionalFormatting sqref="S24:S25 S31">
    <cfRule type="containsText" dxfId="193" priority="2125" operator="containsText" text="MUY ALTO">
      <formula>NOT(ISERROR(SEARCH("MUY ALTO",S24)))</formula>
    </cfRule>
    <cfRule type="containsText" dxfId="192" priority="2126" operator="containsText" text="ALTO">
      <formula>NOT(ISERROR(SEARCH("ALTO",S24)))</formula>
    </cfRule>
    <cfRule type="containsText" dxfId="191" priority="2127" operator="containsText" text="MEDIO">
      <formula>NOT(ISERROR(SEARCH("MEDIO",S24)))</formula>
    </cfRule>
    <cfRule type="containsText" dxfId="190" priority="2128" operator="containsText" text="BAJO">
      <formula>NOT(ISERROR(SEARCH("BAJO",S24)))</formula>
    </cfRule>
  </conditionalFormatting>
  <conditionalFormatting sqref="W24:W25 W28">
    <cfRule type="containsText" dxfId="189" priority="2121" operator="containsText" text="NO ACEPTABLE">
      <formula>NOT(ISERROR(SEARCH("NO ACEPTABLE",W24)))</formula>
    </cfRule>
    <cfRule type="containsText" dxfId="188" priority="2122" operator="containsText" text="NO ACEPTABLE O ACEPTABLE CON CONTROL ESPECIFICO">
      <formula>NOT(ISERROR(SEARCH("NO ACEPTABLE O ACEPTABLE CON CONTROL ESPECIFICO",W24)))</formula>
    </cfRule>
    <cfRule type="containsText" dxfId="187" priority="2123" operator="containsText" text="MEJORABLE">
      <formula>NOT(ISERROR(SEARCH("MEJORABLE",W24)))</formula>
    </cfRule>
    <cfRule type="containsText" dxfId="186" priority="2124" operator="containsText" text="ACEPTABLE">
      <formula>NOT(ISERROR(SEARCH("ACEPTABLE",W24)))</formula>
    </cfRule>
  </conditionalFormatting>
  <conditionalFormatting sqref="S28">
    <cfRule type="containsText" dxfId="185" priority="2117" operator="containsText" text="MUY ALTO">
      <formula>NOT(ISERROR(SEARCH("MUY ALTO",S28)))</formula>
    </cfRule>
    <cfRule type="containsText" dxfId="184" priority="2118" operator="containsText" text="ALTO">
      <formula>NOT(ISERROR(SEARCH("ALTO",S28)))</formula>
    </cfRule>
    <cfRule type="containsText" dxfId="183" priority="2119" operator="containsText" text="MEDIO">
      <formula>NOT(ISERROR(SEARCH("MEDIO",S28)))</formula>
    </cfRule>
    <cfRule type="containsText" dxfId="182" priority="2120" operator="containsText" text="BAJO">
      <formula>NOT(ISERROR(SEARCH("BAJO",S28)))</formula>
    </cfRule>
  </conditionalFormatting>
  <conditionalFormatting sqref="V27">
    <cfRule type="cellIs" dxfId="181" priority="2114" operator="equal">
      <formula>3</formula>
    </cfRule>
    <cfRule type="cellIs" dxfId="180" priority="2115" operator="equal">
      <formula>2</formula>
    </cfRule>
    <cfRule type="cellIs" dxfId="179" priority="2116" operator="equal">
      <formula>1</formula>
    </cfRule>
  </conditionalFormatting>
  <conditionalFormatting sqref="S27">
    <cfRule type="containsText" dxfId="178" priority="2110" operator="containsText" text="MUY ALTO">
      <formula>NOT(ISERROR(SEARCH("MUY ALTO",S27)))</formula>
    </cfRule>
    <cfRule type="containsText" dxfId="177" priority="2111" operator="containsText" text="ALTO">
      <formula>NOT(ISERROR(SEARCH("ALTO",S27)))</formula>
    </cfRule>
    <cfRule type="containsText" dxfId="176" priority="2112" operator="containsText" text="MEDIO">
      <formula>NOT(ISERROR(SEARCH("MEDIO",S27)))</formula>
    </cfRule>
    <cfRule type="containsText" dxfId="175" priority="2113" operator="containsText" text="BAJO">
      <formula>NOT(ISERROR(SEARCH("BAJO",S27)))</formula>
    </cfRule>
  </conditionalFormatting>
  <conditionalFormatting sqref="W27">
    <cfRule type="containsText" dxfId="174" priority="2106" operator="containsText" text="NO ACEPTABLE">
      <formula>NOT(ISERROR(SEARCH("NO ACEPTABLE",W27)))</formula>
    </cfRule>
    <cfRule type="containsText" dxfId="173" priority="2107" operator="containsText" text="NO ACEPTABLE O ACEPTABLE CON CONTROL ESPECIFICO">
      <formula>NOT(ISERROR(SEARCH("NO ACEPTABLE O ACEPTABLE CON CONTROL ESPECIFICO",W27)))</formula>
    </cfRule>
    <cfRule type="containsText" dxfId="172" priority="2108" operator="containsText" text="MEJORABLE">
      <formula>NOT(ISERROR(SEARCH("MEJORABLE",W27)))</formula>
    </cfRule>
    <cfRule type="containsText" dxfId="171" priority="2109" operator="containsText" text="ACEPTABLE">
      <formula>NOT(ISERROR(SEARCH("ACEPTABLE",W27)))</formula>
    </cfRule>
  </conditionalFormatting>
  <conditionalFormatting sqref="V26">
    <cfRule type="cellIs" dxfId="170" priority="2092" operator="equal">
      <formula>3</formula>
    </cfRule>
    <cfRule type="cellIs" dxfId="169" priority="2093" operator="equal">
      <formula>2</formula>
    </cfRule>
    <cfRule type="cellIs" dxfId="168" priority="2094" operator="equal">
      <formula>1</formula>
    </cfRule>
  </conditionalFormatting>
  <conditionalFormatting sqref="S26">
    <cfRule type="containsText" dxfId="167" priority="2088" operator="containsText" text="MUY ALTO">
      <formula>NOT(ISERROR(SEARCH("MUY ALTO",S26)))</formula>
    </cfRule>
    <cfRule type="containsText" dxfId="166" priority="2089" operator="containsText" text="ALTO">
      <formula>NOT(ISERROR(SEARCH("ALTO",S26)))</formula>
    </cfRule>
    <cfRule type="containsText" dxfId="165" priority="2090" operator="containsText" text="MEDIO">
      <formula>NOT(ISERROR(SEARCH("MEDIO",S26)))</formula>
    </cfRule>
    <cfRule type="containsText" dxfId="164" priority="2091" operator="containsText" text="BAJO">
      <formula>NOT(ISERROR(SEARCH("BAJO",S26)))</formula>
    </cfRule>
  </conditionalFormatting>
  <conditionalFormatting sqref="W26">
    <cfRule type="containsText" dxfId="163" priority="2084" operator="containsText" text="NO ACEPTABLE">
      <formula>NOT(ISERROR(SEARCH("NO ACEPTABLE",W26)))</formula>
    </cfRule>
    <cfRule type="containsText" dxfId="162" priority="2085" operator="containsText" text="NO ACEPTABLE O ACEPTABLE CON CONTROL ESPECIFICO">
      <formula>NOT(ISERROR(SEARCH("NO ACEPTABLE O ACEPTABLE CON CONTROL ESPECIFICO",W26)))</formula>
    </cfRule>
    <cfRule type="containsText" dxfId="161" priority="2086" operator="containsText" text="MEJORABLE">
      <formula>NOT(ISERROR(SEARCH("MEJORABLE",W26)))</formula>
    </cfRule>
    <cfRule type="containsText" dxfId="160" priority="2087" operator="containsText" text="ACEPTABLE">
      <formula>NOT(ISERROR(SEARCH("ACEPTABLE",W26)))</formula>
    </cfRule>
  </conditionalFormatting>
  <conditionalFormatting sqref="V29">
    <cfRule type="cellIs" dxfId="159" priority="2081" operator="equal">
      <formula>3</formula>
    </cfRule>
    <cfRule type="cellIs" dxfId="158" priority="2082" operator="equal">
      <formula>2</formula>
    </cfRule>
    <cfRule type="cellIs" dxfId="157" priority="2083" operator="equal">
      <formula>1</formula>
    </cfRule>
  </conditionalFormatting>
  <conditionalFormatting sqref="W29">
    <cfRule type="containsText" dxfId="156" priority="2077" operator="containsText" text="NO ACEPTABLE">
      <formula>NOT(ISERROR(SEARCH("NO ACEPTABLE",W29)))</formula>
    </cfRule>
    <cfRule type="containsText" dxfId="155" priority="2078" operator="containsText" text="NO ACEPTABLE O ACEPTABLE CON CONTROL ESPECIFICO">
      <formula>NOT(ISERROR(SEARCH("NO ACEPTABLE O ACEPTABLE CON CONTROL ESPECIFICO",W29)))</formula>
    </cfRule>
    <cfRule type="containsText" dxfId="154" priority="2079" operator="containsText" text="MEJORABLE">
      <formula>NOT(ISERROR(SEARCH("MEJORABLE",W29)))</formula>
    </cfRule>
    <cfRule type="containsText" dxfId="153" priority="2080" operator="containsText" text="ACEPTABLE">
      <formula>NOT(ISERROR(SEARCH("ACEPTABLE",W29)))</formula>
    </cfRule>
  </conditionalFormatting>
  <conditionalFormatting sqref="S29">
    <cfRule type="containsText" dxfId="152" priority="2073" operator="containsText" text="MUY ALTO">
      <formula>NOT(ISERROR(SEARCH("MUY ALTO",S29)))</formula>
    </cfRule>
    <cfRule type="containsText" dxfId="151" priority="2074" operator="containsText" text="ALTO">
      <formula>NOT(ISERROR(SEARCH("ALTO",S29)))</formula>
    </cfRule>
    <cfRule type="containsText" dxfId="150" priority="2075" operator="containsText" text="MEDIO">
      <formula>NOT(ISERROR(SEARCH("MEDIO",S29)))</formula>
    </cfRule>
    <cfRule type="containsText" dxfId="149" priority="2076" operator="containsText" text="BAJO">
      <formula>NOT(ISERROR(SEARCH("BAJO",S29)))</formula>
    </cfRule>
  </conditionalFormatting>
  <conditionalFormatting sqref="V30">
    <cfRule type="cellIs" dxfId="148" priority="2059" operator="equal">
      <formula>3</formula>
    </cfRule>
    <cfRule type="cellIs" dxfId="147" priority="2060" operator="equal">
      <formula>2</formula>
    </cfRule>
    <cfRule type="cellIs" dxfId="146" priority="2061" operator="equal">
      <formula>1</formula>
    </cfRule>
  </conditionalFormatting>
  <conditionalFormatting sqref="W30">
    <cfRule type="containsText" dxfId="145" priority="2055" operator="containsText" text="NO ACEPTABLE">
      <formula>NOT(ISERROR(SEARCH("NO ACEPTABLE",W30)))</formula>
    </cfRule>
    <cfRule type="containsText" dxfId="144" priority="2056" operator="containsText" text="NO ACEPTABLE O ACEPTABLE CON CONTROL ESPECIFICO">
      <formula>NOT(ISERROR(SEARCH("NO ACEPTABLE O ACEPTABLE CON CONTROL ESPECIFICO",W30)))</formula>
    </cfRule>
    <cfRule type="containsText" dxfId="143" priority="2057" operator="containsText" text="MEJORABLE">
      <formula>NOT(ISERROR(SEARCH("MEJORABLE",W30)))</formula>
    </cfRule>
    <cfRule type="containsText" dxfId="142" priority="2058" operator="containsText" text="ACEPTABLE">
      <formula>NOT(ISERROR(SEARCH("ACEPTABLE",W30)))</formula>
    </cfRule>
  </conditionalFormatting>
  <conditionalFormatting sqref="S30">
    <cfRule type="containsText" dxfId="141" priority="2051" operator="containsText" text="MUY ALTO">
      <formula>NOT(ISERROR(SEARCH("MUY ALTO",S30)))</formula>
    </cfRule>
    <cfRule type="containsText" dxfId="140" priority="2052" operator="containsText" text="ALTO">
      <formula>NOT(ISERROR(SEARCH("ALTO",S30)))</formula>
    </cfRule>
    <cfRule type="containsText" dxfId="139" priority="2053" operator="containsText" text="MEDIO">
      <formula>NOT(ISERROR(SEARCH("MEDIO",S30)))</formula>
    </cfRule>
    <cfRule type="containsText" dxfId="138" priority="2054" operator="containsText" text="BAJO">
      <formula>NOT(ISERROR(SEARCH("BAJO",S30)))</formula>
    </cfRule>
  </conditionalFormatting>
  <conditionalFormatting sqref="V31">
    <cfRule type="cellIs" dxfId="137" priority="2048" operator="equal">
      <formula>3</formula>
    </cfRule>
    <cfRule type="cellIs" dxfId="136" priority="2049" operator="equal">
      <formula>2</formula>
    </cfRule>
    <cfRule type="cellIs" dxfId="135" priority="2050" operator="equal">
      <formula>1</formula>
    </cfRule>
  </conditionalFormatting>
  <conditionalFormatting sqref="W31">
    <cfRule type="containsText" dxfId="134" priority="2044" operator="containsText" text="NO ACEPTABLE">
      <formula>NOT(ISERROR(SEARCH("NO ACEPTABLE",W31)))</formula>
    </cfRule>
    <cfRule type="containsText" dxfId="133" priority="2045" operator="containsText" text="NO ACEPTABLE O ACEPTABLE CON CONTROL ESPECIFICO">
      <formula>NOT(ISERROR(SEARCH("NO ACEPTABLE O ACEPTABLE CON CONTROL ESPECIFICO",W31)))</formula>
    </cfRule>
    <cfRule type="containsText" dxfId="132" priority="2046" operator="containsText" text="MEJORABLE">
      <formula>NOT(ISERROR(SEARCH("MEJORABLE",W31)))</formula>
    </cfRule>
    <cfRule type="containsText" dxfId="131" priority="2047" operator="containsText" text="ACEPTABLE">
      <formula>NOT(ISERROR(SEARCH("ACEPTABLE",W31)))</formula>
    </cfRule>
  </conditionalFormatting>
  <conditionalFormatting sqref="S32">
    <cfRule type="containsText" dxfId="130" priority="2040" operator="containsText" text="MUY ALTO">
      <formula>NOT(ISERROR(SEARCH("MUY ALTO",S32)))</formula>
    </cfRule>
    <cfRule type="containsText" dxfId="129" priority="2041" operator="containsText" text="ALTO">
      <formula>NOT(ISERROR(SEARCH("ALTO",S32)))</formula>
    </cfRule>
    <cfRule type="containsText" dxfId="128" priority="2042" operator="containsText" text="MEDIO">
      <formula>NOT(ISERROR(SEARCH("MEDIO",S32)))</formula>
    </cfRule>
    <cfRule type="containsText" dxfId="127" priority="2043" operator="containsText" text="BAJO">
      <formula>NOT(ISERROR(SEARCH("BAJO",S32)))</formula>
    </cfRule>
  </conditionalFormatting>
  <conditionalFormatting sqref="V32">
    <cfRule type="cellIs" dxfId="126" priority="2037" operator="equal">
      <formula>3</formula>
    </cfRule>
    <cfRule type="cellIs" dxfId="125" priority="2038" operator="equal">
      <formula>2</formula>
    </cfRule>
    <cfRule type="cellIs" dxfId="124" priority="2039" operator="equal">
      <formula>1</formula>
    </cfRule>
  </conditionalFormatting>
  <conditionalFormatting sqref="W32">
    <cfRule type="containsText" dxfId="123" priority="2033" operator="containsText" text="NO ACEPTABLE">
      <formula>NOT(ISERROR(SEARCH("NO ACEPTABLE",W32)))</formula>
    </cfRule>
    <cfRule type="containsText" dxfId="122" priority="2034" operator="containsText" text="NO ACEPTABLE O ACEPTABLE CON CONTROL ESPECIFICO">
      <formula>NOT(ISERROR(SEARCH("NO ACEPTABLE O ACEPTABLE CON CONTROL ESPECIFICO",W32)))</formula>
    </cfRule>
    <cfRule type="containsText" dxfId="121" priority="2035" operator="containsText" text="MEJORABLE">
      <formula>NOT(ISERROR(SEARCH("MEJORABLE",W32)))</formula>
    </cfRule>
    <cfRule type="containsText" dxfId="120" priority="2036" operator="containsText" text="ACEPTABLE">
      <formula>NOT(ISERROR(SEARCH("ACEPTABLE",W32)))</formula>
    </cfRule>
  </conditionalFormatting>
  <conditionalFormatting sqref="V35:V36">
    <cfRule type="cellIs" dxfId="119" priority="2008" operator="equal">
      <formula>3</formula>
    </cfRule>
    <cfRule type="cellIs" dxfId="118" priority="2009" operator="equal">
      <formula>2</formula>
    </cfRule>
    <cfRule type="cellIs" dxfId="117" priority="2010" operator="equal">
      <formula>1</formula>
    </cfRule>
  </conditionalFormatting>
  <conditionalFormatting sqref="S35:S36 S40">
    <cfRule type="containsText" dxfId="116" priority="2004" operator="containsText" text="MUY ALTO">
      <formula>NOT(ISERROR(SEARCH("MUY ALTO",S35)))</formula>
    </cfRule>
    <cfRule type="containsText" dxfId="115" priority="2005" operator="containsText" text="ALTO">
      <formula>NOT(ISERROR(SEARCH("ALTO",S35)))</formula>
    </cfRule>
    <cfRule type="containsText" dxfId="114" priority="2006" operator="containsText" text="MEDIO">
      <formula>NOT(ISERROR(SEARCH("MEDIO",S35)))</formula>
    </cfRule>
    <cfRule type="containsText" dxfId="113" priority="2007" operator="containsText" text="BAJO">
      <formula>NOT(ISERROR(SEARCH("BAJO",S35)))</formula>
    </cfRule>
  </conditionalFormatting>
  <conditionalFormatting sqref="W35:W36">
    <cfRule type="containsText" dxfId="112" priority="2000" operator="containsText" text="NO ACEPTABLE">
      <formula>NOT(ISERROR(SEARCH("NO ACEPTABLE",W35)))</formula>
    </cfRule>
    <cfRule type="containsText" dxfId="111" priority="2001" operator="containsText" text="NO ACEPTABLE O ACEPTABLE CON CONTROL ESPECIFICO">
      <formula>NOT(ISERROR(SEARCH("NO ACEPTABLE O ACEPTABLE CON CONTROL ESPECIFICO",W35)))</formula>
    </cfRule>
    <cfRule type="containsText" dxfId="110" priority="2002" operator="containsText" text="MEJORABLE">
      <formula>NOT(ISERROR(SEARCH("MEJORABLE",W35)))</formula>
    </cfRule>
    <cfRule type="containsText" dxfId="109" priority="2003" operator="containsText" text="ACEPTABLE">
      <formula>NOT(ISERROR(SEARCH("ACEPTABLE",W35)))</formula>
    </cfRule>
  </conditionalFormatting>
  <conditionalFormatting sqref="V37">
    <cfRule type="cellIs" dxfId="108" priority="1971" operator="equal">
      <formula>3</formula>
    </cfRule>
    <cfRule type="cellIs" dxfId="107" priority="1972" operator="equal">
      <formula>2</formula>
    </cfRule>
    <cfRule type="cellIs" dxfId="106" priority="1973" operator="equal">
      <formula>1</formula>
    </cfRule>
  </conditionalFormatting>
  <conditionalFormatting sqref="S37">
    <cfRule type="containsText" dxfId="105" priority="1967" operator="containsText" text="MUY ALTO">
      <formula>NOT(ISERROR(SEARCH("MUY ALTO",S37)))</formula>
    </cfRule>
    <cfRule type="containsText" dxfId="104" priority="1968" operator="containsText" text="ALTO">
      <formula>NOT(ISERROR(SEARCH("ALTO",S37)))</formula>
    </cfRule>
    <cfRule type="containsText" dxfId="103" priority="1969" operator="containsText" text="MEDIO">
      <formula>NOT(ISERROR(SEARCH("MEDIO",S37)))</formula>
    </cfRule>
    <cfRule type="containsText" dxfId="102" priority="1970" operator="containsText" text="BAJO">
      <formula>NOT(ISERROR(SEARCH("BAJO",S37)))</formula>
    </cfRule>
  </conditionalFormatting>
  <conditionalFormatting sqref="W37">
    <cfRule type="containsText" dxfId="101" priority="1963" operator="containsText" text="NO ACEPTABLE">
      <formula>NOT(ISERROR(SEARCH("NO ACEPTABLE",W37)))</formula>
    </cfRule>
    <cfRule type="containsText" dxfId="100" priority="1964" operator="containsText" text="NO ACEPTABLE O ACEPTABLE CON CONTROL ESPECIFICO">
      <formula>NOT(ISERROR(SEARCH("NO ACEPTABLE O ACEPTABLE CON CONTROL ESPECIFICO",W37)))</formula>
    </cfRule>
    <cfRule type="containsText" dxfId="99" priority="1965" operator="containsText" text="MEJORABLE">
      <formula>NOT(ISERROR(SEARCH("MEJORABLE",W37)))</formula>
    </cfRule>
    <cfRule type="containsText" dxfId="98" priority="1966" operator="containsText" text="ACEPTABLE">
      <formula>NOT(ISERROR(SEARCH("ACEPTABLE",W37)))</formula>
    </cfRule>
  </conditionalFormatting>
  <conditionalFormatting sqref="V38">
    <cfRule type="cellIs" dxfId="97" priority="1960" operator="equal">
      <formula>3</formula>
    </cfRule>
    <cfRule type="cellIs" dxfId="96" priority="1961" operator="equal">
      <formula>2</formula>
    </cfRule>
    <cfRule type="cellIs" dxfId="95" priority="1962" operator="equal">
      <formula>1</formula>
    </cfRule>
  </conditionalFormatting>
  <conditionalFormatting sqref="W38">
    <cfRule type="containsText" dxfId="94" priority="1956" operator="containsText" text="NO ACEPTABLE">
      <formula>NOT(ISERROR(SEARCH("NO ACEPTABLE",W38)))</formula>
    </cfRule>
    <cfRule type="containsText" dxfId="93" priority="1957" operator="containsText" text="NO ACEPTABLE O ACEPTABLE CON CONTROL ESPECIFICO">
      <formula>NOT(ISERROR(SEARCH("NO ACEPTABLE O ACEPTABLE CON CONTROL ESPECIFICO",W38)))</formula>
    </cfRule>
    <cfRule type="containsText" dxfId="92" priority="1958" operator="containsText" text="MEJORABLE">
      <formula>NOT(ISERROR(SEARCH("MEJORABLE",W38)))</formula>
    </cfRule>
    <cfRule type="containsText" dxfId="91" priority="1959" operator="containsText" text="ACEPTABLE">
      <formula>NOT(ISERROR(SEARCH("ACEPTABLE",W38)))</formula>
    </cfRule>
  </conditionalFormatting>
  <conditionalFormatting sqref="S38">
    <cfRule type="containsText" dxfId="90" priority="1952" operator="containsText" text="MUY ALTO">
      <formula>NOT(ISERROR(SEARCH("MUY ALTO",S38)))</formula>
    </cfRule>
    <cfRule type="containsText" dxfId="89" priority="1953" operator="containsText" text="ALTO">
      <formula>NOT(ISERROR(SEARCH("ALTO",S38)))</formula>
    </cfRule>
    <cfRule type="containsText" dxfId="88" priority="1954" operator="containsText" text="MEDIO">
      <formula>NOT(ISERROR(SEARCH("MEDIO",S38)))</formula>
    </cfRule>
    <cfRule type="containsText" dxfId="87" priority="1955" operator="containsText" text="BAJO">
      <formula>NOT(ISERROR(SEARCH("BAJO",S38)))</formula>
    </cfRule>
  </conditionalFormatting>
  <conditionalFormatting sqref="V39">
    <cfRule type="cellIs" dxfId="86" priority="1938" operator="equal">
      <formula>3</formula>
    </cfRule>
    <cfRule type="cellIs" dxfId="85" priority="1939" operator="equal">
      <formula>2</formula>
    </cfRule>
    <cfRule type="cellIs" dxfId="84" priority="1940" operator="equal">
      <formula>1</formula>
    </cfRule>
  </conditionalFormatting>
  <conditionalFormatting sqref="W39">
    <cfRule type="containsText" dxfId="83" priority="1934" operator="containsText" text="NO ACEPTABLE">
      <formula>NOT(ISERROR(SEARCH("NO ACEPTABLE",W39)))</formula>
    </cfRule>
    <cfRule type="containsText" dxfId="82" priority="1935" operator="containsText" text="NO ACEPTABLE O ACEPTABLE CON CONTROL ESPECIFICO">
      <formula>NOT(ISERROR(SEARCH("NO ACEPTABLE O ACEPTABLE CON CONTROL ESPECIFICO",W39)))</formula>
    </cfRule>
    <cfRule type="containsText" dxfId="81" priority="1936" operator="containsText" text="MEJORABLE">
      <formula>NOT(ISERROR(SEARCH("MEJORABLE",W39)))</formula>
    </cfRule>
    <cfRule type="containsText" dxfId="80" priority="1937" operator="containsText" text="ACEPTABLE">
      <formula>NOT(ISERROR(SEARCH("ACEPTABLE",W39)))</formula>
    </cfRule>
  </conditionalFormatting>
  <conditionalFormatting sqref="S39">
    <cfRule type="containsText" dxfId="79" priority="1930" operator="containsText" text="MUY ALTO">
      <formula>NOT(ISERROR(SEARCH("MUY ALTO",S39)))</formula>
    </cfRule>
    <cfRule type="containsText" dxfId="78" priority="1931" operator="containsText" text="ALTO">
      <formula>NOT(ISERROR(SEARCH("ALTO",S39)))</formula>
    </cfRule>
    <cfRule type="containsText" dxfId="77" priority="1932" operator="containsText" text="MEDIO">
      <formula>NOT(ISERROR(SEARCH("MEDIO",S39)))</formula>
    </cfRule>
    <cfRule type="containsText" dxfId="76" priority="1933" operator="containsText" text="BAJO">
      <formula>NOT(ISERROR(SEARCH("BAJO",S39)))</formula>
    </cfRule>
  </conditionalFormatting>
  <conditionalFormatting sqref="V40">
    <cfRule type="cellIs" dxfId="75" priority="1927" operator="equal">
      <formula>3</formula>
    </cfRule>
    <cfRule type="cellIs" dxfId="74" priority="1928" operator="equal">
      <formula>2</formula>
    </cfRule>
    <cfRule type="cellIs" dxfId="73" priority="1929" operator="equal">
      <formula>1</formula>
    </cfRule>
  </conditionalFormatting>
  <conditionalFormatting sqref="W40">
    <cfRule type="containsText" dxfId="72" priority="1923" operator="containsText" text="NO ACEPTABLE">
      <formula>NOT(ISERROR(SEARCH("NO ACEPTABLE",W40)))</formula>
    </cfRule>
    <cfRule type="containsText" dxfId="71" priority="1924" operator="containsText" text="NO ACEPTABLE O ACEPTABLE CON CONTROL ESPECIFICO">
      <formula>NOT(ISERROR(SEARCH("NO ACEPTABLE O ACEPTABLE CON CONTROL ESPECIFICO",W40)))</formula>
    </cfRule>
    <cfRule type="containsText" dxfId="70" priority="1925" operator="containsText" text="MEJORABLE">
      <formula>NOT(ISERROR(SEARCH("MEJORABLE",W40)))</formula>
    </cfRule>
    <cfRule type="containsText" dxfId="69" priority="1926" operator="containsText" text="ACEPTABLE">
      <formula>NOT(ISERROR(SEARCH("ACEPTABLE",W40)))</formula>
    </cfRule>
  </conditionalFormatting>
  <conditionalFormatting sqref="S12:S14">
    <cfRule type="containsText" dxfId="68" priority="199" operator="containsText" text="MUY ALTO">
      <formula>NOT(ISERROR(SEARCH("MUY ALTO",S12)))</formula>
    </cfRule>
    <cfRule type="containsText" dxfId="67" priority="200" operator="containsText" text="ALTO">
      <formula>NOT(ISERROR(SEARCH("ALTO",S12)))</formula>
    </cfRule>
    <cfRule type="containsText" dxfId="66" priority="201" operator="containsText" text="MEDIO">
      <formula>NOT(ISERROR(SEARCH("MEDIO",S12)))</formula>
    </cfRule>
    <cfRule type="containsText" dxfId="65" priority="202" operator="containsText" text="BAJO">
      <formula>NOT(ISERROR(SEARCH("BAJO",S12)))</formula>
    </cfRule>
  </conditionalFormatting>
  <conditionalFormatting sqref="V16:V17">
    <cfRule type="cellIs" dxfId="64" priority="180" operator="equal">
      <formula>3</formula>
    </cfRule>
    <cfRule type="cellIs" dxfId="63" priority="181" operator="equal">
      <formula>2</formula>
    </cfRule>
    <cfRule type="cellIs" dxfId="62" priority="182" operator="equal">
      <formula>1</formula>
    </cfRule>
  </conditionalFormatting>
  <conditionalFormatting sqref="S16:S17">
    <cfRule type="containsText" dxfId="61" priority="176" operator="containsText" text="MUY ALTO">
      <formula>NOT(ISERROR(SEARCH("MUY ALTO",S16)))</formula>
    </cfRule>
    <cfRule type="containsText" dxfId="60" priority="177" operator="containsText" text="ALTO">
      <formula>NOT(ISERROR(SEARCH("ALTO",S16)))</formula>
    </cfRule>
    <cfRule type="containsText" dxfId="59" priority="178" operator="containsText" text="MEDIO">
      <formula>NOT(ISERROR(SEARCH("MEDIO",S16)))</formula>
    </cfRule>
    <cfRule type="containsText" dxfId="58" priority="179" operator="containsText" text="BAJO">
      <formula>NOT(ISERROR(SEARCH("BAJO",S16)))</formula>
    </cfRule>
  </conditionalFormatting>
  <conditionalFormatting sqref="W16:W17">
    <cfRule type="containsText" dxfId="57" priority="172" operator="containsText" text="NO ACEPTABLE">
      <formula>NOT(ISERROR(SEARCH("NO ACEPTABLE",W16)))</formula>
    </cfRule>
    <cfRule type="containsText" dxfId="56" priority="173" operator="containsText" text="NO ACEPTABLE O ACEPTABLE CON CONTROL ESPECIFICO">
      <formula>NOT(ISERROR(SEARCH("NO ACEPTABLE O ACEPTABLE CON CONTROL ESPECIFICO",W16)))</formula>
    </cfRule>
    <cfRule type="containsText" dxfId="55" priority="174" operator="containsText" text="MEJORABLE">
      <formula>NOT(ISERROR(SEARCH("MEJORABLE",W16)))</formula>
    </cfRule>
    <cfRule type="containsText" dxfId="54" priority="175" operator="containsText" text="ACEPTABLE">
      <formula>NOT(ISERROR(SEARCH("ACEPTABLE",W16)))</formula>
    </cfRule>
  </conditionalFormatting>
  <conditionalFormatting sqref="S15">
    <cfRule type="containsText" dxfId="53" priority="126" operator="containsText" text="MUY ALTO">
      <formula>NOT(ISERROR(SEARCH("MUY ALTO",S15)))</formula>
    </cfRule>
    <cfRule type="containsText" dxfId="52" priority="127" operator="containsText" text="ALTO">
      <formula>NOT(ISERROR(SEARCH("ALTO",S15)))</formula>
    </cfRule>
    <cfRule type="containsText" dxfId="51" priority="128" operator="containsText" text="MEDIO">
      <formula>NOT(ISERROR(SEARCH("MEDIO",S15)))</formula>
    </cfRule>
    <cfRule type="containsText" dxfId="50" priority="129" operator="containsText" text="BAJO">
      <formula>NOT(ISERROR(SEARCH("BAJO",S15)))</formula>
    </cfRule>
  </conditionalFormatting>
  <conditionalFormatting sqref="V15">
    <cfRule type="cellIs" dxfId="49" priority="123" operator="equal">
      <formula>3</formula>
    </cfRule>
    <cfRule type="cellIs" dxfId="48" priority="124" operator="equal">
      <formula>2</formula>
    </cfRule>
    <cfRule type="cellIs" dxfId="47" priority="125" operator="equal">
      <formula>1</formula>
    </cfRule>
  </conditionalFormatting>
  <conditionalFormatting sqref="W15">
    <cfRule type="containsText" dxfId="46" priority="119" operator="containsText" text="NO ACEPTABLE">
      <formula>NOT(ISERROR(SEARCH("NO ACEPTABLE",W15)))</formula>
    </cfRule>
    <cfRule type="containsText" dxfId="45" priority="120" operator="containsText" text="NO ACEPTABLE O ACEPTABLE CON CONTROL ESPECIFICO">
      <formula>NOT(ISERROR(SEARCH("NO ACEPTABLE O ACEPTABLE CON CONTROL ESPECIFICO",W15)))</formula>
    </cfRule>
    <cfRule type="containsText" dxfId="44" priority="121" operator="containsText" text="MEJORABLE">
      <formula>NOT(ISERROR(SEARCH("MEJORABLE",W15)))</formula>
    </cfRule>
    <cfRule type="containsText" dxfId="43" priority="122" operator="containsText" text="ACEPTABLE">
      <formula>NOT(ISERROR(SEARCH("ACEPTABLE",W15)))</formula>
    </cfRule>
  </conditionalFormatting>
  <conditionalFormatting sqref="V18">
    <cfRule type="cellIs" dxfId="42" priority="78" operator="equal">
      <formula>3</formula>
    </cfRule>
    <cfRule type="cellIs" dxfId="41" priority="79" operator="equal">
      <formula>2</formula>
    </cfRule>
    <cfRule type="cellIs" dxfId="40" priority="80" operator="equal">
      <formula>1</formula>
    </cfRule>
  </conditionalFormatting>
  <conditionalFormatting sqref="W18">
    <cfRule type="containsText" dxfId="39" priority="74" operator="containsText" text="NO ACEPTABLE">
      <formula>NOT(ISERROR(SEARCH("NO ACEPTABLE",W18)))</formula>
    </cfRule>
    <cfRule type="containsText" dxfId="38" priority="75" operator="containsText" text="NO ACEPTABLE O ACEPTABLE CON CONTROL ESPECIFICO">
      <formula>NOT(ISERROR(SEARCH("NO ACEPTABLE O ACEPTABLE CON CONTROL ESPECIFICO",W18)))</formula>
    </cfRule>
    <cfRule type="containsText" dxfId="37" priority="76" operator="containsText" text="MEJORABLE">
      <formula>NOT(ISERROR(SEARCH("MEJORABLE",W18)))</formula>
    </cfRule>
    <cfRule type="containsText" dxfId="36" priority="77" operator="containsText" text="ACEPTABLE">
      <formula>NOT(ISERROR(SEARCH("ACEPTABLE",W18)))</formula>
    </cfRule>
  </conditionalFormatting>
  <conditionalFormatting sqref="V19">
    <cfRule type="cellIs" dxfId="35" priority="64" operator="equal">
      <formula>3</formula>
    </cfRule>
    <cfRule type="cellIs" dxfId="34" priority="65" operator="equal">
      <formula>2</formula>
    </cfRule>
    <cfRule type="cellIs" dxfId="33" priority="66" operator="equal">
      <formula>1</formula>
    </cfRule>
  </conditionalFormatting>
  <conditionalFormatting sqref="W19">
    <cfRule type="containsText" dxfId="32" priority="60" operator="containsText" text="NO ACEPTABLE">
      <formula>NOT(ISERROR(SEARCH("NO ACEPTABLE",W19)))</formula>
    </cfRule>
    <cfRule type="containsText" dxfId="31" priority="61" operator="containsText" text="NO ACEPTABLE O ACEPTABLE CON CONTROL ESPECIFICO">
      <formula>NOT(ISERROR(SEARCH("NO ACEPTABLE O ACEPTABLE CON CONTROL ESPECIFICO",W19)))</formula>
    </cfRule>
    <cfRule type="containsText" dxfId="30" priority="62" operator="containsText" text="MEJORABLE">
      <formula>NOT(ISERROR(SEARCH("MEJORABLE",W19)))</formula>
    </cfRule>
    <cfRule type="containsText" dxfId="29" priority="63" operator="containsText" text="ACEPTABLE">
      <formula>NOT(ISERROR(SEARCH("ACEPTABLE",W19)))</formula>
    </cfRule>
  </conditionalFormatting>
  <conditionalFormatting sqref="V21">
    <cfRule type="cellIs" dxfId="28" priority="43" operator="equal">
      <formula>3</formula>
    </cfRule>
    <cfRule type="cellIs" dxfId="27" priority="44" operator="equal">
      <formula>2</formula>
    </cfRule>
    <cfRule type="cellIs" dxfId="26" priority="45" operator="equal">
      <formula>1</formula>
    </cfRule>
  </conditionalFormatting>
  <conditionalFormatting sqref="W21">
    <cfRule type="containsText" dxfId="25" priority="39" operator="containsText" text="NO ACEPTABLE">
      <formula>NOT(ISERROR(SEARCH("NO ACEPTABLE",W21)))</formula>
    </cfRule>
    <cfRule type="containsText" dxfId="24" priority="40" operator="containsText" text="NO ACEPTABLE O ACEPTABLE CON CONTROL ESPECIFICO">
      <formula>NOT(ISERROR(SEARCH("NO ACEPTABLE O ACEPTABLE CON CONTROL ESPECIFICO",W21)))</formula>
    </cfRule>
    <cfRule type="containsText" dxfId="23" priority="41" operator="containsText" text="MEJORABLE">
      <formula>NOT(ISERROR(SEARCH("MEJORABLE",W21)))</formula>
    </cfRule>
    <cfRule type="containsText" dxfId="22" priority="42" operator="containsText" text="ACEPTABLE">
      <formula>NOT(ISERROR(SEARCH("ACEPTABLE",W21)))</formula>
    </cfRule>
  </conditionalFormatting>
  <conditionalFormatting sqref="S22">
    <cfRule type="containsText" dxfId="21" priority="35" operator="containsText" text="MUY ALTO">
      <formula>NOT(ISERROR(SEARCH("MUY ALTO",S22)))</formula>
    </cfRule>
    <cfRule type="containsText" dxfId="20" priority="36" operator="containsText" text="ALTO">
      <formula>NOT(ISERROR(SEARCH("ALTO",S22)))</formula>
    </cfRule>
    <cfRule type="containsText" dxfId="19" priority="37" operator="containsText" text="MEDIO">
      <formula>NOT(ISERROR(SEARCH("MEDIO",S22)))</formula>
    </cfRule>
    <cfRule type="containsText" dxfId="18" priority="38" operator="containsText" text="BAJO">
      <formula>NOT(ISERROR(SEARCH("BAJO",S22)))</formula>
    </cfRule>
  </conditionalFormatting>
  <conditionalFormatting sqref="V22">
    <cfRule type="cellIs" dxfId="17" priority="32" operator="equal">
      <formula>3</formula>
    </cfRule>
    <cfRule type="cellIs" dxfId="16" priority="33" operator="equal">
      <formula>2</formula>
    </cfRule>
    <cfRule type="cellIs" dxfId="15" priority="34" operator="equal">
      <formula>1</formula>
    </cfRule>
  </conditionalFormatting>
  <conditionalFormatting sqref="W22">
    <cfRule type="containsText" dxfId="14" priority="28" operator="containsText" text="NO ACEPTABLE">
      <formula>NOT(ISERROR(SEARCH("NO ACEPTABLE",W22)))</formula>
    </cfRule>
    <cfRule type="containsText" dxfId="13" priority="29" operator="containsText" text="NO ACEPTABLE O ACEPTABLE CON CONTROL ESPECIFICO">
      <formula>NOT(ISERROR(SEARCH("NO ACEPTABLE O ACEPTABLE CON CONTROL ESPECIFICO",W22)))</formula>
    </cfRule>
    <cfRule type="containsText" dxfId="12" priority="30" operator="containsText" text="MEJORABLE">
      <formula>NOT(ISERROR(SEARCH("MEJORABLE",W22)))</formula>
    </cfRule>
    <cfRule type="containsText" dxfId="11" priority="31" operator="containsText" text="ACEPTABLE">
      <formula>NOT(ISERROR(SEARCH("ACEPTABLE",W22)))</formula>
    </cfRule>
  </conditionalFormatting>
  <conditionalFormatting sqref="V20">
    <cfRule type="cellIs" dxfId="10" priority="25" operator="equal">
      <formula>3</formula>
    </cfRule>
    <cfRule type="cellIs" dxfId="9" priority="26" operator="equal">
      <formula>2</formula>
    </cfRule>
    <cfRule type="cellIs" dxfId="8" priority="27" operator="equal">
      <formula>1</formula>
    </cfRule>
  </conditionalFormatting>
  <conditionalFormatting sqref="W20">
    <cfRule type="containsText" dxfId="7" priority="21" operator="containsText" text="NO ACEPTABLE">
      <formula>NOT(ISERROR(SEARCH("NO ACEPTABLE",W20)))</formula>
    </cfRule>
    <cfRule type="containsText" dxfId="6" priority="22" operator="containsText" text="NO ACEPTABLE O ACEPTABLE CON CONTROL ESPECIFICO">
      <formula>NOT(ISERROR(SEARCH("NO ACEPTABLE O ACEPTABLE CON CONTROL ESPECIFICO",W20)))</formula>
    </cfRule>
    <cfRule type="containsText" dxfId="5" priority="23" operator="containsText" text="MEJORABLE">
      <formula>NOT(ISERROR(SEARCH("MEJORABLE",W20)))</formula>
    </cfRule>
    <cfRule type="containsText" dxfId="4" priority="24" operator="containsText" text="ACEPTABLE">
      <formula>NOT(ISERROR(SEARCH("ACEPTABLE",W20)))</formula>
    </cfRule>
  </conditionalFormatting>
  <conditionalFormatting sqref="S20">
    <cfRule type="containsText" dxfId="3" priority="5" operator="containsText" text="MUY ALTO">
      <formula>NOT(ISERROR(SEARCH("MUY ALTO",S20)))</formula>
    </cfRule>
    <cfRule type="containsText" dxfId="2" priority="6" operator="containsText" text="ALTO">
      <formula>NOT(ISERROR(SEARCH("ALTO",S20)))</formula>
    </cfRule>
    <cfRule type="containsText" dxfId="1" priority="7" operator="containsText" text="MEDIO">
      <formula>NOT(ISERROR(SEARCH("MEDIO",S20)))</formula>
    </cfRule>
    <cfRule type="containsText" dxfId="0" priority="8" operator="containsText" text="BAJO">
      <formula>NOT(ISERROR(SEARCH("BAJO",S20)))</formula>
    </cfRule>
  </conditionalFormatting>
  <dataValidations count="6">
    <dataValidation type="list" showInputMessage="1" showErrorMessage="1" prompt="10=Muy Alto_x000a_6=Alto_x000a_2=Medio_x000a_0=Bajo" sqref="P15:P17 P22:P40" xr:uid="{00000000-0002-0000-0000-000000000000}">
      <formula1>$L$1:$L$3</formula1>
    </dataValidation>
    <dataValidation type="list" showInputMessage="1" showErrorMessage="1" prompt="4=Continua_x000a_3=Frecuente_x000a_2=Ocasional_x000a_1=Esporádica" sqref="Q24:Q40" xr:uid="{00000000-0002-0000-0000-000001000000}">
      <formula1>$M$1:$M$3</formula1>
    </dataValidation>
    <dataValidation type="list" allowBlank="1" showInputMessage="1" showErrorMessage="1" prompt="4= Continua_x000a_3= Frecuente_x000a_2= Ocasional_x000a_1= Esporadica" sqref="Q15:Q23" xr:uid="{00000000-0002-0000-0000-000003000000}">
      <formula1>$F$13:$F$14</formula1>
    </dataValidation>
    <dataValidation type="list" showInputMessage="1" showErrorMessage="1" prompt="100=Mortal_x000a_60=Muy Grave_x000a_25=Grave_x000a_10=Leve" sqref="T12:T40" xr:uid="{00000000-0002-0000-0000-000002000000}">
      <formula1>$P$1:$P$3</formula1>
    </dataValidation>
    <dataValidation type="list" allowBlank="1" showInputMessage="1" showErrorMessage="1" sqref="F8:I8 K12:L40 E12:F40" xr:uid="{00000000-0002-0000-0000-00000A000000}">
      <formula1>#REF!</formula1>
    </dataValidation>
    <dataValidation type="list" allowBlank="1" showInputMessage="1" showErrorMessage="1" prompt="4= Continua_x000a_3= Frecuente_x000a_2= Ocasional_x000a_1= Esporadica" sqref="Q12:Q14" xr:uid="{00000000-0002-0000-0000-000005000000}">
      <formula1>#REF!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20" fitToHeight="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10= Muy Alto_x000a_6= Alto_x000a_2= Medio_x000a_0= Bajo" xr:uid="{00000000-0002-0000-0000-000004000000}">
          <x14:formula1>
            <xm:f>'C:\Users\ORLANDO\Desktop\Edwin Saavedra\vision\[MATRIZ ALMAMESA.xlsm]Hoja1'!#REF!</xm:f>
          </x14:formula1>
          <xm:sqref>P12:P14 P18:P21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9"/>
  <sheetViews>
    <sheetView topLeftCell="A40" zoomScaleNormal="100" workbookViewId="0">
      <selection activeCell="B49" sqref="B49"/>
    </sheetView>
  </sheetViews>
  <sheetFormatPr baseColWidth="10" defaultColWidth="11.42578125" defaultRowHeight="15" x14ac:dyDescent="0.25"/>
  <cols>
    <col min="1" max="1" width="15.7109375" style="17" customWidth="1"/>
    <col min="2" max="2" width="18.140625" style="17" customWidth="1"/>
    <col min="3" max="3" width="90.28515625" style="17" customWidth="1"/>
    <col min="4" max="4" width="2.42578125" style="17" customWidth="1"/>
    <col min="5" max="5" width="6.7109375" style="17" customWidth="1"/>
    <col min="6" max="6" width="8" style="17" customWidth="1"/>
    <col min="7" max="16384" width="11.42578125" style="17"/>
  </cols>
  <sheetData>
    <row r="1" spans="1:10" ht="15.75" thickBot="1" x14ac:dyDescent="0.3"/>
    <row r="2" spans="1:10" ht="32.25" thickBot="1" x14ac:dyDescent="0.3">
      <c r="A2" s="18" t="s">
        <v>67</v>
      </c>
      <c r="B2" s="19"/>
      <c r="C2" s="20"/>
    </row>
    <row r="3" spans="1:10" ht="15.75" thickBot="1" x14ac:dyDescent="0.3"/>
    <row r="4" spans="1:10" ht="15" customHeight="1" x14ac:dyDescent="0.25">
      <c r="A4" s="223" t="s">
        <v>68</v>
      </c>
      <c r="B4" s="225" t="s">
        <v>69</v>
      </c>
      <c r="C4" s="226"/>
    </row>
    <row r="5" spans="1:10" ht="15.75" thickBot="1" x14ac:dyDescent="0.3">
      <c r="A5" s="224"/>
      <c r="B5" s="227"/>
      <c r="C5" s="228"/>
    </row>
    <row r="6" spans="1:10" ht="18.75" x14ac:dyDescent="0.3">
      <c r="A6" s="21" t="s">
        <v>70</v>
      </c>
      <c r="B6" s="22"/>
      <c r="C6" s="23"/>
    </row>
    <row r="7" spans="1:10" ht="24" customHeight="1" x14ac:dyDescent="0.25">
      <c r="A7" s="24" t="s">
        <v>71</v>
      </c>
      <c r="B7" s="25" t="s">
        <v>72</v>
      </c>
      <c r="C7" s="26" t="s">
        <v>73</v>
      </c>
    </row>
    <row r="8" spans="1:10" ht="38.25" x14ac:dyDescent="0.25">
      <c r="A8" s="27" t="s">
        <v>74</v>
      </c>
      <c r="B8" s="28">
        <v>10</v>
      </c>
      <c r="C8" s="29" t="s">
        <v>75</v>
      </c>
    </row>
    <row r="9" spans="1:10" ht="25.5" x14ac:dyDescent="0.25">
      <c r="A9" s="27" t="s">
        <v>76</v>
      </c>
      <c r="B9" s="28">
        <v>6</v>
      </c>
      <c r="C9" s="29" t="s">
        <v>77</v>
      </c>
    </row>
    <row r="10" spans="1:10" ht="26.25" customHeight="1" x14ac:dyDescent="0.25">
      <c r="A10" s="27" t="s">
        <v>78</v>
      </c>
      <c r="B10" s="28">
        <v>2</v>
      </c>
      <c r="C10" s="29" t="s">
        <v>79</v>
      </c>
    </row>
    <row r="11" spans="1:10" ht="25.5" x14ac:dyDescent="0.25">
      <c r="A11" s="229" t="s">
        <v>80</v>
      </c>
      <c r="B11" s="231" t="s">
        <v>81</v>
      </c>
      <c r="C11" s="29" t="s">
        <v>82</v>
      </c>
    </row>
    <row r="12" spans="1:10" ht="15.75" thickBot="1" x14ac:dyDescent="0.3">
      <c r="A12" s="230"/>
      <c r="B12" s="232"/>
      <c r="C12" s="30" t="s">
        <v>83</v>
      </c>
    </row>
    <row r="13" spans="1:10" ht="15.75" thickBot="1" x14ac:dyDescent="0.3">
      <c r="E13" s="213" t="s">
        <v>84</v>
      </c>
      <c r="F13" s="215" t="s">
        <v>85</v>
      </c>
      <c r="G13" s="216"/>
      <c r="H13" s="216"/>
      <c r="I13" s="216"/>
      <c r="J13" s="217"/>
    </row>
    <row r="14" spans="1:10" ht="19.5" thickBot="1" x14ac:dyDescent="0.35">
      <c r="A14" s="31" t="s">
        <v>86</v>
      </c>
      <c r="B14" s="32"/>
      <c r="C14" s="33"/>
      <c r="E14" s="214"/>
      <c r="F14" s="218"/>
      <c r="G14" s="219"/>
      <c r="H14" s="219"/>
      <c r="I14" s="219"/>
      <c r="J14" s="220"/>
    </row>
    <row r="15" spans="1:10" ht="25.5" customHeight="1" thickBot="1" x14ac:dyDescent="0.3">
      <c r="A15" s="34" t="s">
        <v>42</v>
      </c>
      <c r="B15" s="35" t="s">
        <v>87</v>
      </c>
      <c r="C15" s="36" t="s">
        <v>73</v>
      </c>
      <c r="E15" s="233" t="s">
        <v>88</v>
      </c>
      <c r="F15" s="234"/>
      <c r="G15" s="237" t="s">
        <v>89</v>
      </c>
      <c r="H15" s="238"/>
      <c r="I15" s="238"/>
      <c r="J15" s="239"/>
    </row>
    <row r="16" spans="1:10" ht="19.5" customHeight="1" thickBot="1" x14ac:dyDescent="0.3">
      <c r="A16" s="27" t="s">
        <v>90</v>
      </c>
      <c r="B16" s="28">
        <v>4</v>
      </c>
      <c r="C16" s="29" t="s">
        <v>91</v>
      </c>
      <c r="E16" s="235"/>
      <c r="F16" s="236"/>
      <c r="G16" s="37">
        <v>4</v>
      </c>
      <c r="H16" s="37">
        <v>3</v>
      </c>
      <c r="I16" s="37">
        <v>2</v>
      </c>
      <c r="J16" s="37">
        <v>1</v>
      </c>
    </row>
    <row r="17" spans="1:10" ht="19.5" customHeight="1" thickBot="1" x14ac:dyDescent="0.3">
      <c r="A17" s="27" t="s">
        <v>92</v>
      </c>
      <c r="B17" s="28">
        <v>3</v>
      </c>
      <c r="C17" s="29" t="s">
        <v>93</v>
      </c>
      <c r="E17" s="240" t="s">
        <v>94</v>
      </c>
      <c r="F17" s="38">
        <v>10</v>
      </c>
      <c r="G17" s="39" t="s">
        <v>95</v>
      </c>
      <c r="H17" s="39" t="s">
        <v>96</v>
      </c>
      <c r="I17" s="40" t="s">
        <v>97</v>
      </c>
      <c r="J17" s="40" t="s">
        <v>98</v>
      </c>
    </row>
    <row r="18" spans="1:10" ht="19.5" customHeight="1" thickBot="1" x14ac:dyDescent="0.3">
      <c r="A18" s="27" t="s">
        <v>99</v>
      </c>
      <c r="B18" s="28">
        <v>2</v>
      </c>
      <c r="C18" s="29" t="s">
        <v>100</v>
      </c>
      <c r="E18" s="241"/>
      <c r="F18" s="38">
        <v>6</v>
      </c>
      <c r="G18" s="39" t="s">
        <v>101</v>
      </c>
      <c r="H18" s="40" t="s">
        <v>102</v>
      </c>
      <c r="I18" s="40" t="s">
        <v>103</v>
      </c>
      <c r="J18" s="41" t="s">
        <v>104</v>
      </c>
    </row>
    <row r="19" spans="1:10" ht="19.5" customHeight="1" thickBot="1" x14ac:dyDescent="0.3">
      <c r="A19" s="42" t="s">
        <v>105</v>
      </c>
      <c r="B19" s="43">
        <v>1</v>
      </c>
      <c r="C19" s="30" t="s">
        <v>106</v>
      </c>
      <c r="E19" s="242"/>
      <c r="F19" s="38">
        <v>2</v>
      </c>
      <c r="G19" s="41" t="s">
        <v>107</v>
      </c>
      <c r="H19" s="41" t="s">
        <v>104</v>
      </c>
      <c r="I19" s="44" t="s">
        <v>108</v>
      </c>
      <c r="J19" s="44" t="s">
        <v>109</v>
      </c>
    </row>
    <row r="20" spans="1:10" ht="15.75" thickBot="1" x14ac:dyDescent="0.3"/>
    <row r="21" spans="1:10" ht="16.5" thickBot="1" x14ac:dyDescent="0.3">
      <c r="A21" s="45" t="s">
        <v>110</v>
      </c>
      <c r="B21" s="46"/>
      <c r="C21" s="47"/>
    </row>
    <row r="22" spans="1:10" ht="25.5" x14ac:dyDescent="0.25">
      <c r="A22" s="34" t="s">
        <v>111</v>
      </c>
      <c r="B22" s="35" t="s">
        <v>112</v>
      </c>
      <c r="C22" s="36" t="s">
        <v>73</v>
      </c>
    </row>
    <row r="23" spans="1:10" x14ac:dyDescent="0.25">
      <c r="A23" s="243" t="s">
        <v>113</v>
      </c>
      <c r="B23" s="222" t="s">
        <v>114</v>
      </c>
      <c r="C23" s="48" t="s">
        <v>115</v>
      </c>
    </row>
    <row r="24" spans="1:10" x14ac:dyDescent="0.25">
      <c r="A24" s="243"/>
      <c r="B24" s="222"/>
      <c r="C24" s="48" t="s">
        <v>116</v>
      </c>
    </row>
    <row r="25" spans="1:10" ht="25.5" x14ac:dyDescent="0.25">
      <c r="A25" s="221" t="s">
        <v>76</v>
      </c>
      <c r="B25" s="222" t="s">
        <v>117</v>
      </c>
      <c r="C25" s="48" t="s">
        <v>118</v>
      </c>
    </row>
    <row r="26" spans="1:10" x14ac:dyDescent="0.25">
      <c r="A26" s="221"/>
      <c r="B26" s="222"/>
      <c r="C26" s="48" t="s">
        <v>119</v>
      </c>
    </row>
    <row r="27" spans="1:10" ht="25.5" x14ac:dyDescent="0.25">
      <c r="A27" s="49" t="s">
        <v>78</v>
      </c>
      <c r="B27" s="28" t="s">
        <v>120</v>
      </c>
      <c r="C27" s="48" t="s">
        <v>121</v>
      </c>
    </row>
    <row r="28" spans="1:10" ht="26.25" thickBot="1" x14ac:dyDescent="0.3">
      <c r="A28" s="50" t="s">
        <v>80</v>
      </c>
      <c r="B28" s="43" t="s">
        <v>122</v>
      </c>
      <c r="C28" s="51" t="s">
        <v>123</v>
      </c>
    </row>
    <row r="29" spans="1:10" ht="15.75" thickBot="1" x14ac:dyDescent="0.3"/>
    <row r="30" spans="1:10" ht="15.75" customHeight="1" thickBot="1" x14ac:dyDescent="0.3">
      <c r="A30" s="52" t="s">
        <v>124</v>
      </c>
      <c r="B30" s="53" t="s">
        <v>125</v>
      </c>
      <c r="C30" s="54"/>
      <c r="E30" s="213" t="s">
        <v>126</v>
      </c>
      <c r="F30" s="247" t="s">
        <v>127</v>
      </c>
      <c r="G30" s="247"/>
      <c r="H30" s="247"/>
      <c r="I30" s="247"/>
      <c r="J30" s="248"/>
    </row>
    <row r="31" spans="1:10" ht="16.5" customHeight="1" x14ac:dyDescent="0.25">
      <c r="A31" s="253" t="s">
        <v>128</v>
      </c>
      <c r="B31" s="244" t="s">
        <v>129</v>
      </c>
      <c r="C31" s="36" t="s">
        <v>73</v>
      </c>
      <c r="E31" s="246"/>
      <c r="F31" s="249"/>
      <c r="G31" s="249"/>
      <c r="H31" s="249"/>
      <c r="I31" s="249"/>
      <c r="J31" s="250"/>
    </row>
    <row r="32" spans="1:10" ht="15.75" thickBot="1" x14ac:dyDescent="0.3">
      <c r="A32" s="254"/>
      <c r="B32" s="222"/>
      <c r="C32" s="55" t="s">
        <v>130</v>
      </c>
      <c r="E32" s="214"/>
      <c r="F32" s="251"/>
      <c r="G32" s="251"/>
      <c r="H32" s="251"/>
      <c r="I32" s="251"/>
      <c r="J32" s="252"/>
    </row>
    <row r="33" spans="1:11" ht="24.75" customHeight="1" thickBot="1" x14ac:dyDescent="0.3">
      <c r="A33" s="27" t="s">
        <v>131</v>
      </c>
      <c r="B33" s="28">
        <v>100</v>
      </c>
      <c r="C33" s="56" t="s">
        <v>132</v>
      </c>
      <c r="E33" s="233" t="s">
        <v>133</v>
      </c>
      <c r="F33" s="234"/>
      <c r="G33" s="255" t="s">
        <v>134</v>
      </c>
      <c r="H33" s="256"/>
      <c r="I33" s="256"/>
      <c r="J33" s="257"/>
    </row>
    <row r="34" spans="1:11" ht="15.75" thickBot="1" x14ac:dyDescent="0.3">
      <c r="A34" s="57" t="s">
        <v>135</v>
      </c>
      <c r="B34" s="28">
        <v>60</v>
      </c>
      <c r="C34" s="56" t="s">
        <v>136</v>
      </c>
      <c r="E34" s="235"/>
      <c r="F34" s="236"/>
      <c r="G34" s="58" t="s">
        <v>137</v>
      </c>
      <c r="H34" s="58" t="s">
        <v>138</v>
      </c>
      <c r="I34" s="58" t="s">
        <v>139</v>
      </c>
      <c r="J34" s="58" t="s">
        <v>140</v>
      </c>
      <c r="K34" s="17">
        <v>30</v>
      </c>
    </row>
    <row r="35" spans="1:11" x14ac:dyDescent="0.25">
      <c r="A35" s="57" t="s">
        <v>141</v>
      </c>
      <c r="B35" s="28">
        <v>25</v>
      </c>
      <c r="C35" s="56" t="s">
        <v>142</v>
      </c>
      <c r="E35" s="240" t="s">
        <v>143</v>
      </c>
      <c r="F35" s="258">
        <v>100</v>
      </c>
      <c r="G35" s="59" t="s">
        <v>144</v>
      </c>
      <c r="H35" s="59" t="s">
        <v>144</v>
      </c>
      <c r="I35" s="59" t="s">
        <v>144</v>
      </c>
      <c r="J35" s="60" t="s">
        <v>145</v>
      </c>
    </row>
    <row r="36" spans="1:11" ht="15.75" thickBot="1" x14ac:dyDescent="0.3">
      <c r="A36" s="61" t="s">
        <v>146</v>
      </c>
      <c r="B36" s="43">
        <v>10</v>
      </c>
      <c r="C36" s="51" t="s">
        <v>147</v>
      </c>
      <c r="E36" s="241"/>
      <c r="F36" s="259"/>
      <c r="G36" s="62" t="s">
        <v>148</v>
      </c>
      <c r="H36" s="62" t="s">
        <v>149</v>
      </c>
      <c r="I36" s="62" t="s">
        <v>150</v>
      </c>
      <c r="J36" s="63" t="s">
        <v>151</v>
      </c>
      <c r="K36" s="17">
        <f>+K34*F35</f>
        <v>3000</v>
      </c>
    </row>
    <row r="37" spans="1:11" x14ac:dyDescent="0.25">
      <c r="E37" s="241"/>
      <c r="F37" s="258">
        <v>60</v>
      </c>
      <c r="G37" s="59" t="s">
        <v>144</v>
      </c>
      <c r="H37" s="59" t="s">
        <v>144</v>
      </c>
      <c r="I37" s="60" t="s">
        <v>145</v>
      </c>
      <c r="J37" s="64" t="s">
        <v>152</v>
      </c>
    </row>
    <row r="38" spans="1:11" ht="15.75" thickBot="1" x14ac:dyDescent="0.3">
      <c r="A38" s="65" t="s">
        <v>153</v>
      </c>
      <c r="B38" s="66"/>
      <c r="C38" s="66"/>
      <c r="E38" s="241"/>
      <c r="F38" s="259"/>
      <c r="G38" s="62" t="s">
        <v>154</v>
      </c>
      <c r="H38" s="62" t="s">
        <v>155</v>
      </c>
      <c r="I38" s="63" t="s">
        <v>156</v>
      </c>
      <c r="J38" s="67" t="s">
        <v>157</v>
      </c>
      <c r="K38" s="17">
        <f>+K34*F37</f>
        <v>1800</v>
      </c>
    </row>
    <row r="39" spans="1:11" x14ac:dyDescent="0.25">
      <c r="A39" s="34" t="s">
        <v>158</v>
      </c>
      <c r="B39" s="35" t="s">
        <v>159</v>
      </c>
      <c r="C39" s="36" t="s">
        <v>73</v>
      </c>
      <c r="E39" s="241"/>
      <c r="F39" s="258">
        <v>25</v>
      </c>
      <c r="G39" s="59" t="s">
        <v>160</v>
      </c>
      <c r="H39" s="60" t="s">
        <v>145</v>
      </c>
      <c r="I39" s="60" t="s">
        <v>145</v>
      </c>
      <c r="J39" s="68" t="s">
        <v>161</v>
      </c>
    </row>
    <row r="40" spans="1:11" ht="15.75" thickBot="1" x14ac:dyDescent="0.3">
      <c r="A40" s="27" t="s">
        <v>144</v>
      </c>
      <c r="B40" s="28" t="s">
        <v>162</v>
      </c>
      <c r="C40" s="56" t="s">
        <v>163</v>
      </c>
      <c r="E40" s="241"/>
      <c r="F40" s="259"/>
      <c r="G40" s="62" t="s">
        <v>164</v>
      </c>
      <c r="H40" s="63" t="s">
        <v>165</v>
      </c>
      <c r="I40" s="63" t="s">
        <v>166</v>
      </c>
      <c r="J40" s="69" t="s">
        <v>167</v>
      </c>
      <c r="K40" s="17">
        <f>+K34*F39</f>
        <v>750</v>
      </c>
    </row>
    <row r="41" spans="1:11" x14ac:dyDescent="0.25">
      <c r="A41" s="27" t="s">
        <v>145</v>
      </c>
      <c r="B41" s="28" t="s">
        <v>168</v>
      </c>
      <c r="C41" s="56" t="s">
        <v>169</v>
      </c>
      <c r="E41" s="241"/>
      <c r="F41" s="258">
        <v>10</v>
      </c>
      <c r="G41" s="60" t="s">
        <v>145</v>
      </c>
      <c r="H41" s="64" t="s">
        <v>170</v>
      </c>
      <c r="I41" s="68" t="s">
        <v>161</v>
      </c>
      <c r="J41" s="70" t="s">
        <v>171</v>
      </c>
    </row>
    <row r="42" spans="1:11" ht="15.75" thickBot="1" x14ac:dyDescent="0.3">
      <c r="A42" s="27" t="s">
        <v>161</v>
      </c>
      <c r="B42" s="28" t="s">
        <v>172</v>
      </c>
      <c r="C42" s="56" t="s">
        <v>173</v>
      </c>
      <c r="E42" s="242"/>
      <c r="F42" s="259"/>
      <c r="G42" s="63" t="s">
        <v>174</v>
      </c>
      <c r="H42" s="67" t="s">
        <v>175</v>
      </c>
      <c r="I42" s="69" t="s">
        <v>176</v>
      </c>
      <c r="J42" s="71" t="s">
        <v>177</v>
      </c>
      <c r="K42" s="17">
        <f>+K34*F41</f>
        <v>300</v>
      </c>
    </row>
    <row r="43" spans="1:11" ht="26.25" thickBot="1" x14ac:dyDescent="0.3">
      <c r="A43" s="42" t="s">
        <v>178</v>
      </c>
      <c r="B43" s="43">
        <v>20</v>
      </c>
      <c r="C43" s="72" t="s">
        <v>179</v>
      </c>
    </row>
    <row r="44" spans="1:11" ht="15.75" thickBot="1" x14ac:dyDescent="0.3"/>
    <row r="45" spans="1:11" x14ac:dyDescent="0.25">
      <c r="A45" s="73" t="s">
        <v>180</v>
      </c>
      <c r="B45" s="244" t="s">
        <v>73</v>
      </c>
      <c r="C45" s="245"/>
    </row>
    <row r="46" spans="1:11" x14ac:dyDescent="0.25">
      <c r="A46" s="27" t="s">
        <v>144</v>
      </c>
      <c r="B46" s="74" t="s">
        <v>181</v>
      </c>
      <c r="C46" s="55" t="s">
        <v>182</v>
      </c>
    </row>
    <row r="47" spans="1:11" ht="38.25" x14ac:dyDescent="0.25">
      <c r="A47" s="27" t="s">
        <v>145</v>
      </c>
      <c r="B47" s="75" t="s">
        <v>183</v>
      </c>
      <c r="C47" s="55" t="s">
        <v>184</v>
      </c>
    </row>
    <row r="48" spans="1:11" x14ac:dyDescent="0.25">
      <c r="A48" s="27" t="s">
        <v>161</v>
      </c>
      <c r="B48" s="76" t="s">
        <v>185</v>
      </c>
      <c r="C48" s="55" t="s">
        <v>186</v>
      </c>
    </row>
    <row r="49" spans="1:3" ht="15.75" thickBot="1" x14ac:dyDescent="0.3">
      <c r="A49" s="42" t="s">
        <v>178</v>
      </c>
      <c r="B49" s="77" t="s">
        <v>187</v>
      </c>
      <c r="C49" s="78" t="s">
        <v>188</v>
      </c>
    </row>
  </sheetData>
  <mergeCells count="25">
    <mergeCell ref="B45:C45"/>
    <mergeCell ref="E30:E32"/>
    <mergeCell ref="F30:J32"/>
    <mergeCell ref="A31:A32"/>
    <mergeCell ref="B31:B32"/>
    <mergeCell ref="E33:F34"/>
    <mergeCell ref="G33:J33"/>
    <mergeCell ref="E35:E42"/>
    <mergeCell ref="F35:F36"/>
    <mergeCell ref="F37:F38"/>
    <mergeCell ref="F39:F40"/>
    <mergeCell ref="F41:F42"/>
    <mergeCell ref="E13:E14"/>
    <mergeCell ref="F13:J14"/>
    <mergeCell ref="A25:A26"/>
    <mergeCell ref="B25:B26"/>
    <mergeCell ref="A4:A5"/>
    <mergeCell ref="B4:C5"/>
    <mergeCell ref="A11:A12"/>
    <mergeCell ref="B11:B12"/>
    <mergeCell ref="E15:F16"/>
    <mergeCell ref="G15:J15"/>
    <mergeCell ref="E17:E19"/>
    <mergeCell ref="A23:A24"/>
    <mergeCell ref="B23:B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/>
  <dimension ref="A1:C62"/>
  <sheetViews>
    <sheetView showGridLines="0" workbookViewId="0">
      <selection activeCell="C3" sqref="C3"/>
    </sheetView>
  </sheetViews>
  <sheetFormatPr baseColWidth="10" defaultRowHeight="12.75" x14ac:dyDescent="0.2"/>
  <cols>
    <col min="1" max="2" width="1.7109375" customWidth="1"/>
    <col min="3" max="3" width="16.5703125" customWidth="1"/>
    <col min="4" max="4" width="14.42578125" bestFit="1" customWidth="1"/>
    <col min="6" max="6" width="42.42578125" bestFit="1" customWidth="1"/>
    <col min="8" max="8" width="42.42578125" bestFit="1" customWidth="1"/>
    <col min="12" max="12" width="88.7109375" bestFit="1" customWidth="1"/>
  </cols>
  <sheetData>
    <row r="1" spans="1:3" ht="18" x14ac:dyDescent="0.25">
      <c r="A1" s="2" t="s">
        <v>7</v>
      </c>
      <c r="B1" s="1"/>
      <c r="C1" s="1"/>
    </row>
    <row r="3" spans="1:3" ht="15.75" x14ac:dyDescent="0.25">
      <c r="A3" s="3" t="s">
        <v>0</v>
      </c>
      <c r="B3" s="3" t="s">
        <v>1</v>
      </c>
    </row>
    <row r="4" spans="1:3" x14ac:dyDescent="0.2">
      <c r="A4" s="4" t="s">
        <v>2</v>
      </c>
      <c r="B4" s="9" t="s">
        <v>15</v>
      </c>
      <c r="C4" s="12" t="s">
        <v>21</v>
      </c>
    </row>
    <row r="5" spans="1:3" x14ac:dyDescent="0.2">
      <c r="A5" s="5" t="s">
        <v>3</v>
      </c>
      <c r="B5" s="10" t="s">
        <v>16</v>
      </c>
      <c r="C5" s="12" t="s">
        <v>21</v>
      </c>
    </row>
    <row r="6" spans="1:3" x14ac:dyDescent="0.2">
      <c r="A6" s="5" t="s">
        <v>4</v>
      </c>
      <c r="B6" s="10" t="s">
        <v>16</v>
      </c>
      <c r="C6" s="12" t="s">
        <v>21</v>
      </c>
    </row>
    <row r="7" spans="1:3" x14ac:dyDescent="0.2">
      <c r="A7" s="5" t="s">
        <v>5</v>
      </c>
      <c r="B7" s="10" t="s">
        <v>22</v>
      </c>
      <c r="C7" s="12" t="s">
        <v>21</v>
      </c>
    </row>
    <row r="8" spans="1:3" x14ac:dyDescent="0.2">
      <c r="A8" s="5" t="s">
        <v>6</v>
      </c>
      <c r="B8" s="10" t="s">
        <v>17</v>
      </c>
      <c r="C8" s="12" t="s">
        <v>21</v>
      </c>
    </row>
    <row r="9" spans="1:3" x14ac:dyDescent="0.2">
      <c r="A9" s="5" t="s">
        <v>8</v>
      </c>
      <c r="B9" s="10" t="s">
        <v>18</v>
      </c>
      <c r="C9" s="12" t="s">
        <v>21</v>
      </c>
    </row>
    <row r="10" spans="1:3" x14ac:dyDescent="0.2">
      <c r="A10" s="5" t="s">
        <v>9</v>
      </c>
      <c r="B10" s="10" t="s">
        <v>19</v>
      </c>
      <c r="C10" s="12" t="s">
        <v>21</v>
      </c>
    </row>
    <row r="11" spans="1:3" x14ac:dyDescent="0.2">
      <c r="A11" s="5" t="s">
        <v>10</v>
      </c>
      <c r="B11" s="10" t="s">
        <v>20</v>
      </c>
      <c r="C11" s="12" t="s">
        <v>21</v>
      </c>
    </row>
    <row r="12" spans="1:3" x14ac:dyDescent="0.2">
      <c r="A12" s="5" t="s">
        <v>11</v>
      </c>
      <c r="B12" s="10">
        <v>73</v>
      </c>
      <c r="C12" s="12" t="s">
        <v>21</v>
      </c>
    </row>
    <row r="13" spans="1:3" x14ac:dyDescent="0.2">
      <c r="A13" s="5" t="s">
        <v>12</v>
      </c>
      <c r="B13" s="10">
        <v>343</v>
      </c>
      <c r="C13" s="12" t="s">
        <v>21</v>
      </c>
    </row>
    <row r="14" spans="1:3" x14ac:dyDescent="0.2">
      <c r="A14" s="5" t="s">
        <v>13</v>
      </c>
      <c r="B14" s="10" t="s">
        <v>24</v>
      </c>
      <c r="C14" s="12" t="s">
        <v>21</v>
      </c>
    </row>
    <row r="15" spans="1:3" x14ac:dyDescent="0.2">
      <c r="A15" s="5" t="s">
        <v>14</v>
      </c>
      <c r="B15" s="11" t="s">
        <v>23</v>
      </c>
      <c r="C15" s="12" t="s">
        <v>21</v>
      </c>
    </row>
    <row r="16" spans="1:3" x14ac:dyDescent="0.2">
      <c r="A16" s="5"/>
      <c r="B16" s="7"/>
      <c r="C16" s="12" t="s">
        <v>21</v>
      </c>
    </row>
    <row r="17" spans="1:2" x14ac:dyDescent="0.2">
      <c r="A17" s="5"/>
      <c r="B17" s="7"/>
    </row>
    <row r="18" spans="1:2" x14ac:dyDescent="0.2">
      <c r="A18" s="5"/>
      <c r="B18" s="7"/>
    </row>
    <row r="19" spans="1:2" x14ac:dyDescent="0.2">
      <c r="A19" s="5"/>
      <c r="B19" s="7"/>
    </row>
    <row r="20" spans="1:2" x14ac:dyDescent="0.2">
      <c r="A20" s="5"/>
      <c r="B20" s="7"/>
    </row>
    <row r="21" spans="1:2" x14ac:dyDescent="0.2">
      <c r="A21" s="5"/>
      <c r="B21" s="7"/>
    </row>
    <row r="22" spans="1:2" x14ac:dyDescent="0.2">
      <c r="A22" s="5"/>
      <c r="B22" s="7"/>
    </row>
    <row r="23" spans="1:2" x14ac:dyDescent="0.2">
      <c r="A23" s="5"/>
      <c r="B23" s="7"/>
    </row>
    <row r="24" spans="1:2" x14ac:dyDescent="0.2">
      <c r="A24" s="5"/>
      <c r="B24" s="7"/>
    </row>
    <row r="25" spans="1:2" x14ac:dyDescent="0.2">
      <c r="A25" s="5"/>
      <c r="B25" s="7"/>
    </row>
    <row r="26" spans="1:2" x14ac:dyDescent="0.2">
      <c r="A26" s="5"/>
      <c r="B26" s="7"/>
    </row>
    <row r="27" spans="1:2" x14ac:dyDescent="0.2">
      <c r="A27" s="5"/>
      <c r="B27" s="7"/>
    </row>
    <row r="28" spans="1:2" x14ac:dyDescent="0.2">
      <c r="A28" s="5"/>
      <c r="B28" s="7"/>
    </row>
    <row r="29" spans="1:2" x14ac:dyDescent="0.2">
      <c r="A29" s="5"/>
      <c r="B29" s="7"/>
    </row>
    <row r="30" spans="1:2" x14ac:dyDescent="0.2">
      <c r="A30" s="5"/>
      <c r="B30" s="7"/>
    </row>
    <row r="31" spans="1:2" x14ac:dyDescent="0.2">
      <c r="A31" s="5"/>
      <c r="B31" s="7"/>
    </row>
    <row r="32" spans="1:2" x14ac:dyDescent="0.2">
      <c r="A32" s="5"/>
      <c r="B32" s="7"/>
    </row>
    <row r="33" spans="1:2" x14ac:dyDescent="0.2">
      <c r="A33" s="5"/>
      <c r="B33" s="7"/>
    </row>
    <row r="34" spans="1:2" x14ac:dyDescent="0.2">
      <c r="A34" s="5"/>
      <c r="B34" s="7"/>
    </row>
    <row r="35" spans="1:2" x14ac:dyDescent="0.2">
      <c r="A35" s="5"/>
      <c r="B35" s="7"/>
    </row>
    <row r="36" spans="1:2" x14ac:dyDescent="0.2">
      <c r="A36" s="5"/>
      <c r="B36" s="7"/>
    </row>
    <row r="37" spans="1:2" x14ac:dyDescent="0.2">
      <c r="A37" s="5"/>
      <c r="B37" s="7"/>
    </row>
    <row r="38" spans="1:2" x14ac:dyDescent="0.2">
      <c r="A38" s="5"/>
      <c r="B38" s="7"/>
    </row>
    <row r="39" spans="1:2" x14ac:dyDescent="0.2">
      <c r="A39" s="5"/>
      <c r="B39" s="7"/>
    </row>
    <row r="40" spans="1:2" x14ac:dyDescent="0.2">
      <c r="A40" s="5"/>
      <c r="B40" s="7"/>
    </row>
    <row r="41" spans="1:2" x14ac:dyDescent="0.2">
      <c r="A41" s="5"/>
      <c r="B41" s="7"/>
    </row>
    <row r="42" spans="1:2" x14ac:dyDescent="0.2">
      <c r="A42" s="5"/>
      <c r="B42" s="7"/>
    </row>
    <row r="43" spans="1:2" x14ac:dyDescent="0.2">
      <c r="A43" s="5"/>
      <c r="B43" s="7"/>
    </row>
    <row r="44" spans="1:2" x14ac:dyDescent="0.2">
      <c r="A44" s="5"/>
      <c r="B44" s="7"/>
    </row>
    <row r="45" spans="1:2" x14ac:dyDescent="0.2">
      <c r="A45" s="5"/>
      <c r="B45" s="7"/>
    </row>
    <row r="46" spans="1:2" x14ac:dyDescent="0.2">
      <c r="A46" s="5"/>
      <c r="B46" s="7"/>
    </row>
    <row r="47" spans="1:2" x14ac:dyDescent="0.2">
      <c r="A47" s="5"/>
      <c r="B47" s="7"/>
    </row>
    <row r="48" spans="1:2" x14ac:dyDescent="0.2">
      <c r="A48" s="5"/>
      <c r="B48" s="7"/>
    </row>
    <row r="49" spans="1:2" x14ac:dyDescent="0.2">
      <c r="A49" s="5"/>
      <c r="B49" s="7"/>
    </row>
    <row r="50" spans="1:2" x14ac:dyDescent="0.2">
      <c r="A50" s="5"/>
      <c r="B50" s="7"/>
    </row>
    <row r="51" spans="1:2" x14ac:dyDescent="0.2">
      <c r="A51" s="5"/>
      <c r="B51" s="7"/>
    </row>
    <row r="52" spans="1:2" x14ac:dyDescent="0.2">
      <c r="A52" s="5"/>
      <c r="B52" s="7"/>
    </row>
    <row r="53" spans="1:2" x14ac:dyDescent="0.2">
      <c r="A53" s="5"/>
      <c r="B53" s="7"/>
    </row>
    <row r="54" spans="1:2" x14ac:dyDescent="0.2">
      <c r="A54" s="5"/>
      <c r="B54" s="7"/>
    </row>
    <row r="55" spans="1:2" x14ac:dyDescent="0.2">
      <c r="A55" s="5"/>
      <c r="B55" s="7"/>
    </row>
    <row r="56" spans="1:2" x14ac:dyDescent="0.2">
      <c r="A56" s="5"/>
      <c r="B56" s="7"/>
    </row>
    <row r="57" spans="1:2" x14ac:dyDescent="0.2">
      <c r="A57" s="5"/>
      <c r="B57" s="7"/>
    </row>
    <row r="58" spans="1:2" x14ac:dyDescent="0.2">
      <c r="A58" s="5"/>
      <c r="B58" s="7"/>
    </row>
    <row r="59" spans="1:2" x14ac:dyDescent="0.2">
      <c r="A59" s="5"/>
      <c r="B59" s="7"/>
    </row>
    <row r="60" spans="1:2" x14ac:dyDescent="0.2">
      <c r="A60" s="5"/>
      <c r="B60" s="7"/>
    </row>
    <row r="61" spans="1:2" x14ac:dyDescent="0.2">
      <c r="A61" s="5"/>
      <c r="B61" s="7"/>
    </row>
    <row r="62" spans="1:2" x14ac:dyDescent="0.2">
      <c r="A62" s="6"/>
      <c r="B62" s="8"/>
    </row>
  </sheetData>
  <sheetProtection formatCells="0" formatColumns="0" formatRows="0" insertColumns="0" insertRows="0" insertHyperlinks="0" deleteColumns="0" deleteRows="0" selectLockedCells="1" sort="0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PROCESOS</vt:lpstr>
      <vt:lpstr>Evaluación</vt:lpstr>
      <vt:lpstr>Parametros</vt:lpstr>
      <vt:lpstr>PROCESOS!Área_de_impresión</vt:lpstr>
      <vt:lpstr>PROCESOS!Títulos_a_imprimir</vt:lpstr>
      <vt:lpstr>TxtCodigoDocumento</vt:lpstr>
      <vt:lpstr>TxtTituloDocumento</vt:lpstr>
      <vt:lpstr>TxtVersionDocumento</vt:lpstr>
      <vt:lpstr>TxtVigenciaDocumento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Usuario</cp:lastModifiedBy>
  <cp:lastPrinted>2016-08-26T15:01:02Z</cp:lastPrinted>
  <dcterms:created xsi:type="dcterms:W3CDTF">2012-11-06T19:26:27Z</dcterms:created>
  <dcterms:modified xsi:type="dcterms:W3CDTF">2026-05-11T15:45:21Z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Radicado">
    <vt:lpwstr>1</vt:lpwstr>
  </property>
  <property fmtid="{D5CDD505-2E9C-101B-9397-08002B2CF9AE}" pid="4" name="IdNivel">
    <vt:lpwstr>110</vt:lpwstr>
  </property>
  <property fmtid="{D5CDD505-2E9C-101B-9397-08002B2CF9AE}" pid="5" name="IdTipoDoc">
    <vt:lpwstr>82</vt:lpwstr>
  </property>
  <property fmtid="{D5CDD505-2E9C-101B-9397-08002B2CF9AE}" pid="6" name="IdDocTMS">
    <vt:lpwstr>33077</vt:lpwstr>
  </property>
  <property fmtid="{D5CDD505-2E9C-101B-9397-08002B2CF9AE}" pid="7" name="PublicarPDF">
    <vt:lpwstr>0</vt:lpwstr>
  </property>
</Properties>
</file>