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24226"/>
  <mc:AlternateContent xmlns:mc="http://schemas.openxmlformats.org/markup-compatibility/2006">
    <mc:Choice Requires="x15">
      <x15ac:absPath xmlns:x15ac="http://schemas.microsoft.com/office/spreadsheetml/2010/11/ac" url="https://metrodebogotagovco-my.sharepoint.com/personal/jose_vargas_metrodebogota_gov_co/Documents/EMPRESA METRO DE BOGOTA/VARIOS/"/>
    </mc:Choice>
  </mc:AlternateContent>
  <xr:revisionPtr revIDLastSave="0" documentId="8_{0E3668E0-0893-46BF-8D50-BCB4E06E434B}" xr6:coauthVersionLast="47" xr6:coauthVersionMax="47" xr10:uidLastSave="{00000000-0000-0000-0000-000000000000}"/>
  <bookViews>
    <workbookView xWindow="-110" yWindow="-110" windowWidth="19420" windowHeight="10420" activeTab="2" xr2:uid="{8063C721-9883-4844-9E42-12FA4DFCED1E}"/>
  </bookViews>
  <sheets>
    <sheet name="JURÍDICOS" sheetId="5" r:id="rId1"/>
    <sheet name="TÉCNICOS Y EXPERIENCIA" sheetId="2" r:id="rId2"/>
    <sheet name="OFERTA ECONÓMICA" sheetId="1" r:id="rId3"/>
    <sheet name="RESUMEN" sheetId="3"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21" i="1" l="1"/>
  <c r="G21" i="1"/>
  <c r="F29" i="1"/>
  <c r="F24" i="1"/>
  <c r="F23" i="1"/>
  <c r="F22" i="1"/>
  <c r="F21" i="1"/>
  <c r="E28" i="1"/>
  <c r="E27" i="1"/>
  <c r="E26" i="1"/>
  <c r="E25" i="1"/>
  <c r="E24" i="1"/>
  <c r="E23" i="1"/>
  <c r="E22" i="1"/>
  <c r="F27" i="1"/>
  <c r="D21" i="1"/>
  <c r="F28" i="1" s="1"/>
  <c r="E13" i="1"/>
  <c r="E12" i="1"/>
  <c r="E11" i="1"/>
  <c r="E10" i="1"/>
  <c r="E9" i="1"/>
  <c r="E8" i="1"/>
  <c r="E7" i="1"/>
  <c r="E6" i="1"/>
  <c r="E21" i="1" l="1"/>
  <c r="F25" i="1"/>
  <c r="F26" i="1"/>
</calcChain>
</file>

<file path=xl/sharedStrings.xml><?xml version="1.0" encoding="utf-8"?>
<sst xmlns="http://schemas.openxmlformats.org/spreadsheetml/2006/main" count="147" uniqueCount="112">
  <si>
    <t>Ref. Artículo</t>
  </si>
  <si>
    <t>Proponente</t>
  </si>
  <si>
    <t>Precio techo - IVA incluido 
EMB</t>
  </si>
  <si>
    <t>Precio techo - IVA incluido 
PROPONENTES</t>
  </si>
  <si>
    <t>Verificación Precio Mensual Techo</t>
  </si>
  <si>
    <t>Todos los proponentes se encuentran habilitados, dado que las propuestas económicas no superaron el valor precio techo establecido por la Empresa Metro de Bogotá S.A.</t>
  </si>
  <si>
    <t>ÍTEM</t>
  </si>
  <si>
    <t>NOMBRE PROPONENTE</t>
  </si>
  <si>
    <t>VALOR PROPUESTA</t>
  </si>
  <si>
    <t>MEDIANA</t>
  </si>
  <si>
    <t>xi-X</t>
  </si>
  <si>
    <t>(xi-X)^2</t>
  </si>
  <si>
    <t>DESV. ESTANDAR</t>
  </si>
  <si>
    <t>VALOR MÍNIMO ACEPTABLE</t>
  </si>
  <si>
    <t>VERIFICACION DE REQUISITOS HABILITANTES (OFERTA ECONÓMICA)
GGC-MC-003-2026</t>
  </si>
  <si>
    <t>HELP SOLUCIONES INFORMATICAS HSI SAS</t>
  </si>
  <si>
    <t>NEMUS GROUP S.A.S</t>
  </si>
  <si>
    <t>GDI</t>
  </si>
  <si>
    <t>FILEX</t>
  </si>
  <si>
    <t>EOS CGD S.A.S</t>
  </si>
  <si>
    <t>BIBLIOWEB</t>
  </si>
  <si>
    <t>SKAPHE SAS</t>
  </si>
  <si>
    <t>ELTAECONOMIAINGENIERIA</t>
  </si>
  <si>
    <t>No.</t>
  </si>
  <si>
    <t xml:space="preserve">FACTORES DE VERIFICACIÓN </t>
  </si>
  <si>
    <t xml:space="preserve">REQUISITOS HABILITANTES </t>
  </si>
  <si>
    <t xml:space="preserve">Documento _ Verificación </t>
  </si>
  <si>
    <t>Descripción</t>
  </si>
  <si>
    <t>Folio</t>
  </si>
  <si>
    <t>Evaluación</t>
  </si>
  <si>
    <t>Subsanación</t>
  </si>
  <si>
    <t xml:space="preserve">Observación </t>
  </si>
  <si>
    <t>propuesta</t>
  </si>
  <si>
    <t>Experiencia</t>
  </si>
  <si>
    <t>Certificado de Experiencia</t>
  </si>
  <si>
    <t>CUMPLE</t>
  </si>
  <si>
    <t>Técnicos</t>
  </si>
  <si>
    <t>El oferente deberá presentar, para efectos de su habilitación, máximo tres (3) certificaciones de contratos terminados y ejecutados, mediante las cuales acredite experiencia específica en la elaboración y/o actualización de instrumentos archivísticos, tales como Tablas de Retención Documental (TRD), Cuadros de Clasificación Documental (CCD) y/o Bancos Terminológicos de Series y Subseries Documentales, desarrollados para entidades del sector público.</t>
  </si>
  <si>
    <t>Formato carta de presentación de la oferta</t>
  </si>
  <si>
    <t>Con la suscripción de la carta de presentación de la oferta el proponente acepta las condiciones técnicas
mínimas exigidas para el servicio requerido, adicionalmente se obliga dentro del término de duración del
contrato a cumplir con los requerimientos y especificaciones técnicas relacionadas en el Anexo Técnico, el
estudio previo, la invitación pública, sus adendas si hay lugar a estas</t>
  </si>
  <si>
    <t>1. FORMATO CARTA DE PRESENTACION DE LA PROPUESTA.pdf</t>
  </si>
  <si>
    <t>Se adjuntó la carta de presentación firmada por la Representante Legal, en donde se compromete a vincular el equipo mínimo requerido para la adecuada ejecución del objeto contractual, relacionado con la elaboración, normalización y validación del Banco Terminológico de Series y Subseries Documentales (BANTER)</t>
  </si>
  <si>
    <t>RESUMEN DE EVALUACIÓN REQUISITOS HABILITANTES</t>
  </si>
  <si>
    <t>PROPONENTE</t>
  </si>
  <si>
    <t>JURÍDICOS</t>
  </si>
  <si>
    <t>EXPERIENCIA</t>
  </si>
  <si>
    <t>TÉCNICOS</t>
  </si>
  <si>
    <t>ECÓNOMICA</t>
  </si>
  <si>
    <t>1.</t>
  </si>
  <si>
    <t>Proyectó: Comité Evaluador.</t>
  </si>
  <si>
    <t>VERIFICACION DE REQUISITOS HABILITANTES (EXPERIENCIA Y TÉCNICOS)
GGC-MC-003-2026</t>
  </si>
  <si>
    <t xml:space="preserve">Carpeta: Experiencia
CERTIFICACION FILEX[61].pdf
</t>
  </si>
  <si>
    <r>
      <t>El proponente presenta las siguientes certificaciones de experiencia:
1. Escuela Superior de Guerra "General Rafael Reyes Prieto", Contrato 165-MDN-COGFM-ESDEG-2025, Valor: $81.148.033,55, 24/09/2025 al 12/12/2025, firmado por la Jefe Departamento Administrativo y Ordenadora del Gasto.
Se encuentra habilitado debido a que para la primera certificación  acredita  experiencia específica en la elaboración y/o actualización de instrumentos archivísticos, tales como Tablas de Retención Documental (TRD), Cuadros de Clasificación Documental (CCD) y/o Bancos Terminológicos de Series y Subseries Documentales, desarrollados para entidades del sector público.</t>
    </r>
    <r>
      <rPr>
        <b/>
        <sz val="8"/>
        <color rgb="FF000000"/>
        <rFont val="Calibri"/>
        <family val="2"/>
      </rPr>
      <t xml:space="preserve"> </t>
    </r>
    <r>
      <rPr>
        <sz val="8"/>
        <color rgb="FF000000"/>
        <rFont val="Calibri"/>
        <family val="2"/>
      </rPr>
      <t>lo cual se acredita con la elaboracion de inventarios documentales para TVD.</t>
    </r>
  </si>
  <si>
    <t>Nota: 
Se encuentra habilitado en cuanto a requisitos técnicos.
El proponente se encuentra habilitado en cuanto a la experiencia.</t>
  </si>
  <si>
    <r>
      <rPr>
        <b/>
        <sz val="14"/>
        <color theme="1"/>
        <rFont val="Calibri"/>
        <family val="2"/>
        <scheme val="minor"/>
      </rPr>
      <t>MÍNIMA CUANTÍA No. GGC-MC-003-2026</t>
    </r>
    <r>
      <rPr>
        <sz val="14"/>
        <color theme="1"/>
        <rFont val="Calibri"/>
        <family val="2"/>
        <scheme val="minor"/>
      </rPr>
      <t xml:space="preserve">
</t>
    </r>
    <r>
      <rPr>
        <b/>
        <sz val="14"/>
        <color theme="1"/>
        <rFont val="Calibri"/>
        <family val="2"/>
        <scheme val="minor"/>
      </rPr>
      <t xml:space="preserve">OBJETO: </t>
    </r>
    <r>
      <rPr>
        <sz val="14"/>
        <color theme="1"/>
        <rFont val="Calibri"/>
        <family val="2"/>
        <scheme val="minor"/>
      </rPr>
      <t>CONTRATAR LA ELABORACION DEL BANCO TERMINOLOGICO DE DATOS PARA LA EMB.</t>
    </r>
  </si>
  <si>
    <t>En calidad de miembro del Comité Evaluador de las Ofertas del proceso de contratación  GGC-MC-003-2026, presento el informe de verificación de requisitos habilitantes de Capacidad Jurídica de las ofertas recibidas dentro del proceso</t>
  </si>
  <si>
    <t xml:space="preserve">FILEX SAS
NIT 901.926.322-1 </t>
  </si>
  <si>
    <t>4.1. CAPACIDAD JURÍDICA</t>
  </si>
  <si>
    <t>REQUISITOS</t>
  </si>
  <si>
    <t>VERIFICACIÓN</t>
  </si>
  <si>
    <t>RESULTADO
CUMPLE / NO CUMPLE</t>
  </si>
  <si>
    <t xml:space="preserve">4.1.1.1 Carta de presentación de la propuesta </t>
  </si>
  <si>
    <t>Presentada en formato Anexo indicado por la EMB</t>
  </si>
  <si>
    <t>Se presenta carta con el contenido del formato facilitado por la EMB.</t>
  </si>
  <si>
    <t>Debidamente suscrita por el representante legal o apoderado</t>
  </si>
  <si>
    <t>Se encuentra firmada por EMELY VALERIA LADINO AGUILAR identificada con la cédula No. 1.001.326.962, quien actúa como representante legal de la sociedad FELIX SAS,según lo consignado en el certificado de existencia y representación legal presentado con la oferta.</t>
  </si>
  <si>
    <t>Declaración de que no tiene inhabilidades, incompatibilidades o prohibiciones y por lo tanto no está impedido para contratar con la EMB</t>
  </si>
  <si>
    <t>Declara, según lo señalado en el literal J de la carta de presentación de la oferta, que no tiene inhabilidades, incompatibilidades o prohibiciones y por lo tanto no está impedido para contratar.</t>
  </si>
  <si>
    <t>4.1.1.2 Certificado de Existencia y Representación Legal</t>
  </si>
  <si>
    <t>Para la verificación de los requisitos previstos en este numeral, el proponente deberá presentar en su propuesta el certificado de existencia y representación legal expedido por la Cámara de Comercio de su domicilio principal.</t>
  </si>
  <si>
    <t>Fecha de expedición no superior a treinta (30) días calendario anterior a la fecha fijada para el cierre del proceso</t>
  </si>
  <si>
    <t xml:space="preserve">El certificado de existencia y representación legal expedido por la Cámara de Comercio de Bogotá NO cumple con el requisito establecido, toda vez que su fecha de expedición corresponde al 1 de abril de 2026. </t>
  </si>
  <si>
    <t xml:space="preserve">Acreditar que su objeto social o actividad económica, contempla actividades similares a las previstas en el objeto del presente proceso </t>
  </si>
  <si>
    <t>Deberá acreditar una duración o vigencia de la respectiva sociedad no inferior al plazo del contrato y un año más (Art. 6º Ley 80 de 1993)</t>
  </si>
  <si>
    <t>El certificado de existencia y representación señala: "La persona jurídica no se encuentra disuelta y su duración es indefinida"</t>
  </si>
  <si>
    <t>Las facultades del representante legal para la presentación de la oferta y suscripción del contrato o la ausencia de restricciones para ello.</t>
  </si>
  <si>
    <t xml:space="preserve">4.1.1.3  Autorización de la Junta o Asamblea de Socios </t>
  </si>
  <si>
    <t>Cuando el representante legal del proponente tenga restricciones para contratar o participar en procesos de contratación, aportar autorización para presentar propuesta y suscribir el contrato</t>
  </si>
  <si>
    <t>N/A</t>
  </si>
  <si>
    <t xml:space="preserve">4.1.1.4  Documento de Constitución Correspondiente si se trata de Consorcio o Unión Temporal </t>
  </si>
  <si>
    <t>Expresar si la participación es a título de consorcio o de unión temporal y las reglas básicas que regulen las relaciones entre sus integrantes. Si se trata de unión temporal deberán indicarse además los términos y extensión (actividades y porcentaje) de la participación en la propuesta</t>
  </si>
  <si>
    <t>Identificar la persona que representará al consorcio o Unión Temporal.</t>
  </si>
  <si>
    <t>Duración del consorcio o de la unión temporal</t>
  </si>
  <si>
    <t>En ningún caso podrá haber cesión del contrato entre quienes integren el consorcio o unión temporal, salvo autorización expresa de la EMB</t>
  </si>
  <si>
    <t>Si en el documento de conformación del consorcio o unión temporal se le imponen limitaciones al representante legal de la misma para formular la propuesta y éste las excede, la propuesta será rechazada.</t>
  </si>
  <si>
    <t xml:space="preserve">4.1.2.1 Copia del documento de identidad del Proponente Persona Natural o del Representante Legal. </t>
  </si>
  <si>
    <t>El oferente, debe allegar copia del documento de identidad de la persona natural o del Representante Legal de la persona jurídica. En caso de consorcio, unión temporal o promesa de sociedad futura, este requisito se debe cumplir respecto del o los Representantes Legales de cada uno de los integrantes o del apoderado según sea el caso</t>
  </si>
  <si>
    <t>Se allega en la oferta copia de la cédula de ciudadanía No. 1.001.326.962</t>
  </si>
  <si>
    <t xml:space="preserve"> CUMPLE</t>
  </si>
  <si>
    <t>4.1.2.2. Acreditación de Aportes a la Seguridad Social y Aportes Parafiscales</t>
  </si>
  <si>
    <t>Adjuntar Formato Anexo de certificación donde acredite que se encuentra al día en el pago de sus aportes parafiscales</t>
  </si>
  <si>
    <t>Se presenta formato de Acreditación de Aportes a Seguridad Social suscrito por la representante legal</t>
  </si>
  <si>
    <t>En caso de contar con revisor fiscal inscrito en la Cámara de Comercio, la persona jurídica debe allegar copia de la cédula de ciudadanía, de la tarjeta profesional y certificación de antecedentes disciplinarios expedido por la Junta Central de Contadores de Colombia responsable de la suscripción de dicha certificación.</t>
  </si>
  <si>
    <t xml:space="preserve">4.1.1.5 Consulta de Antecedentes </t>
  </si>
  <si>
    <t>Consulta Personería de Bogotá</t>
  </si>
  <si>
    <t xml:space="preserve">Una vez consultado, no presenta antecedentes </t>
  </si>
  <si>
    <t xml:space="preserve">Consulta Antecedentes Disciplinarios Procuraduría General de la Nación </t>
  </si>
  <si>
    <t xml:space="preserve">Consulta Contraloría General de la República </t>
  </si>
  <si>
    <t>Consulta antecedentes Judiciales Policía Nacional</t>
  </si>
  <si>
    <t xml:space="preserve"> Certificado expedido por el Ministerio de las Tecnologías de la Información y las Comunicaciones en donde acrediten que consultada la base de datos de deudores alimentarios morosos REDAM</t>
  </si>
  <si>
    <t>El certificado REDAM se encuentra vigente, fecha de expedición 20/03/2026</t>
  </si>
  <si>
    <t>Consulta Sistema de Registro Nacional de Medidas Correctivas RNMC, de la Policía Nacional</t>
  </si>
  <si>
    <t>4.1.2.4  Compromiso Anticorrupción</t>
  </si>
  <si>
    <t>Presentar Formato Compromiso Anticorrupción firmado por representante legal del proponente</t>
  </si>
  <si>
    <t>Se presento el formato diligenciado</t>
  </si>
  <si>
    <t>En el certificado de existencai y representación, se indica lo siguiente: "Los representantes legales pueden celebrar o ejecutar todos los actos y contratos comprendidos en el objeto social o que se relacionen directamente con la existencia y funcionamiento de la sociedad, así como realizar uniones temporales o consorcios para la ejecución de contratos sin importar su cuantía."</t>
  </si>
  <si>
    <t>Se verificó que el oferente, conforme a la información registrada en su certificado de existencia y representación legal, señalando lo siguente: "El objeto social de la empresa será 1) la prestación de servicios profesionales relacionados con la gestión documental y logística,
incluyendo la organización, clasificación, digitalización, conservación, archivo y administración de documentos en formato físico y digital, tanto para empresas privadas como públicas. 2) asesoría, implementación y optimización de sistemas de gestión documental, elaboración de instrumentos archivísticos, el diseño, desarrollo e implementación de software especializado para la administración de documentos..."</t>
  </si>
  <si>
    <t xml:space="preserve">Nota: Dentro del plazo establecido el oferente FILEX SAS, acredito en debida forma la explicacion economica de su oferta frente a los presuntos precios artificialmente bajos </t>
  </si>
  <si>
    <t>Se subsana por parte del oferente el Certificado de Existencia y Representación Legal, expedido el día 7 de mayo de 2026 por la Cámara de Comercio de Bogotá.</t>
  </si>
  <si>
    <t>Se aporta certificado de existencia y representación legal expedido por la Cámara de Comercio de Bogotá con código de verificación A269199775F4B2</t>
  </si>
  <si>
    <r>
      <rPr>
        <sz val="11"/>
        <rFont val="Calibri"/>
        <family val="2"/>
        <scheme val="minor"/>
      </rPr>
      <t xml:space="preserve">Nota 1: Frente a la capacidad jurídica, el oferente subsanar el requisito del certificado de existencia y representación legal, motivo por el cual jurídicamente la propuesta </t>
    </r>
    <r>
      <rPr>
        <b/>
        <sz val="11"/>
        <rFont val="Calibri"/>
        <family val="2"/>
        <scheme val="minor"/>
      </rPr>
      <t>CUMPLE</t>
    </r>
    <r>
      <rPr>
        <sz val="11"/>
        <rFont val="Calibri"/>
        <family val="2"/>
        <scheme val="minor"/>
      </rPr>
      <t xml:space="preserve">. </t>
    </r>
    <r>
      <rPr>
        <sz val="11"/>
        <color theme="1"/>
        <rFont val="Calibri"/>
        <family val="2"/>
        <scheme val="minor"/>
      </rPr>
      <t xml:space="preserve">
Nota 2: Dentro del plazo establecido el oferente FILEX SAS, acredito en debida forma la explicacion economica frente a los presuntos precios artificialmente bajos 
Resultado: El oferente se encuentra habilitado y </t>
    </r>
    <r>
      <rPr>
        <b/>
        <sz val="11"/>
        <color theme="1"/>
        <rFont val="Calibri"/>
        <family val="2"/>
        <scheme val="minor"/>
      </rPr>
      <t>CUMPLE</t>
    </r>
    <r>
      <rPr>
        <sz val="11"/>
        <color theme="1"/>
        <rFont val="Calibri"/>
        <family val="2"/>
        <scheme val="minor"/>
      </rPr>
      <t xml:space="preserve"> con los requisitos exigidos en la Invitación Pública, por lo que se recomienda proceder con la Aceptación de la Oferta </t>
    </r>
  </si>
  <si>
    <t>MÍNIMA CUANTÍA: FILEX S. A. S. -  NIT 901926322-1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</si>
</sst>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 #,##0.00;[Red]\-&quot;$&quot;\ #,##0.00"/>
    <numFmt numFmtId="44" formatCode="_-&quot;$&quot;\ * #,##0.00_-;\-&quot;$&quot;\ * #,##0.00_-;_-&quot;$&quot;\ * &quot;-&quot;??_-;_-@_-"/>
    <numFmt numFmtId="164" formatCode="&quot;$&quot;\ #,##0.00"/>
  </numFmts>
  <fonts count="19" x14ac:knownFonts="1">
    <font>
      <sz val="11"/>
      <color theme="1"/>
      <name val="Calibri"/>
      <family val="2"/>
      <scheme val="minor"/>
    </font>
    <font>
      <sz val="11"/>
      <color theme="1"/>
      <name val="Calibri"/>
      <family val="2"/>
      <scheme val="minor"/>
    </font>
    <font>
      <b/>
      <sz val="11"/>
      <color theme="1"/>
      <name val="Calibri"/>
      <family val="2"/>
      <scheme val="minor"/>
    </font>
    <font>
      <b/>
      <sz val="16"/>
      <color rgb="FF000000"/>
      <name val="Calibri"/>
      <family val="2"/>
    </font>
    <font>
      <sz val="11"/>
      <name val="Calibri"/>
      <family val="2"/>
      <scheme val="minor"/>
    </font>
    <font>
      <b/>
      <sz val="11"/>
      <color rgb="FF000000"/>
      <name val="Calibri"/>
      <family val="2"/>
      <scheme val="minor"/>
    </font>
    <font>
      <sz val="9"/>
      <color theme="1"/>
      <name val="Calibri"/>
      <family val="2"/>
      <scheme val="minor"/>
    </font>
    <font>
      <b/>
      <sz val="16"/>
      <color rgb="FF000000"/>
      <name val="Calibri"/>
      <family val="2"/>
      <scheme val="minor"/>
    </font>
    <font>
      <sz val="11"/>
      <color rgb="FF000000"/>
      <name val="Calibri"/>
      <family val="2"/>
      <scheme val="minor"/>
    </font>
    <font>
      <sz val="10"/>
      <color rgb="FF000000"/>
      <name val="Calibri"/>
      <family val="2"/>
      <scheme val="minor"/>
    </font>
    <font>
      <b/>
      <sz val="8"/>
      <color rgb="FF000000"/>
      <name val="Calibri"/>
      <family val="2"/>
    </font>
    <font>
      <sz val="8"/>
      <color rgb="FF000000"/>
      <name val="Calibri"/>
      <family val="2"/>
    </font>
    <font>
      <sz val="10"/>
      <name val="Arial"/>
      <family val="2"/>
    </font>
    <font>
      <sz val="9"/>
      <name val="Arial"/>
      <family val="2"/>
    </font>
    <font>
      <sz val="8"/>
      <name val="Calibri"/>
      <family val="2"/>
    </font>
    <font>
      <b/>
      <sz val="12"/>
      <color theme="1"/>
      <name val="Calibri"/>
      <family val="2"/>
      <scheme val="minor"/>
    </font>
    <font>
      <sz val="14"/>
      <color theme="1"/>
      <name val="Calibri"/>
      <family val="2"/>
      <scheme val="minor"/>
    </font>
    <font>
      <b/>
      <sz val="14"/>
      <color theme="1"/>
      <name val="Calibri"/>
      <family val="2"/>
      <scheme val="minor"/>
    </font>
    <font>
      <b/>
      <sz val="1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rgb="FFFFFFFF"/>
        <bgColor rgb="FF000000"/>
      </patternFill>
    </fill>
    <fill>
      <patternFill patternType="solid">
        <fgColor rgb="FFFFFF00"/>
        <bgColor indexed="64"/>
      </patternFill>
    </fill>
    <fill>
      <patternFill patternType="solid">
        <fgColor theme="0"/>
        <bgColor indexed="64"/>
      </patternFill>
    </fill>
  </fills>
  <borders count="57">
    <border>
      <left/>
      <right/>
      <top/>
      <bottom/>
      <diagonal/>
    </border>
    <border>
      <left style="medium">
        <color indexed="64"/>
      </left>
      <right/>
      <top style="medium">
        <color indexed="64"/>
      </top>
      <bottom/>
      <diagonal/>
    </border>
    <border>
      <left/>
      <right/>
      <top style="medium">
        <color indexed="64"/>
      </top>
      <bottom/>
      <diagonal/>
    </border>
    <border>
      <left style="thin">
        <color auto="1"/>
      </left>
      <right style="thin">
        <color auto="1"/>
      </right>
      <top style="thin">
        <color auto="1"/>
      </top>
      <bottom style="thin">
        <color auto="1"/>
      </bottom>
      <diagonal/>
    </border>
    <border>
      <left style="mediumDashed">
        <color auto="1"/>
      </left>
      <right/>
      <top style="mediumDashed">
        <color auto="1"/>
      </top>
      <bottom/>
      <diagonal/>
    </border>
    <border>
      <left/>
      <right/>
      <top style="mediumDashed">
        <color auto="1"/>
      </top>
      <bottom/>
      <diagonal/>
    </border>
    <border>
      <left/>
      <right style="mediumDashed">
        <color auto="1"/>
      </right>
      <top style="mediumDashed">
        <color auto="1"/>
      </top>
      <bottom/>
      <diagonal/>
    </border>
    <border>
      <left style="mediumDashed">
        <color auto="1"/>
      </left>
      <right/>
      <top/>
      <bottom/>
      <diagonal/>
    </border>
    <border>
      <left/>
      <right style="mediumDashed">
        <color auto="1"/>
      </right>
      <top/>
      <bottom/>
      <diagonal/>
    </border>
    <border>
      <left style="mediumDashed">
        <color auto="1"/>
      </left>
      <right/>
      <top/>
      <bottom style="mediumDashed">
        <color auto="1"/>
      </bottom>
      <diagonal/>
    </border>
    <border>
      <left/>
      <right/>
      <top/>
      <bottom style="mediumDashed">
        <color auto="1"/>
      </bottom>
      <diagonal/>
    </border>
    <border>
      <left/>
      <right style="mediumDashed">
        <color auto="1"/>
      </right>
      <top/>
      <bottom style="mediumDashed">
        <color auto="1"/>
      </bottom>
      <diagonal/>
    </border>
    <border>
      <left style="thin">
        <color auto="1"/>
      </left>
      <right style="thin">
        <color auto="1"/>
      </right>
      <top/>
      <bottom style="thin">
        <color auto="1"/>
      </bottom>
      <diagonal/>
    </border>
    <border>
      <left style="mediumDashDot">
        <color auto="1"/>
      </left>
      <right/>
      <top style="mediumDashDot">
        <color auto="1"/>
      </top>
      <bottom/>
      <diagonal/>
    </border>
    <border>
      <left/>
      <right/>
      <top style="mediumDashDot">
        <color auto="1"/>
      </top>
      <bottom/>
      <diagonal/>
    </border>
    <border>
      <left/>
      <right style="mediumDashDot">
        <color auto="1"/>
      </right>
      <top style="mediumDashDot">
        <color auto="1"/>
      </top>
      <bottom/>
      <diagonal/>
    </border>
    <border>
      <left style="mediumDashDot">
        <color auto="1"/>
      </left>
      <right/>
      <top/>
      <bottom/>
      <diagonal/>
    </border>
    <border>
      <left/>
      <right style="mediumDashDot">
        <color auto="1"/>
      </right>
      <top/>
      <bottom/>
      <diagonal/>
    </border>
    <border>
      <left style="mediumDashDot">
        <color auto="1"/>
      </left>
      <right/>
      <top/>
      <bottom style="mediumDashDot">
        <color auto="1"/>
      </bottom>
      <diagonal/>
    </border>
    <border>
      <left/>
      <right/>
      <top/>
      <bottom style="mediumDashDot">
        <color auto="1"/>
      </bottom>
      <diagonal/>
    </border>
    <border>
      <left/>
      <right style="mediumDashDot">
        <color auto="1"/>
      </right>
      <top/>
      <bottom style="mediumDashDot">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right style="thin">
        <color auto="1"/>
      </right>
      <top style="medium">
        <color indexed="64"/>
      </top>
      <bottom style="medium">
        <color indexed="64"/>
      </bottom>
      <diagonal/>
    </border>
    <border>
      <left style="thin">
        <color auto="1"/>
      </left>
      <right/>
      <top style="medium">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auto="1"/>
      </left>
      <right/>
      <top style="thin">
        <color auto="1"/>
      </top>
      <bottom/>
      <diagonal/>
    </border>
    <border>
      <left/>
      <right style="thin">
        <color indexed="64"/>
      </right>
      <top/>
      <bottom style="medium">
        <color indexed="64"/>
      </bottom>
      <diagonal/>
    </border>
    <border>
      <left style="thin">
        <color auto="1"/>
      </left>
      <right/>
      <top/>
      <bottom style="medium">
        <color indexed="64"/>
      </bottom>
      <diagonal/>
    </border>
    <border>
      <left style="medium">
        <color indexed="64"/>
      </left>
      <right/>
      <top style="medium">
        <color auto="1"/>
      </top>
      <bottom style="medium">
        <color indexed="64"/>
      </bottom>
      <diagonal/>
    </border>
    <border>
      <left/>
      <right/>
      <top style="medium">
        <color auto="1"/>
      </top>
      <bottom style="medium">
        <color indexed="64"/>
      </bottom>
      <diagonal/>
    </border>
    <border>
      <left/>
      <right style="medium">
        <color indexed="64"/>
      </right>
      <top style="medium">
        <color auto="1"/>
      </top>
      <bottom style="medium">
        <color indexed="64"/>
      </bottom>
      <diagonal/>
    </border>
  </borders>
  <cellStyleXfs count="3">
    <xf numFmtId="0" fontId="0" fillId="0" borderId="0"/>
    <xf numFmtId="44" fontId="1" fillId="0" borderId="0" applyFont="0" applyFill="0" applyBorder="0" applyAlignment="0" applyProtection="0"/>
    <xf numFmtId="0" fontId="12" fillId="0" borderId="0"/>
  </cellStyleXfs>
  <cellXfs count="116">
    <xf numFmtId="0" fontId="0" fillId="0" borderId="0" xfId="0"/>
    <xf numFmtId="0" fontId="5" fillId="2" borderId="3" xfId="0" applyFont="1" applyFill="1" applyBorder="1" applyAlignment="1">
      <alignment horizontal="center" vertical="center" wrapText="1"/>
    </xf>
    <xf numFmtId="0" fontId="0" fillId="0" borderId="3" xfId="0" applyBorder="1" applyAlignment="1">
      <alignment horizontal="center" vertical="center" wrapText="1"/>
    </xf>
    <xf numFmtId="44" fontId="0" fillId="0" borderId="0" xfId="1" applyFont="1"/>
    <xf numFmtId="0" fontId="6" fillId="0" borderId="0" xfId="0" applyFont="1" applyAlignment="1">
      <alignment vertical="center" wrapText="1"/>
    </xf>
    <xf numFmtId="0" fontId="0" fillId="0" borderId="3" xfId="0" applyBorder="1"/>
    <xf numFmtId="164" fontId="0" fillId="0" borderId="3" xfId="0" applyNumberFormat="1" applyBorder="1" applyAlignment="1">
      <alignment horizontal="right" vertical="center" wrapText="1"/>
    </xf>
    <xf numFmtId="164" fontId="0" fillId="0" borderId="3" xfId="0" applyNumberFormat="1" applyBorder="1" applyAlignment="1">
      <alignment horizontal="center" vertical="center" wrapText="1"/>
    </xf>
    <xf numFmtId="0" fontId="5" fillId="3" borderId="3" xfId="0" applyFont="1" applyFill="1" applyBorder="1" applyAlignment="1">
      <alignment horizontal="center" vertical="center"/>
    </xf>
    <xf numFmtId="0" fontId="5" fillId="3" borderId="3" xfId="0" applyFont="1" applyFill="1" applyBorder="1" applyAlignment="1">
      <alignment horizontal="center" vertical="center" wrapText="1"/>
    </xf>
    <xf numFmtId="0" fontId="8" fillId="0" borderId="3" xfId="0" applyFont="1" applyBorder="1" applyAlignment="1">
      <alignment horizontal="center" vertical="center"/>
    </xf>
    <xf numFmtId="8" fontId="8" fillId="0" borderId="3" xfId="0" applyNumberFormat="1" applyFont="1" applyBorder="1" applyAlignment="1">
      <alignment horizontal="right" vertical="center"/>
    </xf>
    <xf numFmtId="0" fontId="8" fillId="0" borderId="0" xfId="0" applyFont="1" applyAlignment="1">
      <alignment vertical="center"/>
    </xf>
    <xf numFmtId="8" fontId="5" fillId="0" borderId="12" xfId="0" applyNumberFormat="1" applyFont="1" applyBorder="1" applyAlignment="1">
      <alignment vertical="center"/>
    </xf>
    <xf numFmtId="0" fontId="9" fillId="0" borderId="0" xfId="0" applyFont="1" applyAlignment="1">
      <alignment vertical="center"/>
    </xf>
    <xf numFmtId="0" fontId="4" fillId="4" borderId="3" xfId="0" applyFont="1" applyFill="1" applyBorder="1"/>
    <xf numFmtId="164" fontId="4" fillId="4" borderId="3" xfId="0" applyNumberFormat="1" applyFont="1" applyFill="1" applyBorder="1" applyAlignment="1">
      <alignment horizontal="right" vertical="center" wrapText="1"/>
    </xf>
    <xf numFmtId="0" fontId="10" fillId="0" borderId="12" xfId="0" applyFont="1" applyBorder="1" applyAlignment="1">
      <alignment horizontal="center" vertical="center" wrapText="1"/>
    </xf>
    <xf numFmtId="0" fontId="10" fillId="0" borderId="3" xfId="0" applyFont="1" applyBorder="1" applyAlignment="1">
      <alignment horizontal="center" vertical="center" wrapText="1"/>
    </xf>
    <xf numFmtId="0" fontId="11" fillId="0" borderId="29"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3" xfId="0" applyFont="1" applyBorder="1" applyAlignment="1">
      <alignment horizontal="left" vertical="center" wrapText="1"/>
    </xf>
    <xf numFmtId="0" fontId="11" fillId="0" borderId="3" xfId="0" applyFont="1" applyBorder="1" applyAlignment="1">
      <alignment horizontal="center" vertical="center"/>
    </xf>
    <xf numFmtId="0" fontId="11" fillId="0" borderId="30" xfId="0" applyFont="1" applyBorder="1" applyAlignment="1">
      <alignment horizontal="left" vertical="center" wrapText="1"/>
    </xf>
    <xf numFmtId="0" fontId="11" fillId="0" borderId="27" xfId="0" applyFont="1" applyBorder="1" applyAlignment="1">
      <alignment horizontal="center" vertical="center" wrapText="1"/>
    </xf>
    <xf numFmtId="0" fontId="11" fillId="0" borderId="21" xfId="0" applyFont="1" applyBorder="1" applyAlignment="1">
      <alignment horizontal="center" vertical="center" wrapText="1"/>
    </xf>
    <xf numFmtId="0" fontId="0" fillId="0" borderId="12" xfId="0" applyBorder="1" applyAlignment="1">
      <alignment horizontal="center" vertical="center"/>
    </xf>
    <xf numFmtId="0" fontId="2" fillId="0" borderId="12" xfId="0" applyFont="1" applyBorder="1" applyAlignment="1">
      <alignment horizontal="center" vertical="center"/>
    </xf>
    <xf numFmtId="0" fontId="2" fillId="0" borderId="12" xfId="0" applyFont="1" applyBorder="1" applyAlignment="1">
      <alignment horizontal="center" vertical="center" wrapText="1"/>
    </xf>
    <xf numFmtId="0" fontId="2" fillId="0" borderId="22" xfId="0" applyFont="1" applyBorder="1" applyAlignment="1">
      <alignment horizontal="center" vertical="center" wrapText="1"/>
    </xf>
    <xf numFmtId="0" fontId="0" fillId="0" borderId="3" xfId="0" applyBorder="1" applyAlignment="1">
      <alignment horizontal="center" vertical="center"/>
    </xf>
    <xf numFmtId="0" fontId="2" fillId="0" borderId="3" xfId="0" applyFont="1" applyBorder="1" applyAlignment="1">
      <alignment horizontal="center" vertical="center" wrapText="1"/>
    </xf>
    <xf numFmtId="0" fontId="14" fillId="5" borderId="22"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15" fillId="0" borderId="3" xfId="0" applyFont="1" applyBorder="1" applyAlignment="1">
      <alignment horizontal="center" vertical="center" wrapText="1"/>
    </xf>
    <xf numFmtId="0" fontId="0" fillId="0" borderId="22" xfId="0" applyBorder="1"/>
    <xf numFmtId="0" fontId="2" fillId="0" borderId="40" xfId="0" applyFont="1" applyBorder="1" applyAlignment="1">
      <alignment horizontal="center" vertical="center"/>
    </xf>
    <xf numFmtId="0" fontId="2" fillId="0" borderId="41" xfId="0" applyFont="1" applyBorder="1" applyAlignment="1">
      <alignment horizontal="center" vertical="center"/>
    </xf>
    <xf numFmtId="0" fontId="2" fillId="0" borderId="42" xfId="0" applyFont="1" applyBorder="1" applyAlignment="1">
      <alignment horizontal="center" vertical="center"/>
    </xf>
    <xf numFmtId="0" fontId="2" fillId="0" borderId="40" xfId="0" applyFont="1" applyBorder="1" applyAlignment="1">
      <alignment horizontal="center" vertical="center" wrapText="1"/>
    </xf>
    <xf numFmtId="0" fontId="0" fillId="0" borderId="44" xfId="0" applyBorder="1" applyAlignment="1">
      <alignment horizontal="center" vertical="center" wrapText="1"/>
    </xf>
    <xf numFmtId="0" fontId="0" fillId="0" borderId="45" xfId="0" applyBorder="1" applyAlignment="1">
      <alignment horizontal="center" vertical="center" wrapText="1"/>
    </xf>
    <xf numFmtId="0" fontId="0" fillId="0" borderId="39" xfId="0" applyBorder="1" applyAlignment="1">
      <alignment horizontal="center" vertical="center" wrapText="1"/>
    </xf>
    <xf numFmtId="0" fontId="0" fillId="0" borderId="37" xfId="0" applyBorder="1" applyAlignment="1">
      <alignment horizontal="center" vertical="center" wrapText="1"/>
    </xf>
    <xf numFmtId="0" fontId="0" fillId="0" borderId="48" xfId="0" applyBorder="1" applyAlignment="1">
      <alignment horizontal="center" vertical="center" wrapText="1"/>
    </xf>
    <xf numFmtId="0" fontId="0" fillId="0" borderId="49" xfId="0" applyBorder="1" applyAlignment="1">
      <alignment horizontal="center" vertical="center" wrapText="1"/>
    </xf>
    <xf numFmtId="0" fontId="0" fillId="0" borderId="41" xfId="0" applyBorder="1" applyAlignment="1">
      <alignment horizontal="center" vertical="center" wrapText="1"/>
    </xf>
    <xf numFmtId="0" fontId="0" fillId="0" borderId="42" xfId="0" applyBorder="1" applyAlignment="1">
      <alignment horizontal="center" vertical="center" wrapText="1"/>
    </xf>
    <xf numFmtId="0" fontId="8" fillId="4" borderId="13" xfId="0" applyFont="1" applyFill="1" applyBorder="1" applyAlignment="1">
      <alignment horizontal="justify" vertical="center" wrapText="1"/>
    </xf>
    <xf numFmtId="0" fontId="8" fillId="4" borderId="14" xfId="0" applyFont="1" applyFill="1" applyBorder="1" applyAlignment="1">
      <alignment horizontal="justify" vertical="center" wrapText="1"/>
    </xf>
    <xf numFmtId="0" fontId="8" fillId="4" borderId="15" xfId="0" applyFont="1" applyFill="1" applyBorder="1" applyAlignment="1">
      <alignment horizontal="justify" vertical="center" wrapText="1"/>
    </xf>
    <xf numFmtId="0" fontId="8" fillId="4" borderId="16" xfId="0" applyFont="1" applyFill="1" applyBorder="1" applyAlignment="1">
      <alignment horizontal="justify" vertical="center" wrapText="1"/>
    </xf>
    <xf numFmtId="0" fontId="8" fillId="4" borderId="0" xfId="0" applyFont="1" applyFill="1" applyAlignment="1">
      <alignment horizontal="justify" vertical="center" wrapText="1"/>
    </xf>
    <xf numFmtId="0" fontId="8" fillId="4" borderId="17" xfId="0" applyFont="1" applyFill="1" applyBorder="1" applyAlignment="1">
      <alignment horizontal="justify" vertical="center" wrapText="1"/>
    </xf>
    <xf numFmtId="0" fontId="8" fillId="4" borderId="18" xfId="0" applyFont="1" applyFill="1" applyBorder="1" applyAlignment="1">
      <alignment horizontal="justify" vertical="center" wrapText="1"/>
    </xf>
    <xf numFmtId="0" fontId="8" fillId="4" borderId="19" xfId="0" applyFont="1" applyFill="1" applyBorder="1" applyAlignment="1">
      <alignment horizontal="justify" vertical="center" wrapText="1"/>
    </xf>
    <xf numFmtId="0" fontId="8" fillId="4" borderId="20" xfId="0" applyFont="1" applyFill="1" applyBorder="1" applyAlignment="1">
      <alignment horizontal="justify"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4" fillId="0" borderId="0" xfId="0" applyFont="1" applyAlignment="1">
      <alignment horizontal="left" vertical="center" wrapText="1"/>
    </xf>
    <xf numFmtId="164" fontId="0" fillId="0" borderId="21" xfId="0" applyNumberFormat="1" applyBorder="1" applyAlignment="1">
      <alignment horizontal="center" vertical="center" wrapText="1"/>
    </xf>
    <xf numFmtId="164" fontId="0" fillId="0" borderId="22" xfId="0" applyNumberFormat="1" applyBorder="1" applyAlignment="1">
      <alignment horizontal="center" vertical="center" wrapText="1"/>
    </xf>
    <xf numFmtId="164" fontId="0" fillId="0" borderId="12" xfId="0" applyNumberFormat="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0" xfId="0"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8" fontId="8" fillId="0" borderId="3" xfId="0" applyNumberFormat="1" applyFont="1" applyBorder="1" applyAlignment="1">
      <alignment horizontal="center" vertical="center"/>
    </xf>
    <xf numFmtId="8" fontId="5" fillId="0" borderId="3" xfId="0" applyNumberFormat="1" applyFont="1" applyBorder="1" applyAlignment="1">
      <alignment horizontal="center" vertical="center"/>
    </xf>
    <xf numFmtId="0" fontId="16" fillId="0" borderId="37" xfId="0" applyFont="1" applyBorder="1" applyAlignment="1">
      <alignment horizontal="center" vertical="center" wrapText="1"/>
    </xf>
    <xf numFmtId="0" fontId="16" fillId="0" borderId="38" xfId="0" applyFont="1" applyBorder="1" applyAlignment="1">
      <alignment horizontal="center" vertical="center" wrapText="1"/>
    </xf>
    <xf numFmtId="0" fontId="16" fillId="0" borderId="39" xfId="0" applyFont="1"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2" fillId="0" borderId="43" xfId="0" applyFont="1" applyBorder="1" applyAlignment="1">
      <alignment horizontal="center" vertical="center" wrapText="1"/>
    </xf>
    <xf numFmtId="0" fontId="2" fillId="0" borderId="46" xfId="0" applyFont="1" applyBorder="1" applyAlignment="1">
      <alignment horizontal="center" vertical="center" wrapText="1"/>
    </xf>
    <xf numFmtId="0" fontId="2" fillId="0" borderId="47" xfId="0" applyFont="1" applyBorder="1" applyAlignment="1">
      <alignment horizontal="center" vertical="center" wrapText="1"/>
    </xf>
    <xf numFmtId="0" fontId="2" fillId="0" borderId="43" xfId="0" applyFont="1" applyBorder="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0" fillId="4" borderId="54" xfId="0" applyFill="1" applyBorder="1" applyAlignment="1">
      <alignment horizontal="left" vertical="top" wrapText="1"/>
    </xf>
    <xf numFmtId="0" fontId="0" fillId="4" borderId="55" xfId="0" applyFill="1" applyBorder="1" applyAlignment="1">
      <alignment horizontal="left" vertical="top" wrapText="1"/>
    </xf>
    <xf numFmtId="0" fontId="0" fillId="4" borderId="56" xfId="0" applyFill="1" applyBorder="1" applyAlignment="1">
      <alignment horizontal="left" vertical="top" wrapText="1"/>
    </xf>
    <xf numFmtId="0" fontId="0" fillId="0" borderId="50" xfId="0" applyBorder="1" applyAlignment="1">
      <alignment horizontal="center" vertical="center" wrapText="1"/>
    </xf>
    <xf numFmtId="0" fontId="0" fillId="0" borderId="52" xfId="0" applyBorder="1" applyAlignment="1">
      <alignment horizontal="center" vertical="center" wrapText="1"/>
    </xf>
    <xf numFmtId="0" fontId="0" fillId="0" borderId="51" xfId="0" applyBorder="1" applyAlignment="1">
      <alignment horizontal="center" vertical="center" wrapText="1"/>
    </xf>
    <xf numFmtId="0" fontId="0" fillId="0" borderId="53" xfId="0" applyBorder="1" applyAlignment="1">
      <alignment horizontal="center" vertical="center" wrapText="1"/>
    </xf>
    <xf numFmtId="0" fontId="0" fillId="0" borderId="0" xfId="0" applyAlignment="1">
      <alignment horizontal="lef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30" xfId="0" applyFont="1" applyBorder="1" applyAlignment="1">
      <alignment horizontal="center" vertical="center" wrapText="1"/>
    </xf>
    <xf numFmtId="0" fontId="2" fillId="0" borderId="31"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13" fillId="0" borderId="36" xfId="2" applyFont="1" applyBorder="1" applyAlignment="1">
      <alignment horizontal="center" vertical="center" wrapText="1"/>
    </xf>
    <xf numFmtId="0" fontId="2" fillId="5" borderId="43"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47" xfId="0" applyFont="1" applyFill="1" applyBorder="1" applyAlignment="1">
      <alignment horizontal="center" vertical="center"/>
    </xf>
    <xf numFmtId="0" fontId="0" fillId="0" borderId="0" xfId="0" applyFont="1" applyAlignment="1">
      <alignment horizontal="left" vertical="top" wrapText="1"/>
    </xf>
  </cellXfs>
  <cellStyles count="3">
    <cellStyle name="Moneda" xfId="1" builtinId="4"/>
    <cellStyle name="Normal" xfId="0" builtinId="0"/>
    <cellStyle name="Normal 2" xfId="2" xr:uid="{45354983-7427-43FF-8C6A-F903E8EE08A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45EAE-1470-0E49-BECC-AB4C3A1B0E63}">
  <sheetPr>
    <tabColor rgb="FF00B050"/>
  </sheetPr>
  <dimension ref="A1:D31"/>
  <sheetViews>
    <sheetView zoomScale="70" zoomScaleNormal="70" workbookViewId="0">
      <selection activeCell="C9" sqref="C9"/>
    </sheetView>
  </sheetViews>
  <sheetFormatPr baseColWidth="10" defaultColWidth="11.453125" defaultRowHeight="14.5" x14ac:dyDescent="0.35"/>
  <cols>
    <col min="1" max="1" width="43.81640625" customWidth="1"/>
    <col min="2" max="2" width="40.36328125" customWidth="1"/>
    <col min="3" max="3" width="112.453125" customWidth="1"/>
    <col min="4" max="4" width="24.453125" customWidth="1"/>
  </cols>
  <sheetData>
    <row r="1" spans="1:4" ht="66.5" customHeight="1" x14ac:dyDescent="0.35">
      <c r="A1" s="74" t="s">
        <v>54</v>
      </c>
      <c r="B1" s="75"/>
      <c r="C1" s="75"/>
      <c r="D1" s="76"/>
    </row>
    <row r="2" spans="1:4" ht="88.25" customHeight="1" thickBot="1" x14ac:dyDescent="0.4">
      <c r="A2" s="77" t="s">
        <v>55</v>
      </c>
      <c r="B2" s="78"/>
      <c r="C2" s="34" t="s">
        <v>56</v>
      </c>
      <c r="D2" s="5"/>
    </row>
    <row r="3" spans="1:4" ht="15" thickBot="1" x14ac:dyDescent="0.4">
      <c r="A3" s="35"/>
      <c r="B3" s="35"/>
      <c r="C3" s="35"/>
      <c r="D3" s="35"/>
    </row>
    <row r="4" spans="1:4" ht="29.5" thickBot="1" x14ac:dyDescent="0.4">
      <c r="A4" s="36" t="s">
        <v>57</v>
      </c>
      <c r="B4" s="37" t="s">
        <v>58</v>
      </c>
      <c r="C4" s="38" t="s">
        <v>59</v>
      </c>
      <c r="D4" s="39" t="s">
        <v>60</v>
      </c>
    </row>
    <row r="5" spans="1:4" ht="29" x14ac:dyDescent="0.35">
      <c r="A5" s="79" t="s">
        <v>61</v>
      </c>
      <c r="B5" s="40" t="s">
        <v>62</v>
      </c>
      <c r="C5" s="41" t="s">
        <v>63</v>
      </c>
      <c r="D5" s="82" t="s">
        <v>35</v>
      </c>
    </row>
    <row r="6" spans="1:4" ht="43.5" x14ac:dyDescent="0.35">
      <c r="A6" s="80"/>
      <c r="B6" s="42" t="s">
        <v>64</v>
      </c>
      <c r="C6" s="43" t="s">
        <v>65</v>
      </c>
      <c r="D6" s="83"/>
    </row>
    <row r="7" spans="1:4" ht="58.5" thickBot="1" x14ac:dyDescent="0.4">
      <c r="A7" s="81"/>
      <c r="B7" s="44" t="s">
        <v>66</v>
      </c>
      <c r="C7" s="45" t="s">
        <v>67</v>
      </c>
      <c r="D7" s="84"/>
    </row>
    <row r="8" spans="1:4" ht="87" x14ac:dyDescent="0.35">
      <c r="A8" s="79" t="s">
        <v>68</v>
      </c>
      <c r="B8" s="40" t="s">
        <v>69</v>
      </c>
      <c r="C8" s="41" t="s">
        <v>109</v>
      </c>
      <c r="D8" s="112" t="s">
        <v>35</v>
      </c>
    </row>
    <row r="9" spans="1:4" ht="43.5" x14ac:dyDescent="0.35">
      <c r="A9" s="80"/>
      <c r="B9" s="42" t="s">
        <v>70</v>
      </c>
      <c r="C9" s="43" t="s">
        <v>108</v>
      </c>
      <c r="D9" s="113"/>
    </row>
    <row r="10" spans="1:4" ht="96" customHeight="1" x14ac:dyDescent="0.35">
      <c r="A10" s="80"/>
      <c r="B10" s="42" t="s">
        <v>72</v>
      </c>
      <c r="C10" s="43" t="s">
        <v>106</v>
      </c>
      <c r="D10" s="113"/>
    </row>
    <row r="11" spans="1:4" ht="71.5" customHeight="1" x14ac:dyDescent="0.35">
      <c r="A11" s="80"/>
      <c r="B11" s="42" t="s">
        <v>73</v>
      </c>
      <c r="C11" s="43" t="s">
        <v>74</v>
      </c>
      <c r="D11" s="113"/>
    </row>
    <row r="12" spans="1:4" ht="101.5" customHeight="1" thickBot="1" x14ac:dyDescent="0.4">
      <c r="A12" s="81"/>
      <c r="B12" s="44" t="s">
        <v>75</v>
      </c>
      <c r="C12" s="45" t="s">
        <v>105</v>
      </c>
      <c r="D12" s="114"/>
    </row>
    <row r="13" spans="1:4" ht="73" thickBot="1" x14ac:dyDescent="0.4">
      <c r="A13" s="39" t="s">
        <v>76</v>
      </c>
      <c r="B13" s="46" t="s">
        <v>77</v>
      </c>
      <c r="C13" s="47" t="s">
        <v>78</v>
      </c>
      <c r="D13" s="36" t="s">
        <v>78</v>
      </c>
    </row>
    <row r="14" spans="1:4" ht="101.5" x14ac:dyDescent="0.35">
      <c r="A14" s="79" t="s">
        <v>79</v>
      </c>
      <c r="B14" s="40" t="s">
        <v>80</v>
      </c>
      <c r="C14" s="41" t="s">
        <v>78</v>
      </c>
      <c r="D14" s="82" t="s">
        <v>78</v>
      </c>
    </row>
    <row r="15" spans="1:4" ht="29" x14ac:dyDescent="0.35">
      <c r="A15" s="80"/>
      <c r="B15" s="42" t="s">
        <v>81</v>
      </c>
      <c r="C15" s="43" t="s">
        <v>78</v>
      </c>
      <c r="D15" s="83"/>
    </row>
    <row r="16" spans="1:4" x14ac:dyDescent="0.35">
      <c r="A16" s="80"/>
      <c r="B16" s="42" t="s">
        <v>82</v>
      </c>
      <c r="C16" s="43" t="s">
        <v>78</v>
      </c>
      <c r="D16" s="83"/>
    </row>
    <row r="17" spans="1:4" ht="58" x14ac:dyDescent="0.35">
      <c r="A17" s="80"/>
      <c r="B17" s="42" t="s">
        <v>83</v>
      </c>
      <c r="C17" s="43" t="s">
        <v>78</v>
      </c>
      <c r="D17" s="83"/>
    </row>
    <row r="18" spans="1:4" ht="73" thickBot="1" x14ac:dyDescent="0.4">
      <c r="A18" s="81"/>
      <c r="B18" s="44" t="s">
        <v>84</v>
      </c>
      <c r="C18" s="45" t="s">
        <v>78</v>
      </c>
      <c r="D18" s="84"/>
    </row>
    <row r="19" spans="1:4" ht="126" customHeight="1" thickBot="1" x14ac:dyDescent="0.4">
      <c r="A19" s="39" t="s">
        <v>85</v>
      </c>
      <c r="B19" s="46" t="s">
        <v>86</v>
      </c>
      <c r="C19" s="47" t="s">
        <v>87</v>
      </c>
      <c r="D19" s="36" t="s">
        <v>88</v>
      </c>
    </row>
    <row r="20" spans="1:4" ht="60" customHeight="1" x14ac:dyDescent="0.35">
      <c r="A20" s="79" t="s">
        <v>89</v>
      </c>
      <c r="B20" s="40" t="s">
        <v>90</v>
      </c>
      <c r="C20" s="41" t="s">
        <v>91</v>
      </c>
      <c r="D20" s="82" t="s">
        <v>35</v>
      </c>
    </row>
    <row r="21" spans="1:4" x14ac:dyDescent="0.35">
      <c r="A21" s="80"/>
      <c r="B21" s="88" t="s">
        <v>92</v>
      </c>
      <c r="C21" s="90" t="s">
        <v>78</v>
      </c>
      <c r="D21" s="83"/>
    </row>
    <row r="22" spans="1:4" ht="107" customHeight="1" thickBot="1" x14ac:dyDescent="0.4">
      <c r="A22" s="81"/>
      <c r="B22" s="89"/>
      <c r="C22" s="91"/>
      <c r="D22" s="84"/>
    </row>
    <row r="23" spans="1:4" x14ac:dyDescent="0.35">
      <c r="A23" s="79" t="s">
        <v>93</v>
      </c>
      <c r="B23" s="40" t="s">
        <v>94</v>
      </c>
      <c r="C23" s="41" t="s">
        <v>95</v>
      </c>
      <c r="D23" s="82" t="s">
        <v>35</v>
      </c>
    </row>
    <row r="24" spans="1:4" ht="29" x14ac:dyDescent="0.35">
      <c r="A24" s="80"/>
      <c r="B24" s="42" t="s">
        <v>96</v>
      </c>
      <c r="C24" s="43" t="s">
        <v>95</v>
      </c>
      <c r="D24" s="83"/>
    </row>
    <row r="25" spans="1:4" x14ac:dyDescent="0.35">
      <c r="A25" s="80"/>
      <c r="B25" s="42" t="s">
        <v>97</v>
      </c>
      <c r="C25" s="43" t="s">
        <v>95</v>
      </c>
      <c r="D25" s="83"/>
    </row>
    <row r="26" spans="1:4" ht="29" x14ac:dyDescent="0.35">
      <c r="A26" s="80"/>
      <c r="B26" s="42" t="s">
        <v>98</v>
      </c>
      <c r="C26" s="43" t="s">
        <v>95</v>
      </c>
      <c r="D26" s="83"/>
    </row>
    <row r="27" spans="1:4" ht="72.5" x14ac:dyDescent="0.35">
      <c r="A27" s="80"/>
      <c r="B27" s="42" t="s">
        <v>99</v>
      </c>
      <c r="C27" s="43" t="s">
        <v>100</v>
      </c>
      <c r="D27" s="83"/>
    </row>
    <row r="28" spans="1:4" ht="44" thickBot="1" x14ac:dyDescent="0.4">
      <c r="A28" s="81"/>
      <c r="B28" s="44" t="s">
        <v>101</v>
      </c>
      <c r="C28" s="45" t="s">
        <v>95</v>
      </c>
      <c r="D28" s="84"/>
    </row>
    <row r="29" spans="1:4" ht="44" thickBot="1" x14ac:dyDescent="0.4">
      <c r="A29" s="39" t="s">
        <v>102</v>
      </c>
      <c r="B29" s="46" t="s">
        <v>103</v>
      </c>
      <c r="C29" s="47" t="s">
        <v>104</v>
      </c>
      <c r="D29" s="36" t="s">
        <v>35</v>
      </c>
    </row>
    <row r="30" spans="1:4" ht="15" thickBot="1" x14ac:dyDescent="0.4"/>
    <row r="31" spans="1:4" ht="31.25" customHeight="1" thickBot="1" x14ac:dyDescent="0.4">
      <c r="A31" s="85" t="s">
        <v>71</v>
      </c>
      <c r="B31" s="86"/>
      <c r="C31" s="86"/>
      <c r="D31" s="87"/>
    </row>
  </sheetData>
  <mergeCells count="15">
    <mergeCell ref="A23:A28"/>
    <mergeCell ref="D23:D28"/>
    <mergeCell ref="A31:D31"/>
    <mergeCell ref="A14:A18"/>
    <mergeCell ref="D14:D18"/>
    <mergeCell ref="A20:A22"/>
    <mergeCell ref="D20:D22"/>
    <mergeCell ref="B21:B22"/>
    <mergeCell ref="C21:C22"/>
    <mergeCell ref="A1:D1"/>
    <mergeCell ref="A2:B2"/>
    <mergeCell ref="A5:A7"/>
    <mergeCell ref="D5:D7"/>
    <mergeCell ref="A8:A12"/>
    <mergeCell ref="D8:D12"/>
  </mergeCells>
  <pageMargins left="0.7" right="0.7" top="0.75" bottom="0.75" header="0.3" footer="0.3"/>
  <pageSetup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6F62E-9AB2-4FAB-977C-BE9023591644}">
  <sheetPr>
    <tabColor rgb="FF00B050"/>
  </sheetPr>
  <dimension ref="A1:I8"/>
  <sheetViews>
    <sheetView topLeftCell="D1" zoomScale="150" workbookViewId="0">
      <selection activeCell="C10" sqref="C10"/>
    </sheetView>
  </sheetViews>
  <sheetFormatPr baseColWidth="10" defaultRowHeight="14.5" x14ac:dyDescent="0.35"/>
  <cols>
    <col min="5" max="5" width="26" customWidth="1"/>
    <col min="6" max="6" width="16.453125" customWidth="1"/>
    <col min="9" max="9" width="31" customWidth="1"/>
  </cols>
  <sheetData>
    <row r="1" spans="1:9" ht="15" customHeight="1" x14ac:dyDescent="0.35">
      <c r="A1" s="93" t="s">
        <v>50</v>
      </c>
      <c r="B1" s="94"/>
      <c r="C1" s="94"/>
      <c r="D1" s="94"/>
      <c r="E1" s="94"/>
      <c r="F1" s="94"/>
      <c r="G1" s="94"/>
      <c r="H1" s="94"/>
      <c r="I1" s="95"/>
    </row>
    <row r="2" spans="1:9" ht="27.75" customHeight="1" thickBot="1" x14ac:dyDescent="0.4">
      <c r="A2" s="96"/>
      <c r="B2" s="97"/>
      <c r="C2" s="97"/>
      <c r="D2" s="97"/>
      <c r="E2" s="97"/>
      <c r="F2" s="97"/>
      <c r="G2" s="97"/>
      <c r="H2" s="97"/>
      <c r="I2" s="98"/>
    </row>
    <row r="3" spans="1:9" ht="15" customHeight="1" x14ac:dyDescent="0.35">
      <c r="A3" s="99" t="s">
        <v>23</v>
      </c>
      <c r="B3" s="101" t="s">
        <v>24</v>
      </c>
      <c r="C3" s="101" t="s">
        <v>25</v>
      </c>
      <c r="D3" s="102" t="s">
        <v>26</v>
      </c>
      <c r="E3" s="102" t="s">
        <v>27</v>
      </c>
      <c r="F3" s="17" t="s">
        <v>28</v>
      </c>
      <c r="G3" s="102" t="s">
        <v>29</v>
      </c>
      <c r="H3" s="102" t="s">
        <v>30</v>
      </c>
      <c r="I3" s="104" t="s">
        <v>31</v>
      </c>
    </row>
    <row r="4" spans="1:9" x14ac:dyDescent="0.35">
      <c r="A4" s="100"/>
      <c r="B4" s="102"/>
      <c r="C4" s="102"/>
      <c r="D4" s="103"/>
      <c r="E4" s="103"/>
      <c r="F4" s="18" t="s">
        <v>32</v>
      </c>
      <c r="G4" s="103"/>
      <c r="H4" s="103"/>
      <c r="I4" s="105"/>
    </row>
    <row r="5" spans="1:9" ht="220.5" x14ac:dyDescent="0.35">
      <c r="A5" s="19">
        <v>1</v>
      </c>
      <c r="B5" s="20" t="s">
        <v>33</v>
      </c>
      <c r="C5" s="20" t="s">
        <v>33</v>
      </c>
      <c r="D5" s="20" t="s">
        <v>34</v>
      </c>
      <c r="E5" s="21" t="s">
        <v>37</v>
      </c>
      <c r="F5" s="20" t="s">
        <v>51</v>
      </c>
      <c r="G5" s="32" t="s">
        <v>35</v>
      </c>
      <c r="H5" s="22"/>
      <c r="I5" s="23" t="s">
        <v>52</v>
      </c>
    </row>
    <row r="6" spans="1:9" ht="115.5" x14ac:dyDescent="0.35">
      <c r="A6" s="24">
        <v>1</v>
      </c>
      <c r="B6" s="25" t="s">
        <v>36</v>
      </c>
      <c r="C6" s="25" t="s">
        <v>36</v>
      </c>
      <c r="D6" s="20" t="s">
        <v>38</v>
      </c>
      <c r="E6" s="21" t="s">
        <v>39</v>
      </c>
      <c r="F6" s="20" t="s">
        <v>40</v>
      </c>
      <c r="G6" s="20" t="s">
        <v>35</v>
      </c>
      <c r="H6" s="22"/>
      <c r="I6" s="23" t="s">
        <v>41</v>
      </c>
    </row>
    <row r="8" spans="1:9" ht="85.5" customHeight="1" x14ac:dyDescent="0.35">
      <c r="A8" s="92" t="s">
        <v>53</v>
      </c>
      <c r="B8" s="92"/>
      <c r="C8" s="92"/>
      <c r="D8" s="92"/>
      <c r="E8" s="92"/>
      <c r="F8" s="92"/>
      <c r="G8" s="92"/>
      <c r="H8" s="92"/>
      <c r="I8" s="92"/>
    </row>
  </sheetData>
  <mergeCells count="10">
    <mergeCell ref="A8:I8"/>
    <mergeCell ref="A1:I2"/>
    <mergeCell ref="A3:A4"/>
    <mergeCell ref="B3:B4"/>
    <mergeCell ref="C3:C4"/>
    <mergeCell ref="D3:D4"/>
    <mergeCell ref="E3:E4"/>
    <mergeCell ref="G3:G4"/>
    <mergeCell ref="H3:H4"/>
    <mergeCell ref="I3:I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79A406-7320-4DAA-A2A8-EA68898B60A0}">
  <sheetPr>
    <tabColor rgb="FF00B050"/>
  </sheetPr>
  <dimension ref="A1:M35"/>
  <sheetViews>
    <sheetView tabSelected="1" topLeftCell="A6" workbookViewId="0">
      <selection activeCell="A31" sqref="A31:H35"/>
    </sheetView>
  </sheetViews>
  <sheetFormatPr baseColWidth="10" defaultColWidth="11.453125" defaultRowHeight="14.5" x14ac:dyDescent="0.35"/>
  <cols>
    <col min="1" max="1" width="8" customWidth="1"/>
    <col min="2" max="2" width="51.1796875" bestFit="1" customWidth="1"/>
    <col min="3" max="3" width="34.36328125" customWidth="1"/>
    <col min="4" max="4" width="22.453125" customWidth="1"/>
    <col min="5" max="5" width="22" customWidth="1"/>
    <col min="6" max="6" width="24.1796875" bestFit="1" customWidth="1"/>
    <col min="7" max="7" width="14.6328125" bestFit="1" customWidth="1"/>
    <col min="8" max="8" width="16.453125" customWidth="1"/>
    <col min="13" max="13" width="14.453125" bestFit="1" customWidth="1"/>
  </cols>
  <sheetData>
    <row r="1" spans="1:13" ht="58.5" customHeight="1" x14ac:dyDescent="0.35">
      <c r="A1" s="57" t="s">
        <v>14</v>
      </c>
      <c r="B1" s="58"/>
      <c r="C1" s="58"/>
      <c r="D1" s="58"/>
      <c r="E1" s="58"/>
      <c r="F1" s="58"/>
      <c r="G1" s="58"/>
      <c r="H1" s="58"/>
    </row>
    <row r="2" spans="1:13" ht="74.25" customHeight="1" x14ac:dyDescent="0.35">
      <c r="A2" s="59" t="s">
        <v>107</v>
      </c>
      <c r="B2" s="59"/>
      <c r="C2" s="59"/>
      <c r="D2" s="59"/>
      <c r="E2" s="59"/>
      <c r="F2" s="59"/>
      <c r="G2" s="59"/>
      <c r="H2" s="59"/>
    </row>
    <row r="5" spans="1:13" ht="43.5" x14ac:dyDescent="0.35">
      <c r="A5" s="1" t="s">
        <v>0</v>
      </c>
      <c r="B5" s="1" t="s">
        <v>1</v>
      </c>
      <c r="C5" s="1" t="s">
        <v>2</v>
      </c>
      <c r="D5" s="1" t="s">
        <v>3</v>
      </c>
      <c r="E5" s="1" t="s">
        <v>4</v>
      </c>
    </row>
    <row r="6" spans="1:13" x14ac:dyDescent="0.35">
      <c r="A6" s="2">
        <v>1</v>
      </c>
      <c r="B6" s="5" t="s">
        <v>15</v>
      </c>
      <c r="C6" s="60">
        <v>55000000</v>
      </c>
      <c r="D6" s="6">
        <v>49900000</v>
      </c>
      <c r="E6" s="7" t="str">
        <f t="shared" ref="E6:E13" si="0">IF(D6&lt;$C$6,"OK","ERRADO")</f>
        <v>OK</v>
      </c>
    </row>
    <row r="7" spans="1:13" x14ac:dyDescent="0.35">
      <c r="A7" s="2">
        <v>2</v>
      </c>
      <c r="B7" s="5" t="s">
        <v>16</v>
      </c>
      <c r="C7" s="61"/>
      <c r="D7" s="6">
        <v>46000000</v>
      </c>
      <c r="E7" s="7" t="str">
        <f t="shared" si="0"/>
        <v>OK</v>
      </c>
      <c r="J7" s="3"/>
    </row>
    <row r="8" spans="1:13" x14ac:dyDescent="0.35">
      <c r="A8" s="2">
        <v>3</v>
      </c>
      <c r="B8" s="5" t="s">
        <v>17</v>
      </c>
      <c r="C8" s="61"/>
      <c r="D8" s="6">
        <v>45668224</v>
      </c>
      <c r="E8" s="7" t="str">
        <f t="shared" si="0"/>
        <v>OK</v>
      </c>
      <c r="J8" s="3"/>
    </row>
    <row r="9" spans="1:13" x14ac:dyDescent="0.35">
      <c r="A9" s="2">
        <v>4</v>
      </c>
      <c r="B9" s="5" t="s">
        <v>18</v>
      </c>
      <c r="C9" s="61"/>
      <c r="D9" s="6">
        <v>16999800</v>
      </c>
      <c r="E9" s="7" t="str">
        <f t="shared" si="0"/>
        <v>OK</v>
      </c>
      <c r="J9" s="3"/>
    </row>
    <row r="10" spans="1:13" x14ac:dyDescent="0.35">
      <c r="A10" s="2">
        <v>5</v>
      </c>
      <c r="B10" s="5" t="s">
        <v>19</v>
      </c>
      <c r="C10" s="61"/>
      <c r="D10" s="6">
        <v>49980000</v>
      </c>
      <c r="E10" s="7" t="str">
        <f t="shared" si="0"/>
        <v>OK</v>
      </c>
      <c r="J10" s="3"/>
    </row>
    <row r="11" spans="1:13" x14ac:dyDescent="0.35">
      <c r="A11" s="2">
        <v>6</v>
      </c>
      <c r="B11" s="5" t="s">
        <v>20</v>
      </c>
      <c r="C11" s="61"/>
      <c r="D11" s="6">
        <v>36293000</v>
      </c>
      <c r="E11" s="7" t="str">
        <f t="shared" si="0"/>
        <v>OK</v>
      </c>
      <c r="J11" s="3"/>
    </row>
    <row r="12" spans="1:13" x14ac:dyDescent="0.35">
      <c r="A12" s="2">
        <v>7</v>
      </c>
      <c r="B12" s="5" t="s">
        <v>21</v>
      </c>
      <c r="C12" s="61"/>
      <c r="D12" s="6">
        <v>47500000</v>
      </c>
      <c r="E12" s="7" t="str">
        <f t="shared" si="0"/>
        <v>OK</v>
      </c>
      <c r="J12" s="3"/>
    </row>
    <row r="13" spans="1:13" x14ac:dyDescent="0.35">
      <c r="A13" s="2">
        <v>8</v>
      </c>
      <c r="B13" s="5" t="s">
        <v>22</v>
      </c>
      <c r="C13" s="62"/>
      <c r="D13" s="6">
        <v>48500000</v>
      </c>
      <c r="E13" s="7" t="str">
        <f t="shared" si="0"/>
        <v>OK</v>
      </c>
      <c r="J13" s="3"/>
    </row>
    <row r="14" spans="1:13" ht="15" thickBot="1" x14ac:dyDescent="0.4">
      <c r="A14" s="4"/>
      <c r="B14" s="4"/>
      <c r="C14" s="4"/>
      <c r="D14" s="4"/>
      <c r="E14" s="4"/>
      <c r="F14" s="4"/>
      <c r="G14" s="4"/>
      <c r="H14" s="4"/>
      <c r="M14" s="3"/>
    </row>
    <row r="15" spans="1:13" x14ac:dyDescent="0.35">
      <c r="A15" s="63" t="s">
        <v>5</v>
      </c>
      <c r="B15" s="64"/>
      <c r="C15" s="64"/>
      <c r="D15" s="64"/>
      <c r="E15" s="64"/>
      <c r="F15" s="64"/>
      <c r="G15" s="64"/>
      <c r="H15" s="65"/>
    </row>
    <row r="16" spans="1:13" x14ac:dyDescent="0.35">
      <c r="A16" s="66"/>
      <c r="B16" s="67"/>
      <c r="C16" s="67"/>
      <c r="D16" s="67"/>
      <c r="E16" s="67"/>
      <c r="F16" s="67"/>
      <c r="G16" s="67"/>
      <c r="H16" s="68"/>
    </row>
    <row r="17" spans="1:8" ht="15" thickBot="1" x14ac:dyDescent="0.4">
      <c r="A17" s="69"/>
      <c r="B17" s="70"/>
      <c r="C17" s="70"/>
      <c r="D17" s="70"/>
      <c r="E17" s="70"/>
      <c r="F17" s="70"/>
      <c r="G17" s="70"/>
      <c r="H17" s="71"/>
    </row>
    <row r="20" spans="1:8" ht="29" x14ac:dyDescent="0.35">
      <c r="A20" s="8" t="s">
        <v>6</v>
      </c>
      <c r="B20" s="8" t="s">
        <v>7</v>
      </c>
      <c r="C20" s="8" t="s">
        <v>8</v>
      </c>
      <c r="D20" s="8" t="s">
        <v>9</v>
      </c>
      <c r="E20" s="8" t="s">
        <v>10</v>
      </c>
      <c r="F20" s="8" t="s">
        <v>11</v>
      </c>
      <c r="G20" s="9" t="s">
        <v>12</v>
      </c>
      <c r="H20" s="9" t="s">
        <v>13</v>
      </c>
    </row>
    <row r="21" spans="1:8" x14ac:dyDescent="0.35">
      <c r="A21" s="10">
        <v>1</v>
      </c>
      <c r="B21" s="15" t="s">
        <v>18</v>
      </c>
      <c r="C21" s="16">
        <v>16999800</v>
      </c>
      <c r="D21" s="72">
        <f>AVERAGE(C24:C25)</f>
        <v>46750000</v>
      </c>
      <c r="E21" s="11">
        <f t="shared" ref="E21:E28" si="1">C21-$D$21</f>
        <v>-29750200</v>
      </c>
      <c r="F21" s="11">
        <f>E21*E21</f>
        <v>885074400040000</v>
      </c>
      <c r="G21" s="72">
        <f>SQRT(F29/A28)</f>
        <v>11292344.687631175</v>
      </c>
      <c r="H21" s="73">
        <f>D21-G21</f>
        <v>35457655.312368825</v>
      </c>
    </row>
    <row r="22" spans="1:8" x14ac:dyDescent="0.35">
      <c r="A22" s="10">
        <v>2</v>
      </c>
      <c r="B22" s="5" t="s">
        <v>20</v>
      </c>
      <c r="C22" s="6">
        <v>36293000</v>
      </c>
      <c r="D22" s="72"/>
      <c r="E22" s="11">
        <f t="shared" si="1"/>
        <v>-10457000</v>
      </c>
      <c r="F22" s="11">
        <f>E22*E22</f>
        <v>109348849000000</v>
      </c>
      <c r="G22" s="72"/>
      <c r="H22" s="73"/>
    </row>
    <row r="23" spans="1:8" x14ac:dyDescent="0.35">
      <c r="A23" s="10">
        <v>3</v>
      </c>
      <c r="B23" s="5" t="s">
        <v>17</v>
      </c>
      <c r="C23" s="6">
        <v>45668224</v>
      </c>
      <c r="D23" s="72"/>
      <c r="E23" s="11">
        <f t="shared" si="1"/>
        <v>-1081776</v>
      </c>
      <c r="F23" s="11">
        <f>E23*E23</f>
        <v>1170239314176</v>
      </c>
      <c r="G23" s="72"/>
      <c r="H23" s="73"/>
    </row>
    <row r="24" spans="1:8" x14ac:dyDescent="0.35">
      <c r="A24" s="10">
        <v>4</v>
      </c>
      <c r="B24" s="5" t="s">
        <v>16</v>
      </c>
      <c r="C24" s="6">
        <v>46000000</v>
      </c>
      <c r="D24" s="72"/>
      <c r="E24" s="11">
        <f t="shared" si="1"/>
        <v>-750000</v>
      </c>
      <c r="F24" s="11">
        <f>E24*E24</f>
        <v>562500000000</v>
      </c>
      <c r="G24" s="72"/>
      <c r="H24" s="73"/>
    </row>
    <row r="25" spans="1:8" x14ac:dyDescent="0.35">
      <c r="A25" s="10">
        <v>5</v>
      </c>
      <c r="B25" s="5" t="s">
        <v>21</v>
      </c>
      <c r="C25" s="6">
        <v>47500000</v>
      </c>
      <c r="D25" s="72"/>
      <c r="E25" s="11">
        <f t="shared" si="1"/>
        <v>750000</v>
      </c>
      <c r="F25" s="11">
        <f t="shared" ref="F25:F28" si="2">E25*E25</f>
        <v>562500000000</v>
      </c>
      <c r="G25" s="72"/>
      <c r="H25" s="73"/>
    </row>
    <row r="26" spans="1:8" x14ac:dyDescent="0.35">
      <c r="A26" s="10">
        <v>6</v>
      </c>
      <c r="B26" s="5" t="s">
        <v>22</v>
      </c>
      <c r="C26" s="6">
        <v>48500000</v>
      </c>
      <c r="D26" s="72"/>
      <c r="E26" s="11">
        <f t="shared" si="1"/>
        <v>1750000</v>
      </c>
      <c r="F26" s="11">
        <f t="shared" si="2"/>
        <v>3062500000000</v>
      </c>
      <c r="G26" s="72"/>
      <c r="H26" s="73"/>
    </row>
    <row r="27" spans="1:8" x14ac:dyDescent="0.35">
      <c r="A27" s="10">
        <v>7</v>
      </c>
      <c r="B27" s="5" t="s">
        <v>15</v>
      </c>
      <c r="C27" s="6">
        <v>49900000</v>
      </c>
      <c r="D27" s="72"/>
      <c r="E27" s="11">
        <f t="shared" si="1"/>
        <v>3150000</v>
      </c>
      <c r="F27" s="11">
        <f t="shared" ref="F27" si="3">E27*E27</f>
        <v>9922500000000</v>
      </c>
      <c r="G27" s="72"/>
      <c r="H27" s="73"/>
    </row>
    <row r="28" spans="1:8" x14ac:dyDescent="0.35">
      <c r="A28" s="10">
        <v>8</v>
      </c>
      <c r="B28" s="5" t="s">
        <v>19</v>
      </c>
      <c r="C28" s="6">
        <v>49980000</v>
      </c>
      <c r="D28" s="72"/>
      <c r="E28" s="11">
        <f t="shared" si="1"/>
        <v>3230000</v>
      </c>
      <c r="F28" s="11">
        <f t="shared" si="2"/>
        <v>10432900000000</v>
      </c>
      <c r="G28" s="72"/>
      <c r="H28" s="73"/>
    </row>
    <row r="29" spans="1:8" x14ac:dyDescent="0.35">
      <c r="A29" s="12"/>
      <c r="B29" s="12"/>
      <c r="C29" s="12"/>
      <c r="D29" s="12"/>
      <c r="E29" s="12"/>
      <c r="F29" s="13">
        <f>SUM(F21:F28)</f>
        <v>1020136388354176</v>
      </c>
      <c r="G29" s="12"/>
      <c r="H29" s="12"/>
    </row>
    <row r="30" spans="1:8" ht="15" thickBot="1" x14ac:dyDescent="0.4">
      <c r="A30" s="14"/>
      <c r="B30" s="14"/>
      <c r="C30" s="14"/>
      <c r="D30" s="14"/>
      <c r="E30" s="14"/>
      <c r="F30" s="14"/>
      <c r="G30" s="14"/>
      <c r="H30" s="14"/>
    </row>
    <row r="31" spans="1:8" x14ac:dyDescent="0.35">
      <c r="A31" s="48" t="s">
        <v>107</v>
      </c>
      <c r="B31" s="49"/>
      <c r="C31" s="49"/>
      <c r="D31" s="49"/>
      <c r="E31" s="49"/>
      <c r="F31" s="49"/>
      <c r="G31" s="49"/>
      <c r="H31" s="50"/>
    </row>
    <row r="32" spans="1:8" x14ac:dyDescent="0.35">
      <c r="A32" s="51"/>
      <c r="B32" s="52"/>
      <c r="C32" s="52"/>
      <c r="D32" s="52"/>
      <c r="E32" s="52"/>
      <c r="F32" s="52"/>
      <c r="G32" s="52"/>
      <c r="H32" s="53"/>
    </row>
    <row r="33" spans="1:8" x14ac:dyDescent="0.35">
      <c r="A33" s="51"/>
      <c r="B33" s="52"/>
      <c r="C33" s="52"/>
      <c r="D33" s="52"/>
      <c r="E33" s="52"/>
      <c r="F33" s="52"/>
      <c r="G33" s="52"/>
      <c r="H33" s="53"/>
    </row>
    <row r="34" spans="1:8" x14ac:dyDescent="0.35">
      <c r="A34" s="51"/>
      <c r="B34" s="52"/>
      <c r="C34" s="52"/>
      <c r="D34" s="52"/>
      <c r="E34" s="52"/>
      <c r="F34" s="52"/>
      <c r="G34" s="52"/>
      <c r="H34" s="53"/>
    </row>
    <row r="35" spans="1:8" ht="15" thickBot="1" x14ac:dyDescent="0.4">
      <c r="A35" s="54"/>
      <c r="B35" s="55"/>
      <c r="C35" s="55"/>
      <c r="D35" s="55"/>
      <c r="E35" s="55"/>
      <c r="F35" s="55"/>
      <c r="G35" s="55"/>
      <c r="H35" s="56"/>
    </row>
  </sheetData>
  <sortState xmlns:xlrd2="http://schemas.microsoft.com/office/spreadsheetml/2017/richdata2" ref="B21:C28">
    <sortCondition ref="C21:C28"/>
  </sortState>
  <mergeCells count="8">
    <mergeCell ref="A31:H35"/>
    <mergeCell ref="A1:H1"/>
    <mergeCell ref="A2:H2"/>
    <mergeCell ref="C6:C13"/>
    <mergeCell ref="A15:H17"/>
    <mergeCell ref="D21:D28"/>
    <mergeCell ref="G21:G28"/>
    <mergeCell ref="H21:H2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C9D63-EEE8-433C-BD38-40CC4D239D8E}">
  <dimension ref="B1:K6"/>
  <sheetViews>
    <sheetView workbookViewId="0">
      <selection activeCell="B6" sqref="B6:K6"/>
    </sheetView>
  </sheetViews>
  <sheetFormatPr baseColWidth="10" defaultRowHeight="14.5" x14ac:dyDescent="0.35"/>
  <cols>
    <col min="1" max="1" width="3.1796875" customWidth="1"/>
    <col min="3" max="3" width="24.453125" customWidth="1"/>
    <col min="4" max="4" width="18" customWidth="1"/>
    <col min="5" max="5" width="15.6328125" customWidth="1"/>
    <col min="6" max="6" width="13.81640625" customWidth="1"/>
    <col min="7" max="7" width="21.36328125" customWidth="1"/>
  </cols>
  <sheetData>
    <row r="1" spans="2:11" ht="58.5" customHeight="1" x14ac:dyDescent="0.35">
      <c r="B1" s="106" t="s">
        <v>111</v>
      </c>
      <c r="C1" s="107"/>
      <c r="D1" s="107"/>
      <c r="E1" s="107"/>
      <c r="F1" s="107"/>
      <c r="G1" s="108"/>
    </row>
    <row r="2" spans="2:11" ht="24" customHeight="1" x14ac:dyDescent="0.35">
      <c r="B2" s="109" t="s">
        <v>42</v>
      </c>
      <c r="C2" s="109"/>
      <c r="D2" s="109"/>
      <c r="E2" s="109"/>
      <c r="F2" s="109"/>
      <c r="G2" s="110"/>
    </row>
    <row r="3" spans="2:11" ht="37.5" customHeight="1" x14ac:dyDescent="0.35">
      <c r="B3" s="26" t="s">
        <v>23</v>
      </c>
      <c r="C3" s="27" t="s">
        <v>43</v>
      </c>
      <c r="D3" s="28" t="s">
        <v>44</v>
      </c>
      <c r="E3" s="28" t="s">
        <v>45</v>
      </c>
      <c r="F3" s="28" t="s">
        <v>46</v>
      </c>
      <c r="G3" s="29" t="s">
        <v>47</v>
      </c>
    </row>
    <row r="4" spans="2:11" x14ac:dyDescent="0.35">
      <c r="B4" s="30" t="s">
        <v>48</v>
      </c>
      <c r="C4" s="2" t="s">
        <v>18</v>
      </c>
      <c r="D4" s="31" t="s">
        <v>35</v>
      </c>
      <c r="E4" s="33" t="s">
        <v>35</v>
      </c>
      <c r="F4" s="31" t="s">
        <v>35</v>
      </c>
      <c r="G4" s="31" t="s">
        <v>88</v>
      </c>
    </row>
    <row r="5" spans="2:11" x14ac:dyDescent="0.35">
      <c r="B5" s="111" t="s">
        <v>49</v>
      </c>
      <c r="C5" s="111"/>
      <c r="D5" s="111"/>
      <c r="E5" s="111"/>
      <c r="F5" s="111"/>
    </row>
    <row r="6" spans="2:11" ht="79.5" customHeight="1" x14ac:dyDescent="0.35">
      <c r="B6" s="115" t="s">
        <v>110</v>
      </c>
      <c r="C6" s="115"/>
      <c r="D6" s="115"/>
      <c r="E6" s="115"/>
      <c r="F6" s="115"/>
      <c r="G6" s="115"/>
      <c r="H6" s="115"/>
      <c r="I6" s="115"/>
      <c r="J6" s="115"/>
      <c r="K6" s="115"/>
    </row>
  </sheetData>
  <mergeCells count="4">
    <mergeCell ref="B1:G1"/>
    <mergeCell ref="B2:G2"/>
    <mergeCell ref="B5:F5"/>
    <mergeCell ref="B6:K6"/>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JURÍDICOS</vt:lpstr>
      <vt:lpstr>TÉCNICOS Y EXPERIENCIA</vt:lpstr>
      <vt:lpstr>OFERTA ECONÓMICA</vt:lpstr>
      <vt:lpstr>RESUMEN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YHOJAN EDGARDO ESPINOSA LOPEZ</dc:creator>
  <cp:lastModifiedBy>JOSE FERNANDO VARGAS VELASCO</cp:lastModifiedBy>
  <dcterms:created xsi:type="dcterms:W3CDTF">2026-05-05T19:07:46Z</dcterms:created>
  <dcterms:modified xsi:type="dcterms:W3CDTF">2026-05-11T19:17:04Z</dcterms:modified>
</cp:coreProperties>
</file>