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icbfgob.sharepoint.com/sites/FS_DAB/Documentos compartidos/03_ESC/03_ESC_DEF/15_2026/DIT/SRT/134_NUTANIX_E2/"/>
    </mc:Choice>
  </mc:AlternateContent>
  <xr:revisionPtr revIDLastSave="297" documentId="8_{275EDA5D-8392-42BF-A1CE-1011E06458FE}" xr6:coauthVersionLast="47" xr6:coauthVersionMax="47" xr10:uidLastSave="{B6EDC692-F260-4E91-AFCA-0D17E4F27F21}"/>
  <bookViews>
    <workbookView minimized="1" xWindow="1380" yWindow="840" windowWidth="11895" windowHeight="14985" firstSheet="1" activeTab="1" xr2:uid="{00000000-000D-0000-FFFF-FFFF00000000}"/>
  </bookViews>
  <sheets>
    <sheet name="U. PÚBLICAS" sheetId="22" state="hidden" r:id="rId1"/>
    <sheet name="CDC_EXCLUYENDO ATÍPICOS" sheetId="30" r:id="rId2"/>
    <sheet name="IMPRIMIR" sheetId="31" state="hidden" r:id="rId3"/>
    <sheet name="OCULTAR" sheetId="18" state="hidden" r:id="rId4"/>
  </sheet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hidden="1">{0,#N/A,FALSE,0;0,#N/A,FALSE,0;0,#N/A,FALSE,0;0,#N/A,FALSE,0;0,#N/A,FALSE,0;0,#N/A,FALSE,0}</definedName>
    <definedName name="_Fill" hidden="1">#REF!</definedName>
    <definedName name="_xlnm._FilterDatabase" hidden="1">#REF!</definedName>
    <definedName name="_NDC1" hidden="1">{"'内訳表'!$B$2:$N$64"}</definedName>
    <definedName name="_Order1" hidden="1">0</definedName>
    <definedName name="_Order2" hidden="1">255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1_Y1">#REF!</definedName>
    <definedName name="a1_Y2">#REF!</definedName>
    <definedName name="a10_Y10">#REF!</definedName>
    <definedName name="a10_Y11">#REF!</definedName>
    <definedName name="a2_Y2">#REF!</definedName>
    <definedName name="a2_Y3">#REF!</definedName>
    <definedName name="a3_Y3">#REF!</definedName>
    <definedName name="a3_Y4">#REF!</definedName>
    <definedName name="a4_Y4">#REF!</definedName>
    <definedName name="a4_Y5">#REF!</definedName>
    <definedName name="a5_Y5">#REF!</definedName>
    <definedName name="a5_Y6">#REF!</definedName>
    <definedName name="a6_Y6">#REF!</definedName>
    <definedName name="a6_Y7">#REF!</definedName>
    <definedName name="a7_Y7">#REF!</definedName>
    <definedName name="a7_Y8">#REF!</definedName>
    <definedName name="a8_Y8">#REF!</definedName>
    <definedName name="a8_Y9">#REF!</definedName>
    <definedName name="a9_Y10">#REF!</definedName>
    <definedName name="a9_Y9">#REF!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hidden="1">{#N/A,#N/A,TRUE,"Report"}</definedName>
    <definedName name="aga" hidden="1">{#N/A,#N/A,TRUE,"Report"}</definedName>
    <definedName name="AGHFD" hidden="1">#REF!</definedName>
    <definedName name="ALMUERZO">#REF!</definedName>
    <definedName name="almuerzocena">#REF!</definedName>
    <definedName name="año1">#REF!</definedName>
    <definedName name="_xlnm.Print_Area" localSheetId="1">'CDC_EXCLUYENDO ATÍPICOS'!$B$2:$N$10</definedName>
    <definedName name="_xlnm.Print_Area" localSheetId="2">IMPRIMIR!$B$2:$V$29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>#REF!</definedName>
    <definedName name="bn" hidden="1">{"'内訳表'!$B$2:$N$64"}</definedName>
    <definedName name="Ｂグラフ" hidden="1">#REF!</definedName>
    <definedName name="CALENDARIO">#REF!</definedName>
    <definedName name="Calidad">#REF!</definedName>
    <definedName name="Campamento">#REF!</definedName>
    <definedName name="Comercio">OCULTAR!$F$14:$G$17</definedName>
    <definedName name="Ｃグラフ" hidden="1">#REF!</definedName>
    <definedName name="dasd" hidden="1">#REF!</definedName>
    <definedName name="Decision">#REF!</definedName>
    <definedName name="dependencia">#REF!</definedName>
    <definedName name="desayuno">#REF!</definedName>
    <definedName name="DESAYUNOS">#REF!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SG" hidden="1">#REF!</definedName>
    <definedName name="dgb" hidden="1">{"'内訳表'!$B$2:$N$64"}</definedName>
    <definedName name="dhb" hidden="1">{"'内訳表'!$B$2:$N$64"}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hidden="1">{"'内訳表'!$B$2:$N$64"}</definedName>
    <definedName name="eargbwrg" hidden="1">{"'内訳表'!$B$2:$N$64"}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nsayos">#REF!</definedName>
    <definedName name="Estrategia">#REF!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#REF!</definedName>
    <definedName name="Ｅグラフ" hidden="1">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echa_fin_servicio">#REF!</definedName>
    <definedName name="fecha_inicio_servicio">#REF!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>#REF!</definedName>
    <definedName name="FUENTES">#REF!</definedName>
    <definedName name="Ｆグラフ" hidden="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_jornada">#REF!</definedName>
    <definedName name="horas_ubicacion1">#REF!</definedName>
    <definedName name="horas_ubicacion2">#REF!</definedName>
    <definedName name="horas_ubicacion3">#REF!</definedName>
    <definedName name="horas_ubicacion4">#REF!</definedName>
    <definedName name="horas_ubicacion5">#REF!</definedName>
    <definedName name="horas_ubicacion6">#REF!</definedName>
    <definedName name="horas_ubicacion7">#REF!</definedName>
    <definedName name="hsf" hidden="1">{"'内訳表'!$B$2:$N$64"}</definedName>
    <definedName name="HTML_CodePage" hidden="1">932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ii" hidden="1">{"'内訳表'!$B$2:$N$64"}</definedName>
    <definedName name="Info_Prazo_do_contrato">#REF!</definedName>
    <definedName name="IVASobreUtilidad">#REF!</definedName>
    <definedName name="JGJ" hidden="1">{0,#N/A,FALSE,0;0,#N/A,FALSE,0;0,#N/A,FALSE,0;0,#N/A,FALSE,0;0,#N/A,FALSE,0;0,#N/A,FALSE,0}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ista_hnp">#REF!</definedName>
    <definedName name="lista_lineas_reparto">#REF!</definedName>
    <definedName name="lista_localizaciones">#REF!</definedName>
    <definedName name="lista_paises">#REF!</definedName>
    <definedName name="lista_perfiles_esp">#REF!</definedName>
    <definedName name="lista_perfiles_resto">#REF!</definedName>
    <definedName name="M">OCULTAR!$B$14:$B$17</definedName>
    <definedName name="Manufacturero">OCULTAR!$B$14:$C$17</definedName>
    <definedName name="margen">#REF!</definedName>
    <definedName name="markup_infra">#REF!</definedName>
    <definedName name="mdgh" hidden="1">{"'内訳表'!$B$2:$N$64"}</definedName>
    <definedName name="mes_inicio_servicio">MONTH(#REF!)</definedName>
    <definedName name="meses_a1">#REF!</definedName>
    <definedName name="meses_a10">#REF!</definedName>
    <definedName name="meses_a11">#REF!</definedName>
    <definedName name="meses_a2">#REF!</definedName>
    <definedName name="meses_a3">#REF!</definedName>
    <definedName name="meses_a4">#REF!</definedName>
    <definedName name="meses_a5">#REF!</definedName>
    <definedName name="meses_a6">#REF!</definedName>
    <definedName name="meses_a7">#REF!</definedName>
    <definedName name="meses_a8">#REF!</definedName>
    <definedName name="meses_a9">#REF!</definedName>
    <definedName name="meses_servicio">#REF!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#REF!</definedName>
    <definedName name="ndc" hidden="1">{"'内訳表'!$B$2:$N$64"}</definedName>
    <definedName name="NoFacturable">#REF!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ueva">#REF!</definedName>
    <definedName name="O">OCULTAR!$F$14:$F$17</definedName>
    <definedName name="Objetivos">#REF!</definedName>
    <definedName name="Oficina">#REF!</definedName>
    <definedName name="oo" hidden="1">{"'内訳表'!$B$2:$N$64"}</definedName>
    <definedName name="PARTICIPACION">#REF!</definedName>
    <definedName name="penal_1">#REF!</definedName>
    <definedName name="penal_10">#REF!</definedName>
    <definedName name="penal_2">#REF!</definedName>
    <definedName name="penal_3">#REF!</definedName>
    <definedName name="penal_4">#REF!</definedName>
    <definedName name="penal_5">#REF!</definedName>
    <definedName name="penal_6">#REF!</definedName>
    <definedName name="penal_7">#REF!</definedName>
    <definedName name="penal_8">#REF!</definedName>
    <definedName name="penal_9">#REF!</definedName>
    <definedName name="penal_global">#REF!</definedName>
    <definedName name="perfil">#REF!</definedName>
    <definedName name="perfiles">#REF!</definedName>
    <definedName name="pilares">#REF!</definedName>
    <definedName name="Procedencia">#REF!</definedName>
    <definedName name="productosdef">#REF!</definedName>
    <definedName name="Profesional">#REF!</definedName>
    <definedName name="reahgbaerg" hidden="1">{"'内訳表'!$B$2:$N$64"}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hidden="1">{"'内訳表'!$B$2:$N$64"}</definedName>
    <definedName name="rnrsy" hidden="1">{#N/A,#N/A,TRUE,"Report"}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">OCULTAR!$D$14:$D$17</definedName>
    <definedName name="salariosref">#REF!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#REF!</definedName>
    <definedName name="sencount" hidden="1">2</definedName>
    <definedName name="Servicio">OCULTAR!$D$14:$E$17</definedName>
    <definedName name="sfgm" hidden="1">{#N/A,#N/A,TRUE,"Report"}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hidden="1">{"'内訳表'!$B$2:$N$64"}</definedName>
    <definedName name="Tamaño">OCULTAR!$A$14:$A$17</definedName>
    <definedName name="Tecnico">#REF!</definedName>
    <definedName name="tipo">#REF!</definedName>
    <definedName name="tipodeanalisis">#REF!</definedName>
    <definedName name="_xlnm.Print_Titles" localSheetId="1">'CDC_EXCLUYENDO ATÍPICOS'!$2:$3</definedName>
    <definedName name="_xlnm.Print_Titles" localSheetId="2">IMPRIMIR!$2:$3</definedName>
    <definedName name="TotalImpuestosObra">#REF!</definedName>
    <definedName name="Tramite">#REF!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#REF!</definedName>
    <definedName name="v" hidden="1">#REF!</definedName>
    <definedName name="venc">#REF!</definedName>
    <definedName name="Viajes">#REF!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x">#REF!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4" i="31" l="1"/>
  <c r="H26" i="31"/>
  <c r="T17" i="31"/>
  <c r="Q17" i="31"/>
  <c r="R17" i="31" s="1"/>
  <c r="M17" i="31"/>
  <c r="N17" i="31" s="1"/>
  <c r="I17" i="31"/>
  <c r="J17" i="31" s="1"/>
  <c r="U7" i="31"/>
  <c r="V7" i="31" s="1"/>
  <c r="Q7" i="31"/>
  <c r="R7" i="31" s="1"/>
  <c r="M7" i="31"/>
  <c r="N7" i="31" s="1"/>
  <c r="I7" i="31"/>
  <c r="J7" i="31" s="1"/>
  <c r="H25" i="31"/>
  <c r="T16" i="31"/>
  <c r="U16" i="31" s="1"/>
  <c r="V16" i="31" s="1"/>
  <c r="Q16" i="31"/>
  <c r="R16" i="31" s="1"/>
  <c r="M16" i="31"/>
  <c r="N16" i="31" s="1"/>
  <c r="I16" i="31"/>
  <c r="J16" i="31" s="1"/>
  <c r="U6" i="31"/>
  <c r="V6" i="31" s="1"/>
  <c r="Q6" i="31"/>
  <c r="R6" i="31" s="1"/>
  <c r="M6" i="31"/>
  <c r="N6" i="31" s="1"/>
  <c r="I6" i="31"/>
  <c r="J6" i="31" s="1"/>
  <c r="H24" i="31"/>
  <c r="T15" i="31"/>
  <c r="Q15" i="31"/>
  <c r="R15" i="31" s="1"/>
  <c r="M15" i="31"/>
  <c r="N15" i="31" s="1"/>
  <c r="I15" i="31"/>
  <c r="J15" i="31" s="1"/>
  <c r="U5" i="31"/>
  <c r="V5" i="31" s="1"/>
  <c r="Q5" i="31"/>
  <c r="R5" i="31" s="1"/>
  <c r="M5" i="31"/>
  <c r="N5" i="31" s="1"/>
  <c r="I5" i="31"/>
  <c r="J5" i="31" s="1"/>
  <c r="H23" i="31"/>
  <c r="T14" i="31"/>
  <c r="U14" i="31" s="1"/>
  <c r="Q14" i="31"/>
  <c r="R14" i="31" s="1"/>
  <c r="M14" i="31"/>
  <c r="N14" i="31" s="1"/>
  <c r="I14" i="31"/>
  <c r="J14" i="31" s="1"/>
  <c r="U4" i="31"/>
  <c r="V4" i="31" s="1"/>
  <c r="Q4" i="31"/>
  <c r="R4" i="31" s="1"/>
  <c r="M4" i="31"/>
  <c r="N4" i="31" s="1"/>
  <c r="I4" i="31"/>
  <c r="J4" i="31" s="1"/>
  <c r="AO6" i="30"/>
  <c r="AS6" i="30"/>
  <c r="AK4" i="30"/>
  <c r="U5" i="30"/>
  <c r="AS4" i="30"/>
  <c r="AO4" i="30"/>
  <c r="AS5" i="30"/>
  <c r="AS7" i="30"/>
  <c r="V8" i="31" l="1"/>
  <c r="R8" i="31"/>
  <c r="J24" i="31"/>
  <c r="J23" i="31"/>
  <c r="I24" i="31"/>
  <c r="J18" i="31"/>
  <c r="J25" i="31"/>
  <c r="J26" i="31"/>
  <c r="N18" i="31"/>
  <c r="R18" i="31"/>
  <c r="J8" i="31"/>
  <c r="N8" i="31"/>
  <c r="I23" i="31"/>
  <c r="I25" i="31"/>
  <c r="U15" i="31"/>
  <c r="V15" i="31" s="1"/>
  <c r="U17" i="31"/>
  <c r="V17" i="31" s="1"/>
  <c r="I26" i="31"/>
  <c r="AU6" i="30"/>
  <c r="AT6" i="30"/>
  <c r="AO7" i="30"/>
  <c r="AP7" i="30" s="1"/>
  <c r="AQ7" i="30" s="1"/>
  <c r="AK7" i="30"/>
  <c r="AL7" i="30" s="1"/>
  <c r="AM7" i="30" s="1"/>
  <c r="AG7" i="30"/>
  <c r="AH7" i="30" s="1"/>
  <c r="M26" i="31" l="1"/>
  <c r="O25" i="31"/>
  <c r="N25" i="31"/>
  <c r="Q24" i="31"/>
  <c r="L25" i="31"/>
  <c r="N23" i="31"/>
  <c r="M24" i="31"/>
  <c r="N24" i="31"/>
  <c r="M25" i="31"/>
  <c r="Q23" i="31"/>
  <c r="O23" i="31"/>
  <c r="P23" i="31"/>
  <c r="L23" i="31"/>
  <c r="K24" i="31"/>
  <c r="L24" i="31"/>
  <c r="K23" i="31"/>
  <c r="V18" i="31"/>
  <c r="O24" i="31"/>
  <c r="P25" i="31"/>
  <c r="P24" i="31"/>
  <c r="K26" i="31"/>
  <c r="L26" i="31"/>
  <c r="O26" i="31"/>
  <c r="Q25" i="31"/>
  <c r="P26" i="31"/>
  <c r="M23" i="31"/>
  <c r="N26" i="31"/>
  <c r="K25" i="31"/>
  <c r="Q26" i="31"/>
  <c r="AT7" i="30"/>
  <c r="AU7" i="30"/>
  <c r="AC7" i="30"/>
  <c r="AD7" i="30" s="1"/>
  <c r="Y7" i="30"/>
  <c r="Z7" i="30" s="1"/>
  <c r="BD5" i="31" l="1"/>
  <c r="BE5" i="31" s="1"/>
  <c r="BF5" i="31" s="1"/>
  <c r="T24" i="31"/>
  <c r="U24" i="31" s="1"/>
  <c r="V24" i="31" s="1"/>
  <c r="BD7" i="31"/>
  <c r="BE7" i="31" s="1"/>
  <c r="BF7" i="31" s="1"/>
  <c r="T23" i="31"/>
  <c r="U23" i="31" s="1"/>
  <c r="V23" i="31" s="1"/>
  <c r="T26" i="31"/>
  <c r="U26" i="31" s="1"/>
  <c r="V26" i="31" s="1"/>
  <c r="T25" i="31"/>
  <c r="U25" i="31" s="1"/>
  <c r="V25" i="31" s="1"/>
  <c r="BD6" i="31"/>
  <c r="BE6" i="31" s="1"/>
  <c r="BF6" i="31" s="1"/>
  <c r="BD4" i="31"/>
  <c r="BE4" i="31" s="1"/>
  <c r="BF4" i="31" s="1"/>
  <c r="AV7" i="30"/>
  <c r="BA7" i="30"/>
  <c r="AX7" i="30"/>
  <c r="AY7" i="30"/>
  <c r="AZ7" i="30"/>
  <c r="AW7" i="30"/>
  <c r="BB7" i="30"/>
  <c r="U7" i="30"/>
  <c r="V7" i="30" s="1"/>
  <c r="BF8" i="31" l="1"/>
  <c r="V27" i="31"/>
  <c r="BJ7" i="30"/>
  <c r="BK7" i="30" s="1"/>
  <c r="BL7" i="30" s="1"/>
  <c r="BE7" i="30"/>
  <c r="BF7" i="30" s="1"/>
  <c r="BG7" i="30" s="1"/>
  <c r="Q7" i="30"/>
  <c r="R7" i="30" s="1"/>
  <c r="M7" i="30"/>
  <c r="N7" i="30" s="1"/>
  <c r="I7" i="30" l="1"/>
  <c r="J7" i="30" s="1"/>
  <c r="AK6" i="30" l="1"/>
  <c r="AL6" i="30" s="1"/>
  <c r="AM6" i="30" s="1"/>
  <c r="AG6" i="30"/>
  <c r="AH6" i="30" s="1"/>
  <c r="AC6" i="30"/>
  <c r="AD6" i="30" s="1"/>
  <c r="Y6" i="30"/>
  <c r="Z6" i="30" s="1"/>
  <c r="U6" i="30"/>
  <c r="V6" i="30" s="1"/>
  <c r="Q6" i="30"/>
  <c r="R6" i="30" s="1"/>
  <c r="M6" i="30"/>
  <c r="N6" i="30" s="1"/>
  <c r="I6" i="30"/>
  <c r="J6" i="30" s="1"/>
  <c r="AO5" i="30"/>
  <c r="AK5" i="30"/>
  <c r="AL5" i="30" s="1"/>
  <c r="AM5" i="30" s="1"/>
  <c r="AG5" i="30"/>
  <c r="AH5" i="30" s="1"/>
  <c r="AC5" i="30"/>
  <c r="AD5" i="30" s="1"/>
  <c r="Y5" i="30"/>
  <c r="Z5" i="30" s="1"/>
  <c r="V5" i="30"/>
  <c r="Q5" i="30"/>
  <c r="R5" i="30" s="1"/>
  <c r="M5" i="30"/>
  <c r="N5" i="30" s="1"/>
  <c r="I5" i="30"/>
  <c r="J5" i="30" s="1"/>
  <c r="AL4" i="30"/>
  <c r="AM4" i="30" s="1"/>
  <c r="AG4" i="30"/>
  <c r="AH4" i="30" s="1"/>
  <c r="AH8" i="30" s="1"/>
  <c r="AC4" i="30"/>
  <c r="AD4" i="30" s="1"/>
  <c r="Y4" i="30"/>
  <c r="Z4" i="30" s="1"/>
  <c r="U4" i="30"/>
  <c r="V4" i="30" s="1"/>
  <c r="Q4" i="30"/>
  <c r="R4" i="30" s="1"/>
  <c r="R8" i="30" s="1"/>
  <c r="M4" i="30"/>
  <c r="N4" i="30" s="1"/>
  <c r="I4" i="30"/>
  <c r="J4" i="30" s="1"/>
  <c r="Z8" i="30" l="1"/>
  <c r="AM8" i="30"/>
  <c r="J8" i="30"/>
  <c r="V8" i="30"/>
  <c r="N8" i="30"/>
  <c r="AD8" i="30"/>
  <c r="AU5" i="30"/>
  <c r="AT4" i="30"/>
  <c r="AP4" i="30"/>
  <c r="AQ4" i="30" s="1"/>
  <c r="AU4" i="30"/>
  <c r="AT5" i="30"/>
  <c r="AP5" i="30"/>
  <c r="AQ5" i="30" s="1"/>
  <c r="AP6" i="30"/>
  <c r="AQ6" i="30" s="1"/>
  <c r="AQ8" i="30" l="1"/>
  <c r="BB6" i="30"/>
  <c r="AV4" i="30"/>
  <c r="AX5" i="30"/>
  <c r="AZ5" i="30"/>
  <c r="AW5" i="30"/>
  <c r="BA5" i="30"/>
  <c r="BB5" i="30"/>
  <c r="AY5" i="30"/>
  <c r="AV5" i="30"/>
  <c r="BA6" i="30"/>
  <c r="AX6" i="30"/>
  <c r="AZ6" i="30"/>
  <c r="AY6" i="30"/>
  <c r="AW6" i="30"/>
  <c r="AV6" i="30"/>
  <c r="BB4" i="30"/>
  <c r="AY4" i="30"/>
  <c r="AW4" i="30"/>
  <c r="BA4" i="30"/>
  <c r="AX4" i="30"/>
  <c r="AZ4" i="30"/>
  <c r="C17" i="18"/>
  <c r="BE6" i="30" l="1"/>
  <c r="BJ5" i="30"/>
  <c r="BK5" i="30" s="1"/>
  <c r="BL5" i="30" s="1"/>
  <c r="BE5" i="30"/>
  <c r="BF5" i="30" s="1"/>
  <c r="BG5" i="30" s="1"/>
  <c r="BJ6" i="30"/>
  <c r="BK6" i="30" s="1"/>
  <c r="BL6" i="30" s="1"/>
  <c r="BF6" i="30"/>
  <c r="BG6" i="30" s="1"/>
  <c r="BJ4" i="30"/>
  <c r="BK4" i="30" s="1"/>
  <c r="BL4" i="30" s="1"/>
  <c r="BE4" i="30"/>
  <c r="BF4" i="30" s="1"/>
  <c r="BG4" i="30" s="1"/>
  <c r="G15" i="18"/>
  <c r="F16" i="18" s="1"/>
  <c r="G16" i="18"/>
  <c r="G17" i="18"/>
  <c r="E15" i="18"/>
  <c r="D16" i="18" s="1"/>
  <c r="E16" i="18"/>
  <c r="D17" i="18" s="1"/>
  <c r="E17" i="18"/>
  <c r="C15" i="18"/>
  <c r="B16" i="18" s="1"/>
  <c r="C16" i="18"/>
  <c r="B17" i="18" s="1"/>
  <c r="C14" i="18"/>
  <c r="B15" i="18" s="1"/>
  <c r="D14" i="18"/>
  <c r="E14" i="18"/>
  <c r="D15" i="18" s="1"/>
  <c r="F14" i="18"/>
  <c r="G14" i="18"/>
  <c r="B14" i="18"/>
  <c r="F17" i="18"/>
  <c r="F15" i="18"/>
  <c r="BG8" i="30" l="1"/>
  <c r="BL8" i="30"/>
</calcChain>
</file>

<file path=xl/sharedStrings.xml><?xml version="1.0" encoding="utf-8"?>
<sst xmlns="http://schemas.openxmlformats.org/spreadsheetml/2006/main" count="1546" uniqueCount="951">
  <si>
    <t>Lista Universidades Públicas en Colombia (Ministerio de educación )</t>
  </si>
  <si>
    <t>Universidad de Antioquia</t>
  </si>
  <si>
    <t>Tomado de:</t>
  </si>
  <si>
    <t>https://www.mineducacion.gov.co/sistemasdeinformacion/1735/w3-article-220340.html?_noredirect=1</t>
  </si>
  <si>
    <t>Universidad de Caldas</t>
  </si>
  <si>
    <t>Universidad de Cartagena</t>
  </si>
  <si>
    <t>Universidad de Córdoba</t>
  </si>
  <si>
    <t>Universidad de Cundinamarca</t>
  </si>
  <si>
    <t>Universidad de la Amazonía</t>
  </si>
  <si>
    <t>Universidad de la Guajira</t>
  </si>
  <si>
    <t>Universidad de los Llanos</t>
  </si>
  <si>
    <t>Universidad de Nariño</t>
  </si>
  <si>
    <t>Universidad de Pamplona</t>
  </si>
  <si>
    <t>Universidad de Sucre</t>
  </si>
  <si>
    <t>Universidad del Atlántico</t>
  </si>
  <si>
    <t>Universidad del Cauca</t>
  </si>
  <si>
    <t>Universidad del Magdalena</t>
  </si>
  <si>
    <t>Universidad del Pacífico</t>
  </si>
  <si>
    <t>Universidad del Quindío</t>
  </si>
  <si>
    <t>Universidad del Tolima</t>
  </si>
  <si>
    <t>Universidad del Valle</t>
  </si>
  <si>
    <t>Universidad Distrital Francisco José de Caldas</t>
  </si>
  <si>
    <t>Universidad Francisco de Paula Santander - Principal Cúcuta</t>
  </si>
  <si>
    <t>Universidad Francisco de Paula Santander - Seccional Ocaña</t>
  </si>
  <si>
    <t>Universidad Industrial de Santander</t>
  </si>
  <si>
    <t>Universidad Militar Nueva Granada</t>
  </si>
  <si>
    <t>Universidad Nacional Abierta y a Distancia</t>
  </si>
  <si>
    <t>Universidad Nacional de Colombia</t>
  </si>
  <si>
    <t>Universidad Pedagógica Nacional</t>
  </si>
  <si>
    <t>Universidad Pedagógica y Tecnológica de Colombia</t>
  </si>
  <si>
    <t>Universidad Popular del Cesar</t>
  </si>
  <si>
    <t>Universidad Surcolombiana</t>
  </si>
  <si>
    <t>Universidad Tecnológica de Pereira</t>
  </si>
  <si>
    <t>Universidad Tecnológica del Chocó Diego Luis Córdoba</t>
  </si>
  <si>
    <t>Universidad Colegio Mayor de Cundinamarca</t>
  </si>
  <si>
    <t>EMPRESA 1</t>
  </si>
  <si>
    <t>EMPRESA 2</t>
  </si>
  <si>
    <t>EMPRESA 3</t>
  </si>
  <si>
    <t>EMPRESA 4</t>
  </si>
  <si>
    <t>EMPRESA 5</t>
  </si>
  <si>
    <t>EMPRESA 6</t>
  </si>
  <si>
    <t>EMPRESA 7</t>
  </si>
  <si>
    <t>MEDIA GEOMETRICA</t>
  </si>
  <si>
    <t>PROMEDIO SIMPLE</t>
  </si>
  <si>
    <t>ANÁLISIS DE DISPERSIÓN</t>
  </si>
  <si>
    <t>ITEM</t>
  </si>
  <si>
    <t>DESCRIPCIÓN</t>
  </si>
  <si>
    <t>CANTIDAD</t>
  </si>
  <si>
    <t xml:space="preserve">UNIDAD </t>
  </si>
  <si>
    <t>IVA</t>
  </si>
  <si>
    <t xml:space="preserve">Precio unitario  antes de IVA </t>
  </si>
  <si>
    <t>Precio unitario  IVA incluido</t>
  </si>
  <si>
    <t>PRECIO TOTAL IVA INCLUIDO</t>
  </si>
  <si>
    <t>DESVIACIÓN ESTÁNDAR</t>
  </si>
  <si>
    <t>RANGO MÍNIMO</t>
  </si>
  <si>
    <t>RANGO MÁXIMO</t>
  </si>
  <si>
    <t>Empresa 1</t>
  </si>
  <si>
    <t>Empresa 2</t>
  </si>
  <si>
    <t>Empresa 3</t>
  </si>
  <si>
    <t>Empresa 4</t>
  </si>
  <si>
    <t>Empresa 5</t>
  </si>
  <si>
    <t>Empresa 6</t>
  </si>
  <si>
    <t>Empresa 7</t>
  </si>
  <si>
    <t>RNW NCI NCM</t>
  </si>
  <si>
    <t>Nutanix Cloud Infraestructure and Nutanix Cloud Manager License</t>
  </si>
  <si>
    <t>CORE</t>
  </si>
  <si>
    <t>RNW SEC</t>
  </si>
  <si>
    <t>Nutanix Cloud InfraestructureSecurity Add On License</t>
  </si>
  <si>
    <t>NUS</t>
  </si>
  <si>
    <t>License to Nutanix Unified Storage</t>
  </si>
  <si>
    <t>TiB</t>
  </si>
  <si>
    <t>PRECIO TOTAL</t>
  </si>
  <si>
    <t>OCULTAR ESTA HOJA ANTES DE ENVIAR AL MERCADO</t>
  </si>
  <si>
    <t>Cálculos para determinar el tamaño empresarial</t>
  </si>
  <si>
    <t>UVT 2022 ---&gt;</t>
  </si>
  <si>
    <t>UVT debe corresponder al último año que se solicita información finanicera.</t>
  </si>
  <si>
    <t>Resolución conjunta número 2225 de 2019 MinCIT - Artículo 1°</t>
  </si>
  <si>
    <t>Decreto 957 de 2019</t>
  </si>
  <si>
    <t>Manufacturero</t>
  </si>
  <si>
    <t>Servicio</t>
  </si>
  <si>
    <t>Comercio</t>
  </si>
  <si>
    <t>Microempresa</t>
  </si>
  <si>
    <t>Pequeña empresa</t>
  </si>
  <si>
    <t>Mediana empresa</t>
  </si>
  <si>
    <t xml:space="preserve">Gran empresa </t>
  </si>
  <si>
    <r>
      <t xml:space="preserve">Resolución conjunta número 2225 de 2019 - Artículo 3°. </t>
    </r>
    <r>
      <rPr>
        <sz val="8"/>
        <color theme="1"/>
        <rFont val="Arial"/>
        <family val="2"/>
      </rPr>
      <t>Correspondencia de los sectores. Para efectos de determinar cuál es el rango de tamaño aplicable por actividad económica, considérese la siguiente correspondencia, de acuerdo con lo dispuesto en el parágrafo 4° del artículo 2.2.1.13.2.2 del Decreto número 1074 de 2015, así:</t>
    </r>
  </si>
  <si>
    <t>CIIU</t>
  </si>
  <si>
    <t>Descripción Clasificación Industrial Internacional Uniforme Versión 4 A.C</t>
  </si>
  <si>
    <t>Sector</t>
  </si>
  <si>
    <t>A0111</t>
  </si>
  <si>
    <t>Cultivo de cereales (excepto arroz), legumbres y semillas oleaginosas</t>
  </si>
  <si>
    <t>A0112</t>
  </si>
  <si>
    <t>Cultivo de arroz</t>
  </si>
  <si>
    <t>A0113</t>
  </si>
  <si>
    <t>Cultivo de hortalizas, raíces y tubérculos</t>
  </si>
  <si>
    <t>A0114</t>
  </si>
  <si>
    <t>Cultivo de tabaco</t>
  </si>
  <si>
    <t>A0115</t>
  </si>
  <si>
    <t>Cultivo de plantas textiles</t>
  </si>
  <si>
    <t>A0119</t>
  </si>
  <si>
    <t>Otros cultivos transitorios n.c.p.</t>
  </si>
  <si>
    <t>A0121</t>
  </si>
  <si>
    <t>Cultivo de frutas tropicales y subtropicales</t>
  </si>
  <si>
    <t>A0122</t>
  </si>
  <si>
    <t>Cultivo de plátano y banano</t>
  </si>
  <si>
    <t>A0123</t>
  </si>
  <si>
    <t>Cultivo de café</t>
  </si>
  <si>
    <t>A0124</t>
  </si>
  <si>
    <t>Cultivo de caña de azúcar</t>
  </si>
  <si>
    <t>A0125</t>
  </si>
  <si>
    <t>Cultivo de flor de corte</t>
  </si>
  <si>
    <t>A0126</t>
  </si>
  <si>
    <t>Cultivo de palma para aceite (palma africana) y otros frutos oleaginosos</t>
  </si>
  <si>
    <t>A0127</t>
  </si>
  <si>
    <t>Cultivo de plantas con las que se preparan bebidas</t>
  </si>
  <si>
    <t>A0128</t>
  </si>
  <si>
    <t>Cultivo de especias y de plantas aromáticas y medicinales</t>
  </si>
  <si>
    <t>A0129</t>
  </si>
  <si>
    <t>Otros cultivos permanentes n.c.p.</t>
  </si>
  <si>
    <t>A0130</t>
  </si>
  <si>
    <t>Propagación de plantas (actividades de los viveros, excepto viveros forestales)</t>
  </si>
  <si>
    <t>A0141</t>
  </si>
  <si>
    <t>Cría de ganado bovino y bufalino</t>
  </si>
  <si>
    <t>A0142</t>
  </si>
  <si>
    <t>Cría de caballos y otros equinos</t>
  </si>
  <si>
    <t>A0143</t>
  </si>
  <si>
    <t>Cría de ovejas y cabras</t>
  </si>
  <si>
    <t>A0144</t>
  </si>
  <si>
    <t>Cría de ganado porcino</t>
  </si>
  <si>
    <t>A0145</t>
  </si>
  <si>
    <t>Cría de aves de corral</t>
  </si>
  <si>
    <t>A0149</t>
  </si>
  <si>
    <t>Cría de otros animales n.c.p.</t>
  </si>
  <si>
    <t>A0150</t>
  </si>
  <si>
    <t>Explotación mixta (agrícola y pecuaria)</t>
  </si>
  <si>
    <t>A0161</t>
  </si>
  <si>
    <t>Actividades de apoyo a la agricultura</t>
  </si>
  <si>
    <t>A0162</t>
  </si>
  <si>
    <t>Actividades de apoyo a la ganadería</t>
  </si>
  <si>
    <t>A0163</t>
  </si>
  <si>
    <t>Actividades posteriores a la cosecha</t>
  </si>
  <si>
    <t>A0164</t>
  </si>
  <si>
    <t>Tratamiento de semillas para propagación</t>
  </si>
  <si>
    <t>A0210</t>
  </si>
  <si>
    <t>Silvicultura y otras actividades forestales</t>
  </si>
  <si>
    <t>A0220</t>
  </si>
  <si>
    <t>Extracción de madera</t>
  </si>
  <si>
    <t>A0230</t>
  </si>
  <si>
    <t>Recolección de productos forestales diferentes a la madera</t>
  </si>
  <si>
    <t>A0240</t>
  </si>
  <si>
    <t>Servicios de apoyo a la silvicultura</t>
  </si>
  <si>
    <t>A0311</t>
  </si>
  <si>
    <t>Pesca marítima</t>
  </si>
  <si>
    <t>A0312</t>
  </si>
  <si>
    <t>Pesca de agua dulce</t>
  </si>
  <si>
    <t>A0321</t>
  </si>
  <si>
    <t>Acuicultura marítima</t>
  </si>
  <si>
    <t>A0322</t>
  </si>
  <si>
    <t>Acuicultura de agua dulce</t>
  </si>
  <si>
    <t>B0510</t>
  </si>
  <si>
    <t>Extracción de hulla (carbón de piedra)</t>
  </si>
  <si>
    <t>B0610</t>
  </si>
  <si>
    <t>Extracción de petróleo crudo</t>
  </si>
  <si>
    <t>B0620</t>
  </si>
  <si>
    <t>Extracción de gas natural</t>
  </si>
  <si>
    <t>B0710</t>
  </si>
  <si>
    <t>Extracción de minerales de hierro</t>
  </si>
  <si>
    <t>B0722</t>
  </si>
  <si>
    <t>Extracción de oro y otros metales preciosos</t>
  </si>
  <si>
    <t>B0723</t>
  </si>
  <si>
    <t>Extracción de minerales de níquel</t>
  </si>
  <si>
    <t>B0729</t>
  </si>
  <si>
    <t>Extracción de otros minerales metalíferos no ferrosos n.c.p.</t>
  </si>
  <si>
    <t>B0811</t>
  </si>
  <si>
    <t>Extracción de piedra, arena, arcillas comunes, yeso y anhidrita</t>
  </si>
  <si>
    <t>B0812</t>
  </si>
  <si>
    <t>Extracción de arcillas de uso industrial, caliza, caolín y bentonitas</t>
  </si>
  <si>
    <t>B0820</t>
  </si>
  <si>
    <t>Extracción de esmeraldas, piedras preciosas y semipreciosas</t>
  </si>
  <si>
    <t>B0891</t>
  </si>
  <si>
    <t>Extracción de minerales para la fabricación de abonos y productos químicos</t>
  </si>
  <si>
    <t>B0892</t>
  </si>
  <si>
    <t>Extracción de halita (sal)</t>
  </si>
  <si>
    <t>B0899</t>
  </si>
  <si>
    <t>Extracción de otros minerales no metálicos n.c.p.</t>
  </si>
  <si>
    <t>B0910</t>
  </si>
  <si>
    <t>Actividades de apoyo para la extracción de petróleo y de gas natural</t>
  </si>
  <si>
    <t>B0990</t>
  </si>
  <si>
    <t>Actividades de apoyo para otras actividades de explotación de minas y canteras</t>
  </si>
  <si>
    <t>C1011</t>
  </si>
  <si>
    <t>Procesamiento y conservación de carne y productos cárnicos</t>
  </si>
  <si>
    <t>C1012</t>
  </si>
  <si>
    <t>Procesamiento y conservación de pescados, crustáceos y moluscos</t>
  </si>
  <si>
    <t>C1020</t>
  </si>
  <si>
    <t>Procesamiento y conservación de frutas, legumbres, hortalizas y tubérculos</t>
  </si>
  <si>
    <t>C1030</t>
  </si>
  <si>
    <t>Elaboración de aceites y grasas de origen vegetal y animal</t>
  </si>
  <si>
    <t>C1040</t>
  </si>
  <si>
    <t>Elaboración de productos lácteos</t>
  </si>
  <si>
    <t>C1051</t>
  </si>
  <si>
    <t>Elaboración de productos de molinería</t>
  </si>
  <si>
    <t>C1052</t>
  </si>
  <si>
    <t>Elaboración de almidones y productos derivados del almidón</t>
  </si>
  <si>
    <t>C1061</t>
  </si>
  <si>
    <t>Trilla de café</t>
  </si>
  <si>
    <t>C1062</t>
  </si>
  <si>
    <t>Descafeinado, tostión y molienda del café</t>
  </si>
  <si>
    <t>C1063</t>
  </si>
  <si>
    <t>Otros derivados del café</t>
  </si>
  <si>
    <t>C1071</t>
  </si>
  <si>
    <t>Elaboración y refinación de azúcar</t>
  </si>
  <si>
    <t>C1072</t>
  </si>
  <si>
    <t>Elaboración de panela</t>
  </si>
  <si>
    <t>C1081</t>
  </si>
  <si>
    <t>Elaboración de productos de panadería</t>
  </si>
  <si>
    <t>C1082</t>
  </si>
  <si>
    <t>Elaboración de cacao, chocolate y productos de confitería</t>
  </si>
  <si>
    <t>C1083</t>
  </si>
  <si>
    <t>Elaboración de macarrones, fideos, alcuzcuz y productos farináceos similares</t>
  </si>
  <si>
    <t>C1084</t>
  </si>
  <si>
    <t>Elaboración de comidas y platos preparados</t>
  </si>
  <si>
    <t>C1089</t>
  </si>
  <si>
    <t>Elaboración de otros productos alimenticios n.c.p.</t>
  </si>
  <si>
    <t>C1090</t>
  </si>
  <si>
    <t>Elaboración de alimentos preparados para animales</t>
  </si>
  <si>
    <t>C1101</t>
  </si>
  <si>
    <t>Destilación, rectificación y mezcla de bebidas alcohólicas</t>
  </si>
  <si>
    <t>C1102</t>
  </si>
  <si>
    <t>Elaboración de bebidas fermentadas no destiladas</t>
  </si>
  <si>
    <t>C1103</t>
  </si>
  <si>
    <t>Producción de malta, elaboración de cervezas y otras bebidas malteadas</t>
  </si>
  <si>
    <t>C1104</t>
  </si>
  <si>
    <t>Elaboración de bebidas no alcohólicas, producción de aguas minerales y de otras aguas embotelladas</t>
  </si>
  <si>
    <t>C1200</t>
  </si>
  <si>
    <t>Elaboración de productos de tabaco</t>
  </si>
  <si>
    <t>C1311</t>
  </si>
  <si>
    <t>Preparación e hilatura de fibras textiles</t>
  </si>
  <si>
    <t>C1312</t>
  </si>
  <si>
    <t>Tejeduría de productos textiles</t>
  </si>
  <si>
    <t>C1313</t>
  </si>
  <si>
    <t>Acabado de productos textiles</t>
  </si>
  <si>
    <t>C1391</t>
  </si>
  <si>
    <t>Fabricación de tejidos de punto y ganchillo</t>
  </si>
  <si>
    <t>C1392</t>
  </si>
  <si>
    <t>Confección de artículos con materiales textiles, excepto prendas de vestir</t>
  </si>
  <si>
    <t>C1393</t>
  </si>
  <si>
    <t>Fabricación de tapetes y alfombras para pisos</t>
  </si>
  <si>
    <t>C1394</t>
  </si>
  <si>
    <t>Fabricación de cuerdas, cordeles, cables, bramantes y redes</t>
  </si>
  <si>
    <t>C1399</t>
  </si>
  <si>
    <t>Fabricación de otros artículos textiles n.c.p.</t>
  </si>
  <si>
    <t>C1410</t>
  </si>
  <si>
    <t>Confección de prendas de vestir, excepto prendas de piel</t>
  </si>
  <si>
    <t>C1420</t>
  </si>
  <si>
    <t>Fabricación de artículos de piel</t>
  </si>
  <si>
    <t>C1430</t>
  </si>
  <si>
    <t>Fabricación de artículos de punto y ganchillo</t>
  </si>
  <si>
    <t>C1511</t>
  </si>
  <si>
    <t>Curtido y recurtido de cueros; recurtido y teñido de pieles</t>
  </si>
  <si>
    <t>C1512</t>
  </si>
  <si>
    <t>Fabricación de artículos de viaje, bolsos de mano y artículos similares elaborados en cuero, y fabricación de artículos de talabartería y guarnicionería</t>
  </si>
  <si>
    <t>C1513</t>
  </si>
  <si>
    <t>Fabricación de artículos de viaje, bolsos de mano y artículos similares; artículos de talabartería y guarnicionería elaborados en otros materiales</t>
  </si>
  <si>
    <t>C1521</t>
  </si>
  <si>
    <t>Fabricación de calzado de cuero y piel, con cualquier tipo de suela</t>
  </si>
  <si>
    <t>C1522</t>
  </si>
  <si>
    <t>Fabricación de otros tipos de calzado, excepto calzado de cuero y piel</t>
  </si>
  <si>
    <t>C1523</t>
  </si>
  <si>
    <t>Fabricación de partes del calzado</t>
  </si>
  <si>
    <t>C1610</t>
  </si>
  <si>
    <t>Aserrado, acepillado e impregnación de la madera</t>
  </si>
  <si>
    <t>C1620</t>
  </si>
  <si>
    <t>Fabricación de hojas de madera para enchapado; fabricación de tableros contrachapados, tableros laminados, tableros de partículas y otros tableros y paneles</t>
  </si>
  <si>
    <t>C1630</t>
  </si>
  <si>
    <t>Fabricación de partes y piezas de madera, de carpintería y ebanistería para la construcción</t>
  </si>
  <si>
    <t>C1640</t>
  </si>
  <si>
    <t>Fabricación de recipientes de madera</t>
  </si>
  <si>
    <t>C1690</t>
  </si>
  <si>
    <t>Fabricación de otros productos de madera; fabricación de artículos de corcho, cestería y espartería</t>
  </si>
  <si>
    <t>C1701</t>
  </si>
  <si>
    <t>Fabricación de pulpas (pastas) celulósicas; papel y cartón</t>
  </si>
  <si>
    <t>C1702</t>
  </si>
  <si>
    <t>Fabricación de papel y cartón ondulado (corrugado); fabricación de envases, empaques y de embalajes de papel y cartón</t>
  </si>
  <si>
    <t>C1709</t>
  </si>
  <si>
    <t>Fabricación de otros artículos de papel y cartón</t>
  </si>
  <si>
    <t>C1811</t>
  </si>
  <si>
    <t>Actividades de impresión</t>
  </si>
  <si>
    <t>C1812</t>
  </si>
  <si>
    <t>Actividades de servicios relacionados con la impresión</t>
  </si>
  <si>
    <t>C1820</t>
  </si>
  <si>
    <t>Producción de copias a partir de grabaciones originales</t>
  </si>
  <si>
    <t>C1910</t>
  </si>
  <si>
    <t>Fabricación de productos de hornos de coque</t>
  </si>
  <si>
    <t>C1921</t>
  </si>
  <si>
    <t>Fabricación de productos de la refinación del petróleo</t>
  </si>
  <si>
    <t>C2011</t>
  </si>
  <si>
    <t>Fabricación de sustancias y productos químicos básicos</t>
  </si>
  <si>
    <t>C2012</t>
  </si>
  <si>
    <t>Fabricación de abonos y compuestos inorgánicos nitrogenados</t>
  </si>
  <si>
    <t>C2013</t>
  </si>
  <si>
    <t>Fabricación de plásticos en formas primarias</t>
  </si>
  <si>
    <t>C2014</t>
  </si>
  <si>
    <t>Fabricación de caucho sintético en formas primarias</t>
  </si>
  <si>
    <t>C2021</t>
  </si>
  <si>
    <t>Fabricación de plaguicidas y otros productos químicos de uso agropecuario</t>
  </si>
  <si>
    <t>C2022</t>
  </si>
  <si>
    <t>Fabricación de pinturas, barnices y revestimientos similares, tintas para impresión y masillas</t>
  </si>
  <si>
    <t>C2023</t>
  </si>
  <si>
    <t>Fabricación de jabones y detergentes, preparados para limpiar y pulir; perfumes y preparados de tocador</t>
  </si>
  <si>
    <t>C2029</t>
  </si>
  <si>
    <t>Fabricación de otros productos químicos n.c.p.</t>
  </si>
  <si>
    <t>C2030</t>
  </si>
  <si>
    <t>Fabricación de fibras sintéticas y artificiales</t>
  </si>
  <si>
    <t>C2100</t>
  </si>
  <si>
    <t>Fabricación de productos farmacéuticos, sustancias químicas medicinales y productos botánicos de uso farmacéutico</t>
  </si>
  <si>
    <t>C2211</t>
  </si>
  <si>
    <t>Fabricación de llantas y neumáticos de caucho</t>
  </si>
  <si>
    <t>C2212</t>
  </si>
  <si>
    <t>Reencauche de llantas usadas</t>
  </si>
  <si>
    <t>C2219</t>
  </si>
  <si>
    <t>Fabricación de formas básicas de caucho y otros productos de caucho n.c.p.</t>
  </si>
  <si>
    <t>C2221</t>
  </si>
  <si>
    <t>Fabricación de formas básicas de plástico</t>
  </si>
  <si>
    <t>C2229</t>
  </si>
  <si>
    <t>Fabricación de artículos de plástico n.c.p.</t>
  </si>
  <si>
    <t>C2310</t>
  </si>
  <si>
    <t>Fabricación de vidrio y productos de vidrio</t>
  </si>
  <si>
    <t>C2391</t>
  </si>
  <si>
    <t>Fabricación de productos refractarios</t>
  </si>
  <si>
    <t>C2392</t>
  </si>
  <si>
    <t>Fabricación de materiales de arcilla para la construcción</t>
  </si>
  <si>
    <t>C2393</t>
  </si>
  <si>
    <t>Fabricación de otros productos de cerámica y porcelana</t>
  </si>
  <si>
    <t>C2394</t>
  </si>
  <si>
    <t>Fabricación de cemento, cal y yeso</t>
  </si>
  <si>
    <t>C2395</t>
  </si>
  <si>
    <t>Fabricación de artículos de hormigón, cemento y yeso</t>
  </si>
  <si>
    <t>C2396</t>
  </si>
  <si>
    <t>Corte, tallado y acabado de la piedra</t>
  </si>
  <si>
    <t>C2399</t>
  </si>
  <si>
    <t>Fabricación de otros productos minerales no metálicos n.c.p.</t>
  </si>
  <si>
    <t>C2410</t>
  </si>
  <si>
    <t>Industrias básicas de hierro y de acero</t>
  </si>
  <si>
    <t>C2421</t>
  </si>
  <si>
    <t>Industrias básicas de metales preciosos</t>
  </si>
  <si>
    <t>C2429</t>
  </si>
  <si>
    <t>Industrias básicas de otros metales no ferrosos</t>
  </si>
  <si>
    <t>C2431</t>
  </si>
  <si>
    <t>Fundición de hierro y de acero</t>
  </si>
  <si>
    <t>C2432</t>
  </si>
  <si>
    <t>Fundición de metales no ferrosos</t>
  </si>
  <si>
    <t>C2511</t>
  </si>
  <si>
    <t>Fabricación de productos metálicos para uso estructural</t>
  </si>
  <si>
    <t>C2512</t>
  </si>
  <si>
    <t>Fabricación de tanques, depósitos y recipientes de metal, excepto los utilizados para el envase o transporte de mercancías</t>
  </si>
  <si>
    <t>C2513</t>
  </si>
  <si>
    <t>Fabricación de generadores de vapor, excepto calderas de agua caliente para calefacción central</t>
  </si>
  <si>
    <t>C2591</t>
  </si>
  <si>
    <t>Forja, prensado, estampado y laminado de metal; pulvimetalurgia</t>
  </si>
  <si>
    <t>C2592</t>
  </si>
  <si>
    <t>Tratamiento y revestimiento de metales; mecanizado</t>
  </si>
  <si>
    <t>C2593</t>
  </si>
  <si>
    <t>Fabricación de artículos de cuchillería, herramientas de mano y artículos de ferretería</t>
  </si>
  <si>
    <t>C2599</t>
  </si>
  <si>
    <t>Fabricación de otros productos elaborados de metal n.c.p.</t>
  </si>
  <si>
    <t>C2610</t>
  </si>
  <si>
    <t>Fabricación de componentes y tableros electrónicos</t>
  </si>
  <si>
    <t>C2620</t>
  </si>
  <si>
    <t>Fabricación de computadoras y de equipo periférico</t>
  </si>
  <si>
    <t>C2630</t>
  </si>
  <si>
    <t>Fabricación de equipos de comunicación</t>
  </si>
  <si>
    <t>C2640</t>
  </si>
  <si>
    <t>Fabricación de aparatos electrónicos de consumo</t>
  </si>
  <si>
    <t>C2651</t>
  </si>
  <si>
    <t>Fabricación de equipo de medición, prueba, navegación y control</t>
  </si>
  <si>
    <t>C2660</t>
  </si>
  <si>
    <t>Fabricación de equipo de irradiación y equipo electrónico de uso médico y terapéutico</t>
  </si>
  <si>
    <t>C2670</t>
  </si>
  <si>
    <t>Fabricación de instrumentos ópticos y equipo fotográfico</t>
  </si>
  <si>
    <t>C2711</t>
  </si>
  <si>
    <t>Fabricación de motores, generadores y transformadores eléctricos</t>
  </si>
  <si>
    <t>C2712</t>
  </si>
  <si>
    <t>Fabricación de aparatos de distribución y control de la energía eléctrica</t>
  </si>
  <si>
    <t>C2720</t>
  </si>
  <si>
    <t>Fabricación de pilas, baterías y acumuladores eléctricos</t>
  </si>
  <si>
    <t>C2731</t>
  </si>
  <si>
    <t>Fabricación de hilos y cables eléctricos y de fibra óptica</t>
  </si>
  <si>
    <t>C2740</t>
  </si>
  <si>
    <t>Fabricación de equipos eléctricos de iluminación</t>
  </si>
  <si>
    <t>C2750</t>
  </si>
  <si>
    <t>Fabricación de aparatos de uso doméstico</t>
  </si>
  <si>
    <t>C2790</t>
  </si>
  <si>
    <t>Fabricación de otros tipos de equipo eléctrico n.c.p.</t>
  </si>
  <si>
    <t>C2812</t>
  </si>
  <si>
    <t>Fabricación de equipos de potencia hidráulica y neumática</t>
  </si>
  <si>
    <t>C2813</t>
  </si>
  <si>
    <t>Fabricación de otras bombas, compresores, grifos y válvulas</t>
  </si>
  <si>
    <t>C2814</t>
  </si>
  <si>
    <t>Fabricación de cojinetes, engranajes, trenes de engranajes y piezas de transmisión</t>
  </si>
  <si>
    <t>C2815</t>
  </si>
  <si>
    <t>Fabricación de hornos, hogares y quemadores industriales</t>
  </si>
  <si>
    <t>C2816</t>
  </si>
  <si>
    <t>Fabricación de equipo de elevación y manipulación</t>
  </si>
  <si>
    <t>C2819</t>
  </si>
  <si>
    <t>Fabricación de otros tipos de maquinaria y equipo de uso general n.c.p.</t>
  </si>
  <si>
    <t>C2821</t>
  </si>
  <si>
    <t>Fabricación de maquinaria agropecuaria y forestal</t>
  </si>
  <si>
    <t>C2822</t>
  </si>
  <si>
    <t>Fabricación de máquinas formadoras de metal y de máquinas herramienta</t>
  </si>
  <si>
    <t>C2823</t>
  </si>
  <si>
    <t>Fabricación de maquinaria para la metalurgia</t>
  </si>
  <si>
    <t>C2824</t>
  </si>
  <si>
    <t>Fabricación de maquinaria para explotación de minas y canteras y para obras de construcción</t>
  </si>
  <si>
    <t>C2825</t>
  </si>
  <si>
    <t>Fabricación de maquinaria para la elaboración de alimentos, bebidas y tabaco</t>
  </si>
  <si>
    <t>C2826</t>
  </si>
  <si>
    <t>Fabricación de maquinaria para la elaboración de productos textiles, prendas de vestir y cueros</t>
  </si>
  <si>
    <t>C2829</t>
  </si>
  <si>
    <t>Fabricación de otros tipos de maquinaria y equipo de uso especial n.c.p.</t>
  </si>
  <si>
    <t>C2910</t>
  </si>
  <si>
    <t>Fabricación de vehículos automotores y sus motores</t>
  </si>
  <si>
    <t>C2920</t>
  </si>
  <si>
    <t>Fabricación de carrocerías para vehículos automotores; fabricación de remolques y semirremolques</t>
  </si>
  <si>
    <t>C2930</t>
  </si>
  <si>
    <t>Fabricación de partes, piezas (autopartes) y accesorios (lujos) para vehículos automotores</t>
  </si>
  <si>
    <t>C3011</t>
  </si>
  <si>
    <t>Construcción de barcos y de estructuras flotantes</t>
  </si>
  <si>
    <t>C3012</t>
  </si>
  <si>
    <t>Construcción de embarcaciones de recreo y deporte</t>
  </si>
  <si>
    <t>C3030</t>
  </si>
  <si>
    <t>Fabricación de aeronaves, naves espaciales y de maquinaria conexa</t>
  </si>
  <si>
    <t>C3091</t>
  </si>
  <si>
    <t>Fabricación de motocicletas</t>
  </si>
  <si>
    <t>C3092</t>
  </si>
  <si>
    <t>Fabricación de bicicletas y de sillas de ruedas para personas con discapacidad</t>
  </si>
  <si>
    <t>C3099</t>
  </si>
  <si>
    <t>Fabricación de otros tipos de equipo de transporte n.c.p.</t>
  </si>
  <si>
    <t>C3110</t>
  </si>
  <si>
    <t>Fabricación de muebles</t>
  </si>
  <si>
    <t>C3120</t>
  </si>
  <si>
    <t>Fabricación de colchones y somieres</t>
  </si>
  <si>
    <t>C3210</t>
  </si>
  <si>
    <t>Fabricación de joyas, bisutería y artículos conexos</t>
  </si>
  <si>
    <t>C3230</t>
  </si>
  <si>
    <t>Fabricación de artículos y equipo para la práctica del deporte</t>
  </si>
  <si>
    <t>C3240</t>
  </si>
  <si>
    <t>Fabricación de juegos, juguetes y rompecabezas</t>
  </si>
  <si>
    <t>C3250</t>
  </si>
  <si>
    <t>Fabricación de instrumentos, aparatos y materiales médicos y odontológicos (incluido mobiliario)</t>
  </si>
  <si>
    <t>C3290</t>
  </si>
  <si>
    <t>Otras industrias manufactureras n.c.p.</t>
  </si>
  <si>
    <t>C3311</t>
  </si>
  <si>
    <t>Mantenimiento y reparación especializado de productos elaborados en metal</t>
  </si>
  <si>
    <t>C3312</t>
  </si>
  <si>
    <t>Mantenimiento y reparación especializado de maquinaria y equipo</t>
  </si>
  <si>
    <t>C3313</t>
  </si>
  <si>
    <t>Mantenimiento y reparación especializado de equipo electrónico y óptico</t>
  </si>
  <si>
    <t>C3314</t>
  </si>
  <si>
    <t>Mantenimiento y reparación especializado de equipo eléctrico</t>
  </si>
  <si>
    <t>C3315</t>
  </si>
  <si>
    <t>Mantenimiento y reparación especializado de equipo de transporte, excepto los vehículos automotores, motocicletas y bicicletas</t>
  </si>
  <si>
    <t>C3319</t>
  </si>
  <si>
    <t>Mantenimiento y reparación de otros tipos de equipos y sus componentes n.c.p.</t>
  </si>
  <si>
    <t>C3320</t>
  </si>
  <si>
    <t>Instalación especializada de maquinaria y equipo industrial</t>
  </si>
  <si>
    <t>D3511</t>
  </si>
  <si>
    <t>Generación de energía eléctrica</t>
  </si>
  <si>
    <t>D3512</t>
  </si>
  <si>
    <t>Transmisión de energía eléctrica</t>
  </si>
  <si>
    <t>D3513</t>
  </si>
  <si>
    <t>Distribución de energía eléctrica</t>
  </si>
  <si>
    <t>D3514</t>
  </si>
  <si>
    <t>Comercialización de energía eléctrica</t>
  </si>
  <si>
    <t>D3520</t>
  </si>
  <si>
    <t>Producción de gas; distribución de combustibles gaseosos por tuberías</t>
  </si>
  <si>
    <t>D3530</t>
  </si>
  <si>
    <t>Suministro de vapor y aire acondicionado</t>
  </si>
  <si>
    <t>E3600</t>
  </si>
  <si>
    <t>Captación, tratamiento y distribución de agua</t>
  </si>
  <si>
    <t>E3700</t>
  </si>
  <si>
    <t>Evacuación y tratamiento de aguas residuales</t>
  </si>
  <si>
    <t>E3811</t>
  </si>
  <si>
    <t>Recolección de desechos no peligrosos</t>
  </si>
  <si>
    <t>E3812</t>
  </si>
  <si>
    <t>Recolección de desechos peligrosos</t>
  </si>
  <si>
    <t>E3821</t>
  </si>
  <si>
    <t>Tratamiento y disposición de desechos no peligrosos</t>
  </si>
  <si>
    <t>E3822</t>
  </si>
  <si>
    <t>Tratamiento y disposición de desechos peligrosos</t>
  </si>
  <si>
    <t>E3830</t>
  </si>
  <si>
    <t>Recuperación de materiales</t>
  </si>
  <si>
    <t>E3900</t>
  </si>
  <si>
    <t>Actividades de saneamiento ambiental y otros servicios de gestión de desechos</t>
  </si>
  <si>
    <t>F4111</t>
  </si>
  <si>
    <t>Construcción de edificios residenciales</t>
  </si>
  <si>
    <t>F4112</t>
  </si>
  <si>
    <t>Construcción de edificios no residenciales</t>
  </si>
  <si>
    <t>F4210</t>
  </si>
  <si>
    <t>Construcción de carreteras y vías de ferrocarril</t>
  </si>
  <si>
    <t>F4220</t>
  </si>
  <si>
    <t>Construcción de proyectos de servicio público</t>
  </si>
  <si>
    <t>F4290</t>
  </si>
  <si>
    <t>Construcción de otras obras de ingeniería civil</t>
  </si>
  <si>
    <t>F4311</t>
  </si>
  <si>
    <t>Demolición</t>
  </si>
  <si>
    <t>F4312</t>
  </si>
  <si>
    <t>Preparación del terreno</t>
  </si>
  <si>
    <t>F4321</t>
  </si>
  <si>
    <t>Instalaciones eléctricas</t>
  </si>
  <si>
    <t>F4322</t>
  </si>
  <si>
    <t>Instalaciones de fontanería, calefacción y aire acondicionado</t>
  </si>
  <si>
    <t>F4329</t>
  </si>
  <si>
    <t>Otras instalaciones especializadas</t>
  </si>
  <si>
    <t>F4330</t>
  </si>
  <si>
    <t>Terminación y acabado de edificios y obras de ingeniería civil</t>
  </si>
  <si>
    <t>F4390</t>
  </si>
  <si>
    <t>Otras actividades especializadas para la construcción de edificios y obras de ingeniería civil</t>
  </si>
  <si>
    <t>G4511</t>
  </si>
  <si>
    <t>Comercio de vehículos automotores nuevos</t>
  </si>
  <si>
    <t>G4512</t>
  </si>
  <si>
    <t>Comercio de vehículos automotores usados</t>
  </si>
  <si>
    <t>G4520</t>
  </si>
  <si>
    <t>Mantenimiento y reparación de vehículos automotores</t>
  </si>
  <si>
    <t>G4530</t>
  </si>
  <si>
    <t>Comercio de partes, piezas (autopartes) y accesorios (lujos) para vehículos automotores</t>
  </si>
  <si>
    <t>G4541</t>
  </si>
  <si>
    <t>Comercio de motocicletas y de sus partes, piezas y accesorios</t>
  </si>
  <si>
    <t>G4542</t>
  </si>
  <si>
    <t>Mantenimiento y reparación de motocicletas y de sus partes y piezas</t>
  </si>
  <si>
    <t>G4610</t>
  </si>
  <si>
    <t>Comercio al por mayor a cambio de una retribución o por contrata</t>
  </si>
  <si>
    <t>G4620</t>
  </si>
  <si>
    <t>Comercio al por mayor de materias primas agropecuarias; animales vivos</t>
  </si>
  <si>
    <t>G4631</t>
  </si>
  <si>
    <t>Comercio al por mayor de productos alimenticios</t>
  </si>
  <si>
    <t>G4632</t>
  </si>
  <si>
    <t>Comercio al por mayor de bebidas y tabaco</t>
  </si>
  <si>
    <t>G4641</t>
  </si>
  <si>
    <t>Comercio al por mayor de productos textiles, productos confeccionados para uso doméstico</t>
  </si>
  <si>
    <t>G4642</t>
  </si>
  <si>
    <t>Comercio al por mayor de prendas de vestir</t>
  </si>
  <si>
    <t>G4643</t>
  </si>
  <si>
    <t>Comercio al por mayor de calzado</t>
  </si>
  <si>
    <t>G4644</t>
  </si>
  <si>
    <t>Comercio al por mayor de aparatos y equipo de uso doméstico</t>
  </si>
  <si>
    <t>G4645</t>
  </si>
  <si>
    <t>Comercio al por mayor de productos farmacéuticos, medicinales, cosméticos y de tocador</t>
  </si>
  <si>
    <t>G4649</t>
  </si>
  <si>
    <t>Comercio al por mayor de otros utensilios domésticos n.c.p.</t>
  </si>
  <si>
    <t>G4651</t>
  </si>
  <si>
    <t>Comercio al por mayor de computadores, equipo periférico y programas de informática</t>
  </si>
  <si>
    <t>G4652</t>
  </si>
  <si>
    <t>Comercio al por mayor de equipo, partes y piezas electrónicos y de telecomunicaciones</t>
  </si>
  <si>
    <t>G4653</t>
  </si>
  <si>
    <t>Comercio al por mayor de maquinaria y equipo agropecuarios</t>
  </si>
  <si>
    <t>G4659</t>
  </si>
  <si>
    <t>Comercio al por mayor de otros tipos de maquinaria y equipo n.c.p.</t>
  </si>
  <si>
    <t>G4661</t>
  </si>
  <si>
    <t>Comercio al por mayor de combustibles sólidos, líquidos, gaseosos y productos conexos</t>
  </si>
  <si>
    <t>G4662</t>
  </si>
  <si>
    <t>Comercio al por mayor de metales y productos metalíferos</t>
  </si>
  <si>
    <t>G4663</t>
  </si>
  <si>
    <t>Comercio al por mayor de materiales de construcción, artículos de ferretería, pinturas, productos de vidrio, equipo y materiales de fontanería y calefacción</t>
  </si>
  <si>
    <t>G4664</t>
  </si>
  <si>
    <t>Comercio al por mayor de productos químicos básicos, cauchos y plásticos en formas primarias y productos químicos de uso agropecuario</t>
  </si>
  <si>
    <t>G4665</t>
  </si>
  <si>
    <t>Comercio al por mayor de desperdicios, desechos y chatarra</t>
  </si>
  <si>
    <t>G4669</t>
  </si>
  <si>
    <t>Comercio al por mayor de otros productos n.c.p.</t>
  </si>
  <si>
    <t>G4690</t>
  </si>
  <si>
    <t>Comercio al por mayor no especializado</t>
  </si>
  <si>
    <t>G4711</t>
  </si>
  <si>
    <t>Comercio al por menor en establecimientos no especializados con surtido compuesto principalmente por alimentos, bebidas o tabaco</t>
  </si>
  <si>
    <t>G4719</t>
  </si>
  <si>
    <t>Comercio al por menor en establecimientos no especializados, con surtido compuesto principalmente por productos diferentes de alimentos (víveres en general), bebidas y tabaco</t>
  </si>
  <si>
    <t>G4721</t>
  </si>
  <si>
    <t>Comercio al por menor de productos agrícolas para el consumo en establecimientos especializados</t>
  </si>
  <si>
    <t>G4722</t>
  </si>
  <si>
    <t>Comercio al por menor de leche, productos lácteos y huevos, en establecimientos especializados</t>
  </si>
  <si>
    <t>G4723</t>
  </si>
  <si>
    <t>Comercio al por menor de carnes (incluye aves de corral), productos cárnicos, pescados y productos de mar, en establecimientos especializados</t>
  </si>
  <si>
    <t>G4724</t>
  </si>
  <si>
    <t>Comercio al por menor de bebidas y productos del tabaco, en establecimientos especializados</t>
  </si>
  <si>
    <t>G4729</t>
  </si>
  <si>
    <t>Comercio al por menor de otros productos alimenticios n.c.p., en establecimientos especializados</t>
  </si>
  <si>
    <t>G4731</t>
  </si>
  <si>
    <t>Comercio al por menor de combustible para automotores</t>
  </si>
  <si>
    <t>G4732</t>
  </si>
  <si>
    <t>Comercio al por menor de lubricantes (aceites, grasas), aditivos y productos de limpieza para vehículos automotores</t>
  </si>
  <si>
    <t>G4741</t>
  </si>
  <si>
    <t>Comercio al por menor de computadores, equipos periféricos, programas de informática y equipos de telecomunicaciones en establecimientos especializados</t>
  </si>
  <si>
    <t>G4742</t>
  </si>
  <si>
    <t>Comercio al por menor de equipos y aparatos de sonido y de video, en establecimientos especializados</t>
  </si>
  <si>
    <t>G4751</t>
  </si>
  <si>
    <t>Comercio al por menor de productos textiles en establecimientos especializados</t>
  </si>
  <si>
    <t>G4752</t>
  </si>
  <si>
    <t>Comercio al por menor de artículos de ferretería, pinturas y productos de vidrio en establecimientos especializados</t>
  </si>
  <si>
    <t>G4753</t>
  </si>
  <si>
    <t>Comercio al por menor de tapices, alfombras y cubrimientos para paredes y pisos en establecimientos especializados</t>
  </si>
  <si>
    <t>G4754</t>
  </si>
  <si>
    <t>Comercio al por menor de electrodomésticos y gasodomésticos de uso doméstico, muebles y equipos de iluminación</t>
  </si>
  <si>
    <t>G4755</t>
  </si>
  <si>
    <t>Comercio al por menor de artículos y utensilios de uso doméstico</t>
  </si>
  <si>
    <t>G4759</t>
  </si>
  <si>
    <t>Comercio al por menor de otros artículos domésticos en establecimientos especializados</t>
  </si>
  <si>
    <t>G4761</t>
  </si>
  <si>
    <t>Comercio al por menor de libros, periódicos, materiales y artículos de papelería y escritorio, en establecimientos especializados</t>
  </si>
  <si>
    <t>G4762</t>
  </si>
  <si>
    <t>Comercio al por menor de artículos deportivos, en establecimientos especializados</t>
  </si>
  <si>
    <t>G4769</t>
  </si>
  <si>
    <t>Comercio al por menor de otros artículos culturales y de entretenimiento n.c.p. en establecimientos especializados</t>
  </si>
  <si>
    <t>G4771</t>
  </si>
  <si>
    <t>Comercio al por menor de prendas de vestir y sus accesorios (incluye artículos de piel) en establecimientos especializados</t>
  </si>
  <si>
    <t>G4772</t>
  </si>
  <si>
    <t>Comercio al por menor de todo tipo de calzado y artículos de cuero y sucedáneos del cuero en establecimientos especializados</t>
  </si>
  <si>
    <t>G4773</t>
  </si>
  <si>
    <t>Comercio al por menor de productos farmacéuticos y medicinales, cosméticos y artículos de tocador en establecimientos especializados</t>
  </si>
  <si>
    <t>G4774</t>
  </si>
  <si>
    <t>Comercio al por menor de otros productos nuevos en establecimientos especializados</t>
  </si>
  <si>
    <t>G4775</t>
  </si>
  <si>
    <t>Comercio al por menor de artículos de segunda mano</t>
  </si>
  <si>
    <t>G4789</t>
  </si>
  <si>
    <t>Comercio al por menor de otros productos en puestos de venta móviles</t>
  </si>
  <si>
    <t>G4791</t>
  </si>
  <si>
    <t>Comercio al por menor realizado a través de internet</t>
  </si>
  <si>
    <t>G4792</t>
  </si>
  <si>
    <t>Comercio al por menor realizado a través de casas de venta o por correo</t>
  </si>
  <si>
    <t>G4799</t>
  </si>
  <si>
    <t>Otros tipos de comercio al por menor no realizado en establecimientos, puestos de venta o mercados</t>
  </si>
  <si>
    <t>H4912</t>
  </si>
  <si>
    <t>Transporte férreo de carga</t>
  </si>
  <si>
    <t>H4921</t>
  </si>
  <si>
    <t>Transporte de pasajeros</t>
  </si>
  <si>
    <t>H4922</t>
  </si>
  <si>
    <t>Transporte mixto</t>
  </si>
  <si>
    <t>H4923</t>
  </si>
  <si>
    <t>Transporte de carga por carretera</t>
  </si>
  <si>
    <t>H4930</t>
  </si>
  <si>
    <t>Transporte por tuberías</t>
  </si>
  <si>
    <t>H5011</t>
  </si>
  <si>
    <t>Transporte de pasajeros marítimo y de cabotaje</t>
  </si>
  <si>
    <t>H5012</t>
  </si>
  <si>
    <t>Transporte de carga marítimo y de cabotaje</t>
  </si>
  <si>
    <t>H5021</t>
  </si>
  <si>
    <t>Transporte fluvial de pasajeros</t>
  </si>
  <si>
    <t>H5022</t>
  </si>
  <si>
    <t>Transporte fluvial de carga</t>
  </si>
  <si>
    <t>H5111</t>
  </si>
  <si>
    <t>Transporte aéreo nacional de pasajeros</t>
  </si>
  <si>
    <t>H5121</t>
  </si>
  <si>
    <t>Transporte aéreo nacional de carga</t>
  </si>
  <si>
    <t>H5122</t>
  </si>
  <si>
    <t>Transporte aéreo internacional de carga</t>
  </si>
  <si>
    <t>H5210</t>
  </si>
  <si>
    <t>Almacenamiento y depósito</t>
  </si>
  <si>
    <t>H5221</t>
  </si>
  <si>
    <t>Actividades de estaciones, vías y servicios complementarios para el transporte terrestre</t>
  </si>
  <si>
    <t>H5222</t>
  </si>
  <si>
    <t>Actividades de puertos y servicios complementarios para el transporte acuático</t>
  </si>
  <si>
    <t>H5223</t>
  </si>
  <si>
    <t>Actividades de aeropuertos, servicios de navegación aérea y demás actividades conexas al transporte aéreo</t>
  </si>
  <si>
    <t>H5224</t>
  </si>
  <si>
    <t>Manipulación de carga</t>
  </si>
  <si>
    <t>H5229</t>
  </si>
  <si>
    <t>Otras actividades complementarias al transporte</t>
  </si>
  <si>
    <t>H5310</t>
  </si>
  <si>
    <t>Actividades postales nacionales</t>
  </si>
  <si>
    <t>H5320</t>
  </si>
  <si>
    <t>Actividades de mensajería</t>
  </si>
  <si>
    <t>I5511</t>
  </si>
  <si>
    <t>Alojamiento en hoteles</t>
  </si>
  <si>
    <t>I5512</t>
  </si>
  <si>
    <t>Alojamiento en apartahoteles</t>
  </si>
  <si>
    <t>I5513</t>
  </si>
  <si>
    <t>Alojamiento en centros vacacionales</t>
  </si>
  <si>
    <t>I5519</t>
  </si>
  <si>
    <t>Otros tipos de alojamientos para visitantes</t>
  </si>
  <si>
    <t>I5520</t>
  </si>
  <si>
    <t>Actividades de zonas de camping y parques para vehículos recreacionales</t>
  </si>
  <si>
    <t>I5530</t>
  </si>
  <si>
    <t>Servicio por horas</t>
  </si>
  <si>
    <t>I5590</t>
  </si>
  <si>
    <t>Otros tipos de alojamiento n.c.p.</t>
  </si>
  <si>
    <t>I5611</t>
  </si>
  <si>
    <t>Expendio a la mesa de comidas preparadas</t>
  </si>
  <si>
    <t>I5612</t>
  </si>
  <si>
    <t>Expendio por autoservicio de comidas preparadas</t>
  </si>
  <si>
    <t>I5613</t>
  </si>
  <si>
    <t>Expendio de comidas preparadas en cafeterías</t>
  </si>
  <si>
    <t>I5619</t>
  </si>
  <si>
    <t>Otros tipos de expendio de comidas preparadas n.c.p.</t>
  </si>
  <si>
    <t>I5621</t>
  </si>
  <si>
    <t>Catering para eventos</t>
  </si>
  <si>
    <t>I5629</t>
  </si>
  <si>
    <t>Actividades de otros servicios de comidas</t>
  </si>
  <si>
    <t>I5630</t>
  </si>
  <si>
    <t>Expendio de bebidas alcohólicas para el consumo dentro del establecimiento</t>
  </si>
  <si>
    <t>J5811</t>
  </si>
  <si>
    <t>Edición de libros</t>
  </si>
  <si>
    <t>J5813</t>
  </si>
  <si>
    <t>Edición de periódicos, revistas y otras publicaciones periódicas</t>
  </si>
  <si>
    <t>J5819</t>
  </si>
  <si>
    <t>Otros trabajos de edición</t>
  </si>
  <si>
    <t>J5820</t>
  </si>
  <si>
    <t>Edición de programas de informática (software)</t>
  </si>
  <si>
    <t>J5911</t>
  </si>
  <si>
    <t>Actividades de producción de películas cinematográficas, videos, programas, anuncios y comerciales de televisión</t>
  </si>
  <si>
    <t>J5912</t>
  </si>
  <si>
    <t>Actividades de posproducción de películas cinematográficas, videos, programas, anuncios y comerciales de televisión</t>
  </si>
  <si>
    <t>J5913</t>
  </si>
  <si>
    <t>Actividades de distribución de películas cinematográficas, videos, programas, anuncios y comerciales de televisión</t>
  </si>
  <si>
    <t>J5914</t>
  </si>
  <si>
    <t>Actividades de exhibición de películas cinematográficas y videos</t>
  </si>
  <si>
    <t>J5920</t>
  </si>
  <si>
    <t>Actividades de grabación de sonido y edición de música</t>
  </si>
  <si>
    <t>J6010</t>
  </si>
  <si>
    <t>Actividades de programación y transmisión en el servicio de radiodifusión sonora</t>
  </si>
  <si>
    <t>J6020</t>
  </si>
  <si>
    <t>Actividades de programación y transmisión de televisión</t>
  </si>
  <si>
    <t>J6110</t>
  </si>
  <si>
    <t>Actividades de telecomunicaciones alámbricas</t>
  </si>
  <si>
    <t>J6120</t>
  </si>
  <si>
    <t>Actividades de telecomunicaciones inalámbricas</t>
  </si>
  <si>
    <t>J6130</t>
  </si>
  <si>
    <t>Actividades de telecomunicación satelital</t>
  </si>
  <si>
    <t>J6190</t>
  </si>
  <si>
    <t>Otras actividades de telecomunicaciones</t>
  </si>
  <si>
    <t>J6201</t>
  </si>
  <si>
    <t>Actividades de desarrollo de sistemas informáticos (planificación, análisis, diseño, programación, pruebas)</t>
  </si>
  <si>
    <t>J6202</t>
  </si>
  <si>
    <t>Actividades de consultoría informática y actividades de administración de instalaciones informáticas</t>
  </si>
  <si>
    <t>J6209</t>
  </si>
  <si>
    <t>Otras actividades de tecnologías de información y actividades de servicios informáticos</t>
  </si>
  <si>
    <t>J6311</t>
  </si>
  <si>
    <t>Procesamiento de datos, alojamiento (hosting) y actividades relacionadas</t>
  </si>
  <si>
    <t>J6312</t>
  </si>
  <si>
    <t>Portales web</t>
  </si>
  <si>
    <t>J6399</t>
  </si>
  <si>
    <t>Otras actividades de servicio de información n.c.p.</t>
  </si>
  <si>
    <t>K6421</t>
  </si>
  <si>
    <t>Actividades de las corporaciones financieras</t>
  </si>
  <si>
    <t>K6422</t>
  </si>
  <si>
    <t>Actividades de las compañías de financiamiento</t>
  </si>
  <si>
    <t>K6431</t>
  </si>
  <si>
    <t>Fideicomisos, fondos y entidades financieras similares</t>
  </si>
  <si>
    <t>K6493</t>
  </si>
  <si>
    <t>Actividades de compra de cartera o factoring</t>
  </si>
  <si>
    <t>K6494</t>
  </si>
  <si>
    <t>Otras actividades de distribución de fondos</t>
  </si>
  <si>
    <t>K6495</t>
  </si>
  <si>
    <t>Instituciones especiales oficiales</t>
  </si>
  <si>
    <t>K6499</t>
  </si>
  <si>
    <t>Otras actividades de servicio financiero, excepto las de seguros y pensiones n.c.p.</t>
  </si>
  <si>
    <t>K6511</t>
  </si>
  <si>
    <t>Seguros generales</t>
  </si>
  <si>
    <t>K6521</t>
  </si>
  <si>
    <t>Servicios de seguros sociales de salud</t>
  </si>
  <si>
    <t>K6611</t>
  </si>
  <si>
    <t>Administración de mercados financieros</t>
  </si>
  <si>
    <t>K6612</t>
  </si>
  <si>
    <t>Corretaje de valores y de contratos de productos básicos</t>
  </si>
  <si>
    <t>K6613</t>
  </si>
  <si>
    <t>Otras actividades relacionadas con el mercado de valores</t>
  </si>
  <si>
    <t>K6615</t>
  </si>
  <si>
    <t>Actividades de los profesionales de compra y venta de divisas</t>
  </si>
  <si>
    <t>K6619</t>
  </si>
  <si>
    <t>Otras actividades auxiliares de las actividades de servicios financieros n.c.p.</t>
  </si>
  <si>
    <t>K6621</t>
  </si>
  <si>
    <t>Actividades de agentes y corredores de seguros</t>
  </si>
  <si>
    <t>K6629</t>
  </si>
  <si>
    <t>Evaluación de riesgos y daños, y otras actividades de servicios auxiliares</t>
  </si>
  <si>
    <t>K6630</t>
  </si>
  <si>
    <t>Actividades de administración de fondos</t>
  </si>
  <si>
    <t>L6810</t>
  </si>
  <si>
    <t>Actividades inmobiliarias realizadas con bienes propios o arrendados</t>
  </si>
  <si>
    <t>L6820</t>
  </si>
  <si>
    <t>Actividades inmobiliarias realizadas a cambio de una retribución o por contrata</t>
  </si>
  <si>
    <t>M6910</t>
  </si>
  <si>
    <t>Actividades jurídicas</t>
  </si>
  <si>
    <t>M6920</t>
  </si>
  <si>
    <t>Actividades de contabilidad, teneduría de libros, auditoría financiera y asesoría tributaria</t>
  </si>
  <si>
    <t>M7010</t>
  </si>
  <si>
    <t>Actividades de administración empresarial</t>
  </si>
  <si>
    <t>M7020</t>
  </si>
  <si>
    <t>Actividades de consultaría de gestión</t>
  </si>
  <si>
    <t>M7110</t>
  </si>
  <si>
    <t>Actividades de arquitectura e ingeniería y otras actividades conexas de consultoría técnica</t>
  </si>
  <si>
    <t>M7120</t>
  </si>
  <si>
    <t>Ensayos y análisis técnicos</t>
  </si>
  <si>
    <t>M7210</t>
  </si>
  <si>
    <t>Investigaciones y desarrollo experimental en el campo de las ciencias naturales y la ingeniería</t>
  </si>
  <si>
    <t>M7220</t>
  </si>
  <si>
    <t>Investigaciones y desarrollo experimental en el campo de las ciencias sociales y las humanidades</t>
  </si>
  <si>
    <t>M7310</t>
  </si>
  <si>
    <t>Publicidad</t>
  </si>
  <si>
    <t>M7320</t>
  </si>
  <si>
    <t>Estudios de mercado y realización de encuestas de opinión pública</t>
  </si>
  <si>
    <t>M7410</t>
  </si>
  <si>
    <t>Actividades especializadas de diseño</t>
  </si>
  <si>
    <t>M7420</t>
  </si>
  <si>
    <t>Actividades de fotografía</t>
  </si>
  <si>
    <t>M7490</t>
  </si>
  <si>
    <t>Otras actividades profesionales, científicas y técnicas n.c.p.</t>
  </si>
  <si>
    <t>M7500</t>
  </si>
  <si>
    <t>Actividades veterinarias</t>
  </si>
  <si>
    <t>N7710</t>
  </si>
  <si>
    <t>Alquiler y arrendamiento de vehículos automotores</t>
  </si>
  <si>
    <t>N7729</t>
  </si>
  <si>
    <t>Alquiler y arrendamiento de otros efectos personales y enseres domésticos n.c.p.</t>
  </si>
  <si>
    <t>N7730</t>
  </si>
  <si>
    <t>Alquiler y arrendamiento de otros tipos de maquinaria, equipo y bienes tangibles n.c.p.</t>
  </si>
  <si>
    <t>N7740</t>
  </si>
  <si>
    <t>Arrendamiento de propiedad intelectual y productos similares, excepto obras protegidas por derechos de autor</t>
  </si>
  <si>
    <t>N7810</t>
  </si>
  <si>
    <t>Actividades de agencias de empleo</t>
  </si>
  <si>
    <t>N7820</t>
  </si>
  <si>
    <t>Actividades de agencias de empleo temporal</t>
  </si>
  <si>
    <t>N7830</t>
  </si>
  <si>
    <t>Otras actividades de suministro de recurso humano</t>
  </si>
  <si>
    <t>N7911</t>
  </si>
  <si>
    <t>Actividades de las agencias de viaje</t>
  </si>
  <si>
    <t>N7912</t>
  </si>
  <si>
    <t>Actividades de operadores turísticos</t>
  </si>
  <si>
    <t>N7990</t>
  </si>
  <si>
    <t>Otros servicios de reserva y actividades relacionadas</t>
  </si>
  <si>
    <t>N8010</t>
  </si>
  <si>
    <t>Actividades de seguridad privada</t>
  </si>
  <si>
    <t>N8020</t>
  </si>
  <si>
    <t>Actividades de servicios de sistemas de seguridad</t>
  </si>
  <si>
    <t>N8030</t>
  </si>
  <si>
    <t>Actividades de detectives e investigadores privados</t>
  </si>
  <si>
    <t>N8110</t>
  </si>
  <si>
    <t>Actividades combinadas de apoyo a instalaciones</t>
  </si>
  <si>
    <t>N8121</t>
  </si>
  <si>
    <t>Limpieza general interior de edificios</t>
  </si>
  <si>
    <t>N8129</t>
  </si>
  <si>
    <t>Otras actividades de limpieza de edificios e instalaciones industriales</t>
  </si>
  <si>
    <t>N8130</t>
  </si>
  <si>
    <t>Actividades de paisajismo y servicios de mantenimiento conexos</t>
  </si>
  <si>
    <t>N8211</t>
  </si>
  <si>
    <t>Actividades combinadas de servicios administrativos de oficina</t>
  </si>
  <si>
    <t>N8219</t>
  </si>
  <si>
    <t>Fotocopiado, preparación de documentos y otras actividades especializadas de apoyo a oficina</t>
  </si>
  <si>
    <t>N8220</t>
  </si>
  <si>
    <t>Actividades de centros de llamadas (Call center)</t>
  </si>
  <si>
    <t>N8230</t>
  </si>
  <si>
    <t>Organización de convenciones y eventos comerciales</t>
  </si>
  <si>
    <t>N8291</t>
  </si>
  <si>
    <t>Actividades de agencias de cobranza y oficinas de calificación crediticia</t>
  </si>
  <si>
    <t>N8292</t>
  </si>
  <si>
    <t>Actividades de envase y empaque</t>
  </si>
  <si>
    <t>N8299</t>
  </si>
  <si>
    <t>Otras actividades de servicio de apoyo a las empresas n.c.p.</t>
  </si>
  <si>
    <t>O8414</t>
  </si>
  <si>
    <t>Actividades reguladoras y facilitadoras de la actividad económica</t>
  </si>
  <si>
    <t>O8430</t>
  </si>
  <si>
    <t>Actividades de planes de seguridad social de afiliación obligatoria</t>
  </si>
  <si>
    <t>P8511</t>
  </si>
  <si>
    <t>Educación de la primera infancia</t>
  </si>
  <si>
    <t>P8512</t>
  </si>
  <si>
    <t>Educación preescolar</t>
  </si>
  <si>
    <t>P8513</t>
  </si>
  <si>
    <t>Educación básica primaria</t>
  </si>
  <si>
    <t>P8521</t>
  </si>
  <si>
    <t>Educación básica secundaria</t>
  </si>
  <si>
    <t>P8522</t>
  </si>
  <si>
    <t>Educación media académica</t>
  </si>
  <si>
    <t>P8523</t>
  </si>
  <si>
    <t>Educación media técnica y de formación laboral</t>
  </si>
  <si>
    <t>P8530</t>
  </si>
  <si>
    <t>Establecimientos que combinan diferentes niveles de educación</t>
  </si>
  <si>
    <t>P8541</t>
  </si>
  <si>
    <t>Educación técnica profesional</t>
  </si>
  <si>
    <t>P8542</t>
  </si>
  <si>
    <t>Educación tecnológica</t>
  </si>
  <si>
    <t>P8543</t>
  </si>
  <si>
    <t>Educación de instituciones universitarias o de escuelas tecnológicas</t>
  </si>
  <si>
    <t>P8551</t>
  </si>
  <si>
    <t>Formación académica no formal</t>
  </si>
  <si>
    <t>P8559</t>
  </si>
  <si>
    <t>Otros tipos de educación n.c.p.</t>
  </si>
  <si>
    <t>P8560</t>
  </si>
  <si>
    <t>Actividades de apoyo a la educación</t>
  </si>
  <si>
    <t>Q8610</t>
  </si>
  <si>
    <t>Actividades de hospitales y clínicas, con internación</t>
  </si>
  <si>
    <t>Q8621</t>
  </si>
  <si>
    <t>Actividades de la práctica médica, sin internación</t>
  </si>
  <si>
    <t>Q8622</t>
  </si>
  <si>
    <t>Actividades de la práctica odontológica</t>
  </si>
  <si>
    <t>Q8691</t>
  </si>
  <si>
    <t>Actividades de apoyo diagnóstico</t>
  </si>
  <si>
    <t>Q8692</t>
  </si>
  <si>
    <t>Actividades de apoyo terapéutico</t>
  </si>
  <si>
    <t>Q8699</t>
  </si>
  <si>
    <t>Otras actividades de atención de la salud humana</t>
  </si>
  <si>
    <t>Q8710</t>
  </si>
  <si>
    <t>Actividades de atención residencial medicalizada de tipo general</t>
  </si>
  <si>
    <t>Q8730</t>
  </si>
  <si>
    <t>Actividades de atención en instituciones para el cuidado de personas mayores y/o discapacitadas</t>
  </si>
  <si>
    <t>Q8890</t>
  </si>
  <si>
    <t>Otras actividades de asistencia social sin alojamiento</t>
  </si>
  <si>
    <t>R9004</t>
  </si>
  <si>
    <t>Creación audiovisual</t>
  </si>
  <si>
    <t>R9006</t>
  </si>
  <si>
    <t>Actividades teatrales</t>
  </si>
  <si>
    <t>R9007</t>
  </si>
  <si>
    <t>Actividades de espectáculos musicales en vivo</t>
  </si>
  <si>
    <t>R9008</t>
  </si>
  <si>
    <t>Otras actividades de espectáculos en vivo</t>
  </si>
  <si>
    <t>R9101</t>
  </si>
  <si>
    <t>Actividades de bibliotecas y archivos</t>
  </si>
  <si>
    <t>R9103</t>
  </si>
  <si>
    <t>Actividades de jardines botánicos, zoológicos y reservas naturales</t>
  </si>
  <si>
    <t>R9200</t>
  </si>
  <si>
    <t>Actividades de juegos de azar y apuestas</t>
  </si>
  <si>
    <t>R9311</t>
  </si>
  <si>
    <t>Gestión de instalaciones deportivas</t>
  </si>
  <si>
    <t>R9312</t>
  </si>
  <si>
    <t>Actividades de clubes deportivos</t>
  </si>
  <si>
    <t>R9319</t>
  </si>
  <si>
    <t>Otras actividades deportivas</t>
  </si>
  <si>
    <t>R9321</t>
  </si>
  <si>
    <t>Actividades de parques de atracciones y parques temáticos</t>
  </si>
  <si>
    <t>R9329</t>
  </si>
  <si>
    <t>Otras actividades recreativas y de esparcimiento n.c.p.</t>
  </si>
  <si>
    <t>S9411</t>
  </si>
  <si>
    <t>Actividades de asociaciones empresariales y de empleadores</t>
  </si>
  <si>
    <t>S9492</t>
  </si>
  <si>
    <t>Actividades de asociaciones políticas</t>
  </si>
  <si>
    <t>S9499</t>
  </si>
  <si>
    <t>Actividades de otras asociaciones n.c.p.</t>
  </si>
  <si>
    <t>S9511</t>
  </si>
  <si>
    <t>Mantenimiento y reparación de computadores y de equipo periférico</t>
  </si>
  <si>
    <t>S9512</t>
  </si>
  <si>
    <t>Mantenimiento y reparación de equipos de comunicación</t>
  </si>
  <si>
    <t>S9521</t>
  </si>
  <si>
    <t>Mantenimiento y reparación de aparatos electrónicos de consumo</t>
  </si>
  <si>
    <t>S9529</t>
  </si>
  <si>
    <t>Mantenimiento y reparación de otros efectos personales y enseres domésticos</t>
  </si>
  <si>
    <t>S9601</t>
  </si>
  <si>
    <t>Lavado y limpieza, incluso la limpieza en seco, de productos textiles y de piel</t>
  </si>
  <si>
    <t>S9603</t>
  </si>
  <si>
    <t>Pompas fúnebres y actividades relacionadas</t>
  </si>
  <si>
    <t>S9609</t>
  </si>
  <si>
    <t>Otras actividades de servicios personales n.c.p.</t>
  </si>
  <si>
    <t>U9900</t>
  </si>
  <si>
    <t>Actividades de organizaciones y entidades extraterritoriales</t>
  </si>
  <si>
    <t>RNW HW</t>
  </si>
  <si>
    <t>Support HW por nodo</t>
  </si>
  <si>
    <t>Nodo</t>
  </si>
  <si>
    <t xml:space="preserve">MEDIA GEOMÉTRICA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</si>
</sst>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_ &quot;$&quot;\ * #,##0.00_ ;_ &quot;$&quot;\ * \-#,##0.00_ ;_ &quot;$&quot;\ * &quot;-&quot;??_ ;_ @_ "/>
    <numFmt numFmtId="167" formatCode="&quot;$&quot;\ #,##0"/>
    <numFmt numFmtId="168" formatCode="#,##0\ &quot;UVT&quot;"/>
    <numFmt numFmtId="169" formatCode="[$$-240A]\ #,##0"/>
    <numFmt numFmtId="170" formatCode="[$$-540A]#,##0"/>
  </numFmts>
  <fonts count="1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Zurich BT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6">
    <xf numFmtId="0" fontId="0" fillId="0" borderId="0"/>
    <xf numFmtId="0" fontId="1" fillId="0" borderId="0"/>
    <xf numFmtId="0" fontId="5" fillId="0" borderId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113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vertical="center"/>
    </xf>
    <xf numFmtId="168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168" fontId="7" fillId="0" borderId="1" xfId="0" applyNumberFormat="1" applyFont="1" applyBorder="1" applyAlignment="1">
      <alignment horizontal="right" vertical="center"/>
    </xf>
    <xf numFmtId="6" fontId="7" fillId="0" borderId="5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11" fillId="0" borderId="0" xfId="0" applyFont="1"/>
    <xf numFmtId="0" fontId="8" fillId="0" borderId="0" xfId="0" applyFont="1"/>
    <xf numFmtId="0" fontId="8" fillId="0" borderId="4" xfId="0" applyFont="1" applyBorder="1" applyAlignment="1">
      <alignment vertical="center"/>
    </xf>
    <xf numFmtId="6" fontId="7" fillId="0" borderId="4" xfId="0" applyNumberFormat="1" applyFont="1" applyBorder="1" applyAlignment="1">
      <alignment horizontal="right" vertical="center"/>
    </xf>
    <xf numFmtId="6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3" fillId="0" borderId="0" xfId="13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3" fillId="0" borderId="0" xfId="13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7" fontId="3" fillId="0" borderId="1" xfId="12" applyNumberFormat="1" applyFont="1" applyFill="1" applyBorder="1" applyAlignment="1" applyProtection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169" fontId="3" fillId="2" borderId="1" xfId="12" applyNumberFormat="1" applyFont="1" applyFill="1" applyBorder="1" applyAlignment="1" applyProtection="1">
      <alignment vertical="center" wrapText="1"/>
      <protection locked="0" hidden="1"/>
    </xf>
    <xf numFmtId="0" fontId="1" fillId="0" borderId="7" xfId="0" applyFont="1" applyBorder="1" applyAlignment="1">
      <alignment horizontal="left" vertical="center" wrapText="1"/>
    </xf>
    <xf numFmtId="9" fontId="3" fillId="2" borderId="1" xfId="12" applyFont="1" applyFill="1" applyBorder="1" applyAlignment="1" applyProtection="1">
      <alignment vertical="center" wrapText="1"/>
      <protection locked="0" hidden="1"/>
    </xf>
    <xf numFmtId="167" fontId="3" fillId="0" borderId="9" xfId="12" applyNumberFormat="1" applyFont="1" applyFill="1" applyBorder="1" applyAlignment="1" applyProtection="1">
      <alignment vertical="center" wrapText="1"/>
    </xf>
    <xf numFmtId="167" fontId="2" fillId="0" borderId="1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9" fontId="3" fillId="2" borderId="7" xfId="12" applyFont="1" applyFill="1" applyBorder="1" applyAlignment="1" applyProtection="1">
      <alignment vertical="center" wrapText="1"/>
      <protection locked="0" hidden="1"/>
    </xf>
    <xf numFmtId="9" fontId="3" fillId="2" borderId="13" xfId="12" applyFont="1" applyFill="1" applyBorder="1" applyAlignment="1" applyProtection="1">
      <alignment vertical="center" wrapText="1"/>
      <protection locked="0" hidden="1"/>
    </xf>
    <xf numFmtId="169" fontId="3" fillId="2" borderId="14" xfId="12" applyNumberFormat="1" applyFont="1" applyFill="1" applyBorder="1" applyAlignment="1" applyProtection="1">
      <alignment vertical="center" wrapText="1"/>
      <protection locked="0" hidden="1"/>
    </xf>
    <xf numFmtId="167" fontId="3" fillId="0" borderId="14" xfId="12" applyNumberFormat="1" applyFont="1" applyFill="1" applyBorder="1" applyAlignment="1" applyProtection="1">
      <alignment vertical="center" wrapText="1"/>
    </xf>
    <xf numFmtId="167" fontId="3" fillId="0" borderId="15" xfId="12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7" fontId="3" fillId="0" borderId="1" xfId="12" applyNumberFormat="1" applyFont="1" applyFill="1" applyBorder="1" applyAlignment="1" applyProtection="1">
      <alignment horizontal="center" vertical="center" wrapText="1"/>
    </xf>
    <xf numFmtId="167" fontId="2" fillId="0" borderId="0" xfId="0" applyNumberFormat="1" applyFont="1" applyAlignment="1">
      <alignment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169" fontId="3" fillId="0" borderId="1" xfId="12" applyNumberFormat="1" applyFont="1" applyFill="1" applyBorder="1" applyAlignment="1" applyProtection="1">
      <alignment vertical="center" wrapText="1"/>
      <protection locked="0" hidden="1"/>
    </xf>
    <xf numFmtId="0" fontId="4" fillId="3" borderId="3" xfId="0" applyFont="1" applyFill="1" applyBorder="1" applyAlignment="1">
      <alignment horizontal="center" vertical="center" wrapText="1"/>
    </xf>
    <xf numFmtId="9" fontId="3" fillId="0" borderId="7" xfId="12" applyFont="1" applyFill="1" applyBorder="1" applyAlignment="1" applyProtection="1">
      <alignment vertical="center" wrapText="1"/>
      <protection locked="0" hidden="1"/>
    </xf>
    <xf numFmtId="9" fontId="3" fillId="0" borderId="13" xfId="12" applyFont="1" applyFill="1" applyBorder="1" applyAlignment="1" applyProtection="1">
      <alignment vertical="center" wrapText="1"/>
      <protection locked="0" hidden="1"/>
    </xf>
    <xf numFmtId="169" fontId="3" fillId="0" borderId="14" xfId="12" applyNumberFormat="1" applyFont="1" applyFill="1" applyBorder="1" applyAlignment="1" applyProtection="1">
      <alignment vertical="center" wrapText="1"/>
      <protection locked="0" hidden="1"/>
    </xf>
    <xf numFmtId="167" fontId="2" fillId="0" borderId="21" xfId="0" applyNumberFormat="1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169" fontId="3" fillId="2" borderId="7" xfId="12" applyNumberFormat="1" applyFont="1" applyFill="1" applyBorder="1" applyAlignment="1" applyProtection="1">
      <alignment vertical="center" wrapText="1"/>
      <protection locked="0" hidden="1"/>
    </xf>
    <xf numFmtId="167" fontId="3" fillId="0" borderId="9" xfId="12" applyNumberFormat="1" applyFont="1" applyFill="1" applyBorder="1" applyAlignment="1" applyProtection="1">
      <alignment horizontal="center" vertical="center" wrapText="1"/>
    </xf>
    <xf numFmtId="169" fontId="3" fillId="2" borderId="13" xfId="12" applyNumberFormat="1" applyFont="1" applyFill="1" applyBorder="1" applyAlignment="1" applyProtection="1">
      <alignment vertical="center" wrapText="1"/>
      <protection locked="0" hidden="1"/>
    </xf>
    <xf numFmtId="167" fontId="3" fillId="0" borderId="14" xfId="12" applyNumberFormat="1" applyFont="1" applyFill="1" applyBorder="1" applyAlignment="1" applyProtection="1">
      <alignment horizontal="center" vertical="center" wrapText="1"/>
    </xf>
    <xf numFmtId="167" fontId="3" fillId="0" borderId="15" xfId="12" applyNumberFormat="1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9" fontId="3" fillId="2" borderId="14" xfId="12" applyFont="1" applyFill="1" applyBorder="1" applyAlignment="1" applyProtection="1">
      <alignment vertical="center" wrapText="1"/>
      <protection locked="0" hidden="1"/>
    </xf>
    <xf numFmtId="9" fontId="3" fillId="2" borderId="3" xfId="12" applyFont="1" applyFill="1" applyBorder="1" applyAlignment="1" applyProtection="1">
      <alignment horizontal="center" vertical="center" wrapText="1"/>
      <protection locked="0" hidden="1"/>
    </xf>
    <xf numFmtId="9" fontId="3" fillId="2" borderId="25" xfId="12" applyFont="1" applyFill="1" applyBorder="1" applyAlignment="1" applyProtection="1">
      <alignment horizontal="center" vertical="center" wrapText="1"/>
      <protection locked="0" hidden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9" fontId="3" fillId="2" borderId="3" xfId="12" applyFont="1" applyFill="1" applyBorder="1" applyAlignment="1" applyProtection="1">
      <alignment vertical="center" wrapText="1"/>
      <protection locked="0" hidden="1"/>
    </xf>
    <xf numFmtId="9" fontId="3" fillId="2" borderId="25" xfId="12" applyFont="1" applyFill="1" applyBorder="1" applyAlignment="1" applyProtection="1">
      <alignment vertical="center" wrapText="1"/>
      <protection locked="0" hidden="1"/>
    </xf>
    <xf numFmtId="0" fontId="4" fillId="3" borderId="2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9" fontId="3" fillId="5" borderId="9" xfId="12" applyFont="1" applyFill="1" applyBorder="1" applyAlignment="1" applyProtection="1">
      <alignment horizontal="center" vertical="center" wrapText="1"/>
      <protection locked="0" hidden="1"/>
    </xf>
    <xf numFmtId="170" fontId="3" fillId="2" borderId="1" xfId="12" applyNumberFormat="1" applyFont="1" applyFill="1" applyBorder="1" applyAlignment="1" applyProtection="1">
      <alignment vertical="center" wrapText="1"/>
      <protection locked="0" hidden="1"/>
    </xf>
    <xf numFmtId="170" fontId="3" fillId="0" borderId="1" xfId="12" applyNumberFormat="1" applyFont="1" applyFill="1" applyBorder="1" applyAlignment="1" applyProtection="1">
      <alignment vertical="center" wrapText="1"/>
    </xf>
    <xf numFmtId="170" fontId="3" fillId="0" borderId="9" xfId="12" applyNumberFormat="1" applyFont="1" applyFill="1" applyBorder="1" applyAlignment="1" applyProtection="1">
      <alignment vertical="center" wrapText="1"/>
    </xf>
    <xf numFmtId="170" fontId="3" fillId="2" borderId="14" xfId="12" applyNumberFormat="1" applyFont="1" applyFill="1" applyBorder="1" applyAlignment="1" applyProtection="1">
      <alignment vertical="center" wrapText="1"/>
      <protection locked="0" hidden="1"/>
    </xf>
    <xf numFmtId="170" fontId="3" fillId="0" borderId="14" xfId="12" applyNumberFormat="1" applyFont="1" applyFill="1" applyBorder="1" applyAlignment="1" applyProtection="1">
      <alignment vertical="center" wrapText="1"/>
    </xf>
    <xf numFmtId="170" fontId="3" fillId="0" borderId="15" xfId="12" applyNumberFormat="1" applyFont="1" applyFill="1" applyBorder="1" applyAlignment="1" applyProtection="1">
      <alignment vertical="center" wrapText="1"/>
    </xf>
    <xf numFmtId="170" fontId="3" fillId="0" borderId="0" xfId="0" applyNumberFormat="1" applyFont="1" applyAlignment="1">
      <alignment vertical="center" wrapText="1"/>
    </xf>
    <xf numFmtId="170" fontId="2" fillId="0" borderId="21" xfId="0" applyNumberFormat="1" applyFont="1" applyBorder="1" applyAlignment="1">
      <alignment vertical="center" wrapText="1"/>
    </xf>
    <xf numFmtId="170" fontId="3" fillId="0" borderId="2" xfId="12" applyNumberFormat="1" applyFont="1" applyFill="1" applyBorder="1" applyAlignment="1" applyProtection="1">
      <alignment vertical="center" wrapText="1"/>
    </xf>
    <xf numFmtId="170" fontId="3" fillId="0" borderId="19" xfId="12" applyNumberFormat="1" applyFont="1" applyFill="1" applyBorder="1" applyAlignment="1" applyProtection="1">
      <alignment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</cellXfs>
  <cellStyles count="16">
    <cellStyle name="Hipervínculo" xfId="13" builtinId="8"/>
    <cellStyle name="Millares [0] 2" xfId="15" xr:uid="{56D2139C-1622-4B9D-9F8E-1291C765D763}"/>
    <cellStyle name="Millares 2" xfId="4" xr:uid="{00000000-0005-0000-0000-000002000000}"/>
    <cellStyle name="Millares 2 2" xfId="14" xr:uid="{9296B549-DAE9-4DB2-808D-B66102A5AC7A}"/>
    <cellStyle name="Millares 5" xfId="5" xr:uid="{00000000-0005-0000-0000-000003000000}"/>
    <cellStyle name="Moneda 4" xfId="6" xr:uid="{00000000-0005-0000-0000-000005000000}"/>
    <cellStyle name="Moneda 5" xfId="7" xr:uid="{00000000-0005-0000-0000-000006000000}"/>
    <cellStyle name="Normal" xfId="0" builtinId="0"/>
    <cellStyle name="Normal 2" xfId="1" xr:uid="{00000000-0005-0000-0000-000008000000}"/>
    <cellStyle name="Normal 2 2" xfId="8" xr:uid="{00000000-0005-0000-0000-000009000000}"/>
    <cellStyle name="Normal 2 3" xfId="9" xr:uid="{00000000-0005-0000-0000-00000A000000}"/>
    <cellStyle name="Normal 3" xfId="10" xr:uid="{00000000-0005-0000-0000-00000B000000}"/>
    <cellStyle name="Normal 4" xfId="2" xr:uid="{00000000-0005-0000-0000-00000C000000}"/>
    <cellStyle name="Porcentaje" xfId="12" builtinId="5"/>
    <cellStyle name="Porcentual 2" xfId="11" xr:uid="{00000000-0005-0000-0000-00000E000000}"/>
    <cellStyle name="Porcentual 5" xfId="3" xr:uid="{00000000-0005-0000-0000-00000F000000}"/>
  </cellStyles>
  <dxfs count="0"/>
  <tableStyles count="0" defaultTableStyle="TableStyleMedium9" defaultPivotStyle="PivotStyleLight16"/>
  <colors>
    <mruColors>
      <color rgb="FFE4EDF8"/>
      <color rgb="FFFFFFCC"/>
      <color rgb="FFEAF1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ms.mineducacion.gov.co/static/cache/binaries/articles-220340_universidad_cundinamarca_2003_2009.pdf?binary_rand=6424" TargetMode="External"/><Relationship Id="rId18" Type="http://schemas.openxmlformats.org/officeDocument/2006/relationships/hyperlink" Target="http://cms.mineducacion.gov.co/static/cache/binaries/articles-220340_universidad_cesar_2003_2009.pdf?binary_rand=5824" TargetMode="External"/><Relationship Id="rId26" Type="http://schemas.openxmlformats.org/officeDocument/2006/relationships/hyperlink" Target="http://cms.mineducacion.gov.co/static/cache/binaries/articles-220340_francisco_paula_cucuta_2003_2009.pdf?binary_rand=7739" TargetMode="External"/><Relationship Id="rId3" Type="http://schemas.openxmlformats.org/officeDocument/2006/relationships/hyperlink" Target="http://cms.mineducacion.gov.co/static/cache/binaries/articles-220340_universidad_militar_granada_2003_2009.pdf?binary_rand=523" TargetMode="External"/><Relationship Id="rId21" Type="http://schemas.openxmlformats.org/officeDocument/2006/relationships/hyperlink" Target="http://cms.mineducacion.gov.co/static/cache/binaries/articles-220340_universidad_surcolombiana_2003_2009.pdf?binary_rand=3816" TargetMode="External"/><Relationship Id="rId7" Type="http://schemas.openxmlformats.org/officeDocument/2006/relationships/hyperlink" Target="http://cms.mineducacion.gov.co/static/cache/binaries/articles-220340_universidad_cartagena_2003_2009.pdf?binary_rand=1270" TargetMode="External"/><Relationship Id="rId12" Type="http://schemas.openxmlformats.org/officeDocument/2006/relationships/hyperlink" Target="http://cms.mineducacion.gov.co/static/cache/binaries/articles-220340_universidad_pedagogica_nacional_2003_2009.pdf?binary_rand=2022" TargetMode="External"/><Relationship Id="rId17" Type="http://schemas.openxmlformats.org/officeDocument/2006/relationships/hyperlink" Target="http://cms.mineducacion.gov.co/static/cache/binaries/articles-220340_universidad_tolima_2003_2009.pdf?binary_rand=3293" TargetMode="External"/><Relationship Id="rId25" Type="http://schemas.openxmlformats.org/officeDocument/2006/relationships/hyperlink" Target="http://cms.mineducacion.gov.co/static/cache/binaries/articles-220340_universidad_narino_2003_2009.pdf?binary_rand=6523" TargetMode="External"/><Relationship Id="rId33" Type="http://schemas.openxmlformats.org/officeDocument/2006/relationships/hyperlink" Target="https://www.mineducacion.gov.co/sistemasdeinformacion/1735/w3-article-220340.html?_noredirect=1" TargetMode="External"/><Relationship Id="rId2" Type="http://schemas.openxmlformats.org/officeDocument/2006/relationships/hyperlink" Target="http://cms.mineducacion.gov.co/static/cache/binaries/articles-220340_universidad_atlantico_2003_2009.pdf?binary_rand=4786" TargetMode="External"/><Relationship Id="rId16" Type="http://schemas.openxmlformats.org/officeDocument/2006/relationships/hyperlink" Target="http://cms.mineducacion.gov.co/static/cache/binaries/articles-220340_universidad_amazonia_2003_2009.pdf?binary_rand=6371" TargetMode="External"/><Relationship Id="rId20" Type="http://schemas.openxmlformats.org/officeDocument/2006/relationships/hyperlink" Target="http://cms.mineducacion.gov.co/static/cache/binaries/articles-220340_universidad_valle_2003_2009.pdf?binary_rand=4482" TargetMode="External"/><Relationship Id="rId29" Type="http://schemas.openxmlformats.org/officeDocument/2006/relationships/hyperlink" Target="http://cms.mineducacion.gov.co/static/cache/binaries/articles-220340_francisco_paulo_ocana_2003_2009.pdf?binary_rand=1050" TargetMode="External"/><Relationship Id="rId1" Type="http://schemas.openxmlformats.org/officeDocument/2006/relationships/hyperlink" Target="http://cms.mineducacion.gov.co/static/cache/binaries/articles-220340_universidad_antioquia_2003_2009.pdf?binary_rand=6111" TargetMode="External"/><Relationship Id="rId6" Type="http://schemas.openxmlformats.org/officeDocument/2006/relationships/hyperlink" Target="http://cms.mineducacion.gov.co/static/cache/binaries/articles-220340_universidad_abierta_2003_2009.pdf?binary_rand=7614" TargetMode="External"/><Relationship Id="rId11" Type="http://schemas.openxmlformats.org/officeDocument/2006/relationships/hyperlink" Target="http://cms.mineducacion.gov.co/static/cache/binaries/articles-220340_universidad_pacifico_2003_2009.pdf?binary_rand=6559" TargetMode="External"/><Relationship Id="rId24" Type="http://schemas.openxmlformats.org/officeDocument/2006/relationships/hyperlink" Target="http://cms.mineducacion.gov.co/static/cache/binaries/articles-220340_universidad_tecnologica_pereira_2003_2009.pdf?binary_rand=4909" TargetMode="External"/><Relationship Id="rId32" Type="http://schemas.openxmlformats.org/officeDocument/2006/relationships/hyperlink" Target="http://cms.mineducacion.gov.co/static/cache/binaries/articles-220340_industrial_santander__2003_2009.pdf?binary_rand=8374" TargetMode="External"/><Relationship Id="rId5" Type="http://schemas.openxmlformats.org/officeDocument/2006/relationships/hyperlink" Target="http://cms.mineducacion.gov.co/static/cache/binaries/articles-220340_universidad_del_cauca_2003_2009.pdf?binary_rand=7912" TargetMode="External"/><Relationship Id="rId15" Type="http://schemas.openxmlformats.org/officeDocument/2006/relationships/hyperlink" Target="http://cms.mineducacion.gov.co/static/cache/binaries/articles-220340_universidad_pedagogica_tecnologica_2003_2009.pdf?binary_rand=4164" TargetMode="External"/><Relationship Id="rId23" Type="http://schemas.openxmlformats.org/officeDocument/2006/relationships/hyperlink" Target="http://cms.mineducacion.gov.co/static/cache/binaries/articles-220340_universidad_distrital_2003_2009.pdf?binary_rand=7454" TargetMode="External"/><Relationship Id="rId28" Type="http://schemas.openxmlformats.org/officeDocument/2006/relationships/hyperlink" Target="http://cms.mineducacion.gov.co/static/cache/binaries/articles-220340_universidad_pamplona_2003_2009.pdf?binary_rand=5454" TargetMode="External"/><Relationship Id="rId10" Type="http://schemas.openxmlformats.org/officeDocument/2006/relationships/hyperlink" Target="http://cms.mineducacion.gov.co/static/cache/binaries/articles-220340_universidad_cordoba_2003_2009.pdf?binary_rand=1205" TargetMode="External"/><Relationship Id="rId19" Type="http://schemas.openxmlformats.org/officeDocument/2006/relationships/hyperlink" Target="http://cms.mineducacion.gov.co/static/cache/binaries/articles-220340_universidad_guajira_2003_2009.pdf?binary_rand=6460" TargetMode="External"/><Relationship Id="rId31" Type="http://schemas.openxmlformats.org/officeDocument/2006/relationships/hyperlink" Target="http://cms.mineducacion.gov.co/static/cache/binaries/articles-220340_universidad_sucre_2003_2009.pdf?binary_rand=6639" TargetMode="External"/><Relationship Id="rId4" Type="http://schemas.openxmlformats.org/officeDocument/2006/relationships/hyperlink" Target="http://cms.mineducacion.gov.co/static/cache/binaries/articles-220340_universidad_caldas_2003_2009.pdf?binary_rand=245" TargetMode="External"/><Relationship Id="rId9" Type="http://schemas.openxmlformats.org/officeDocument/2006/relationships/hyperlink" Target="http://cms.mineducacion.gov.co/static/cache/binaries/articles-220340_universidad_nacional_de_colombia_2003_2009.pdf?binary_rand=6305" TargetMode="External"/><Relationship Id="rId14" Type="http://schemas.openxmlformats.org/officeDocument/2006/relationships/hyperlink" Target="http://cms.mineducacion.gov.co/static/cache/binaries/articles-220340_universidad_quindio_2003_2009.pdf?binary_rand=7537" TargetMode="External"/><Relationship Id="rId22" Type="http://schemas.openxmlformats.org/officeDocument/2006/relationships/hyperlink" Target="http://cms.mineducacion.gov.co/static/cache/binaries/articles-220340_universidad_llanos_2003_2009.pdf?binary_rand=5982" TargetMode="External"/><Relationship Id="rId27" Type="http://schemas.openxmlformats.org/officeDocument/2006/relationships/hyperlink" Target="http://cms.mineducacion.gov.co/static/cache/binaries/articles-220340_tecnologico_choco_2003_2009.pdf?binary_rand=5769" TargetMode="External"/><Relationship Id="rId30" Type="http://schemas.openxmlformats.org/officeDocument/2006/relationships/hyperlink" Target="http://cms.mineducacion.gov.co/static/cache/binaries/articles-220340_colegio_cundinamarca_2003_2009.pdf?binary_rand=3759" TargetMode="External"/><Relationship Id="rId8" Type="http://schemas.openxmlformats.org/officeDocument/2006/relationships/hyperlink" Target="http://cms.mineducacion.gov.co/static/cache/binaries/articles-220340_universidad_magdalena_2003_2009.pdf?binary_rand=613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3A2B4-E555-4FF0-AFE8-873DEDB80E46}">
  <sheetPr>
    <tabColor rgb="FFFFFFCC"/>
  </sheetPr>
  <dimension ref="A1:C33"/>
  <sheetViews>
    <sheetView topLeftCell="A22" workbookViewId="0">
      <selection activeCell="E30" sqref="E30"/>
    </sheetView>
  </sheetViews>
  <sheetFormatPr baseColWidth="10" defaultColWidth="11.42578125" defaultRowHeight="21" customHeight="1"/>
  <cols>
    <col min="1" max="1" width="35.140625" customWidth="1"/>
  </cols>
  <sheetData>
    <row r="1" spans="1:3" ht="21" customHeight="1">
      <c r="A1" t="s">
        <v>0</v>
      </c>
    </row>
    <row r="2" spans="1:3" ht="21" customHeight="1">
      <c r="A2" s="21" t="s">
        <v>1</v>
      </c>
      <c r="B2" t="s">
        <v>2</v>
      </c>
      <c r="C2" s="23" t="s">
        <v>3</v>
      </c>
    </row>
    <row r="3" spans="1:3" ht="21" customHeight="1">
      <c r="A3" s="21" t="s">
        <v>4</v>
      </c>
    </row>
    <row r="4" spans="1:3" ht="21" customHeight="1">
      <c r="A4" s="21" t="s">
        <v>5</v>
      </c>
    </row>
    <row r="5" spans="1:3" ht="21" customHeight="1">
      <c r="A5" s="21" t="s">
        <v>6</v>
      </c>
    </row>
    <row r="6" spans="1:3" ht="21" customHeight="1">
      <c r="A6" s="21" t="s">
        <v>7</v>
      </c>
    </row>
    <row r="7" spans="1:3" ht="21" customHeight="1">
      <c r="A7" s="21" t="s">
        <v>8</v>
      </c>
    </row>
    <row r="8" spans="1:3" ht="21" customHeight="1">
      <c r="A8" s="21" t="s">
        <v>9</v>
      </c>
    </row>
    <row r="9" spans="1:3" ht="21" customHeight="1">
      <c r="A9" s="21" t="s">
        <v>10</v>
      </c>
    </row>
    <row r="10" spans="1:3" ht="21" customHeight="1">
      <c r="A10" s="21" t="s">
        <v>11</v>
      </c>
    </row>
    <row r="11" spans="1:3" ht="21" customHeight="1">
      <c r="A11" s="21" t="s">
        <v>12</v>
      </c>
    </row>
    <row r="12" spans="1:3" ht="21" customHeight="1">
      <c r="A12" s="21" t="s">
        <v>13</v>
      </c>
      <c r="C12" s="22"/>
    </row>
    <row r="13" spans="1:3" ht="21" customHeight="1">
      <c r="A13" s="21" t="s">
        <v>14</v>
      </c>
    </row>
    <row r="14" spans="1:3" ht="21" customHeight="1">
      <c r="A14" s="21" t="s">
        <v>15</v>
      </c>
    </row>
    <row r="15" spans="1:3" ht="21" customHeight="1">
      <c r="A15" s="21" t="s">
        <v>16</v>
      </c>
    </row>
    <row r="16" spans="1:3" ht="21" customHeight="1">
      <c r="A16" s="21" t="s">
        <v>17</v>
      </c>
    </row>
    <row r="17" spans="1:1" ht="21" customHeight="1">
      <c r="A17" s="21" t="s">
        <v>18</v>
      </c>
    </row>
    <row r="18" spans="1:1" ht="21" customHeight="1">
      <c r="A18" s="21" t="s">
        <v>19</v>
      </c>
    </row>
    <row r="19" spans="1:1" ht="21" customHeight="1">
      <c r="A19" s="21" t="s">
        <v>20</v>
      </c>
    </row>
    <row r="20" spans="1:1" ht="30">
      <c r="A20" s="21" t="s">
        <v>21</v>
      </c>
    </row>
    <row r="21" spans="1:1" ht="30">
      <c r="A21" s="21" t="s">
        <v>22</v>
      </c>
    </row>
    <row r="22" spans="1:1" ht="30">
      <c r="A22" s="21" t="s">
        <v>23</v>
      </c>
    </row>
    <row r="23" spans="1:1" ht="21" customHeight="1">
      <c r="A23" s="21" t="s">
        <v>24</v>
      </c>
    </row>
    <row r="24" spans="1:1" ht="21" customHeight="1">
      <c r="A24" s="21" t="s">
        <v>25</v>
      </c>
    </row>
    <row r="25" spans="1:1" ht="30">
      <c r="A25" s="21" t="s">
        <v>26</v>
      </c>
    </row>
    <row r="26" spans="1:1" ht="21" customHeight="1">
      <c r="A26" s="21" t="s">
        <v>27</v>
      </c>
    </row>
    <row r="27" spans="1:1" ht="21" customHeight="1">
      <c r="A27" s="21" t="s">
        <v>28</v>
      </c>
    </row>
    <row r="28" spans="1:1" ht="30">
      <c r="A28" s="21" t="s">
        <v>29</v>
      </c>
    </row>
    <row r="29" spans="1:1" ht="21" customHeight="1">
      <c r="A29" s="21" t="s">
        <v>30</v>
      </c>
    </row>
    <row r="30" spans="1:1" ht="21" customHeight="1">
      <c r="A30" s="21" t="s">
        <v>31</v>
      </c>
    </row>
    <row r="31" spans="1:1" ht="21" customHeight="1">
      <c r="A31" s="21" t="s">
        <v>32</v>
      </c>
    </row>
    <row r="32" spans="1:1" ht="30">
      <c r="A32" s="21" t="s">
        <v>33</v>
      </c>
    </row>
    <row r="33" spans="1:1" ht="30">
      <c r="A33" s="21" t="s">
        <v>34</v>
      </c>
    </row>
  </sheetData>
  <hyperlinks>
    <hyperlink ref="A2" r:id="rId1" display="http://cms.mineducacion.gov.co/static/cache/binaries/articles-220340_universidad_antioquia_2003_2009.pdf?binary_rand=6111" xr:uid="{87DC5AF0-41FC-48F3-BAEA-0B64D127B163}"/>
    <hyperlink ref="A13" r:id="rId2" display="http://cms.mineducacion.gov.co/static/cache/binaries/articles-220340_universidad_atlantico_2003_2009.pdf?binary_rand=4786" xr:uid="{6D876B90-8E8B-4E2F-B4CD-C4BDBDEB5DED}"/>
    <hyperlink ref="A24" r:id="rId3" display="http://cms.mineducacion.gov.co/static/cache/binaries/articles-220340_universidad_militar_granada_2003_2009.pdf?binary_rand=523" xr:uid="{127B3EA2-72CC-4209-AC5F-C1174FE4043D}"/>
    <hyperlink ref="A3" r:id="rId4" display="http://cms.mineducacion.gov.co/static/cache/binaries/articles-220340_universidad_caldas_2003_2009.pdf?binary_rand=245" xr:uid="{B942FED5-61D1-4EE0-9150-780C60552980}"/>
    <hyperlink ref="A14" r:id="rId5" display="http://cms.mineducacion.gov.co/static/cache/binaries/articles-220340_universidad_del_cauca_2003_2009.pdf?binary_rand=7912" xr:uid="{EEDEF80A-764B-4533-B7BA-CAD96D29D5F1}"/>
    <hyperlink ref="A25" r:id="rId6" display="http://cms.mineducacion.gov.co/static/cache/binaries/articles-220340_universidad_abierta_2003_2009.pdf?binary_rand=7614" xr:uid="{E7C08207-3B4A-41CA-A252-53C025A17870}"/>
    <hyperlink ref="A4" r:id="rId7" display="http://cms.mineducacion.gov.co/static/cache/binaries/articles-220340_universidad_cartagena_2003_2009.pdf?binary_rand=1270" xr:uid="{10CDC3F9-3BA8-4444-AB93-1A48662433CA}"/>
    <hyperlink ref="A15" r:id="rId8" display="http://cms.mineducacion.gov.co/static/cache/binaries/articles-220340_universidad_magdalena_2003_2009.pdf?binary_rand=6135" xr:uid="{10141A47-DC01-44BB-BE5F-6736F748EE23}"/>
    <hyperlink ref="A26" r:id="rId9" display="http://cms.mineducacion.gov.co/static/cache/binaries/articles-220340_universidad_nacional_de_colombia_2003_2009.pdf?binary_rand=6305" xr:uid="{205274FD-C8BB-4C6F-9F5A-C85A9E2F9DCE}"/>
    <hyperlink ref="A5" r:id="rId10" display="http://cms.mineducacion.gov.co/static/cache/binaries/articles-220340_universidad_cordoba_2003_2009.pdf?binary_rand=1205" xr:uid="{800883A6-5A8F-4853-A132-B274B4F23CFA}"/>
    <hyperlink ref="A16" r:id="rId11" display="http://cms.mineducacion.gov.co/static/cache/binaries/articles-220340_universidad_pacifico_2003_2009.pdf?binary_rand=6559" xr:uid="{F2C00F3C-7919-42C1-BA91-355C9454EB40}"/>
    <hyperlink ref="A27" r:id="rId12" display="http://cms.mineducacion.gov.co/static/cache/binaries/articles-220340_universidad_pedagogica_nacional_2003_2009.pdf?binary_rand=2022" xr:uid="{F6CB5FEC-34A9-483E-9F71-ECE8D80C0E05}"/>
    <hyperlink ref="A6" r:id="rId13" display="http://cms.mineducacion.gov.co/static/cache/binaries/articles-220340_universidad_cundinamarca_2003_2009.pdf?binary_rand=6424" xr:uid="{0C08728A-63EF-4418-8003-7F4ED4FEBA14}"/>
    <hyperlink ref="A17" r:id="rId14" display="http://cms.mineducacion.gov.co/static/cache/binaries/articles-220340_universidad_quindio_2003_2009.pdf?binary_rand=7537" xr:uid="{7D300618-E635-4E4F-8EC3-4F8C8D390FF6}"/>
    <hyperlink ref="A28" r:id="rId15" display="http://cms.mineducacion.gov.co/static/cache/binaries/articles-220340_universidad_pedagogica_tecnologica_2003_2009.pdf?binary_rand=4164" xr:uid="{A7F77A09-E5EB-4FE2-B678-58033DC1F4D4}"/>
    <hyperlink ref="A7" r:id="rId16" display="http://cms.mineducacion.gov.co/static/cache/binaries/articles-220340_universidad_amazonia_2003_2009.pdf?binary_rand=6371" xr:uid="{E8D1AEDD-3F0A-4C12-BEF4-C76F30297A87}"/>
    <hyperlink ref="A18" r:id="rId17" display="http://cms.mineducacion.gov.co/static/cache/binaries/articles-220340_universidad_tolima_2003_2009.pdf?binary_rand=3293" xr:uid="{12ADB731-BB09-45B6-85BA-DD553DF87562}"/>
    <hyperlink ref="A29" r:id="rId18" display="http://cms.mineducacion.gov.co/static/cache/binaries/articles-220340_universidad_cesar_2003_2009.pdf?binary_rand=5824" xr:uid="{D1DA7334-4FA8-47E6-B953-0606C164B3A7}"/>
    <hyperlink ref="A8" r:id="rId19" display="http://cms.mineducacion.gov.co/static/cache/binaries/articles-220340_universidad_guajira_2003_2009.pdf?binary_rand=6460" xr:uid="{C12FA8DC-F8B3-4116-A799-DCD02895AA31}"/>
    <hyperlink ref="A19" r:id="rId20" display="http://cms.mineducacion.gov.co/static/cache/binaries/articles-220340_universidad_valle_2003_2009.pdf?binary_rand=4482" xr:uid="{47E44FDE-378D-4BF4-967D-51CC98CDA76C}"/>
    <hyperlink ref="A30" r:id="rId21" display="http://cms.mineducacion.gov.co/static/cache/binaries/articles-220340_universidad_surcolombiana_2003_2009.pdf?binary_rand=3816" xr:uid="{A15B24E1-8D77-4966-9219-F1F3C2FED1CB}"/>
    <hyperlink ref="A9" r:id="rId22" display="http://cms.mineducacion.gov.co/static/cache/binaries/articles-220340_universidad_llanos_2003_2009.pdf?binary_rand=5982" xr:uid="{75AD4063-65FA-4B1B-888C-7D3BE6FE5EFC}"/>
    <hyperlink ref="A20" r:id="rId23" display="http://cms.mineducacion.gov.co/static/cache/binaries/articles-220340_universidad_distrital_2003_2009.pdf?binary_rand=7454" xr:uid="{C4325AF4-595A-4A74-ABCC-42AC59C7C92A}"/>
    <hyperlink ref="A31" r:id="rId24" display="http://cms.mineducacion.gov.co/static/cache/binaries/articles-220340_universidad_tecnologica_pereira_2003_2009.pdf?binary_rand=4909" xr:uid="{B7A53219-25B6-4466-81FE-D01AB3BF14A7}"/>
    <hyperlink ref="A10" r:id="rId25" display="http://cms.mineducacion.gov.co/static/cache/binaries/articles-220340_universidad_narino_2003_2009.pdf?binary_rand=6523" xr:uid="{BCB0098B-E134-452E-BD1E-3612F8C740C3}"/>
    <hyperlink ref="A21" r:id="rId26" display="http://cms.mineducacion.gov.co/static/cache/binaries/articles-220340_francisco_paula_cucuta_2003_2009.pdf?binary_rand=7739" xr:uid="{F97F6200-43EA-426C-B6C8-AB8035DD919A}"/>
    <hyperlink ref="A32" r:id="rId27" display="http://cms.mineducacion.gov.co/static/cache/binaries/articles-220340_tecnologico_choco_2003_2009.pdf?binary_rand=5769" xr:uid="{231F9BB8-AF52-4761-A8F5-74E5523D9D3D}"/>
    <hyperlink ref="A11" r:id="rId28" display="http://cms.mineducacion.gov.co/static/cache/binaries/articles-220340_universidad_pamplona_2003_2009.pdf?binary_rand=5454" xr:uid="{B281256A-7A51-40A5-B264-1796ABC7CC4D}"/>
    <hyperlink ref="A22" r:id="rId29" display="http://cms.mineducacion.gov.co/static/cache/binaries/articles-220340_francisco_paulo_ocana_2003_2009.pdf?binary_rand=1050" xr:uid="{88029C47-656D-45D4-A444-88EC25CCAE7A}"/>
    <hyperlink ref="A33" r:id="rId30" display="http://cms.mineducacion.gov.co/static/cache/binaries/articles-220340_colegio_cundinamarca_2003_2009.pdf?binary_rand=3759" xr:uid="{B1E270EF-56DC-4CAF-8137-4F117398B5A6}"/>
    <hyperlink ref="A12" r:id="rId31" display="http://cms.mineducacion.gov.co/static/cache/binaries/articles-220340_universidad_sucre_2003_2009.pdf?binary_rand=6639" xr:uid="{C7FE6BF3-F9AB-4B7D-A27E-6BA30A815EF5}"/>
    <hyperlink ref="A23" r:id="rId32" display="http://cms.mineducacion.gov.co/static/cache/binaries/articles-220340_industrial_santander__2003_2009.pdf?binary_rand=8374" xr:uid="{824AEA4E-7849-44CE-A587-79BE37692CC1}"/>
    <hyperlink ref="C2" r:id="rId33" xr:uid="{08FCB356-3EEF-4FE5-B741-4A34AF87AF3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CD0F-B53A-443C-8D33-22BF9E8B6AC8}">
  <dimension ref="B1:BL85"/>
  <sheetViews>
    <sheetView showGridLines="0" tabSelected="1" topLeftCell="A2" zoomScale="70" zoomScaleNormal="70" zoomScaleSheetLayoutView="55" workbookViewId="0">
      <selection activeCell="BL15" sqref="BL15"/>
    </sheetView>
  </sheetViews>
  <sheetFormatPr baseColWidth="10" defaultColWidth="11.42578125" defaultRowHeight="12.75" zeroHeight="1"/>
  <cols>
    <col min="1" max="1" width="2" style="24" customWidth="1"/>
    <col min="2" max="2" width="12.28515625" style="25" customWidth="1"/>
    <col min="3" max="3" width="23.7109375" style="25" customWidth="1"/>
    <col min="4" max="4" width="9.5703125" style="25" customWidth="1"/>
    <col min="5" max="5" width="8" style="25" bestFit="1" customWidth="1"/>
    <col min="6" max="6" width="5.42578125" style="25" bestFit="1" customWidth="1"/>
    <col min="7" max="7" width="5.42578125" style="25" hidden="1" customWidth="1"/>
    <col min="8" max="8" width="14.42578125" style="25" customWidth="1"/>
    <col min="9" max="9" width="16.85546875" style="25" customWidth="1"/>
    <col min="10" max="10" width="18.5703125" style="25" bestFit="1" customWidth="1"/>
    <col min="11" max="11" width="5.42578125" style="25" hidden="1" customWidth="1"/>
    <col min="12" max="12" width="13.28515625" style="25" customWidth="1"/>
    <col min="13" max="13" width="18.85546875" style="25" bestFit="1" customWidth="1"/>
    <col min="14" max="14" width="18.5703125" style="25" bestFit="1" customWidth="1"/>
    <col min="15" max="15" width="5.42578125" style="25" hidden="1" customWidth="1"/>
    <col min="16" max="16" width="14.28515625" style="25" customWidth="1"/>
    <col min="17" max="17" width="18.85546875" style="25" bestFit="1" customWidth="1"/>
    <col min="18" max="18" width="18.5703125" style="25" bestFit="1" customWidth="1"/>
    <col min="19" max="19" width="5.42578125" style="25" hidden="1" customWidth="1"/>
    <col min="20" max="20" width="14.85546875" style="25" bestFit="1" customWidth="1"/>
    <col min="21" max="21" width="18.85546875" style="25" bestFit="1" customWidth="1"/>
    <col min="22" max="22" width="18.5703125" style="25" bestFit="1" customWidth="1"/>
    <col min="23" max="23" width="5.42578125" style="25" hidden="1" customWidth="1"/>
    <col min="24" max="24" width="14.85546875" style="25" bestFit="1" customWidth="1"/>
    <col min="25" max="25" width="18.85546875" style="25" bestFit="1" customWidth="1"/>
    <col min="26" max="26" width="18.5703125" style="25" bestFit="1" customWidth="1"/>
    <col min="27" max="27" width="5.42578125" style="25" hidden="1" customWidth="1"/>
    <col min="28" max="28" width="14.85546875" style="25" bestFit="1" customWidth="1"/>
    <col min="29" max="29" width="17.28515625" style="25" customWidth="1"/>
    <col min="30" max="30" width="18.5703125" style="25" bestFit="1" customWidth="1"/>
    <col min="31" max="31" width="5.42578125" style="25" hidden="1" customWidth="1"/>
    <col min="32" max="32" width="12.42578125" style="25" customWidth="1"/>
    <col min="33" max="33" width="12" style="25" customWidth="1"/>
    <col min="34" max="34" width="18.5703125" style="25" customWidth="1"/>
    <col min="35" max="35" width="4.85546875" style="25" customWidth="1"/>
    <col min="36" max="38" width="12" style="25" customWidth="1"/>
    <col min="39" max="39" width="20.42578125" style="25" customWidth="1"/>
    <col min="40" max="42" width="12" style="25" customWidth="1"/>
    <col min="43" max="43" width="18.140625" style="24" customWidth="1"/>
    <col min="44" max="44" width="5.28515625" style="24" customWidth="1"/>
    <col min="45" max="47" width="11.5703125" style="24" customWidth="1"/>
    <col min="48" max="54" width="11.42578125" style="24" customWidth="1"/>
    <col min="55" max="55" width="6.5703125" style="24" customWidth="1"/>
    <col min="56" max="58" width="11.42578125" style="24" customWidth="1"/>
    <col min="59" max="59" width="17.42578125" style="24" bestFit="1" customWidth="1"/>
    <col min="60" max="60" width="8.42578125" style="24" customWidth="1"/>
    <col min="61" max="63" width="11.42578125" style="24"/>
    <col min="64" max="64" width="18" style="24" customWidth="1"/>
    <col min="65" max="16384" width="11.42578125" style="24"/>
  </cols>
  <sheetData>
    <row r="1" spans="2:64" ht="12.75" hidden="1" customHeight="1">
      <c r="B1" s="75"/>
      <c r="C1" s="69"/>
      <c r="D1" s="69"/>
      <c r="E1" s="76"/>
      <c r="F1" s="77"/>
      <c r="G1" s="97" t="s">
        <v>35</v>
      </c>
      <c r="H1" s="95"/>
      <c r="I1" s="95"/>
      <c r="J1" s="98"/>
      <c r="K1" s="70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2"/>
      <c r="AJ1" s="46"/>
      <c r="AK1" s="46"/>
      <c r="AL1" s="46"/>
      <c r="AM1" s="46"/>
      <c r="AN1" s="46"/>
      <c r="AO1" s="46"/>
      <c r="AP1" s="46"/>
      <c r="AQ1" s="47"/>
    </row>
    <row r="2" spans="2:64" ht="33.75" customHeight="1" thickBot="1">
      <c r="B2" s="92"/>
      <c r="C2" s="93"/>
      <c r="D2" s="93"/>
      <c r="E2" s="93"/>
      <c r="F2" s="94"/>
      <c r="G2" s="99"/>
      <c r="H2" s="100"/>
      <c r="I2" s="100"/>
      <c r="J2" s="101"/>
      <c r="K2" s="97" t="s">
        <v>36</v>
      </c>
      <c r="L2" s="95"/>
      <c r="M2" s="95"/>
      <c r="N2" s="98"/>
      <c r="O2" s="97" t="s">
        <v>37</v>
      </c>
      <c r="P2" s="95"/>
      <c r="Q2" s="95"/>
      <c r="R2" s="98"/>
      <c r="S2" s="102" t="s">
        <v>38</v>
      </c>
      <c r="T2" s="95"/>
      <c r="U2" s="95"/>
      <c r="V2" s="95"/>
      <c r="W2" s="95" t="s">
        <v>39</v>
      </c>
      <c r="X2" s="95"/>
      <c r="Y2" s="95"/>
      <c r="Z2" s="96"/>
      <c r="AA2" s="97" t="s">
        <v>40</v>
      </c>
      <c r="AB2" s="95"/>
      <c r="AC2" s="95"/>
      <c r="AD2" s="98"/>
      <c r="AE2" s="97" t="s">
        <v>41</v>
      </c>
      <c r="AF2" s="95"/>
      <c r="AG2" s="95"/>
      <c r="AH2" s="98"/>
      <c r="AI2" s="45"/>
      <c r="AJ2" s="103" t="s">
        <v>42</v>
      </c>
      <c r="AK2" s="104"/>
      <c r="AL2" s="104"/>
      <c r="AM2" s="105"/>
      <c r="AN2" s="103" t="s">
        <v>43</v>
      </c>
      <c r="AO2" s="104"/>
      <c r="AP2" s="104"/>
      <c r="AQ2" s="105"/>
      <c r="AS2" s="106" t="s">
        <v>44</v>
      </c>
      <c r="AT2" s="107"/>
      <c r="AU2" s="107"/>
      <c r="AV2" s="107"/>
      <c r="AW2" s="107"/>
      <c r="AX2" s="107"/>
      <c r="AY2" s="107"/>
      <c r="AZ2" s="107"/>
      <c r="BA2" s="107"/>
      <c r="BB2" s="108"/>
      <c r="BD2" s="97" t="s">
        <v>43</v>
      </c>
      <c r="BE2" s="95"/>
      <c r="BF2" s="95"/>
      <c r="BG2" s="98"/>
      <c r="BI2" s="97" t="s">
        <v>950</v>
      </c>
      <c r="BJ2" s="95"/>
      <c r="BK2" s="95"/>
      <c r="BL2" s="98"/>
    </row>
    <row r="3" spans="2:64" s="25" customFormat="1" ht="54.75" customHeight="1">
      <c r="B3" s="64" t="s">
        <v>45</v>
      </c>
      <c r="C3" s="65" t="s">
        <v>46</v>
      </c>
      <c r="D3" s="65" t="s">
        <v>47</v>
      </c>
      <c r="E3" s="73" t="s">
        <v>48</v>
      </c>
      <c r="F3" s="74" t="s">
        <v>49</v>
      </c>
      <c r="G3" s="49" t="s">
        <v>49</v>
      </c>
      <c r="H3" s="28" t="s">
        <v>50</v>
      </c>
      <c r="I3" s="28" t="s">
        <v>51</v>
      </c>
      <c r="J3" s="68" t="s">
        <v>52</v>
      </c>
      <c r="K3" s="36" t="s">
        <v>49</v>
      </c>
      <c r="L3" s="28" t="s">
        <v>50</v>
      </c>
      <c r="M3" s="28" t="s">
        <v>51</v>
      </c>
      <c r="N3" s="60" t="s">
        <v>52</v>
      </c>
      <c r="O3" s="36" t="s">
        <v>49</v>
      </c>
      <c r="P3" s="28" t="s">
        <v>50</v>
      </c>
      <c r="Q3" s="28" t="s">
        <v>51</v>
      </c>
      <c r="R3" s="60" t="s">
        <v>52</v>
      </c>
      <c r="S3" s="49" t="s">
        <v>49</v>
      </c>
      <c r="T3" s="28" t="s">
        <v>50</v>
      </c>
      <c r="U3" s="28" t="s">
        <v>51</v>
      </c>
      <c r="V3" s="28" t="s">
        <v>52</v>
      </c>
      <c r="W3" s="28" t="s">
        <v>49</v>
      </c>
      <c r="X3" s="28" t="s">
        <v>50</v>
      </c>
      <c r="Y3" s="28" t="s">
        <v>51</v>
      </c>
      <c r="Z3" s="68" t="s">
        <v>52</v>
      </c>
      <c r="AA3" s="36" t="s">
        <v>49</v>
      </c>
      <c r="AB3" s="28" t="s">
        <v>50</v>
      </c>
      <c r="AC3" s="28" t="s">
        <v>51</v>
      </c>
      <c r="AD3" s="60" t="s">
        <v>52</v>
      </c>
      <c r="AE3" s="36" t="s">
        <v>49</v>
      </c>
      <c r="AF3" s="28" t="s">
        <v>50</v>
      </c>
      <c r="AG3" s="28" t="s">
        <v>51</v>
      </c>
      <c r="AH3" s="60" t="s">
        <v>52</v>
      </c>
      <c r="AI3" s="45"/>
      <c r="AJ3" s="36" t="s">
        <v>49</v>
      </c>
      <c r="AK3" s="28" t="s">
        <v>50</v>
      </c>
      <c r="AL3" s="28" t="s">
        <v>51</v>
      </c>
      <c r="AM3" s="35" t="s">
        <v>52</v>
      </c>
      <c r="AN3" s="36" t="s">
        <v>49</v>
      </c>
      <c r="AO3" s="28" t="s">
        <v>50</v>
      </c>
      <c r="AP3" s="28" t="s">
        <v>51</v>
      </c>
      <c r="AQ3" s="35" t="s">
        <v>52</v>
      </c>
      <c r="AS3" s="36" t="s">
        <v>53</v>
      </c>
      <c r="AT3" s="28" t="s">
        <v>54</v>
      </c>
      <c r="AU3" s="28" t="s">
        <v>55</v>
      </c>
      <c r="AV3" s="43" t="s">
        <v>56</v>
      </c>
      <c r="AW3" s="43" t="s">
        <v>57</v>
      </c>
      <c r="AX3" s="43" t="s">
        <v>58</v>
      </c>
      <c r="AY3" s="43" t="s">
        <v>59</v>
      </c>
      <c r="AZ3" s="43" t="s">
        <v>60</v>
      </c>
      <c r="BA3" s="43" t="s">
        <v>61</v>
      </c>
      <c r="BB3" s="54" t="s">
        <v>62</v>
      </c>
      <c r="BD3" s="36" t="s">
        <v>49</v>
      </c>
      <c r="BE3" s="28" t="s">
        <v>50</v>
      </c>
      <c r="BF3" s="28" t="s">
        <v>51</v>
      </c>
      <c r="BG3" s="60" t="s">
        <v>52</v>
      </c>
      <c r="BI3" s="36" t="s">
        <v>49</v>
      </c>
      <c r="BJ3" s="28" t="s">
        <v>50</v>
      </c>
      <c r="BK3" s="28" t="s">
        <v>51</v>
      </c>
      <c r="BL3" s="60" t="s">
        <v>52</v>
      </c>
    </row>
    <row r="4" spans="2:64" ht="41.25" customHeight="1">
      <c r="B4" s="30" t="s">
        <v>63</v>
      </c>
      <c r="C4" s="26" t="s">
        <v>64</v>
      </c>
      <c r="D4" s="42">
        <v>1032</v>
      </c>
      <c r="E4" s="26" t="s">
        <v>65</v>
      </c>
      <c r="F4" s="78">
        <v>0.19</v>
      </c>
      <c r="G4" s="62">
        <v>0.19</v>
      </c>
      <c r="H4" s="79">
        <v>784000</v>
      </c>
      <c r="I4" s="80">
        <f>+ROUND((H4+(H4*G4)),0)</f>
        <v>932960</v>
      </c>
      <c r="J4" s="87">
        <f>+ROUND((I4*D4),0)</f>
        <v>962814720</v>
      </c>
      <c r="K4" s="37">
        <v>0.19</v>
      </c>
      <c r="L4" s="79">
        <v>2662747.6771396701</v>
      </c>
      <c r="M4" s="80">
        <f>+ROUND((L4+(L4*K4)),0)</f>
        <v>3168670</v>
      </c>
      <c r="N4" s="81">
        <f>+ROUND((M4*$D4),0)</f>
        <v>3270067440</v>
      </c>
      <c r="O4" s="37">
        <v>0.19</v>
      </c>
      <c r="P4" s="79">
        <v>2782341.6322966912</v>
      </c>
      <c r="Q4" s="80">
        <f>+ROUND((P4+(P4*O4)),0)</f>
        <v>3310987</v>
      </c>
      <c r="R4" s="81">
        <f>+ROUND((Q4*$D4),0)</f>
        <v>3416938584</v>
      </c>
      <c r="S4" s="66">
        <v>0.19</v>
      </c>
      <c r="T4" s="79">
        <v>2687056</v>
      </c>
      <c r="U4" s="80">
        <f>+ROUND((T4+(T4*S4)),0)</f>
        <v>3197597</v>
      </c>
      <c r="V4" s="80">
        <f>+ROUND((U4*$D4),0)</f>
        <v>3299920104</v>
      </c>
      <c r="W4" s="31">
        <v>0.19</v>
      </c>
      <c r="X4" s="79">
        <v>2724378.1816238398</v>
      </c>
      <c r="Y4" s="80">
        <f>+ROUND((X4+(X4*W4)),0)</f>
        <v>3242010</v>
      </c>
      <c r="Z4" s="87">
        <f>+ROUND((Y4*$D4),0)</f>
        <v>3345754320</v>
      </c>
      <c r="AA4" s="37">
        <v>0.19</v>
      </c>
      <c r="AB4" s="79">
        <v>2650744.3929313077</v>
      </c>
      <c r="AC4" s="80">
        <f>+ROUND((AB4+(AB4*AA4)),0)</f>
        <v>3154386</v>
      </c>
      <c r="AD4" s="81">
        <f>+ROUND((AC4*$D4),0)</f>
        <v>3255326352</v>
      </c>
      <c r="AE4" s="37">
        <v>0.19</v>
      </c>
      <c r="AF4" s="79">
        <v>3711679.8687645253</v>
      </c>
      <c r="AG4" s="80">
        <f>+ROUND((AF4+(AF4*AE4)),0)</f>
        <v>4416899</v>
      </c>
      <c r="AH4" s="81">
        <f>+ROUND((AG4*$D4),0)</f>
        <v>4558239768</v>
      </c>
      <c r="AI4" s="45"/>
      <c r="AJ4" s="50">
        <v>0.19</v>
      </c>
      <c r="AK4" s="48">
        <f>+ROUND((GEOMEAN(H4,L4,P4,T4,X4,AB4,AF4)),0)</f>
        <v>2368676</v>
      </c>
      <c r="AL4" s="27">
        <f>+ROUND((AK4+(AK4*AJ4)),0)</f>
        <v>2818724</v>
      </c>
      <c r="AM4" s="32">
        <f>+ROUND((AL4*$D4),0)</f>
        <v>2908923168</v>
      </c>
      <c r="AN4" s="50">
        <v>0.19</v>
      </c>
      <c r="AO4" s="48">
        <f>+ROUND((AVERAGE(H4,L4,P4,T4,X4,AB4,AF4)),0)</f>
        <v>2571850</v>
      </c>
      <c r="AP4" s="27">
        <f>+ROUND((AO4+(AO4*AN4)),0)</f>
        <v>3060502</v>
      </c>
      <c r="AQ4" s="32">
        <f>+ROUND((AP4*$D4),0)</f>
        <v>3158438064</v>
      </c>
      <c r="AS4" s="55">
        <f>STDEV(H4,L4,P4,T4,X4,AB4,AF4)</f>
        <v>874733.33661034587</v>
      </c>
      <c r="AT4" s="29">
        <f>AO4-AS4</f>
        <v>1697116.6633896541</v>
      </c>
      <c r="AU4" s="29">
        <f>AO4+AS4</f>
        <v>3446583.3366103461</v>
      </c>
      <c r="AV4" s="44" t="str">
        <f>IF(AND(H4&lt;=$AU4,H4&gt;=$AT4),H4,"")</f>
        <v/>
      </c>
      <c r="AW4" s="44">
        <f>IF(AND(L4&lt;=$AU4,L4&gt;=$AT4),L4,"")</f>
        <v>2662747.6771396701</v>
      </c>
      <c r="AX4" s="44">
        <f>IF(AND(P4&lt;=$AU4,P4&gt;=$AT4),P4,"")</f>
        <v>2782341.6322966912</v>
      </c>
      <c r="AY4" s="44">
        <f>IF(AND(T4&lt;=$AU4,T4&gt;=$AT4),T4,"")</f>
        <v>2687056</v>
      </c>
      <c r="AZ4" s="44">
        <f>IF(AND(X4&lt;=$AU4,X4&gt;=$AT4),X4,"")</f>
        <v>2724378.1816238398</v>
      </c>
      <c r="BA4" s="44">
        <f>IF(AND(AB4&lt;=$AU4,AB4&gt;=$AT4),AB4,"")</f>
        <v>2650744.3929313077</v>
      </c>
      <c r="BB4" s="56" t="str">
        <f>IF(AND(AF4&lt;=$AU4,AF4&gt;=$AT4),AF4,"")</f>
        <v/>
      </c>
      <c r="BD4" s="37">
        <v>0.19</v>
      </c>
      <c r="BE4" s="29">
        <f>+ROUND((AVERAGE(AV4:BB4)),0)</f>
        <v>2701454</v>
      </c>
      <c r="BF4" s="27">
        <f>+ROUND((BE4+(BE4*BD4)),0)</f>
        <v>3214730</v>
      </c>
      <c r="BG4" s="32">
        <f>+ROUND((BF4*$D4),0)</f>
        <v>3317601360</v>
      </c>
      <c r="BI4" s="37">
        <v>0.19</v>
      </c>
      <c r="BJ4" s="29">
        <f>+ROUND((GEOMEAN(AV4:BB4)),0)</f>
        <v>2701037</v>
      </c>
      <c r="BK4" s="27">
        <f>+ROUND((BJ4+(BJ4*BI4)),0)</f>
        <v>3214234</v>
      </c>
      <c r="BL4" s="32">
        <f>+ROUND((BK4*$D4),0)</f>
        <v>3317089488</v>
      </c>
    </row>
    <row r="5" spans="2:64" ht="41.25" customHeight="1">
      <c r="B5" s="30" t="s">
        <v>66</v>
      </c>
      <c r="C5" s="26" t="s">
        <v>67</v>
      </c>
      <c r="D5" s="42">
        <v>1032</v>
      </c>
      <c r="E5" s="34" t="s">
        <v>65</v>
      </c>
      <c r="F5" s="78">
        <v>0.19</v>
      </c>
      <c r="G5" s="62">
        <v>0.19</v>
      </c>
      <c r="H5" s="79">
        <v>509600</v>
      </c>
      <c r="I5" s="80">
        <f t="shared" ref="I5:I7" si="0">+ROUND((H5+(H5*G5)),0)</f>
        <v>606424</v>
      </c>
      <c r="J5" s="87">
        <f t="shared" ref="J5:J7" si="1">+ROUND((I5*D5),0)</f>
        <v>625829568</v>
      </c>
      <c r="K5" s="37">
        <v>0.19</v>
      </c>
      <c r="L5" s="79">
        <v>333951.86510866781</v>
      </c>
      <c r="M5" s="80">
        <f t="shared" ref="M5:M6" si="2">+ROUND((L5+(L5*K5)),0)</f>
        <v>397403</v>
      </c>
      <c r="N5" s="81">
        <f t="shared" ref="N5:N6" si="3">+ROUND((M5*$D5),0)</f>
        <v>410119896</v>
      </c>
      <c r="O5" s="37">
        <v>0.19</v>
      </c>
      <c r="P5" s="79">
        <v>336320.31805270084</v>
      </c>
      <c r="Q5" s="80">
        <f>+ROUND((P5+(P5*O5)),0)</f>
        <v>400221</v>
      </c>
      <c r="R5" s="81">
        <f>+ROUND((Q5*$D5),0)</f>
        <v>413028072</v>
      </c>
      <c r="S5" s="66">
        <v>0.19</v>
      </c>
      <c r="T5" s="79">
        <v>324802</v>
      </c>
      <c r="U5" s="80">
        <f>+ROUND((T5+(T5*S5)),0)</f>
        <v>386514</v>
      </c>
      <c r="V5" s="80">
        <f>+ROUND((U5*$D5),0)</f>
        <v>398882448</v>
      </c>
      <c r="W5" s="31">
        <v>0.19</v>
      </c>
      <c r="X5" s="79">
        <v>329313.64475993626</v>
      </c>
      <c r="Y5" s="80">
        <f>+ROUND((X5+(X5*W5)),0)</f>
        <v>391883</v>
      </c>
      <c r="Z5" s="87">
        <f>+ROUND((Y5*$D5),0)</f>
        <v>404423256</v>
      </c>
      <c r="AA5" s="37">
        <v>0.19</v>
      </c>
      <c r="AB5" s="79">
        <v>320413.27598264068</v>
      </c>
      <c r="AC5" s="80">
        <f>+ROUND((AB5+(AB5*AA5)),0)</f>
        <v>381292</v>
      </c>
      <c r="AD5" s="81">
        <f>+ROUND((AC5*$D5),0)</f>
        <v>393493344</v>
      </c>
      <c r="AE5" s="37">
        <v>0.19</v>
      </c>
      <c r="AF5" s="79">
        <v>1330623.6919102229</v>
      </c>
      <c r="AG5" s="80">
        <f>+ROUND((AF5+(AF5*AE5)),0)</f>
        <v>1583442</v>
      </c>
      <c r="AH5" s="81">
        <f>+ROUND((AG5*$D5),0)</f>
        <v>1634112144</v>
      </c>
      <c r="AI5" s="45"/>
      <c r="AJ5" s="50">
        <v>0.19</v>
      </c>
      <c r="AK5" s="48">
        <f>+ROUND((GEOMEAN(H5,L5,P5,T5,X5,AB5,AF5)),0)</f>
        <v>427515</v>
      </c>
      <c r="AL5" s="27">
        <f>+ROUND((AK5+(AK5*AJ5)),0)</f>
        <v>508743</v>
      </c>
      <c r="AM5" s="32">
        <f>+ROUND((AL5*$D5),0)</f>
        <v>525022776</v>
      </c>
      <c r="AN5" s="50">
        <v>0.19</v>
      </c>
      <c r="AO5" s="48">
        <f>+ROUND((AVERAGE(H5,L5,P5,T5,X5,AB5,AF5)),0)</f>
        <v>497861</v>
      </c>
      <c r="AP5" s="27">
        <f>+ROUND((AO5+(AO5*AN5)),0)</f>
        <v>592455</v>
      </c>
      <c r="AQ5" s="32">
        <f>+ROUND((AP5*$D5),0)</f>
        <v>611413560</v>
      </c>
      <c r="AS5" s="55">
        <f t="shared" ref="AS5:AS7" si="4">STDEV(H5,L5,P5,T5,X5,AB5,AF5)</f>
        <v>373371.6702297795</v>
      </c>
      <c r="AT5" s="29">
        <f t="shared" ref="AT5" si="5">AO5-AS5</f>
        <v>124489.3297702205</v>
      </c>
      <c r="AU5" s="29">
        <f t="shared" ref="AU5" si="6">AO5+AS5</f>
        <v>871232.67022977956</v>
      </c>
      <c r="AV5" s="44">
        <f t="shared" ref="AV5:AV7" si="7">IF(AND(H5&lt;=$AU5,H5&gt;=$AT5),H5,"")</f>
        <v>509600</v>
      </c>
      <c r="AW5" s="44">
        <f t="shared" ref="AW5:AW7" si="8">IF(AND(L5&lt;=$AU5,L5&gt;=$AT5),L5,"")</f>
        <v>333951.86510866781</v>
      </c>
      <c r="AX5" s="44">
        <f t="shared" ref="AX5:AX7" si="9">IF(AND(P5&lt;=$AU5,P5&gt;=$AT5),P5,"")</f>
        <v>336320.31805270084</v>
      </c>
      <c r="AY5" s="44">
        <f t="shared" ref="AY5:AY7" si="10">IF(AND(T5&lt;=$AU5,T5&gt;=$AT5),T5,"")</f>
        <v>324802</v>
      </c>
      <c r="AZ5" s="44">
        <f t="shared" ref="AZ5:AZ7" si="11">IF(AND(X5&lt;=$AU5,X5&gt;=$AT5),X5,"")</f>
        <v>329313.64475993626</v>
      </c>
      <c r="BA5" s="44">
        <f t="shared" ref="BA5:BA7" si="12">IF(AND(AB5&lt;=$AU5,AB5&gt;=$AT5),AB5,"")</f>
        <v>320413.27598264068</v>
      </c>
      <c r="BB5" s="56" t="str">
        <f t="shared" ref="BB5:BB7" si="13">IF(AND(AF5&lt;=$AU5,AF5&gt;=$AT5),AF5,"")</f>
        <v/>
      </c>
      <c r="BD5" s="37">
        <v>0.19</v>
      </c>
      <c r="BE5" s="29">
        <f t="shared" ref="BE5:BE7" si="14">+ROUND((AVERAGE(AV5:BB5)),0)</f>
        <v>359067</v>
      </c>
      <c r="BF5" s="27">
        <f>+ROUND((BE5+(BE5*BD5)),0)</f>
        <v>427290</v>
      </c>
      <c r="BG5" s="32">
        <f>+ROUND((BF5*$D5),0)</f>
        <v>440963280</v>
      </c>
      <c r="BI5" s="37">
        <v>0.19</v>
      </c>
      <c r="BJ5" s="29">
        <f t="shared" ref="BJ5:BJ7" si="15">+ROUND((GEOMEAN(AV5:BB5)),0)</f>
        <v>353808</v>
      </c>
      <c r="BK5" s="27">
        <f>+ROUND((BJ5+(BJ5*BI5)),0)</f>
        <v>421032</v>
      </c>
      <c r="BL5" s="32">
        <f>+ROUND((BK5*$D5),0)</f>
        <v>434505024</v>
      </c>
    </row>
    <row r="6" spans="2:64" ht="28.5">
      <c r="B6" s="30" t="s">
        <v>68</v>
      </c>
      <c r="C6" s="26" t="s">
        <v>69</v>
      </c>
      <c r="D6" s="42">
        <v>15</v>
      </c>
      <c r="E6" s="26" t="s">
        <v>70</v>
      </c>
      <c r="F6" s="78">
        <v>0.19</v>
      </c>
      <c r="G6" s="62">
        <v>0.19</v>
      </c>
      <c r="H6" s="79">
        <v>11760000</v>
      </c>
      <c r="I6" s="80">
        <f t="shared" si="0"/>
        <v>13994400</v>
      </c>
      <c r="J6" s="87">
        <f t="shared" si="1"/>
        <v>209916000</v>
      </c>
      <c r="K6" s="37">
        <v>0.19</v>
      </c>
      <c r="L6" s="79">
        <v>3532501.9758330025</v>
      </c>
      <c r="M6" s="80">
        <f t="shared" si="2"/>
        <v>4203677</v>
      </c>
      <c r="N6" s="81">
        <f t="shared" si="3"/>
        <v>63055155</v>
      </c>
      <c r="O6" s="37">
        <v>0.19</v>
      </c>
      <c r="P6" s="79">
        <v>3557555.1813353635</v>
      </c>
      <c r="Q6" s="80">
        <f>+ROUND((P6+(P6*O6)),0)</f>
        <v>4233491</v>
      </c>
      <c r="R6" s="81">
        <f>+ROUND((Q6*$D6),0)</f>
        <v>63502365</v>
      </c>
      <c r="S6" s="66">
        <v>0.19</v>
      </c>
      <c r="T6" s="79">
        <v>3435721</v>
      </c>
      <c r="U6" s="80">
        <f>+ROUND((T6+(T6*S6)),0)</f>
        <v>4088508</v>
      </c>
      <c r="V6" s="80">
        <f>+ROUND((U6*$D6),0)</f>
        <v>61327620</v>
      </c>
      <c r="W6" s="31">
        <v>0.19</v>
      </c>
      <c r="X6" s="79">
        <v>3493439.4483908801</v>
      </c>
      <c r="Y6" s="80">
        <f>+ROUND((X6+(X6*W6)),0)</f>
        <v>4157193</v>
      </c>
      <c r="Z6" s="87">
        <f>+ROUND((Y6*$D6),0)</f>
        <v>62357895</v>
      </c>
      <c r="AA6" s="37">
        <v>0.19</v>
      </c>
      <c r="AB6" s="79">
        <v>3389292.4362722049</v>
      </c>
      <c r="AC6" s="80">
        <f>+ROUND((AB6+(AB6*AA6)),0)</f>
        <v>4033258</v>
      </c>
      <c r="AD6" s="81">
        <f>+ROUND((AC6*$D6),0)</f>
        <v>60498870</v>
      </c>
      <c r="AE6" s="37">
        <v>0.19</v>
      </c>
      <c r="AF6" s="79">
        <v>6025965.7944619935</v>
      </c>
      <c r="AG6" s="80">
        <f>+ROUND((AF6+(AF6*AE6)),0)</f>
        <v>7170899</v>
      </c>
      <c r="AH6" s="81">
        <f>+ROUND((AG6*$D6),0)</f>
        <v>107563485</v>
      </c>
      <c r="AI6" s="45"/>
      <c r="AJ6" s="50">
        <v>0.19</v>
      </c>
      <c r="AK6" s="48">
        <f>+ROUND((GEOMEAN(H6,L6,P6,T6,X6,AB6,AF6)),0)</f>
        <v>4480150</v>
      </c>
      <c r="AL6" s="27">
        <f>+ROUND((AK6+(AK6*AJ6)),0)</f>
        <v>5331379</v>
      </c>
      <c r="AM6" s="32">
        <f>+ROUND((AL6*$D6),0)</f>
        <v>79970685</v>
      </c>
      <c r="AN6" s="50">
        <v>0.19</v>
      </c>
      <c r="AO6" s="48">
        <f>+ROUND((AVERAGE(H6,L6,P6,T6,X6,AB6,AF6)),0)</f>
        <v>5027782</v>
      </c>
      <c r="AP6" s="27">
        <f>+ROUND((AO6+(AO6*AN6)),0)</f>
        <v>5983061</v>
      </c>
      <c r="AQ6" s="32">
        <f>+ROUND((AP6*$D6),0)</f>
        <v>89745915</v>
      </c>
      <c r="AS6" s="55">
        <f>STDEV(H6,L6,P6,T6,X6,AB6,AF6)</f>
        <v>3116891.4182747295</v>
      </c>
      <c r="AT6" s="29">
        <f>AO6-AS6</f>
        <v>1910890.5817252705</v>
      </c>
      <c r="AU6" s="29">
        <f>AO6+AS6</f>
        <v>8144673.4182747295</v>
      </c>
      <c r="AV6" s="44" t="str">
        <f t="shared" si="7"/>
        <v/>
      </c>
      <c r="AW6" s="44">
        <f t="shared" si="8"/>
        <v>3532501.9758330025</v>
      </c>
      <c r="AX6" s="44">
        <f t="shared" si="9"/>
        <v>3557555.1813353635</v>
      </c>
      <c r="AY6" s="44">
        <f t="shared" si="10"/>
        <v>3435721</v>
      </c>
      <c r="AZ6" s="44">
        <f t="shared" si="11"/>
        <v>3493439.4483908801</v>
      </c>
      <c r="BA6" s="44">
        <f t="shared" si="12"/>
        <v>3389292.4362722049</v>
      </c>
      <c r="BB6" s="56">
        <f>IF(AND(AF6&lt;=$AU6,AF6&gt;=$AT6),AF6,"")</f>
        <v>6025965.7944619935</v>
      </c>
      <c r="BD6" s="37">
        <v>0.19</v>
      </c>
      <c r="BE6" s="29">
        <f>+ROUND((AVERAGE(AV6:BB6)),0)</f>
        <v>3905746</v>
      </c>
      <c r="BF6" s="27">
        <f>+ROUND((BE6+(BE6*BD6)),0)</f>
        <v>4647838</v>
      </c>
      <c r="BG6" s="32">
        <f>+ROUND((BF6*$D6),0)</f>
        <v>69717570</v>
      </c>
      <c r="BI6" s="37">
        <v>0.19</v>
      </c>
      <c r="BJ6" s="29">
        <f t="shared" si="15"/>
        <v>3814522</v>
      </c>
      <c r="BK6" s="27">
        <f>+ROUND((BJ6+(BJ6*BI6)),0)</f>
        <v>4539281</v>
      </c>
      <c r="BL6" s="32">
        <f>+ROUND((BK6*$D6),0)</f>
        <v>68089215</v>
      </c>
    </row>
    <row r="7" spans="2:64" ht="15" thickBot="1">
      <c r="B7" s="30" t="s">
        <v>947</v>
      </c>
      <c r="C7" s="26" t="s">
        <v>948</v>
      </c>
      <c r="D7" s="42">
        <v>23</v>
      </c>
      <c r="E7" s="26" t="s">
        <v>949</v>
      </c>
      <c r="F7" s="78">
        <v>0.19</v>
      </c>
      <c r="G7" s="63">
        <v>0.19</v>
      </c>
      <c r="H7" s="82">
        <v>23520000</v>
      </c>
      <c r="I7" s="83">
        <f t="shared" si="0"/>
        <v>27988800</v>
      </c>
      <c r="J7" s="88">
        <f t="shared" si="1"/>
        <v>643742400</v>
      </c>
      <c r="K7" s="38">
        <v>0.19</v>
      </c>
      <c r="L7" s="82">
        <v>5528989.0606965479</v>
      </c>
      <c r="M7" s="83">
        <f t="shared" ref="M7" si="16">+ROUND((L7+(L7*K7)),0)</f>
        <v>6579497</v>
      </c>
      <c r="N7" s="84">
        <f t="shared" ref="N7" si="17">+ROUND((M7*$D7),0)</f>
        <v>151328431</v>
      </c>
      <c r="O7" s="38">
        <v>0.19</v>
      </c>
      <c r="P7" s="82">
        <v>5568201.7490702812</v>
      </c>
      <c r="Q7" s="83">
        <f>+ROUND((P7+(P7*O7)),0)</f>
        <v>6626160</v>
      </c>
      <c r="R7" s="84">
        <f>+ROUND((Q7*$D7),0)</f>
        <v>152401680</v>
      </c>
      <c r="S7" s="67">
        <v>0.19</v>
      </c>
      <c r="T7" s="82">
        <v>5377510</v>
      </c>
      <c r="U7" s="83">
        <f>+ROUND((T7+(T7*S7)),0)</f>
        <v>6399237</v>
      </c>
      <c r="V7" s="83">
        <f>+ROUND((U7*$D7),0)</f>
        <v>147182451</v>
      </c>
      <c r="W7" s="61">
        <v>0.19</v>
      </c>
      <c r="X7" s="82">
        <v>5452197.5459646508</v>
      </c>
      <c r="Y7" s="83">
        <f>+ROUND((X7+(X7*W7)),0)</f>
        <v>6488115</v>
      </c>
      <c r="Z7" s="88">
        <f>+ROUND((Y7*$D7),0)</f>
        <v>149226645</v>
      </c>
      <c r="AA7" s="38">
        <v>0.19</v>
      </c>
      <c r="AB7" s="82">
        <v>5304840.8555331733</v>
      </c>
      <c r="AC7" s="83">
        <f>+ROUND((AB7+(AB7*AA7)),0)</f>
        <v>6312761</v>
      </c>
      <c r="AD7" s="84">
        <f>+ROUND((AC7*$D7),0)</f>
        <v>145193503</v>
      </c>
      <c r="AE7" s="38">
        <v>0.19</v>
      </c>
      <c r="AF7" s="82">
        <v>8236792.9768143473</v>
      </c>
      <c r="AG7" s="83">
        <f>+ROUND((AF7+(AF7*AE7)),0)</f>
        <v>9801784</v>
      </c>
      <c r="AH7" s="84">
        <f>+ROUND((AG7*$D7),0)</f>
        <v>225441032</v>
      </c>
      <c r="AI7" s="45"/>
      <c r="AJ7" s="51">
        <v>1.19</v>
      </c>
      <c r="AK7" s="52">
        <f>+ROUND((GEOMEAN(H7,L7,P7,T7,X7,AB7,AF7)),0)</f>
        <v>7120050</v>
      </c>
      <c r="AL7" s="40">
        <f>+ROUND((AK7+(AK7*AJ7)),0)</f>
        <v>15592910</v>
      </c>
      <c r="AM7" s="41">
        <f>+ROUND((AL7*$D7),0)</f>
        <v>358636930</v>
      </c>
      <c r="AN7" s="51">
        <v>1.19</v>
      </c>
      <c r="AO7" s="52">
        <f>+ROUND((AVERAGE(H7,L7,P7,T7,X7,AB7,AF7)),0)</f>
        <v>8426933</v>
      </c>
      <c r="AP7" s="40">
        <f>+ROUND((AO7+(AO7*AN7)),0)</f>
        <v>18454983</v>
      </c>
      <c r="AQ7" s="41">
        <f>+ROUND((AP7*$D7),0)</f>
        <v>424464609</v>
      </c>
      <c r="AS7" s="57">
        <f t="shared" si="4"/>
        <v>6736749.2055176869</v>
      </c>
      <c r="AT7" s="39">
        <f t="shared" ref="AT7" si="18">AO7-AS7</f>
        <v>1690183.7944823131</v>
      </c>
      <c r="AU7" s="39">
        <f t="shared" ref="AU7" si="19">AO7+AS7</f>
        <v>15163682.205517687</v>
      </c>
      <c r="AV7" s="58" t="str">
        <f t="shared" si="7"/>
        <v/>
      </c>
      <c r="AW7" s="58">
        <f t="shared" si="8"/>
        <v>5528989.0606965479</v>
      </c>
      <c r="AX7" s="58">
        <f t="shared" si="9"/>
        <v>5568201.7490702812</v>
      </c>
      <c r="AY7" s="58">
        <f t="shared" si="10"/>
        <v>5377510</v>
      </c>
      <c r="AZ7" s="58">
        <f t="shared" si="11"/>
        <v>5452197.5459646508</v>
      </c>
      <c r="BA7" s="58">
        <f t="shared" si="12"/>
        <v>5304840.8555331733</v>
      </c>
      <c r="BB7" s="59">
        <f t="shared" si="13"/>
        <v>8236792.9768143473</v>
      </c>
      <c r="BD7" s="38">
        <v>0.19</v>
      </c>
      <c r="BE7" s="39">
        <f t="shared" si="14"/>
        <v>5911422</v>
      </c>
      <c r="BF7" s="40">
        <f>+ROUND((BE7+(BE7*BD7)),0)</f>
        <v>7034592</v>
      </c>
      <c r="BG7" s="41">
        <f>+ROUND((BF7*$D7),0)</f>
        <v>161795616</v>
      </c>
      <c r="BI7" s="38">
        <v>0.19</v>
      </c>
      <c r="BJ7" s="39">
        <f t="shared" si="15"/>
        <v>5834326</v>
      </c>
      <c r="BK7" s="40">
        <f>+ROUND((BJ7+(BJ7*BI7)),0)</f>
        <v>6942848</v>
      </c>
      <c r="BL7" s="41">
        <f>+ROUND((BK7*$D7),0)</f>
        <v>159685504</v>
      </c>
    </row>
    <row r="8" spans="2:64" ht="15.75" customHeight="1" thickBot="1">
      <c r="B8" s="89" t="s">
        <v>71</v>
      </c>
      <c r="C8" s="90"/>
      <c r="D8" s="90"/>
      <c r="E8" s="90"/>
      <c r="F8" s="91"/>
      <c r="G8" s="24"/>
      <c r="H8" s="85"/>
      <c r="I8" s="85"/>
      <c r="J8" s="86">
        <f>SUM(J4:J7)</f>
        <v>2442302688</v>
      </c>
      <c r="K8" s="24"/>
      <c r="L8" s="85"/>
      <c r="M8" s="85"/>
      <c r="N8" s="86">
        <f>SUM(N4:N7)</f>
        <v>3894570922</v>
      </c>
      <c r="O8" s="24"/>
      <c r="P8" s="85"/>
      <c r="Q8" s="85"/>
      <c r="R8" s="86">
        <f>SUM(R4:R7)</f>
        <v>4045870701</v>
      </c>
      <c r="S8" s="24"/>
      <c r="T8" s="85"/>
      <c r="U8" s="85"/>
      <c r="V8" s="53">
        <f>SUM(V4:V7)</f>
        <v>3907312623</v>
      </c>
      <c r="W8" s="24"/>
      <c r="X8" s="24"/>
      <c r="Y8" s="24"/>
      <c r="Z8" s="53">
        <f>SUM(Z4:Z7)</f>
        <v>3961762116</v>
      </c>
      <c r="AA8" s="24"/>
      <c r="AB8" s="85"/>
      <c r="AC8" s="85"/>
      <c r="AD8" s="86">
        <f>SUM(AD4:AD7)</f>
        <v>3854512069</v>
      </c>
      <c r="AE8" s="24"/>
      <c r="AF8" s="85"/>
      <c r="AG8" s="85"/>
      <c r="AH8" s="86">
        <f>SUM(AH4:AH7)</f>
        <v>6525356429</v>
      </c>
      <c r="AI8" s="45"/>
      <c r="AJ8" s="24"/>
      <c r="AK8" s="24"/>
      <c r="AL8" s="24"/>
      <c r="AM8" s="53">
        <f>SUM(AM4:AM7)</f>
        <v>3872553559</v>
      </c>
      <c r="AN8" s="24"/>
      <c r="AO8" s="24"/>
      <c r="AP8" s="24"/>
      <c r="AQ8" s="53">
        <f>SUM(AQ4:AQ7)</f>
        <v>4284062148</v>
      </c>
      <c r="BG8" s="33">
        <f>SUM(BG4:BG7)</f>
        <v>3990077826</v>
      </c>
      <c r="BL8" s="53">
        <f>SUM(BL4:BL7)</f>
        <v>3979369231</v>
      </c>
    </row>
    <row r="9" spans="2:64"/>
    <row r="10" spans="2:64"/>
    <row r="11" spans="2:64"/>
    <row r="12" spans="2:64"/>
    <row r="13" spans="2:64"/>
    <row r="14" spans="2:64"/>
    <row r="15" spans="2:64"/>
    <row r="16" spans="2:64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44"/>
    <row r="45"/>
    <row r="46"/>
    <row r="47"/>
    <row r="48"/>
    <row r="60"/>
    <row r="67"/>
    <row r="68"/>
    <row r="69"/>
    <row r="70"/>
    <row r="71"/>
    <row r="76"/>
    <row r="77"/>
    <row r="78"/>
    <row r="79"/>
    <row r="80"/>
    <row r="81"/>
    <row r="82"/>
    <row r="83"/>
    <row r="84"/>
    <row r="85"/>
  </sheetData>
  <mergeCells count="14">
    <mergeCell ref="BD2:BG2"/>
    <mergeCell ref="BI2:BL2"/>
    <mergeCell ref="AE2:AH2"/>
    <mergeCell ref="AJ2:AM2"/>
    <mergeCell ref="AN2:AQ2"/>
    <mergeCell ref="AS2:BB2"/>
    <mergeCell ref="B8:F8"/>
    <mergeCell ref="B2:F2"/>
    <mergeCell ref="W2:Z2"/>
    <mergeCell ref="AA2:AD2"/>
    <mergeCell ref="G1:J2"/>
    <mergeCell ref="K2:N2"/>
    <mergeCell ref="O2:R2"/>
    <mergeCell ref="S2:V2"/>
  </mergeCells>
  <printOptions horizontalCentered="1"/>
  <pageMargins left="0.35433070866141736" right="0.35433070866141736" top="0.62992125984251968" bottom="0.62992125984251968" header="0.31496062992125984" footer="0.31496062992125984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555CD-DC9E-4635-BD4E-C95E0F0B421A}">
  <dimension ref="B1:BF85"/>
  <sheetViews>
    <sheetView showGridLines="0" view="pageBreakPreview" topLeftCell="A13" zoomScale="55" zoomScaleNormal="70" zoomScaleSheetLayoutView="55" workbookViewId="0">
      <selection activeCell="K22" sqref="K22"/>
    </sheetView>
  </sheetViews>
  <sheetFormatPr baseColWidth="10" defaultColWidth="11.42578125" defaultRowHeight="12.75" zeroHeight="1"/>
  <cols>
    <col min="1" max="1" width="2" style="24" customWidth="1"/>
    <col min="2" max="2" width="12.28515625" style="25" customWidth="1"/>
    <col min="3" max="3" width="23.7109375" style="25" customWidth="1"/>
    <col min="4" max="4" width="14" style="25" customWidth="1"/>
    <col min="5" max="5" width="10.28515625" style="25" customWidth="1"/>
    <col min="6" max="6" width="5.42578125" style="25" bestFit="1" customWidth="1"/>
    <col min="7" max="7" width="7.5703125" style="25" customWidth="1"/>
    <col min="8" max="9" width="16.85546875" style="25" customWidth="1"/>
    <col min="10" max="10" width="18.5703125" style="25" bestFit="1" customWidth="1"/>
    <col min="11" max="11" width="13" style="25" customWidth="1"/>
    <col min="12" max="12" width="13.28515625" style="25" customWidth="1"/>
    <col min="13" max="13" width="18.85546875" style="25" bestFit="1" customWidth="1"/>
    <col min="14" max="14" width="18.5703125" style="25" bestFit="1" customWidth="1"/>
    <col min="15" max="15" width="14.5703125" style="25" customWidth="1"/>
    <col min="16" max="16" width="14.28515625" style="25" customWidth="1"/>
    <col min="17" max="17" width="18.85546875" style="25" bestFit="1" customWidth="1"/>
    <col min="18" max="18" width="18.5703125" style="25" bestFit="1" customWidth="1"/>
    <col min="19" max="19" width="5.42578125" style="25" customWidth="1"/>
    <col min="20" max="20" width="18.140625" style="25" customWidth="1"/>
    <col min="21" max="21" width="22.140625" style="25" customWidth="1"/>
    <col min="22" max="22" width="18.5703125" style="25" bestFit="1" customWidth="1"/>
    <col min="23" max="23" width="14.85546875" style="25" bestFit="1" customWidth="1"/>
    <col min="24" max="24" width="18.85546875" style="25" bestFit="1" customWidth="1"/>
    <col min="25" max="25" width="18.5703125" style="25" bestFit="1" customWidth="1"/>
    <col min="26" max="26" width="5.42578125" style="25" customWidth="1"/>
    <col min="27" max="27" width="14.85546875" style="25" bestFit="1" customWidth="1"/>
    <col min="28" max="28" width="17.28515625" style="25" customWidth="1"/>
    <col min="29" max="29" width="18.5703125" style="25" bestFit="1" customWidth="1"/>
    <col min="30" max="30" width="5.42578125" style="25" customWidth="1"/>
    <col min="31" max="31" width="12.42578125" style="25" customWidth="1"/>
    <col min="32" max="32" width="12" style="25" customWidth="1"/>
    <col min="33" max="33" width="18.5703125" style="25" customWidth="1"/>
    <col min="34" max="34" width="4.85546875" style="25" customWidth="1"/>
    <col min="35" max="37" width="12" style="25" customWidth="1"/>
    <col min="38" max="38" width="20.42578125" style="25" customWidth="1"/>
    <col min="39" max="41" width="12" style="25" customWidth="1"/>
    <col min="42" max="42" width="18.140625" style="24" customWidth="1"/>
    <col min="43" max="43" width="5.28515625" style="24" customWidth="1"/>
    <col min="44" max="46" width="11.5703125" style="24" customWidth="1"/>
    <col min="47" max="53" width="11.42578125" style="24" customWidth="1"/>
    <col min="54" max="54" width="6.5703125" style="24" customWidth="1"/>
    <col min="55" max="57" width="11.42578125" style="24" customWidth="1"/>
    <col min="58" max="58" width="17.42578125" style="24" bestFit="1" customWidth="1"/>
    <col min="59" max="59" width="8.42578125" style="24" customWidth="1"/>
    <col min="60" max="62" width="11.42578125" style="24"/>
    <col min="63" max="63" width="18" style="24" customWidth="1"/>
    <col min="64" max="16384" width="11.42578125" style="24"/>
  </cols>
  <sheetData>
    <row r="1" spans="2:58" ht="12.75" hidden="1" customHeight="1">
      <c r="B1" s="75"/>
      <c r="C1" s="69"/>
      <c r="D1" s="69"/>
      <c r="E1" s="76"/>
      <c r="F1" s="77"/>
      <c r="G1" s="97" t="s">
        <v>35</v>
      </c>
      <c r="H1" s="95"/>
      <c r="I1" s="95"/>
      <c r="J1" s="98"/>
      <c r="K1" s="70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2"/>
      <c r="AI1" s="46"/>
      <c r="AJ1" s="46"/>
      <c r="AK1" s="46"/>
      <c r="AL1" s="46"/>
      <c r="AM1" s="46"/>
      <c r="AN1" s="46"/>
      <c r="AO1" s="46"/>
      <c r="AP1" s="47"/>
    </row>
    <row r="2" spans="2:58" ht="33.75" customHeight="1" thickBot="1">
      <c r="B2" s="92"/>
      <c r="C2" s="93"/>
      <c r="D2" s="93"/>
      <c r="E2" s="93"/>
      <c r="F2" s="94"/>
      <c r="G2" s="99"/>
      <c r="H2" s="100"/>
      <c r="I2" s="100"/>
      <c r="J2" s="101"/>
      <c r="K2" s="97" t="s">
        <v>36</v>
      </c>
      <c r="L2" s="95"/>
      <c r="M2" s="95"/>
      <c r="N2" s="98"/>
      <c r="O2" s="97" t="s">
        <v>37</v>
      </c>
      <c r="P2" s="95"/>
      <c r="Q2" s="95"/>
      <c r="R2" s="98"/>
      <c r="S2" s="102" t="s">
        <v>38</v>
      </c>
      <c r="T2" s="95"/>
      <c r="U2" s="95"/>
      <c r="V2" s="95"/>
      <c r="AH2" s="45"/>
      <c r="BC2" s="97" t="s">
        <v>43</v>
      </c>
      <c r="BD2" s="95"/>
      <c r="BE2" s="95"/>
      <c r="BF2" s="98"/>
    </row>
    <row r="3" spans="2:58" s="25" customFormat="1" ht="54.75" customHeight="1">
      <c r="B3" s="64" t="s">
        <v>45</v>
      </c>
      <c r="C3" s="65" t="s">
        <v>46</v>
      </c>
      <c r="D3" s="65" t="s">
        <v>47</v>
      </c>
      <c r="E3" s="73" t="s">
        <v>48</v>
      </c>
      <c r="F3" s="74" t="s">
        <v>49</v>
      </c>
      <c r="G3" s="49" t="s">
        <v>49</v>
      </c>
      <c r="H3" s="28" t="s">
        <v>50</v>
      </c>
      <c r="I3" s="28" t="s">
        <v>51</v>
      </c>
      <c r="J3" s="68" t="s">
        <v>52</v>
      </c>
      <c r="K3" s="36" t="s">
        <v>49</v>
      </c>
      <c r="L3" s="28" t="s">
        <v>50</v>
      </c>
      <c r="M3" s="28" t="s">
        <v>51</v>
      </c>
      <c r="N3" s="60" t="s">
        <v>52</v>
      </c>
      <c r="O3" s="36" t="s">
        <v>49</v>
      </c>
      <c r="P3" s="28" t="s">
        <v>50</v>
      </c>
      <c r="Q3" s="28" t="s">
        <v>51</v>
      </c>
      <c r="R3" s="60" t="s">
        <v>52</v>
      </c>
      <c r="S3" s="49" t="s">
        <v>49</v>
      </c>
      <c r="T3" s="28" t="s">
        <v>50</v>
      </c>
      <c r="U3" s="28" t="s">
        <v>51</v>
      </c>
      <c r="V3" s="28" t="s">
        <v>52</v>
      </c>
      <c r="AH3" s="45"/>
      <c r="BC3" s="36" t="s">
        <v>49</v>
      </c>
      <c r="BD3" s="28" t="s">
        <v>50</v>
      </c>
      <c r="BE3" s="28" t="s">
        <v>51</v>
      </c>
      <c r="BF3" s="60" t="s">
        <v>52</v>
      </c>
    </row>
    <row r="4" spans="2:58" ht="41.25" customHeight="1">
      <c r="B4" s="30" t="s">
        <v>63</v>
      </c>
      <c r="C4" s="26" t="s">
        <v>64</v>
      </c>
      <c r="D4" s="42">
        <v>1032</v>
      </c>
      <c r="E4" s="26" t="s">
        <v>65</v>
      </c>
      <c r="F4" s="78">
        <v>0.19</v>
      </c>
      <c r="G4" s="62">
        <v>0.19</v>
      </c>
      <c r="H4" s="79">
        <v>784000</v>
      </c>
      <c r="I4" s="80">
        <f>+ROUND((H4+(H4*G4)),0)</f>
        <v>932960</v>
      </c>
      <c r="J4" s="87">
        <f>+ROUND((I4*D4),0)</f>
        <v>962814720</v>
      </c>
      <c r="K4" s="37">
        <v>0.19</v>
      </c>
      <c r="L4" s="79">
        <v>2662747.6771396701</v>
      </c>
      <c r="M4" s="80">
        <f>+ROUND((L4+(L4*K4)),0)</f>
        <v>3168670</v>
      </c>
      <c r="N4" s="81">
        <f>+ROUND((M4*$D4),0)</f>
        <v>3270067440</v>
      </c>
      <c r="O4" s="37">
        <v>0.19</v>
      </c>
      <c r="P4" s="79">
        <v>2782341.6322966912</v>
      </c>
      <c r="Q4" s="80">
        <f>+ROUND((P4+(P4*O4)),0)</f>
        <v>3310987</v>
      </c>
      <c r="R4" s="81">
        <f>+ROUND((Q4*$D4),0)</f>
        <v>3416938584</v>
      </c>
      <c r="S4" s="66">
        <v>0.19</v>
      </c>
      <c r="T4" s="79">
        <v>2687056</v>
      </c>
      <c r="U4" s="80">
        <f>+ROUND((T4+(T4*S4)),0)</f>
        <v>3197597</v>
      </c>
      <c r="V4" s="80">
        <f>+ROUND((U4*$D4),0)</f>
        <v>3299920104</v>
      </c>
      <c r="AH4" s="45"/>
      <c r="BC4" s="37">
        <v>0.19</v>
      </c>
      <c r="BD4" s="29">
        <f>+ROUND((AVERAGE(K23:Q23)),0)</f>
        <v>2701454</v>
      </c>
      <c r="BE4" s="27">
        <f>+ROUND((BD4+(BD4*BC4)),0)</f>
        <v>3214730</v>
      </c>
      <c r="BF4" s="32">
        <f>+ROUND((BE4*$D4),0)</f>
        <v>3317601360</v>
      </c>
    </row>
    <row r="5" spans="2:58" ht="41.25" customHeight="1">
      <c r="B5" s="30" t="s">
        <v>66</v>
      </c>
      <c r="C5" s="26" t="s">
        <v>67</v>
      </c>
      <c r="D5" s="42">
        <v>1032</v>
      </c>
      <c r="E5" s="34" t="s">
        <v>65</v>
      </c>
      <c r="F5" s="78">
        <v>0.19</v>
      </c>
      <c r="G5" s="62">
        <v>0.19</v>
      </c>
      <c r="H5" s="79">
        <v>509600</v>
      </c>
      <c r="I5" s="80">
        <f t="shared" ref="I5:I7" si="0">+ROUND((H5+(H5*G5)),0)</f>
        <v>606424</v>
      </c>
      <c r="J5" s="87">
        <f t="shared" ref="J5:J7" si="1">+ROUND((I5*D5),0)</f>
        <v>625829568</v>
      </c>
      <c r="K5" s="37">
        <v>0.19</v>
      </c>
      <c r="L5" s="79">
        <v>333951.86510866781</v>
      </c>
      <c r="M5" s="80">
        <f t="shared" ref="M5:M7" si="2">+ROUND((L5+(L5*K5)),0)</f>
        <v>397403</v>
      </c>
      <c r="N5" s="81">
        <f t="shared" ref="N5:N7" si="3">+ROUND((M5*$D5),0)</f>
        <v>410119896</v>
      </c>
      <c r="O5" s="37">
        <v>0.19</v>
      </c>
      <c r="P5" s="79">
        <v>336320.31805270084</v>
      </c>
      <c r="Q5" s="80">
        <f>+ROUND((P5+(P5*O5)),0)</f>
        <v>400221</v>
      </c>
      <c r="R5" s="81">
        <f>+ROUND((Q5*$D5),0)</f>
        <v>413028072</v>
      </c>
      <c r="S5" s="66">
        <v>0.19</v>
      </c>
      <c r="T5" s="79">
        <v>324802</v>
      </c>
      <c r="U5" s="80">
        <f>+ROUND((T5+(T5*S5)),0)</f>
        <v>386514</v>
      </c>
      <c r="V5" s="80">
        <f>+ROUND((U5*$D5),0)</f>
        <v>398882448</v>
      </c>
      <c r="AH5" s="45"/>
      <c r="BC5" s="37">
        <v>0.19</v>
      </c>
      <c r="BD5" s="29">
        <f>+ROUND((AVERAGE(K24:Q24)),0)</f>
        <v>359067</v>
      </c>
      <c r="BE5" s="27">
        <f>+ROUND((BD5+(BD5*BC5)),0)</f>
        <v>427290</v>
      </c>
      <c r="BF5" s="32">
        <f>+ROUND((BE5*$D5),0)</f>
        <v>440963280</v>
      </c>
    </row>
    <row r="6" spans="2:58" ht="28.5">
      <c r="B6" s="30" t="s">
        <v>68</v>
      </c>
      <c r="C6" s="26" t="s">
        <v>69</v>
      </c>
      <c r="D6" s="42">
        <v>15</v>
      </c>
      <c r="E6" s="26" t="s">
        <v>70</v>
      </c>
      <c r="F6" s="78">
        <v>0.19</v>
      </c>
      <c r="G6" s="62">
        <v>0.19</v>
      </c>
      <c r="H6" s="79">
        <v>11760000</v>
      </c>
      <c r="I6" s="80">
        <f t="shared" si="0"/>
        <v>13994400</v>
      </c>
      <c r="J6" s="87">
        <f t="shared" si="1"/>
        <v>209916000</v>
      </c>
      <c r="K6" s="37">
        <v>0.19</v>
      </c>
      <c r="L6" s="79">
        <v>3532501.9758330025</v>
      </c>
      <c r="M6" s="80">
        <f t="shared" si="2"/>
        <v>4203677</v>
      </c>
      <c r="N6" s="81">
        <f t="shared" si="3"/>
        <v>63055155</v>
      </c>
      <c r="O6" s="37">
        <v>0.19</v>
      </c>
      <c r="P6" s="79">
        <v>3557555.1813353635</v>
      </c>
      <c r="Q6" s="80">
        <f>+ROUND((P6+(P6*O6)),0)</f>
        <v>4233491</v>
      </c>
      <c r="R6" s="81">
        <f>+ROUND((Q6*$D6),0)</f>
        <v>63502365</v>
      </c>
      <c r="S6" s="66">
        <v>0.19</v>
      </c>
      <c r="T6" s="79">
        <v>3435721</v>
      </c>
      <c r="U6" s="80">
        <f>+ROUND((T6+(T6*S6)),0)</f>
        <v>4088508</v>
      </c>
      <c r="V6" s="80">
        <f>+ROUND((U6*$D6),0)</f>
        <v>61327620</v>
      </c>
      <c r="AH6" s="45"/>
      <c r="BC6" s="37">
        <v>0.19</v>
      </c>
      <c r="BD6" s="29">
        <f>+ROUND((AVERAGE(K25:Q25)),0)</f>
        <v>3905746</v>
      </c>
      <c r="BE6" s="27">
        <f>+ROUND((BD6+(BD6*BC6)),0)</f>
        <v>4647838</v>
      </c>
      <c r="BF6" s="32">
        <f>+ROUND((BE6*$D6),0)</f>
        <v>69717570</v>
      </c>
    </row>
    <row r="7" spans="2:58" ht="15" thickBot="1">
      <c r="B7" s="30" t="s">
        <v>947</v>
      </c>
      <c r="C7" s="26" t="s">
        <v>948</v>
      </c>
      <c r="D7" s="42">
        <v>23</v>
      </c>
      <c r="E7" s="26" t="s">
        <v>949</v>
      </c>
      <c r="F7" s="78">
        <v>0.19</v>
      </c>
      <c r="G7" s="63">
        <v>0.19</v>
      </c>
      <c r="H7" s="82">
        <v>23520000</v>
      </c>
      <c r="I7" s="83">
        <f t="shared" si="0"/>
        <v>27988800</v>
      </c>
      <c r="J7" s="88">
        <f t="shared" si="1"/>
        <v>643742400</v>
      </c>
      <c r="K7" s="38">
        <v>0.19</v>
      </c>
      <c r="L7" s="82">
        <v>5528989.0606965479</v>
      </c>
      <c r="M7" s="83">
        <f t="shared" si="2"/>
        <v>6579497</v>
      </c>
      <c r="N7" s="84">
        <f t="shared" si="3"/>
        <v>151328431</v>
      </c>
      <c r="O7" s="38">
        <v>0.19</v>
      </c>
      <c r="P7" s="82">
        <v>5568201.7490702812</v>
      </c>
      <c r="Q7" s="83">
        <f>+ROUND((P7+(P7*O7)),0)</f>
        <v>6626160</v>
      </c>
      <c r="R7" s="84">
        <f>+ROUND((Q7*$D7),0)</f>
        <v>152401680</v>
      </c>
      <c r="S7" s="67">
        <v>0.19</v>
      </c>
      <c r="T7" s="82">
        <v>5377510</v>
      </c>
      <c r="U7" s="83">
        <f>+ROUND((T7+(T7*S7)),0)</f>
        <v>6399237</v>
      </c>
      <c r="V7" s="83">
        <f>+ROUND((U7*$D7),0)</f>
        <v>147182451</v>
      </c>
      <c r="AH7" s="45"/>
      <c r="BC7" s="38">
        <v>0.19</v>
      </c>
      <c r="BD7" s="39">
        <f>+ROUND((AVERAGE(K26:Q26)),0)</f>
        <v>5911422</v>
      </c>
      <c r="BE7" s="40">
        <f>+ROUND((BD7+(BD7*BC7)),0)</f>
        <v>7034592</v>
      </c>
      <c r="BF7" s="41">
        <f>+ROUND((BE7*$D7),0)</f>
        <v>161795616</v>
      </c>
    </row>
    <row r="8" spans="2:58" ht="15.75" customHeight="1" thickBot="1">
      <c r="B8" s="89" t="s">
        <v>71</v>
      </c>
      <c r="C8" s="90"/>
      <c r="D8" s="90"/>
      <c r="E8" s="90"/>
      <c r="F8" s="91"/>
      <c r="G8" s="24"/>
      <c r="H8" s="85"/>
      <c r="I8" s="85"/>
      <c r="J8" s="86">
        <f>SUM(J4:J7)</f>
        <v>2442302688</v>
      </c>
      <c r="K8" s="24"/>
      <c r="L8" s="85"/>
      <c r="M8" s="85"/>
      <c r="N8" s="86">
        <f>SUM(N4:N7)</f>
        <v>3894570922</v>
      </c>
      <c r="O8" s="24"/>
      <c r="P8" s="85"/>
      <c r="Q8" s="85"/>
      <c r="R8" s="86">
        <f>SUM(R4:R7)</f>
        <v>4045870701</v>
      </c>
      <c r="S8" s="24"/>
      <c r="T8" s="85"/>
      <c r="U8" s="85"/>
      <c r="V8" s="53">
        <f>SUM(V4:V7)</f>
        <v>3907312623</v>
      </c>
      <c r="AH8" s="45"/>
      <c r="BF8" s="33">
        <f>SUM(BF4:BF7)</f>
        <v>3990077826</v>
      </c>
    </row>
    <row r="9" spans="2:58"/>
    <row r="10" spans="2:58"/>
    <row r="11" spans="2:58" ht="13.5" thickBot="1"/>
    <row r="12" spans="2:58" ht="26.25" customHeight="1" thickBot="1">
      <c r="G12" s="96" t="s">
        <v>39</v>
      </c>
      <c r="H12" s="107"/>
      <c r="I12" s="107"/>
      <c r="J12" s="107"/>
      <c r="K12" s="106" t="s">
        <v>40</v>
      </c>
      <c r="L12" s="107"/>
      <c r="M12" s="107"/>
      <c r="N12" s="108"/>
      <c r="O12" s="106" t="s">
        <v>41</v>
      </c>
      <c r="P12" s="107"/>
      <c r="Q12" s="107"/>
      <c r="R12" s="108"/>
      <c r="S12" s="103" t="s">
        <v>43</v>
      </c>
      <c r="T12" s="104"/>
      <c r="U12" s="104"/>
      <c r="V12" s="105"/>
    </row>
    <row r="13" spans="2:58" ht="38.25">
      <c r="B13" s="64" t="s">
        <v>45</v>
      </c>
      <c r="C13" s="65" t="s">
        <v>46</v>
      </c>
      <c r="D13" s="65" t="s">
        <v>47</v>
      </c>
      <c r="E13" s="73" t="s">
        <v>48</v>
      </c>
      <c r="F13" s="74" t="s">
        <v>49</v>
      </c>
      <c r="G13" s="28" t="s">
        <v>49</v>
      </c>
      <c r="H13" s="28" t="s">
        <v>50</v>
      </c>
      <c r="I13" s="28" t="s">
        <v>51</v>
      </c>
      <c r="J13" s="68" t="s">
        <v>52</v>
      </c>
      <c r="K13" s="36" t="s">
        <v>49</v>
      </c>
      <c r="L13" s="28" t="s">
        <v>50</v>
      </c>
      <c r="M13" s="28" t="s">
        <v>51</v>
      </c>
      <c r="N13" s="60" t="s">
        <v>52</v>
      </c>
      <c r="O13" s="36" t="s">
        <v>49</v>
      </c>
      <c r="P13" s="28" t="s">
        <v>50</v>
      </c>
      <c r="Q13" s="28" t="s">
        <v>51</v>
      </c>
      <c r="R13" s="60" t="s">
        <v>52</v>
      </c>
      <c r="S13" s="36" t="s">
        <v>49</v>
      </c>
      <c r="T13" s="28" t="s">
        <v>50</v>
      </c>
      <c r="U13" s="28" t="s">
        <v>51</v>
      </c>
      <c r="V13" s="35" t="s">
        <v>52</v>
      </c>
    </row>
    <row r="14" spans="2:58" ht="57">
      <c r="B14" s="30" t="s">
        <v>63</v>
      </c>
      <c r="C14" s="26" t="s">
        <v>64</v>
      </c>
      <c r="D14" s="42">
        <v>1032</v>
      </c>
      <c r="E14" s="26" t="s">
        <v>65</v>
      </c>
      <c r="F14" s="78">
        <v>0.19</v>
      </c>
      <c r="G14" s="31">
        <v>0.19</v>
      </c>
      <c r="H14" s="79">
        <v>2724378.1816238398</v>
      </c>
      <c r="I14" s="80">
        <f>+ROUND((H14+(H14*G14)),0)</f>
        <v>3242010</v>
      </c>
      <c r="J14" s="87">
        <f>+ROUND((I14*$D4),0)</f>
        <v>3345754320</v>
      </c>
      <c r="K14" s="37">
        <v>0.19</v>
      </c>
      <c r="L14" s="79">
        <v>2650744.3929313077</v>
      </c>
      <c r="M14" s="80">
        <f>+ROUND((L14+(L14*K14)),0)</f>
        <v>3154386</v>
      </c>
      <c r="N14" s="81">
        <f>+ROUND((M14*$D4),0)</f>
        <v>3255326352</v>
      </c>
      <c r="O14" s="37">
        <v>0.19</v>
      </c>
      <c r="P14" s="79">
        <v>3711679.8687645253</v>
      </c>
      <c r="Q14" s="80">
        <f>+ROUND((P14+(P14*O14)),0)</f>
        <v>4416899</v>
      </c>
      <c r="R14" s="81">
        <f>+ROUND((Q14*$D4),0)</f>
        <v>4558239768</v>
      </c>
      <c r="S14" s="50">
        <v>0.19</v>
      </c>
      <c r="T14" s="48">
        <f>+ROUND((AVERAGE(H4,L4,P4,T4,H14,L14,P14)),0)</f>
        <v>2571850</v>
      </c>
      <c r="U14" s="27">
        <f>+ROUND((T14+(T14*S14)),0)</f>
        <v>3060502</v>
      </c>
      <c r="V14" s="32">
        <f>+ROUND((U14*$D4),0)</f>
        <v>3158438064</v>
      </c>
    </row>
    <row r="15" spans="2:58" ht="42.75">
      <c r="B15" s="30" t="s">
        <v>66</v>
      </c>
      <c r="C15" s="26" t="s">
        <v>67</v>
      </c>
      <c r="D15" s="42">
        <v>1032</v>
      </c>
      <c r="E15" s="34" t="s">
        <v>65</v>
      </c>
      <c r="F15" s="78">
        <v>0.19</v>
      </c>
      <c r="G15" s="31">
        <v>0.19</v>
      </c>
      <c r="H15" s="79">
        <v>329313.64475993626</v>
      </c>
      <c r="I15" s="80">
        <f>+ROUND((H15+(H15*G15)),0)</f>
        <v>391883</v>
      </c>
      <c r="J15" s="87">
        <f>+ROUND((I15*$D5),0)</f>
        <v>404423256</v>
      </c>
      <c r="K15" s="37">
        <v>0.19</v>
      </c>
      <c r="L15" s="79">
        <v>320413.27598264068</v>
      </c>
      <c r="M15" s="80">
        <f>+ROUND((L15+(L15*K15)),0)</f>
        <v>381292</v>
      </c>
      <c r="N15" s="81">
        <f>+ROUND((M15*$D5),0)</f>
        <v>393493344</v>
      </c>
      <c r="O15" s="37">
        <v>0.19</v>
      </c>
      <c r="P15" s="79">
        <v>1330623.6919102229</v>
      </c>
      <c r="Q15" s="80">
        <f>+ROUND((P15+(P15*O15)),0)</f>
        <v>1583442</v>
      </c>
      <c r="R15" s="81">
        <f>+ROUND((Q15*$D5),0)</f>
        <v>1634112144</v>
      </c>
      <c r="S15" s="50">
        <v>0.19</v>
      </c>
      <c r="T15" s="48">
        <f>+ROUND((AVERAGE(H5,L5,P5,T5,H15,L15,P15)),0)</f>
        <v>497861</v>
      </c>
      <c r="U15" s="27">
        <f>+ROUND((T15+(T15*S15)),0)</f>
        <v>592455</v>
      </c>
      <c r="V15" s="32">
        <f>+ROUND((U15*$D5),0)</f>
        <v>611413560</v>
      </c>
    </row>
    <row r="16" spans="2:58" ht="28.5">
      <c r="B16" s="30" t="s">
        <v>68</v>
      </c>
      <c r="C16" s="26" t="s">
        <v>69</v>
      </c>
      <c r="D16" s="42">
        <v>15</v>
      </c>
      <c r="E16" s="26" t="s">
        <v>70</v>
      </c>
      <c r="F16" s="78">
        <v>0.19</v>
      </c>
      <c r="G16" s="31">
        <v>0.19</v>
      </c>
      <c r="H16" s="79">
        <v>3493439.4483908801</v>
      </c>
      <c r="I16" s="80">
        <f>+ROUND((H16+(H16*G16)),0)</f>
        <v>4157193</v>
      </c>
      <c r="J16" s="87">
        <f>+ROUND((I16*$D6),0)</f>
        <v>62357895</v>
      </c>
      <c r="K16" s="37">
        <v>0.19</v>
      </c>
      <c r="L16" s="79">
        <v>3389292.4362722049</v>
      </c>
      <c r="M16" s="80">
        <f>+ROUND((L16+(L16*K16)),0)</f>
        <v>4033258</v>
      </c>
      <c r="N16" s="81">
        <f>+ROUND((M16*$D6),0)</f>
        <v>60498870</v>
      </c>
      <c r="O16" s="37">
        <v>0.19</v>
      </c>
      <c r="P16" s="79">
        <v>6025965.7944619935</v>
      </c>
      <c r="Q16" s="80">
        <f>+ROUND((P16+(P16*O16)),0)</f>
        <v>7170899</v>
      </c>
      <c r="R16" s="81">
        <f>+ROUND((Q16*$D6),0)</f>
        <v>107563485</v>
      </c>
      <c r="S16" s="50">
        <v>0.19</v>
      </c>
      <c r="T16" s="48">
        <f>+ROUND((AVERAGE(H6,L6,P6,T6,H16,L16,P16)),0)</f>
        <v>5027782</v>
      </c>
      <c r="U16" s="27">
        <f>+ROUND((T16+(T16*S16)),0)</f>
        <v>5983061</v>
      </c>
      <c r="V16" s="32">
        <f>+ROUND((U16*$D6),0)</f>
        <v>89745915</v>
      </c>
    </row>
    <row r="17" spans="2:22" ht="15" thickBot="1">
      <c r="B17" s="30" t="s">
        <v>947</v>
      </c>
      <c r="C17" s="26" t="s">
        <v>948</v>
      </c>
      <c r="D17" s="42">
        <v>23</v>
      </c>
      <c r="E17" s="26" t="s">
        <v>949</v>
      </c>
      <c r="F17" s="78">
        <v>0.19</v>
      </c>
      <c r="G17" s="61">
        <v>0.19</v>
      </c>
      <c r="H17" s="82">
        <v>5452197.5459646508</v>
      </c>
      <c r="I17" s="83">
        <f>+ROUND((H17+(H17*G17)),0)</f>
        <v>6488115</v>
      </c>
      <c r="J17" s="88">
        <f>+ROUND((I17*$D7),0)</f>
        <v>149226645</v>
      </c>
      <c r="K17" s="38">
        <v>0.19</v>
      </c>
      <c r="L17" s="82">
        <v>5304840.8555331733</v>
      </c>
      <c r="M17" s="83">
        <f>+ROUND((L17+(L17*K17)),0)</f>
        <v>6312761</v>
      </c>
      <c r="N17" s="84">
        <f>+ROUND((M17*$D7),0)</f>
        <v>145193503</v>
      </c>
      <c r="O17" s="38">
        <v>0.19</v>
      </c>
      <c r="P17" s="82">
        <v>8236792.9768143473</v>
      </c>
      <c r="Q17" s="83">
        <f>+ROUND((P17+(P17*O17)),0)</f>
        <v>9801784</v>
      </c>
      <c r="R17" s="84">
        <f>+ROUND((Q17*$D7),0)</f>
        <v>225441032</v>
      </c>
      <c r="S17" s="51">
        <v>1.19</v>
      </c>
      <c r="T17" s="52">
        <f>+ROUND((AVERAGE(H7,L7,P7,T7,H17,L17,P17)),0)</f>
        <v>8426933</v>
      </c>
      <c r="U17" s="40">
        <f>+ROUND((T17+(T17*S17)),0)</f>
        <v>18454983</v>
      </c>
      <c r="V17" s="41">
        <f>+ROUND((U17*$D7),0)</f>
        <v>424464609</v>
      </c>
    </row>
    <row r="18" spans="2:22" ht="13.5" thickBot="1">
      <c r="B18" s="89" t="s">
        <v>71</v>
      </c>
      <c r="C18" s="90"/>
      <c r="D18" s="90"/>
      <c r="E18" s="90"/>
      <c r="F18" s="91"/>
      <c r="G18" s="24"/>
      <c r="H18" s="24"/>
      <c r="I18" s="24"/>
      <c r="J18" s="53">
        <f>SUM(J14:J17)</f>
        <v>3961762116</v>
      </c>
      <c r="K18" s="24"/>
      <c r="L18" s="85"/>
      <c r="M18" s="85"/>
      <c r="N18" s="86">
        <f>SUM(N14:N17)</f>
        <v>3854512069</v>
      </c>
      <c r="O18" s="24"/>
      <c r="P18" s="85"/>
      <c r="Q18" s="85"/>
      <c r="R18" s="86">
        <f>SUM(R14:R17)</f>
        <v>6525356429</v>
      </c>
      <c r="S18" s="24"/>
      <c r="T18" s="24"/>
      <c r="U18" s="24"/>
      <c r="V18" s="53">
        <f>SUM(V14:V17)</f>
        <v>4284062148</v>
      </c>
    </row>
    <row r="19" spans="2:22"/>
    <row r="20" spans="2:22" ht="13.5" thickBot="1"/>
    <row r="21" spans="2:22" ht="13.5" customHeight="1" thickBot="1">
      <c r="H21" s="106" t="s">
        <v>44</v>
      </c>
      <c r="I21" s="107"/>
      <c r="J21" s="107"/>
      <c r="K21" s="107"/>
      <c r="L21" s="107"/>
      <c r="M21" s="107"/>
      <c r="N21" s="107"/>
      <c r="O21" s="107"/>
      <c r="P21" s="107"/>
      <c r="Q21" s="108"/>
      <c r="S21" s="106" t="s">
        <v>950</v>
      </c>
      <c r="T21" s="107"/>
      <c r="U21" s="107"/>
      <c r="V21" s="108"/>
    </row>
    <row r="22" spans="2:22" ht="25.5">
      <c r="B22" s="64" t="s">
        <v>45</v>
      </c>
      <c r="C22" s="65" t="s">
        <v>46</v>
      </c>
      <c r="D22" s="65" t="s">
        <v>47</v>
      </c>
      <c r="E22" s="73" t="s">
        <v>48</v>
      </c>
      <c r="F22" s="74" t="s">
        <v>49</v>
      </c>
      <c r="H22" s="36" t="s">
        <v>53</v>
      </c>
      <c r="I22" s="28" t="s">
        <v>54</v>
      </c>
      <c r="J22" s="28" t="s">
        <v>55</v>
      </c>
      <c r="K22" s="43" t="s">
        <v>56</v>
      </c>
      <c r="L22" s="43" t="s">
        <v>57</v>
      </c>
      <c r="M22" s="43" t="s">
        <v>58</v>
      </c>
      <c r="N22" s="43" t="s">
        <v>59</v>
      </c>
      <c r="O22" s="43" t="s">
        <v>60</v>
      </c>
      <c r="P22" s="43" t="s">
        <v>61</v>
      </c>
      <c r="Q22" s="54" t="s">
        <v>62</v>
      </c>
      <c r="S22" s="36" t="s">
        <v>49</v>
      </c>
      <c r="T22" s="28" t="s">
        <v>50</v>
      </c>
      <c r="U22" s="28" t="s">
        <v>51</v>
      </c>
      <c r="V22" s="60" t="s">
        <v>52</v>
      </c>
    </row>
    <row r="23" spans="2:22" ht="57">
      <c r="B23" s="30" t="s">
        <v>63</v>
      </c>
      <c r="C23" s="26" t="s">
        <v>64</v>
      </c>
      <c r="D23" s="42">
        <v>1032</v>
      </c>
      <c r="E23" s="26" t="s">
        <v>65</v>
      </c>
      <c r="F23" s="78">
        <v>0.19</v>
      </c>
      <c r="H23" s="55">
        <f>STDEV(H4,L4,P4,T4,H14,L14,P14)</f>
        <v>874733.33661034587</v>
      </c>
      <c r="I23" s="29">
        <f>T14-H23</f>
        <v>1697116.6633896541</v>
      </c>
      <c r="J23" s="29">
        <f>T14+H23</f>
        <v>3446583.3366103461</v>
      </c>
      <c r="K23" s="44" t="str">
        <f>IF(AND(H4&lt;=$J23,H4&gt;=$I23),H4,"")</f>
        <v/>
      </c>
      <c r="L23" s="44">
        <f>IF(AND(L4&lt;=$J23,L4&gt;=$I23),L4,"")</f>
        <v>2662747.6771396701</v>
      </c>
      <c r="M23" s="44">
        <f>IF(AND(P4&lt;=$J23,P4&gt;=$I23),P4,"")</f>
        <v>2782341.6322966912</v>
      </c>
      <c r="N23" s="44">
        <f>IF(AND(T4&lt;=$J23,T4&gt;=$I23),T4,"")</f>
        <v>2687056</v>
      </c>
      <c r="O23" s="44">
        <f>IF(AND(H14&lt;=$J23,H14&gt;=$I23),H14,"")</f>
        <v>2724378.1816238398</v>
      </c>
      <c r="P23" s="44">
        <f>IF(AND(L14&lt;=$J23,L14&gt;=$I23),L14,"")</f>
        <v>2650744.3929313077</v>
      </c>
      <c r="Q23" s="56" t="str">
        <f>IF(AND(P14&lt;=$J23,P14&gt;=$I23),P14,"")</f>
        <v/>
      </c>
      <c r="S23" s="37">
        <v>0.19</v>
      </c>
      <c r="T23" s="29">
        <f>+ROUND((GEOMEAN(K23:Q23)),0)</f>
        <v>2701037</v>
      </c>
      <c r="U23" s="27">
        <f>+ROUND((T23+(T23*S23)),0)</f>
        <v>3214234</v>
      </c>
      <c r="V23" s="32">
        <f>+ROUND((U23*$D4),0)</f>
        <v>3317089488</v>
      </c>
    </row>
    <row r="24" spans="2:22" ht="42.75">
      <c r="B24" s="30" t="s">
        <v>66</v>
      </c>
      <c r="C24" s="26" t="s">
        <v>67</v>
      </c>
      <c r="D24" s="42">
        <v>1032</v>
      </c>
      <c r="E24" s="34" t="s">
        <v>65</v>
      </c>
      <c r="F24" s="78">
        <v>0.19</v>
      </c>
      <c r="H24" s="55">
        <f>STDEV(H5,L5,P5,T5,H15,L15,P15)</f>
        <v>373371.6702297795</v>
      </c>
      <c r="I24" s="29">
        <f>T15-H24</f>
        <v>124489.3297702205</v>
      </c>
      <c r="J24" s="29">
        <f>T15+H24</f>
        <v>871232.67022977956</v>
      </c>
      <c r="K24" s="44">
        <f>IF(AND(H5&lt;=$J24,H5&gt;=$I24),H5,"")</f>
        <v>509600</v>
      </c>
      <c r="L24" s="44">
        <f>IF(AND(L5&lt;=$J24,L5&gt;=$I24),L5,"")</f>
        <v>333951.86510866781</v>
      </c>
      <c r="M24" s="44">
        <f>IF(AND(P5&lt;=$J24,P5&gt;=$I24),P5,"")</f>
        <v>336320.31805270084</v>
      </c>
      <c r="N24" s="44">
        <f>IF(AND(T5&lt;=$J24,T5&gt;=$I24),T5,"")</f>
        <v>324802</v>
      </c>
      <c r="O24" s="44">
        <f>IF(AND(H15&lt;=$J24,H15&gt;=$I24),H15,"")</f>
        <v>329313.64475993626</v>
      </c>
      <c r="P24" s="44">
        <f>IF(AND(L15&lt;=$J24,L15&gt;=$I24),L15,"")</f>
        <v>320413.27598264068</v>
      </c>
      <c r="Q24" s="56" t="str">
        <f>IF(AND(P15&lt;=$J24,P15&gt;=$I24),P15,"")</f>
        <v/>
      </c>
      <c r="S24" s="37">
        <v>0.19</v>
      </c>
      <c r="T24" s="29">
        <f>+ROUND((GEOMEAN(K24:Q24)),0)</f>
        <v>353808</v>
      </c>
      <c r="U24" s="27">
        <f>+ROUND((T24+(T24*S24)),0)</f>
        <v>421032</v>
      </c>
      <c r="V24" s="32">
        <f>+ROUND((U24*$D5),0)</f>
        <v>434505024</v>
      </c>
    </row>
    <row r="25" spans="2:22" ht="28.5">
      <c r="B25" s="30" t="s">
        <v>68</v>
      </c>
      <c r="C25" s="26" t="s">
        <v>69</v>
      </c>
      <c r="D25" s="42">
        <v>15</v>
      </c>
      <c r="E25" s="26" t="s">
        <v>70</v>
      </c>
      <c r="F25" s="78">
        <v>0.19</v>
      </c>
      <c r="H25" s="55">
        <f>STDEV(H6,L6,P6,T6,H16,L16,P16)</f>
        <v>3116891.4182747295</v>
      </c>
      <c r="I25" s="29">
        <f>T16-H25</f>
        <v>1910890.5817252705</v>
      </c>
      <c r="J25" s="29">
        <f>T16+H25</f>
        <v>8144673.4182747295</v>
      </c>
      <c r="K25" s="44" t="str">
        <f>IF(AND(H6&lt;=$J25,H6&gt;=$I25),H6,"")</f>
        <v/>
      </c>
      <c r="L25" s="44">
        <f>IF(AND(L6&lt;=$J25,L6&gt;=$I25),L6,"")</f>
        <v>3532501.9758330025</v>
      </c>
      <c r="M25" s="44">
        <f>IF(AND(P6&lt;=$J25,P6&gt;=$I25),P6,"")</f>
        <v>3557555.1813353635</v>
      </c>
      <c r="N25" s="44">
        <f>IF(AND(T6&lt;=$J25,T6&gt;=$I25),T6,"")</f>
        <v>3435721</v>
      </c>
      <c r="O25" s="44">
        <f>IF(AND(H16&lt;=$J25,H16&gt;=$I25),H16,"")</f>
        <v>3493439.4483908801</v>
      </c>
      <c r="P25" s="44">
        <f>IF(AND(L16&lt;=$J25,L16&gt;=$I25),L16,"")</f>
        <v>3389292.4362722049</v>
      </c>
      <c r="Q25" s="56">
        <f>IF(AND(P16&lt;=$J25,P16&gt;=$I25),P16,"")</f>
        <v>6025965.7944619935</v>
      </c>
      <c r="S25" s="37">
        <v>0.19</v>
      </c>
      <c r="T25" s="29">
        <f>+ROUND((GEOMEAN(K25:Q25)),0)</f>
        <v>3814522</v>
      </c>
      <c r="U25" s="27">
        <f>+ROUND((T25+(T25*S25)),0)</f>
        <v>4539281</v>
      </c>
      <c r="V25" s="32">
        <f>+ROUND((U25*$D6),0)</f>
        <v>68089215</v>
      </c>
    </row>
    <row r="26" spans="2:22" ht="13.5" customHeight="1" thickBot="1">
      <c r="B26" s="30" t="s">
        <v>947</v>
      </c>
      <c r="C26" s="26" t="s">
        <v>948</v>
      </c>
      <c r="D26" s="42">
        <v>23</v>
      </c>
      <c r="E26" s="26" t="s">
        <v>949</v>
      </c>
      <c r="F26" s="78">
        <v>0.19</v>
      </c>
      <c r="H26" s="57">
        <f>STDEV(H7,L7,P7,T7,H17,L17,P17)</f>
        <v>6736749.2055176869</v>
      </c>
      <c r="I26" s="39">
        <f>T17-H26</f>
        <v>1690183.7944823131</v>
      </c>
      <c r="J26" s="39">
        <f>T17+H26</f>
        <v>15163682.205517687</v>
      </c>
      <c r="K26" s="58" t="str">
        <f>IF(AND(H7&lt;=$J26,H7&gt;=$I26),H7,"")</f>
        <v/>
      </c>
      <c r="L26" s="58">
        <f>IF(AND(L7&lt;=$J26,L7&gt;=$I26),L7,"")</f>
        <v>5528989.0606965479</v>
      </c>
      <c r="M26" s="58">
        <f>IF(AND(P7&lt;=$J26,P7&gt;=$I26),P7,"")</f>
        <v>5568201.7490702812</v>
      </c>
      <c r="N26" s="58">
        <f>IF(AND(T7&lt;=$J26,T7&gt;=$I26),T7,"")</f>
        <v>5377510</v>
      </c>
      <c r="O26" s="58">
        <f>IF(AND(H17&lt;=$J26,H17&gt;=$I26),H17,"")</f>
        <v>5452197.5459646508</v>
      </c>
      <c r="P26" s="58">
        <f>IF(AND(L17&lt;=$J26,L17&gt;=$I26),L17,"")</f>
        <v>5304840.8555331733</v>
      </c>
      <c r="Q26" s="59">
        <f>IF(AND(P17&lt;=$J26,P17&gt;=$I26),P17,"")</f>
        <v>8236792.9768143473</v>
      </c>
      <c r="S26" s="38">
        <v>0.19</v>
      </c>
      <c r="T26" s="39">
        <f>+ROUND((GEOMEAN(K26:Q26)),0)</f>
        <v>5834326</v>
      </c>
      <c r="U26" s="40">
        <f>+ROUND((T26+(T26*S26)),0)</f>
        <v>6942848</v>
      </c>
      <c r="V26" s="41">
        <f>+ROUND((U26*$D7),0)</f>
        <v>159685504</v>
      </c>
    </row>
    <row r="27" spans="2:22" ht="13.5" thickBot="1">
      <c r="B27" s="89" t="s">
        <v>71</v>
      </c>
      <c r="C27" s="90"/>
      <c r="D27" s="90"/>
      <c r="E27" s="90"/>
      <c r="F27" s="91"/>
      <c r="S27" s="24"/>
      <c r="T27" s="24"/>
      <c r="U27" s="24"/>
      <c r="V27" s="53">
        <f>SUM(V23:V26)</f>
        <v>3979369231</v>
      </c>
    </row>
    <row r="28" spans="2:22"/>
    <row r="29" spans="2:22"/>
    <row r="30" spans="2:22"/>
    <row r="31" spans="2:22"/>
    <row r="32" spans="2:22"/>
    <row r="33"/>
    <row r="44"/>
    <row r="45"/>
    <row r="46"/>
    <row r="47"/>
    <row r="48"/>
    <row r="60"/>
    <row r="67"/>
    <row r="68"/>
    <row r="69"/>
    <row r="70"/>
    <row r="71"/>
    <row r="76"/>
    <row r="77"/>
    <row r="78"/>
    <row r="79"/>
    <row r="80"/>
    <row r="81"/>
    <row r="82"/>
    <row r="83"/>
    <row r="84"/>
    <row r="85"/>
  </sheetData>
  <mergeCells count="15">
    <mergeCell ref="B2:F2"/>
    <mergeCell ref="K2:N2"/>
    <mergeCell ref="O2:R2"/>
    <mergeCell ref="S2:V2"/>
    <mergeCell ref="O12:R12"/>
    <mergeCell ref="S21:V21"/>
    <mergeCell ref="S12:V12"/>
    <mergeCell ref="H21:Q21"/>
    <mergeCell ref="BC2:BF2"/>
    <mergeCell ref="G1:J2"/>
    <mergeCell ref="B8:F8"/>
    <mergeCell ref="B18:F18"/>
    <mergeCell ref="B27:F27"/>
    <mergeCell ref="G12:J12"/>
    <mergeCell ref="K12:N12"/>
  </mergeCells>
  <printOptions horizontalCentered="1"/>
  <pageMargins left="0.35433070866141736" right="0.35433070866141736" top="0.62992125984251968" bottom="0.62992125984251968" header="0.31496062992125984" footer="0.31496062992125984"/>
  <pageSetup paperSize="9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G449"/>
  <sheetViews>
    <sheetView topLeftCell="A4" zoomScale="150" zoomScaleNormal="150" workbookViewId="0">
      <selection activeCell="C4" sqref="C4"/>
    </sheetView>
  </sheetViews>
  <sheetFormatPr baseColWidth="10" defaultColWidth="11.42578125" defaultRowHeight="11.25"/>
  <cols>
    <col min="1" max="1" width="19.140625" style="6" bestFit="1" customWidth="1"/>
    <col min="2" max="2" width="13.42578125" style="11" bestFit="1" customWidth="1"/>
    <col min="3" max="3" width="17" style="6" bestFit="1" customWidth="1"/>
    <col min="4" max="5" width="13" style="6" bestFit="1" customWidth="1"/>
    <col min="6" max="7" width="13.42578125" style="6" bestFit="1" customWidth="1"/>
    <col min="8" max="16384" width="11.42578125" style="6"/>
  </cols>
  <sheetData>
    <row r="1" spans="1:7">
      <c r="A1" s="15" t="s">
        <v>72</v>
      </c>
    </row>
    <row r="2" spans="1:7">
      <c r="A2" s="16" t="s">
        <v>73</v>
      </c>
    </row>
    <row r="3" spans="1:7">
      <c r="A3" s="16"/>
    </row>
    <row r="4" spans="1:7">
      <c r="A4" s="5" t="s">
        <v>74</v>
      </c>
      <c r="B4" s="13">
        <v>38004</v>
      </c>
      <c r="C4" s="14" t="s">
        <v>75</v>
      </c>
      <c r="D4" s="2"/>
      <c r="E4" s="1"/>
      <c r="F4" s="1"/>
      <c r="G4" s="1"/>
    </row>
    <row r="5" spans="1:7">
      <c r="A5" s="17"/>
      <c r="B5" s="18"/>
      <c r="C5" s="14"/>
      <c r="D5" s="2"/>
      <c r="E5" s="1"/>
      <c r="F5" s="1"/>
      <c r="G5" s="1"/>
    </row>
    <row r="6" spans="1:7">
      <c r="A6" s="109" t="s">
        <v>76</v>
      </c>
      <c r="B6" s="109"/>
      <c r="C6" s="109"/>
      <c r="D6" s="109"/>
      <c r="E6" s="109"/>
      <c r="F6" s="109"/>
      <c r="G6" s="109"/>
    </row>
    <row r="7" spans="1:7">
      <c r="A7" s="7" t="s">
        <v>77</v>
      </c>
      <c r="B7" s="109" t="s">
        <v>78</v>
      </c>
      <c r="C7" s="109"/>
      <c r="D7" s="109" t="s">
        <v>79</v>
      </c>
      <c r="E7" s="109"/>
      <c r="F7" s="109" t="s">
        <v>80</v>
      </c>
      <c r="G7" s="109"/>
    </row>
    <row r="8" spans="1:7">
      <c r="A8" s="3" t="s">
        <v>81</v>
      </c>
      <c r="B8" s="12">
        <v>0</v>
      </c>
      <c r="C8" s="8">
        <v>23563</v>
      </c>
      <c r="D8" s="8">
        <v>0</v>
      </c>
      <c r="E8" s="8">
        <v>32988</v>
      </c>
      <c r="F8" s="8">
        <v>0</v>
      </c>
      <c r="G8" s="8">
        <v>44769</v>
      </c>
    </row>
    <row r="9" spans="1:7">
      <c r="A9" s="3" t="s">
        <v>82</v>
      </c>
      <c r="B9" s="12">
        <v>23563</v>
      </c>
      <c r="C9" s="8">
        <v>204995</v>
      </c>
      <c r="D9" s="8">
        <v>32988</v>
      </c>
      <c r="E9" s="8">
        <v>131951</v>
      </c>
      <c r="F9" s="8">
        <v>44769</v>
      </c>
      <c r="G9" s="8">
        <v>431196</v>
      </c>
    </row>
    <row r="10" spans="1:7">
      <c r="A10" s="3" t="s">
        <v>83</v>
      </c>
      <c r="B10" s="12">
        <v>204995</v>
      </c>
      <c r="C10" s="8">
        <v>1736565</v>
      </c>
      <c r="D10" s="8">
        <v>131951</v>
      </c>
      <c r="E10" s="8">
        <v>483034</v>
      </c>
      <c r="F10" s="8">
        <v>431196</v>
      </c>
      <c r="G10" s="8">
        <v>2160692</v>
      </c>
    </row>
    <row r="11" spans="1:7">
      <c r="A11" s="3" t="s">
        <v>84</v>
      </c>
      <c r="B11" s="12">
        <v>1736565</v>
      </c>
      <c r="C11" s="8"/>
      <c r="D11" s="8">
        <v>483034</v>
      </c>
      <c r="E11" s="8"/>
      <c r="F11" s="8">
        <v>2160692</v>
      </c>
      <c r="G11" s="8"/>
    </row>
    <row r="13" spans="1:7">
      <c r="A13" s="7" t="s">
        <v>77</v>
      </c>
      <c r="B13" s="109" t="s">
        <v>78</v>
      </c>
      <c r="C13" s="109"/>
      <c r="D13" s="109" t="s">
        <v>79</v>
      </c>
      <c r="E13" s="109"/>
      <c r="F13" s="109" t="s">
        <v>80</v>
      </c>
      <c r="G13" s="109"/>
    </row>
    <row r="14" spans="1:7">
      <c r="A14" s="3" t="s">
        <v>81</v>
      </c>
      <c r="B14" s="19">
        <f>+B8*$B$4</f>
        <v>0</v>
      </c>
      <c r="C14" s="19">
        <f t="shared" ref="C14:G14" si="0">+C8*$B$4</f>
        <v>895488252</v>
      </c>
      <c r="D14" s="19">
        <f t="shared" si="0"/>
        <v>0</v>
      </c>
      <c r="E14" s="19">
        <f t="shared" si="0"/>
        <v>1253675952</v>
      </c>
      <c r="F14" s="19">
        <f t="shared" si="0"/>
        <v>0</v>
      </c>
      <c r="G14" s="19">
        <f t="shared" si="0"/>
        <v>1701401076</v>
      </c>
    </row>
    <row r="15" spans="1:7">
      <c r="A15" s="3" t="s">
        <v>82</v>
      </c>
      <c r="B15" s="19">
        <f>+C14+1</f>
        <v>895488253</v>
      </c>
      <c r="C15" s="19">
        <f t="shared" ref="C15" si="1">+C9*$B$4</f>
        <v>7790629980</v>
      </c>
      <c r="D15" s="19">
        <f>+E14+1</f>
        <v>1253675953</v>
      </c>
      <c r="E15" s="19">
        <f t="shared" ref="E15" si="2">+E9*$B$4</f>
        <v>5014665804</v>
      </c>
      <c r="F15" s="19">
        <f>+G14+1</f>
        <v>1701401077</v>
      </c>
      <c r="G15" s="19">
        <f t="shared" ref="G15" si="3">+G9*$B$4</f>
        <v>16387172784</v>
      </c>
    </row>
    <row r="16" spans="1:7">
      <c r="A16" s="3" t="s">
        <v>83</v>
      </c>
      <c r="B16" s="19">
        <f>+C15+1</f>
        <v>7790629981</v>
      </c>
      <c r="C16" s="19">
        <f t="shared" ref="C16" si="4">+C10*$B$4</f>
        <v>65996416260</v>
      </c>
      <c r="D16" s="19">
        <f>+E15+1</f>
        <v>5014665805</v>
      </c>
      <c r="E16" s="19">
        <f t="shared" ref="E16" si="5">+E10*$B$4</f>
        <v>18357224136</v>
      </c>
      <c r="F16" s="19">
        <f>+G15+1</f>
        <v>16387172785</v>
      </c>
      <c r="G16" s="19">
        <f t="shared" ref="G16" si="6">+G10*$B$4</f>
        <v>82114938768</v>
      </c>
    </row>
    <row r="17" spans="1:7">
      <c r="A17" s="3" t="s">
        <v>84</v>
      </c>
      <c r="B17" s="19">
        <f>+C16+1</f>
        <v>65996416261</v>
      </c>
      <c r="C17" s="19">
        <f>+C11*$B$4</f>
        <v>0</v>
      </c>
      <c r="D17" s="19">
        <f>+E16+1</f>
        <v>18357224137</v>
      </c>
      <c r="E17" s="19">
        <f t="shared" ref="E17" si="7">+E11*$B$4</f>
        <v>0</v>
      </c>
      <c r="F17" s="19">
        <f>+G16+1</f>
        <v>82114938769</v>
      </c>
      <c r="G17" s="19">
        <f t="shared" ref="G17" si="8">+G11*$B$4</f>
        <v>0</v>
      </c>
    </row>
    <row r="19" spans="1:7">
      <c r="A19" s="110" t="s">
        <v>85</v>
      </c>
      <c r="B19" s="111"/>
      <c r="C19" s="112"/>
    </row>
    <row r="20" spans="1:7">
      <c r="A20" s="20" t="s">
        <v>86</v>
      </c>
      <c r="B20" s="9" t="s">
        <v>87</v>
      </c>
      <c r="C20" s="20" t="s">
        <v>88</v>
      </c>
    </row>
    <row r="21" spans="1:7">
      <c r="A21" s="3" t="s">
        <v>89</v>
      </c>
      <c r="B21" s="10" t="s">
        <v>90</v>
      </c>
      <c r="C21" s="4" t="s">
        <v>78</v>
      </c>
    </row>
    <row r="22" spans="1:7">
      <c r="A22" s="3" t="s">
        <v>91</v>
      </c>
      <c r="B22" s="10" t="s">
        <v>92</v>
      </c>
      <c r="C22" s="4" t="s">
        <v>78</v>
      </c>
    </row>
    <row r="23" spans="1:7">
      <c r="A23" s="3" t="s">
        <v>93</v>
      </c>
      <c r="B23" s="10" t="s">
        <v>94</v>
      </c>
      <c r="C23" s="4" t="s">
        <v>78</v>
      </c>
    </row>
    <row r="24" spans="1:7">
      <c r="A24" s="3" t="s">
        <v>95</v>
      </c>
      <c r="B24" s="10" t="s">
        <v>96</v>
      </c>
      <c r="C24" s="4" t="s">
        <v>78</v>
      </c>
    </row>
    <row r="25" spans="1:7">
      <c r="A25" s="3" t="s">
        <v>97</v>
      </c>
      <c r="B25" s="10" t="s">
        <v>98</v>
      </c>
      <c r="C25" s="4" t="s">
        <v>78</v>
      </c>
    </row>
    <row r="26" spans="1:7">
      <c r="A26" s="3" t="s">
        <v>99</v>
      </c>
      <c r="B26" s="10" t="s">
        <v>100</v>
      </c>
      <c r="C26" s="4" t="s">
        <v>78</v>
      </c>
    </row>
    <row r="27" spans="1:7">
      <c r="A27" s="3" t="s">
        <v>101</v>
      </c>
      <c r="B27" s="10" t="s">
        <v>102</v>
      </c>
      <c r="C27" s="4" t="s">
        <v>78</v>
      </c>
    </row>
    <row r="28" spans="1:7">
      <c r="A28" s="3" t="s">
        <v>103</v>
      </c>
      <c r="B28" s="10" t="s">
        <v>104</v>
      </c>
      <c r="C28" s="4" t="s">
        <v>78</v>
      </c>
    </row>
    <row r="29" spans="1:7">
      <c r="A29" s="3" t="s">
        <v>105</v>
      </c>
      <c r="B29" s="10" t="s">
        <v>106</v>
      </c>
      <c r="C29" s="4" t="s">
        <v>78</v>
      </c>
    </row>
    <row r="30" spans="1:7">
      <c r="A30" s="3" t="s">
        <v>107</v>
      </c>
      <c r="B30" s="10" t="s">
        <v>108</v>
      </c>
      <c r="C30" s="4" t="s">
        <v>78</v>
      </c>
    </row>
    <row r="31" spans="1:7">
      <c r="A31" s="3" t="s">
        <v>109</v>
      </c>
      <c r="B31" s="10" t="s">
        <v>110</v>
      </c>
      <c r="C31" s="4" t="s">
        <v>78</v>
      </c>
    </row>
    <row r="32" spans="1:7">
      <c r="A32" s="3" t="s">
        <v>111</v>
      </c>
      <c r="B32" s="10" t="s">
        <v>112</v>
      </c>
      <c r="C32" s="4" t="s">
        <v>78</v>
      </c>
    </row>
    <row r="33" spans="1:3">
      <c r="A33" s="3" t="s">
        <v>113</v>
      </c>
      <c r="B33" s="10" t="s">
        <v>114</v>
      </c>
      <c r="C33" s="4" t="s">
        <v>78</v>
      </c>
    </row>
    <row r="34" spans="1:3">
      <c r="A34" s="3" t="s">
        <v>115</v>
      </c>
      <c r="B34" s="10" t="s">
        <v>116</v>
      </c>
      <c r="C34" s="4" t="s">
        <v>78</v>
      </c>
    </row>
    <row r="35" spans="1:3">
      <c r="A35" s="3" t="s">
        <v>117</v>
      </c>
      <c r="B35" s="10" t="s">
        <v>118</v>
      </c>
      <c r="C35" s="4" t="s">
        <v>78</v>
      </c>
    </row>
    <row r="36" spans="1:3">
      <c r="A36" s="3" t="s">
        <v>119</v>
      </c>
      <c r="B36" s="10" t="s">
        <v>120</v>
      </c>
      <c r="C36" s="4" t="s">
        <v>78</v>
      </c>
    </row>
    <row r="37" spans="1:3">
      <c r="A37" s="3" t="s">
        <v>121</v>
      </c>
      <c r="B37" s="10" t="s">
        <v>122</v>
      </c>
      <c r="C37" s="4" t="s">
        <v>78</v>
      </c>
    </row>
    <row r="38" spans="1:3">
      <c r="A38" s="3" t="s">
        <v>123</v>
      </c>
      <c r="B38" s="10" t="s">
        <v>124</v>
      </c>
      <c r="C38" s="4" t="s">
        <v>78</v>
      </c>
    </row>
    <row r="39" spans="1:3">
      <c r="A39" s="3" t="s">
        <v>125</v>
      </c>
      <c r="B39" s="10" t="s">
        <v>126</v>
      </c>
      <c r="C39" s="4" t="s">
        <v>78</v>
      </c>
    </row>
    <row r="40" spans="1:3">
      <c r="A40" s="3" t="s">
        <v>127</v>
      </c>
      <c r="B40" s="10" t="s">
        <v>128</v>
      </c>
      <c r="C40" s="4" t="s">
        <v>78</v>
      </c>
    </row>
    <row r="41" spans="1:3">
      <c r="A41" s="3" t="s">
        <v>129</v>
      </c>
      <c r="B41" s="10" t="s">
        <v>130</v>
      </c>
      <c r="C41" s="4" t="s">
        <v>78</v>
      </c>
    </row>
    <row r="42" spans="1:3">
      <c r="A42" s="3" t="s">
        <v>131</v>
      </c>
      <c r="B42" s="10" t="s">
        <v>132</v>
      </c>
      <c r="C42" s="4" t="s">
        <v>78</v>
      </c>
    </row>
    <row r="43" spans="1:3">
      <c r="A43" s="3" t="s">
        <v>133</v>
      </c>
      <c r="B43" s="10" t="s">
        <v>134</v>
      </c>
      <c r="C43" s="4" t="s">
        <v>78</v>
      </c>
    </row>
    <row r="44" spans="1:3">
      <c r="A44" s="3" t="s">
        <v>135</v>
      </c>
      <c r="B44" s="10" t="s">
        <v>136</v>
      </c>
      <c r="C44" s="4" t="s">
        <v>79</v>
      </c>
    </row>
    <row r="45" spans="1:3">
      <c r="A45" s="3" t="s">
        <v>137</v>
      </c>
      <c r="B45" s="10" t="s">
        <v>138</v>
      </c>
      <c r="C45" s="4" t="s">
        <v>79</v>
      </c>
    </row>
    <row r="46" spans="1:3">
      <c r="A46" s="3" t="s">
        <v>139</v>
      </c>
      <c r="B46" s="10" t="s">
        <v>140</v>
      </c>
      <c r="C46" s="4" t="s">
        <v>79</v>
      </c>
    </row>
    <row r="47" spans="1:3">
      <c r="A47" s="3" t="s">
        <v>141</v>
      </c>
      <c r="B47" s="10" t="s">
        <v>142</v>
      </c>
      <c r="C47" s="4" t="s">
        <v>79</v>
      </c>
    </row>
    <row r="48" spans="1:3">
      <c r="A48" s="3" t="s">
        <v>143</v>
      </c>
      <c r="B48" s="10" t="s">
        <v>144</v>
      </c>
      <c r="C48" s="4" t="s">
        <v>79</v>
      </c>
    </row>
    <row r="49" spans="1:3">
      <c r="A49" s="3" t="s">
        <v>145</v>
      </c>
      <c r="B49" s="10" t="s">
        <v>146</v>
      </c>
      <c r="C49" s="4" t="s">
        <v>78</v>
      </c>
    </row>
    <row r="50" spans="1:3">
      <c r="A50" s="3" t="s">
        <v>147</v>
      </c>
      <c r="B50" s="10" t="s">
        <v>148</v>
      </c>
      <c r="C50" s="4" t="s">
        <v>78</v>
      </c>
    </row>
    <row r="51" spans="1:3">
      <c r="A51" s="3" t="s">
        <v>149</v>
      </c>
      <c r="B51" s="10" t="s">
        <v>150</v>
      </c>
      <c r="C51" s="4" t="s">
        <v>78</v>
      </c>
    </row>
    <row r="52" spans="1:3">
      <c r="A52" s="3" t="s">
        <v>151</v>
      </c>
      <c r="B52" s="10" t="s">
        <v>152</v>
      </c>
      <c r="C52" s="4" t="s">
        <v>78</v>
      </c>
    </row>
    <row r="53" spans="1:3">
      <c r="A53" s="3" t="s">
        <v>153</v>
      </c>
      <c r="B53" s="10" t="s">
        <v>154</v>
      </c>
      <c r="C53" s="4" t="s">
        <v>78</v>
      </c>
    </row>
    <row r="54" spans="1:3">
      <c r="A54" s="3" t="s">
        <v>155</v>
      </c>
      <c r="B54" s="10" t="s">
        <v>156</v>
      </c>
      <c r="C54" s="4" t="s">
        <v>78</v>
      </c>
    </row>
    <row r="55" spans="1:3">
      <c r="A55" s="3" t="s">
        <v>157</v>
      </c>
      <c r="B55" s="10" t="s">
        <v>158</v>
      </c>
      <c r="C55" s="4" t="s">
        <v>78</v>
      </c>
    </row>
    <row r="56" spans="1:3">
      <c r="A56" s="3" t="s">
        <v>159</v>
      </c>
      <c r="B56" s="10" t="s">
        <v>160</v>
      </c>
      <c r="C56" s="4" t="s">
        <v>78</v>
      </c>
    </row>
    <row r="57" spans="1:3">
      <c r="A57" s="3" t="s">
        <v>161</v>
      </c>
      <c r="B57" s="10" t="s">
        <v>162</v>
      </c>
      <c r="C57" s="4" t="s">
        <v>78</v>
      </c>
    </row>
    <row r="58" spans="1:3">
      <c r="A58" s="3" t="s">
        <v>163</v>
      </c>
      <c r="B58" s="10" t="s">
        <v>164</v>
      </c>
      <c r="C58" s="4" t="s">
        <v>78</v>
      </c>
    </row>
    <row r="59" spans="1:3">
      <c r="A59" s="3" t="s">
        <v>165</v>
      </c>
      <c r="B59" s="10" t="s">
        <v>166</v>
      </c>
      <c r="C59" s="4" t="s">
        <v>78</v>
      </c>
    </row>
    <row r="60" spans="1:3">
      <c r="A60" s="3" t="s">
        <v>167</v>
      </c>
      <c r="B60" s="10" t="s">
        <v>168</v>
      </c>
      <c r="C60" s="4" t="s">
        <v>78</v>
      </c>
    </row>
    <row r="61" spans="1:3">
      <c r="A61" s="3" t="s">
        <v>169</v>
      </c>
      <c r="B61" s="10" t="s">
        <v>170</v>
      </c>
      <c r="C61" s="4" t="s">
        <v>78</v>
      </c>
    </row>
    <row r="62" spans="1:3">
      <c r="A62" s="3" t="s">
        <v>171</v>
      </c>
      <c r="B62" s="10" t="s">
        <v>172</v>
      </c>
      <c r="C62" s="4" t="s">
        <v>78</v>
      </c>
    </row>
    <row r="63" spans="1:3">
      <c r="A63" s="3" t="s">
        <v>173</v>
      </c>
      <c r="B63" s="10" t="s">
        <v>174</v>
      </c>
      <c r="C63" s="4" t="s">
        <v>78</v>
      </c>
    </row>
    <row r="64" spans="1:3">
      <c r="A64" s="3" t="s">
        <v>175</v>
      </c>
      <c r="B64" s="10" t="s">
        <v>176</v>
      </c>
      <c r="C64" s="4" t="s">
        <v>78</v>
      </c>
    </row>
    <row r="65" spans="1:3">
      <c r="A65" s="3" t="s">
        <v>177</v>
      </c>
      <c r="B65" s="10" t="s">
        <v>178</v>
      </c>
      <c r="C65" s="4" t="s">
        <v>78</v>
      </c>
    </row>
    <row r="66" spans="1:3">
      <c r="A66" s="3" t="s">
        <v>179</v>
      </c>
      <c r="B66" s="10" t="s">
        <v>180</v>
      </c>
      <c r="C66" s="4" t="s">
        <v>78</v>
      </c>
    </row>
    <row r="67" spans="1:3">
      <c r="A67" s="3" t="s">
        <v>181</v>
      </c>
      <c r="B67" s="10" t="s">
        <v>182</v>
      </c>
      <c r="C67" s="4" t="s">
        <v>78</v>
      </c>
    </row>
    <row r="68" spans="1:3">
      <c r="A68" s="3" t="s">
        <v>183</v>
      </c>
      <c r="B68" s="10" t="s">
        <v>184</v>
      </c>
      <c r="C68" s="4" t="s">
        <v>78</v>
      </c>
    </row>
    <row r="69" spans="1:3">
      <c r="A69" s="3" t="s">
        <v>185</v>
      </c>
      <c r="B69" s="10" t="s">
        <v>186</v>
      </c>
      <c r="C69" s="4" t="s">
        <v>78</v>
      </c>
    </row>
    <row r="70" spans="1:3">
      <c r="A70" s="3" t="s">
        <v>187</v>
      </c>
      <c r="B70" s="10" t="s">
        <v>188</v>
      </c>
      <c r="C70" s="4" t="s">
        <v>79</v>
      </c>
    </row>
    <row r="71" spans="1:3">
      <c r="A71" s="3" t="s">
        <v>189</v>
      </c>
      <c r="B71" s="10" t="s">
        <v>190</v>
      </c>
      <c r="C71" s="4" t="s">
        <v>78</v>
      </c>
    </row>
    <row r="72" spans="1:3">
      <c r="A72" s="3" t="s">
        <v>191</v>
      </c>
      <c r="B72" s="10" t="s">
        <v>192</v>
      </c>
      <c r="C72" s="4" t="s">
        <v>78</v>
      </c>
    </row>
    <row r="73" spans="1:3">
      <c r="A73" s="3" t="s">
        <v>193</v>
      </c>
      <c r="B73" s="10" t="s">
        <v>194</v>
      </c>
      <c r="C73" s="4" t="s">
        <v>78</v>
      </c>
    </row>
    <row r="74" spans="1:3">
      <c r="A74" s="3" t="s">
        <v>195</v>
      </c>
      <c r="B74" s="10" t="s">
        <v>196</v>
      </c>
      <c r="C74" s="4" t="s">
        <v>78</v>
      </c>
    </row>
    <row r="75" spans="1:3">
      <c r="A75" s="3" t="s">
        <v>197</v>
      </c>
      <c r="B75" s="10" t="s">
        <v>198</v>
      </c>
      <c r="C75" s="4" t="s">
        <v>78</v>
      </c>
    </row>
    <row r="76" spans="1:3">
      <c r="A76" s="3" t="s">
        <v>199</v>
      </c>
      <c r="B76" s="10" t="s">
        <v>200</v>
      </c>
      <c r="C76" s="4" t="s">
        <v>78</v>
      </c>
    </row>
    <row r="77" spans="1:3">
      <c r="A77" s="3" t="s">
        <v>201</v>
      </c>
      <c r="B77" s="10" t="s">
        <v>202</v>
      </c>
      <c r="C77" s="4" t="s">
        <v>78</v>
      </c>
    </row>
    <row r="78" spans="1:3">
      <c r="A78" s="3" t="s">
        <v>203</v>
      </c>
      <c r="B78" s="10" t="s">
        <v>204</v>
      </c>
      <c r="C78" s="4" t="s">
        <v>78</v>
      </c>
    </row>
    <row r="79" spans="1:3">
      <c r="A79" s="3" t="s">
        <v>205</v>
      </c>
      <c r="B79" s="10" t="s">
        <v>206</v>
      </c>
      <c r="C79" s="4" t="s">
        <v>78</v>
      </c>
    </row>
    <row r="80" spans="1:3">
      <c r="A80" s="3" t="s">
        <v>207</v>
      </c>
      <c r="B80" s="10" t="s">
        <v>208</v>
      </c>
      <c r="C80" s="4" t="s">
        <v>78</v>
      </c>
    </row>
    <row r="81" spans="1:3">
      <c r="A81" s="3" t="s">
        <v>209</v>
      </c>
      <c r="B81" s="10" t="s">
        <v>210</v>
      </c>
      <c r="C81" s="4" t="s">
        <v>78</v>
      </c>
    </row>
    <row r="82" spans="1:3">
      <c r="A82" s="3" t="s">
        <v>211</v>
      </c>
      <c r="B82" s="10" t="s">
        <v>212</v>
      </c>
      <c r="C82" s="4" t="s">
        <v>78</v>
      </c>
    </row>
    <row r="83" spans="1:3">
      <c r="A83" s="3" t="s">
        <v>213</v>
      </c>
      <c r="B83" s="10" t="s">
        <v>214</v>
      </c>
      <c r="C83" s="4" t="s">
        <v>78</v>
      </c>
    </row>
    <row r="84" spans="1:3">
      <c r="A84" s="3" t="s">
        <v>215</v>
      </c>
      <c r="B84" s="10" t="s">
        <v>216</v>
      </c>
      <c r="C84" s="4" t="s">
        <v>78</v>
      </c>
    </row>
    <row r="85" spans="1:3">
      <c r="A85" s="3" t="s">
        <v>217</v>
      </c>
      <c r="B85" s="10" t="s">
        <v>218</v>
      </c>
      <c r="C85" s="4" t="s">
        <v>78</v>
      </c>
    </row>
    <row r="86" spans="1:3">
      <c r="A86" s="3" t="s">
        <v>219</v>
      </c>
      <c r="B86" s="10" t="s">
        <v>220</v>
      </c>
      <c r="C86" s="4" t="s">
        <v>78</v>
      </c>
    </row>
    <row r="87" spans="1:3">
      <c r="A87" s="3" t="s">
        <v>221</v>
      </c>
      <c r="B87" s="10" t="s">
        <v>222</v>
      </c>
      <c r="C87" s="4" t="s">
        <v>78</v>
      </c>
    </row>
    <row r="88" spans="1:3">
      <c r="A88" s="3" t="s">
        <v>223</v>
      </c>
      <c r="B88" s="10" t="s">
        <v>224</v>
      </c>
      <c r="C88" s="4" t="s">
        <v>78</v>
      </c>
    </row>
    <row r="89" spans="1:3">
      <c r="A89" s="3" t="s">
        <v>225</v>
      </c>
      <c r="B89" s="10" t="s">
        <v>226</v>
      </c>
      <c r="C89" s="4" t="s">
        <v>78</v>
      </c>
    </row>
    <row r="90" spans="1:3">
      <c r="A90" s="3" t="s">
        <v>227</v>
      </c>
      <c r="B90" s="10" t="s">
        <v>228</v>
      </c>
      <c r="C90" s="4" t="s">
        <v>78</v>
      </c>
    </row>
    <row r="91" spans="1:3">
      <c r="A91" s="3" t="s">
        <v>229</v>
      </c>
      <c r="B91" s="10" t="s">
        <v>230</v>
      </c>
      <c r="C91" s="4" t="s">
        <v>78</v>
      </c>
    </row>
    <row r="92" spans="1:3">
      <c r="A92" s="3" t="s">
        <v>231</v>
      </c>
      <c r="B92" s="10" t="s">
        <v>232</v>
      </c>
      <c r="C92" s="4" t="s">
        <v>78</v>
      </c>
    </row>
    <row r="93" spans="1:3">
      <c r="A93" s="3" t="s">
        <v>233</v>
      </c>
      <c r="B93" s="10" t="s">
        <v>234</v>
      </c>
      <c r="C93" s="4" t="s">
        <v>78</v>
      </c>
    </row>
    <row r="94" spans="1:3">
      <c r="A94" s="3" t="s">
        <v>235</v>
      </c>
      <c r="B94" s="10" t="s">
        <v>236</v>
      </c>
      <c r="C94" s="4" t="s">
        <v>78</v>
      </c>
    </row>
    <row r="95" spans="1:3">
      <c r="A95" s="3" t="s">
        <v>237</v>
      </c>
      <c r="B95" s="10" t="s">
        <v>238</v>
      </c>
      <c r="C95" s="4" t="s">
        <v>78</v>
      </c>
    </row>
    <row r="96" spans="1:3">
      <c r="A96" s="3" t="s">
        <v>239</v>
      </c>
      <c r="B96" s="10" t="s">
        <v>240</v>
      </c>
      <c r="C96" s="4" t="s">
        <v>78</v>
      </c>
    </row>
    <row r="97" spans="1:3">
      <c r="A97" s="3" t="s">
        <v>241</v>
      </c>
      <c r="B97" s="10" t="s">
        <v>242</v>
      </c>
      <c r="C97" s="4" t="s">
        <v>78</v>
      </c>
    </row>
    <row r="98" spans="1:3">
      <c r="A98" s="3" t="s">
        <v>243</v>
      </c>
      <c r="B98" s="10" t="s">
        <v>244</v>
      </c>
      <c r="C98" s="4" t="s">
        <v>78</v>
      </c>
    </row>
    <row r="99" spans="1:3">
      <c r="A99" s="3" t="s">
        <v>245</v>
      </c>
      <c r="B99" s="10" t="s">
        <v>246</v>
      </c>
      <c r="C99" s="4" t="s">
        <v>78</v>
      </c>
    </row>
    <row r="100" spans="1:3">
      <c r="A100" s="3" t="s">
        <v>247</v>
      </c>
      <c r="B100" s="10" t="s">
        <v>248</v>
      </c>
      <c r="C100" s="4" t="s">
        <v>78</v>
      </c>
    </row>
    <row r="101" spans="1:3">
      <c r="A101" s="3" t="s">
        <v>249</v>
      </c>
      <c r="B101" s="10" t="s">
        <v>250</v>
      </c>
      <c r="C101" s="4" t="s">
        <v>78</v>
      </c>
    </row>
    <row r="102" spans="1:3">
      <c r="A102" s="3" t="s">
        <v>251</v>
      </c>
      <c r="B102" s="10" t="s">
        <v>252</v>
      </c>
      <c r="C102" s="4" t="s">
        <v>78</v>
      </c>
    </row>
    <row r="103" spans="1:3">
      <c r="A103" s="3" t="s">
        <v>253</v>
      </c>
      <c r="B103" s="10" t="s">
        <v>254</v>
      </c>
      <c r="C103" s="4" t="s">
        <v>78</v>
      </c>
    </row>
    <row r="104" spans="1:3">
      <c r="A104" s="3" t="s">
        <v>255</v>
      </c>
      <c r="B104" s="10" t="s">
        <v>256</v>
      </c>
      <c r="C104" s="4" t="s">
        <v>78</v>
      </c>
    </row>
    <row r="105" spans="1:3">
      <c r="A105" s="3" t="s">
        <v>257</v>
      </c>
      <c r="B105" s="10" t="s">
        <v>258</v>
      </c>
      <c r="C105" s="4" t="s">
        <v>78</v>
      </c>
    </row>
    <row r="106" spans="1:3">
      <c r="A106" s="3" t="s">
        <v>259</v>
      </c>
      <c r="B106" s="10" t="s">
        <v>260</v>
      </c>
      <c r="C106" s="4" t="s">
        <v>78</v>
      </c>
    </row>
    <row r="107" spans="1:3">
      <c r="A107" s="3" t="s">
        <v>261</v>
      </c>
      <c r="B107" s="10" t="s">
        <v>262</v>
      </c>
      <c r="C107" s="4" t="s">
        <v>78</v>
      </c>
    </row>
    <row r="108" spans="1:3">
      <c r="A108" s="3" t="s">
        <v>263</v>
      </c>
      <c r="B108" s="10" t="s">
        <v>264</v>
      </c>
      <c r="C108" s="4" t="s">
        <v>78</v>
      </c>
    </row>
    <row r="109" spans="1:3">
      <c r="A109" s="3" t="s">
        <v>265</v>
      </c>
      <c r="B109" s="10" t="s">
        <v>266</v>
      </c>
      <c r="C109" s="4" t="s">
        <v>78</v>
      </c>
    </row>
    <row r="110" spans="1:3">
      <c r="A110" s="3" t="s">
        <v>267</v>
      </c>
      <c r="B110" s="10" t="s">
        <v>268</v>
      </c>
      <c r="C110" s="4" t="s">
        <v>78</v>
      </c>
    </row>
    <row r="111" spans="1:3">
      <c r="A111" s="3" t="s">
        <v>269</v>
      </c>
      <c r="B111" s="10" t="s">
        <v>270</v>
      </c>
      <c r="C111" s="4" t="s">
        <v>78</v>
      </c>
    </row>
    <row r="112" spans="1:3">
      <c r="A112" s="3" t="s">
        <v>271</v>
      </c>
      <c r="B112" s="10" t="s">
        <v>272</v>
      </c>
      <c r="C112" s="4" t="s">
        <v>78</v>
      </c>
    </row>
    <row r="113" spans="1:3">
      <c r="A113" s="3" t="s">
        <v>273</v>
      </c>
      <c r="B113" s="10" t="s">
        <v>274</v>
      </c>
      <c r="C113" s="4" t="s">
        <v>78</v>
      </c>
    </row>
    <row r="114" spans="1:3">
      <c r="A114" s="3" t="s">
        <v>275</v>
      </c>
      <c r="B114" s="10" t="s">
        <v>276</v>
      </c>
      <c r="C114" s="4" t="s">
        <v>78</v>
      </c>
    </row>
    <row r="115" spans="1:3">
      <c r="A115" s="3" t="s">
        <v>277</v>
      </c>
      <c r="B115" s="10" t="s">
        <v>278</v>
      </c>
      <c r="C115" s="4" t="s">
        <v>78</v>
      </c>
    </row>
    <row r="116" spans="1:3">
      <c r="A116" s="3" t="s">
        <v>279</v>
      </c>
      <c r="B116" s="10" t="s">
        <v>280</v>
      </c>
      <c r="C116" s="4" t="s">
        <v>78</v>
      </c>
    </row>
    <row r="117" spans="1:3">
      <c r="A117" s="3" t="s">
        <v>281</v>
      </c>
      <c r="B117" s="10" t="s">
        <v>282</v>
      </c>
      <c r="C117" s="4" t="s">
        <v>78</v>
      </c>
    </row>
    <row r="118" spans="1:3">
      <c r="A118" s="3" t="s">
        <v>283</v>
      </c>
      <c r="B118" s="10" t="s">
        <v>284</v>
      </c>
      <c r="C118" s="4" t="s">
        <v>78</v>
      </c>
    </row>
    <row r="119" spans="1:3">
      <c r="A119" s="3" t="s">
        <v>285</v>
      </c>
      <c r="B119" s="10" t="s">
        <v>286</v>
      </c>
      <c r="C119" s="4" t="s">
        <v>78</v>
      </c>
    </row>
    <row r="120" spans="1:3">
      <c r="A120" s="3" t="s">
        <v>287</v>
      </c>
      <c r="B120" s="10" t="s">
        <v>288</v>
      </c>
      <c r="C120" s="4" t="s">
        <v>78</v>
      </c>
    </row>
    <row r="121" spans="1:3">
      <c r="A121" s="3" t="s">
        <v>289</v>
      </c>
      <c r="B121" s="10" t="s">
        <v>290</v>
      </c>
      <c r="C121" s="4" t="s">
        <v>78</v>
      </c>
    </row>
    <row r="122" spans="1:3">
      <c r="A122" s="3" t="s">
        <v>291</v>
      </c>
      <c r="B122" s="10" t="s">
        <v>292</v>
      </c>
      <c r="C122" s="4" t="s">
        <v>78</v>
      </c>
    </row>
    <row r="123" spans="1:3">
      <c r="A123" s="3" t="s">
        <v>293</v>
      </c>
      <c r="B123" s="10" t="s">
        <v>294</v>
      </c>
      <c r="C123" s="4" t="s">
        <v>78</v>
      </c>
    </row>
    <row r="124" spans="1:3">
      <c r="A124" s="3" t="s">
        <v>295</v>
      </c>
      <c r="B124" s="10" t="s">
        <v>296</v>
      </c>
      <c r="C124" s="4" t="s">
        <v>78</v>
      </c>
    </row>
    <row r="125" spans="1:3">
      <c r="A125" s="3" t="s">
        <v>297</v>
      </c>
      <c r="B125" s="10" t="s">
        <v>298</v>
      </c>
      <c r="C125" s="4" t="s">
        <v>78</v>
      </c>
    </row>
    <row r="126" spans="1:3">
      <c r="A126" s="3" t="s">
        <v>299</v>
      </c>
      <c r="B126" s="10" t="s">
        <v>300</v>
      </c>
      <c r="C126" s="4" t="s">
        <v>78</v>
      </c>
    </row>
    <row r="127" spans="1:3">
      <c r="A127" s="3" t="s">
        <v>301</v>
      </c>
      <c r="B127" s="10" t="s">
        <v>302</v>
      </c>
      <c r="C127" s="4" t="s">
        <v>78</v>
      </c>
    </row>
    <row r="128" spans="1:3">
      <c r="A128" s="3" t="s">
        <v>303</v>
      </c>
      <c r="B128" s="10" t="s">
        <v>304</v>
      </c>
      <c r="C128" s="4" t="s">
        <v>78</v>
      </c>
    </row>
    <row r="129" spans="1:3">
      <c r="A129" s="3" t="s">
        <v>305</v>
      </c>
      <c r="B129" s="10" t="s">
        <v>306</v>
      </c>
      <c r="C129" s="4" t="s">
        <v>78</v>
      </c>
    </row>
    <row r="130" spans="1:3">
      <c r="A130" s="3" t="s">
        <v>307</v>
      </c>
      <c r="B130" s="10" t="s">
        <v>308</v>
      </c>
      <c r="C130" s="4" t="s">
        <v>78</v>
      </c>
    </row>
    <row r="131" spans="1:3">
      <c r="A131" s="3" t="s">
        <v>309</v>
      </c>
      <c r="B131" s="10" t="s">
        <v>310</v>
      </c>
      <c r="C131" s="4" t="s">
        <v>78</v>
      </c>
    </row>
    <row r="132" spans="1:3">
      <c r="A132" s="3" t="s">
        <v>311</v>
      </c>
      <c r="B132" s="10" t="s">
        <v>312</v>
      </c>
      <c r="C132" s="4" t="s">
        <v>78</v>
      </c>
    </row>
    <row r="133" spans="1:3">
      <c r="A133" s="3" t="s">
        <v>313</v>
      </c>
      <c r="B133" s="10" t="s">
        <v>314</v>
      </c>
      <c r="C133" s="4" t="s">
        <v>78</v>
      </c>
    </row>
    <row r="134" spans="1:3">
      <c r="A134" s="3" t="s">
        <v>315</v>
      </c>
      <c r="B134" s="10" t="s">
        <v>316</v>
      </c>
      <c r="C134" s="4" t="s">
        <v>78</v>
      </c>
    </row>
    <row r="135" spans="1:3">
      <c r="A135" s="3" t="s">
        <v>317</v>
      </c>
      <c r="B135" s="10" t="s">
        <v>318</v>
      </c>
      <c r="C135" s="4" t="s">
        <v>78</v>
      </c>
    </row>
    <row r="136" spans="1:3">
      <c r="A136" s="3" t="s">
        <v>319</v>
      </c>
      <c r="B136" s="10" t="s">
        <v>320</v>
      </c>
      <c r="C136" s="4" t="s">
        <v>78</v>
      </c>
    </row>
    <row r="137" spans="1:3">
      <c r="A137" s="3" t="s">
        <v>321</v>
      </c>
      <c r="B137" s="10" t="s">
        <v>322</v>
      </c>
      <c r="C137" s="4" t="s">
        <v>78</v>
      </c>
    </row>
    <row r="138" spans="1:3">
      <c r="A138" s="3" t="s">
        <v>323</v>
      </c>
      <c r="B138" s="10" t="s">
        <v>324</v>
      </c>
      <c r="C138" s="4" t="s">
        <v>78</v>
      </c>
    </row>
    <row r="139" spans="1:3">
      <c r="A139" s="3" t="s">
        <v>325</v>
      </c>
      <c r="B139" s="10" t="s">
        <v>326</v>
      </c>
      <c r="C139" s="4" t="s">
        <v>78</v>
      </c>
    </row>
    <row r="140" spans="1:3">
      <c r="A140" s="3" t="s">
        <v>327</v>
      </c>
      <c r="B140" s="10" t="s">
        <v>328</v>
      </c>
      <c r="C140" s="4" t="s">
        <v>78</v>
      </c>
    </row>
    <row r="141" spans="1:3">
      <c r="A141" s="3" t="s">
        <v>329</v>
      </c>
      <c r="B141" s="10" t="s">
        <v>330</v>
      </c>
      <c r="C141" s="4" t="s">
        <v>78</v>
      </c>
    </row>
    <row r="142" spans="1:3">
      <c r="A142" s="3" t="s">
        <v>331</v>
      </c>
      <c r="B142" s="10" t="s">
        <v>332</v>
      </c>
      <c r="C142" s="4" t="s">
        <v>78</v>
      </c>
    </row>
    <row r="143" spans="1:3">
      <c r="A143" s="3" t="s">
        <v>333</v>
      </c>
      <c r="B143" s="10" t="s">
        <v>334</v>
      </c>
      <c r="C143" s="4" t="s">
        <v>78</v>
      </c>
    </row>
    <row r="144" spans="1:3">
      <c r="A144" s="3" t="s">
        <v>335</v>
      </c>
      <c r="B144" s="10" t="s">
        <v>336</v>
      </c>
      <c r="C144" s="4" t="s">
        <v>78</v>
      </c>
    </row>
    <row r="145" spans="1:3">
      <c r="A145" s="3" t="s">
        <v>337</v>
      </c>
      <c r="B145" s="10" t="s">
        <v>338</v>
      </c>
      <c r="C145" s="4" t="s">
        <v>78</v>
      </c>
    </row>
    <row r="146" spans="1:3">
      <c r="A146" s="3" t="s">
        <v>339</v>
      </c>
      <c r="B146" s="10" t="s">
        <v>340</v>
      </c>
      <c r="C146" s="4" t="s">
        <v>78</v>
      </c>
    </row>
    <row r="147" spans="1:3">
      <c r="A147" s="3" t="s">
        <v>341</v>
      </c>
      <c r="B147" s="10" t="s">
        <v>342</v>
      </c>
      <c r="C147" s="4" t="s">
        <v>78</v>
      </c>
    </row>
    <row r="148" spans="1:3">
      <c r="A148" s="3" t="s">
        <v>343</v>
      </c>
      <c r="B148" s="10" t="s">
        <v>344</v>
      </c>
      <c r="C148" s="4" t="s">
        <v>78</v>
      </c>
    </row>
    <row r="149" spans="1:3">
      <c r="A149" s="3" t="s">
        <v>345</v>
      </c>
      <c r="B149" s="10" t="s">
        <v>346</v>
      </c>
      <c r="C149" s="4" t="s">
        <v>78</v>
      </c>
    </row>
    <row r="150" spans="1:3">
      <c r="A150" s="3" t="s">
        <v>347</v>
      </c>
      <c r="B150" s="10" t="s">
        <v>348</v>
      </c>
      <c r="C150" s="4" t="s">
        <v>78</v>
      </c>
    </row>
    <row r="151" spans="1:3">
      <c r="A151" s="3" t="s">
        <v>349</v>
      </c>
      <c r="B151" s="10" t="s">
        <v>350</v>
      </c>
      <c r="C151" s="4" t="s">
        <v>78</v>
      </c>
    </row>
    <row r="152" spans="1:3">
      <c r="A152" s="3" t="s">
        <v>351</v>
      </c>
      <c r="B152" s="10" t="s">
        <v>352</v>
      </c>
      <c r="C152" s="4" t="s">
        <v>78</v>
      </c>
    </row>
    <row r="153" spans="1:3">
      <c r="A153" s="3" t="s">
        <v>353</v>
      </c>
      <c r="B153" s="10" t="s">
        <v>354</v>
      </c>
      <c r="C153" s="4" t="s">
        <v>78</v>
      </c>
    </row>
    <row r="154" spans="1:3">
      <c r="A154" s="3" t="s">
        <v>355</v>
      </c>
      <c r="B154" s="10" t="s">
        <v>356</v>
      </c>
      <c r="C154" s="4" t="s">
        <v>78</v>
      </c>
    </row>
    <row r="155" spans="1:3">
      <c r="A155" s="3" t="s">
        <v>357</v>
      </c>
      <c r="B155" s="10" t="s">
        <v>358</v>
      </c>
      <c r="C155" s="4" t="s">
        <v>78</v>
      </c>
    </row>
    <row r="156" spans="1:3">
      <c r="A156" s="3" t="s">
        <v>359</v>
      </c>
      <c r="B156" s="10" t="s">
        <v>360</v>
      </c>
      <c r="C156" s="4" t="s">
        <v>78</v>
      </c>
    </row>
    <row r="157" spans="1:3">
      <c r="A157" s="3" t="s">
        <v>361</v>
      </c>
      <c r="B157" s="10" t="s">
        <v>362</v>
      </c>
      <c r="C157" s="4" t="s">
        <v>78</v>
      </c>
    </row>
    <row r="158" spans="1:3">
      <c r="A158" s="3" t="s">
        <v>363</v>
      </c>
      <c r="B158" s="10" t="s">
        <v>364</v>
      </c>
      <c r="C158" s="4" t="s">
        <v>78</v>
      </c>
    </row>
    <row r="159" spans="1:3">
      <c r="A159" s="3" t="s">
        <v>365</v>
      </c>
      <c r="B159" s="10" t="s">
        <v>366</v>
      </c>
      <c r="C159" s="4" t="s">
        <v>78</v>
      </c>
    </row>
    <row r="160" spans="1:3">
      <c r="A160" s="3" t="s">
        <v>367</v>
      </c>
      <c r="B160" s="10" t="s">
        <v>368</v>
      </c>
      <c r="C160" s="4" t="s">
        <v>78</v>
      </c>
    </row>
    <row r="161" spans="1:3">
      <c r="A161" s="3" t="s">
        <v>369</v>
      </c>
      <c r="B161" s="10" t="s">
        <v>370</v>
      </c>
      <c r="C161" s="4" t="s">
        <v>78</v>
      </c>
    </row>
    <row r="162" spans="1:3">
      <c r="A162" s="3" t="s">
        <v>371</v>
      </c>
      <c r="B162" s="10" t="s">
        <v>372</v>
      </c>
      <c r="C162" s="4" t="s">
        <v>78</v>
      </c>
    </row>
    <row r="163" spans="1:3">
      <c r="A163" s="3" t="s">
        <v>373</v>
      </c>
      <c r="B163" s="10" t="s">
        <v>374</v>
      </c>
      <c r="C163" s="4" t="s">
        <v>78</v>
      </c>
    </row>
    <row r="164" spans="1:3">
      <c r="A164" s="3" t="s">
        <v>375</v>
      </c>
      <c r="B164" s="10" t="s">
        <v>376</v>
      </c>
      <c r="C164" s="4" t="s">
        <v>78</v>
      </c>
    </row>
    <row r="165" spans="1:3">
      <c r="A165" s="3" t="s">
        <v>377</v>
      </c>
      <c r="B165" s="10" t="s">
        <v>378</v>
      </c>
      <c r="C165" s="4" t="s">
        <v>78</v>
      </c>
    </row>
    <row r="166" spans="1:3">
      <c r="A166" s="3" t="s">
        <v>379</v>
      </c>
      <c r="B166" s="10" t="s">
        <v>380</v>
      </c>
      <c r="C166" s="4" t="s">
        <v>78</v>
      </c>
    </row>
    <row r="167" spans="1:3">
      <c r="A167" s="3" t="s">
        <v>381</v>
      </c>
      <c r="B167" s="10" t="s">
        <v>382</v>
      </c>
      <c r="C167" s="4" t="s">
        <v>78</v>
      </c>
    </row>
    <row r="168" spans="1:3">
      <c r="A168" s="3" t="s">
        <v>383</v>
      </c>
      <c r="B168" s="10" t="s">
        <v>384</v>
      </c>
      <c r="C168" s="4" t="s">
        <v>78</v>
      </c>
    </row>
    <row r="169" spans="1:3">
      <c r="A169" s="3" t="s">
        <v>385</v>
      </c>
      <c r="B169" s="10" t="s">
        <v>386</v>
      </c>
      <c r="C169" s="4" t="s">
        <v>78</v>
      </c>
    </row>
    <row r="170" spans="1:3">
      <c r="A170" s="3" t="s">
        <v>387</v>
      </c>
      <c r="B170" s="10" t="s">
        <v>388</v>
      </c>
      <c r="C170" s="4" t="s">
        <v>78</v>
      </c>
    </row>
    <row r="171" spans="1:3">
      <c r="A171" s="3" t="s">
        <v>389</v>
      </c>
      <c r="B171" s="10" t="s">
        <v>390</v>
      </c>
      <c r="C171" s="4" t="s">
        <v>78</v>
      </c>
    </row>
    <row r="172" spans="1:3">
      <c r="A172" s="3" t="s">
        <v>391</v>
      </c>
      <c r="B172" s="10" t="s">
        <v>392</v>
      </c>
      <c r="C172" s="4" t="s">
        <v>78</v>
      </c>
    </row>
    <row r="173" spans="1:3">
      <c r="A173" s="3" t="s">
        <v>393</v>
      </c>
      <c r="B173" s="10" t="s">
        <v>394</v>
      </c>
      <c r="C173" s="4" t="s">
        <v>78</v>
      </c>
    </row>
    <row r="174" spans="1:3">
      <c r="A174" s="3" t="s">
        <v>395</v>
      </c>
      <c r="B174" s="10" t="s">
        <v>396</v>
      </c>
      <c r="C174" s="4" t="s">
        <v>78</v>
      </c>
    </row>
    <row r="175" spans="1:3">
      <c r="A175" s="3" t="s">
        <v>397</v>
      </c>
      <c r="B175" s="10" t="s">
        <v>398</v>
      </c>
      <c r="C175" s="4" t="s">
        <v>78</v>
      </c>
    </row>
    <row r="176" spans="1:3">
      <c r="A176" s="3" t="s">
        <v>399</v>
      </c>
      <c r="B176" s="10" t="s">
        <v>400</v>
      </c>
      <c r="C176" s="4" t="s">
        <v>78</v>
      </c>
    </row>
    <row r="177" spans="1:3">
      <c r="A177" s="3" t="s">
        <v>401</v>
      </c>
      <c r="B177" s="10" t="s">
        <v>402</v>
      </c>
      <c r="C177" s="4" t="s">
        <v>78</v>
      </c>
    </row>
    <row r="178" spans="1:3">
      <c r="A178" s="3" t="s">
        <v>403</v>
      </c>
      <c r="B178" s="10" t="s">
        <v>404</v>
      </c>
      <c r="C178" s="4" t="s">
        <v>78</v>
      </c>
    </row>
    <row r="179" spans="1:3">
      <c r="A179" s="3" t="s">
        <v>405</v>
      </c>
      <c r="B179" s="10" t="s">
        <v>406</v>
      </c>
      <c r="C179" s="4" t="s">
        <v>78</v>
      </c>
    </row>
    <row r="180" spans="1:3">
      <c r="A180" s="3" t="s">
        <v>407</v>
      </c>
      <c r="B180" s="10" t="s">
        <v>408</v>
      </c>
      <c r="C180" s="4" t="s">
        <v>78</v>
      </c>
    </row>
    <row r="181" spans="1:3">
      <c r="A181" s="3" t="s">
        <v>409</v>
      </c>
      <c r="B181" s="10" t="s">
        <v>410</v>
      </c>
      <c r="C181" s="4" t="s">
        <v>78</v>
      </c>
    </row>
    <row r="182" spans="1:3">
      <c r="A182" s="3" t="s">
        <v>411</v>
      </c>
      <c r="B182" s="10" t="s">
        <v>412</v>
      </c>
      <c r="C182" s="4" t="s">
        <v>78</v>
      </c>
    </row>
    <row r="183" spans="1:3">
      <c r="A183" s="3" t="s">
        <v>413</v>
      </c>
      <c r="B183" s="10" t="s">
        <v>414</v>
      </c>
      <c r="C183" s="4" t="s">
        <v>78</v>
      </c>
    </row>
    <row r="184" spans="1:3">
      <c r="A184" s="3" t="s">
        <v>415</v>
      </c>
      <c r="B184" s="10" t="s">
        <v>416</v>
      </c>
      <c r="C184" s="4" t="s">
        <v>78</v>
      </c>
    </row>
    <row r="185" spans="1:3">
      <c r="A185" s="3" t="s">
        <v>417</v>
      </c>
      <c r="B185" s="10" t="s">
        <v>418</v>
      </c>
      <c r="C185" s="4" t="s">
        <v>78</v>
      </c>
    </row>
    <row r="186" spans="1:3">
      <c r="A186" s="3" t="s">
        <v>419</v>
      </c>
      <c r="B186" s="10" t="s">
        <v>420</v>
      </c>
      <c r="C186" s="4" t="s">
        <v>78</v>
      </c>
    </row>
    <row r="187" spans="1:3">
      <c r="A187" s="3" t="s">
        <v>421</v>
      </c>
      <c r="B187" s="10" t="s">
        <v>422</v>
      </c>
      <c r="C187" s="4" t="s">
        <v>78</v>
      </c>
    </row>
    <row r="188" spans="1:3">
      <c r="A188" s="3" t="s">
        <v>423</v>
      </c>
      <c r="B188" s="10" t="s">
        <v>424</v>
      </c>
      <c r="C188" s="4" t="s">
        <v>78</v>
      </c>
    </row>
    <row r="189" spans="1:3">
      <c r="A189" s="3" t="s">
        <v>425</v>
      </c>
      <c r="B189" s="10" t="s">
        <v>426</v>
      </c>
      <c r="C189" s="4" t="s">
        <v>78</v>
      </c>
    </row>
    <row r="190" spans="1:3">
      <c r="A190" s="3" t="s">
        <v>427</v>
      </c>
      <c r="B190" s="10" t="s">
        <v>428</v>
      </c>
      <c r="C190" s="4" t="s">
        <v>78</v>
      </c>
    </row>
    <row r="191" spans="1:3">
      <c r="A191" s="3" t="s">
        <v>429</v>
      </c>
      <c r="B191" s="10" t="s">
        <v>430</v>
      </c>
      <c r="C191" s="4" t="s">
        <v>78</v>
      </c>
    </row>
    <row r="192" spans="1:3">
      <c r="A192" s="3" t="s">
        <v>431</v>
      </c>
      <c r="B192" s="10" t="s">
        <v>432</v>
      </c>
      <c r="C192" s="4" t="s">
        <v>78</v>
      </c>
    </row>
    <row r="193" spans="1:3">
      <c r="A193" s="3" t="s">
        <v>433</v>
      </c>
      <c r="B193" s="10" t="s">
        <v>434</v>
      </c>
      <c r="C193" s="4" t="s">
        <v>78</v>
      </c>
    </row>
    <row r="194" spans="1:3">
      <c r="A194" s="3" t="s">
        <v>435</v>
      </c>
      <c r="B194" s="10" t="s">
        <v>436</v>
      </c>
      <c r="C194" s="4" t="s">
        <v>78</v>
      </c>
    </row>
    <row r="195" spans="1:3">
      <c r="A195" s="3" t="s">
        <v>437</v>
      </c>
      <c r="B195" s="10" t="s">
        <v>438</v>
      </c>
      <c r="C195" s="4" t="s">
        <v>78</v>
      </c>
    </row>
    <row r="196" spans="1:3">
      <c r="A196" s="3" t="s">
        <v>439</v>
      </c>
      <c r="B196" s="10" t="s">
        <v>440</v>
      </c>
      <c r="C196" s="4" t="s">
        <v>78</v>
      </c>
    </row>
    <row r="197" spans="1:3">
      <c r="A197" s="3" t="s">
        <v>441</v>
      </c>
      <c r="B197" s="10" t="s">
        <v>442</v>
      </c>
      <c r="C197" s="4" t="s">
        <v>78</v>
      </c>
    </row>
    <row r="198" spans="1:3">
      <c r="A198" s="3" t="s">
        <v>443</v>
      </c>
      <c r="B198" s="10" t="s">
        <v>444</v>
      </c>
      <c r="C198" s="4" t="s">
        <v>78</v>
      </c>
    </row>
    <row r="199" spans="1:3">
      <c r="A199" s="3" t="s">
        <v>445</v>
      </c>
      <c r="B199" s="10" t="s">
        <v>446</v>
      </c>
      <c r="C199" s="4" t="s">
        <v>78</v>
      </c>
    </row>
    <row r="200" spans="1:3">
      <c r="A200" s="3" t="s">
        <v>447</v>
      </c>
      <c r="B200" s="10" t="s">
        <v>448</v>
      </c>
      <c r="C200" s="4" t="s">
        <v>78</v>
      </c>
    </row>
    <row r="201" spans="1:3">
      <c r="A201" s="3" t="s">
        <v>449</v>
      </c>
      <c r="B201" s="10" t="s">
        <v>450</v>
      </c>
      <c r="C201" s="4" t="s">
        <v>78</v>
      </c>
    </row>
    <row r="202" spans="1:3">
      <c r="A202" s="3" t="s">
        <v>451</v>
      </c>
      <c r="B202" s="10" t="s">
        <v>452</v>
      </c>
      <c r="C202" s="4" t="s">
        <v>79</v>
      </c>
    </row>
    <row r="203" spans="1:3">
      <c r="A203" s="3" t="s">
        <v>453</v>
      </c>
      <c r="B203" s="10" t="s">
        <v>454</v>
      </c>
      <c r="C203" s="4" t="s">
        <v>79</v>
      </c>
    </row>
    <row r="204" spans="1:3">
      <c r="A204" s="3" t="s">
        <v>455</v>
      </c>
      <c r="B204" s="10" t="s">
        <v>456</v>
      </c>
      <c r="C204" s="4" t="s">
        <v>79</v>
      </c>
    </row>
    <row r="205" spans="1:3">
      <c r="A205" s="3" t="s">
        <v>457</v>
      </c>
      <c r="B205" s="10" t="s">
        <v>458</v>
      </c>
      <c r="C205" s="4" t="s">
        <v>79</v>
      </c>
    </row>
    <row r="206" spans="1:3">
      <c r="A206" s="3" t="s">
        <v>459</v>
      </c>
      <c r="B206" s="10" t="s">
        <v>460</v>
      </c>
      <c r="C206" s="4" t="s">
        <v>79</v>
      </c>
    </row>
    <row r="207" spans="1:3">
      <c r="A207" s="3" t="s">
        <v>461</v>
      </c>
      <c r="B207" s="10" t="s">
        <v>462</v>
      </c>
      <c r="C207" s="4" t="s">
        <v>79</v>
      </c>
    </row>
    <row r="208" spans="1:3">
      <c r="A208" s="3" t="s">
        <v>463</v>
      </c>
      <c r="B208" s="10" t="s">
        <v>464</v>
      </c>
      <c r="C208" s="4" t="s">
        <v>79</v>
      </c>
    </row>
    <row r="209" spans="1:3">
      <c r="A209" s="3" t="s">
        <v>465</v>
      </c>
      <c r="B209" s="10" t="s">
        <v>466</v>
      </c>
      <c r="C209" s="4" t="s">
        <v>79</v>
      </c>
    </row>
    <row r="210" spans="1:3">
      <c r="A210" s="3" t="s">
        <v>467</v>
      </c>
      <c r="B210" s="10" t="s">
        <v>468</v>
      </c>
      <c r="C210" s="4" t="s">
        <v>79</v>
      </c>
    </row>
    <row r="211" spans="1:3">
      <c r="A211" s="3" t="s">
        <v>469</v>
      </c>
      <c r="B211" s="10" t="s">
        <v>470</v>
      </c>
      <c r="C211" s="4" t="s">
        <v>79</v>
      </c>
    </row>
    <row r="212" spans="1:3">
      <c r="A212" s="3" t="s">
        <v>471</v>
      </c>
      <c r="B212" s="10" t="s">
        <v>472</v>
      </c>
      <c r="C212" s="4" t="s">
        <v>79</v>
      </c>
    </row>
    <row r="213" spans="1:3">
      <c r="A213" s="3" t="s">
        <v>473</v>
      </c>
      <c r="B213" s="10" t="s">
        <v>474</v>
      </c>
      <c r="C213" s="4" t="s">
        <v>79</v>
      </c>
    </row>
    <row r="214" spans="1:3">
      <c r="A214" s="3" t="s">
        <v>475</v>
      </c>
      <c r="B214" s="10" t="s">
        <v>476</v>
      </c>
      <c r="C214" s="4" t="s">
        <v>79</v>
      </c>
    </row>
    <row r="215" spans="1:3">
      <c r="A215" s="3" t="s">
        <v>477</v>
      </c>
      <c r="B215" s="10" t="s">
        <v>478</v>
      </c>
      <c r="C215" s="4" t="s">
        <v>79</v>
      </c>
    </row>
    <row r="216" spans="1:3">
      <c r="A216" s="3" t="s">
        <v>479</v>
      </c>
      <c r="B216" s="10" t="s">
        <v>480</v>
      </c>
      <c r="C216" s="4" t="s">
        <v>79</v>
      </c>
    </row>
    <row r="217" spans="1:3">
      <c r="A217" s="3" t="s">
        <v>481</v>
      </c>
      <c r="B217" s="10" t="s">
        <v>482</v>
      </c>
      <c r="C217" s="4" t="s">
        <v>79</v>
      </c>
    </row>
    <row r="218" spans="1:3">
      <c r="A218" s="3" t="s">
        <v>483</v>
      </c>
      <c r="B218" s="10" t="s">
        <v>484</v>
      </c>
      <c r="C218" s="4" t="s">
        <v>79</v>
      </c>
    </row>
    <row r="219" spans="1:3">
      <c r="A219" s="3" t="s">
        <v>485</v>
      </c>
      <c r="B219" s="10" t="s">
        <v>486</v>
      </c>
      <c r="C219" s="4" t="s">
        <v>79</v>
      </c>
    </row>
    <row r="220" spans="1:3">
      <c r="A220" s="3" t="s">
        <v>487</v>
      </c>
      <c r="B220" s="10" t="s">
        <v>488</v>
      </c>
      <c r="C220" s="4" t="s">
        <v>79</v>
      </c>
    </row>
    <row r="221" spans="1:3">
      <c r="A221" s="3" t="s">
        <v>489</v>
      </c>
      <c r="B221" s="10" t="s">
        <v>490</v>
      </c>
      <c r="C221" s="4" t="s">
        <v>79</v>
      </c>
    </row>
    <row r="222" spans="1:3">
      <c r="A222" s="3" t="s">
        <v>491</v>
      </c>
      <c r="B222" s="10" t="s">
        <v>492</v>
      </c>
      <c r="C222" s="4" t="s">
        <v>79</v>
      </c>
    </row>
    <row r="223" spans="1:3">
      <c r="A223" s="3" t="s">
        <v>493</v>
      </c>
      <c r="B223" s="10" t="s">
        <v>494</v>
      </c>
      <c r="C223" s="4" t="s">
        <v>79</v>
      </c>
    </row>
    <row r="224" spans="1:3">
      <c r="A224" s="3" t="s">
        <v>495</v>
      </c>
      <c r="B224" s="10" t="s">
        <v>496</v>
      </c>
      <c r="C224" s="4" t="s">
        <v>79</v>
      </c>
    </row>
    <row r="225" spans="1:3">
      <c r="A225" s="3" t="s">
        <v>497</v>
      </c>
      <c r="B225" s="10" t="s">
        <v>498</v>
      </c>
      <c r="C225" s="4" t="s">
        <v>79</v>
      </c>
    </row>
    <row r="226" spans="1:3">
      <c r="A226" s="3" t="s">
        <v>499</v>
      </c>
      <c r="B226" s="10" t="s">
        <v>500</v>
      </c>
      <c r="C226" s="4" t="s">
        <v>79</v>
      </c>
    </row>
    <row r="227" spans="1:3">
      <c r="A227" s="3" t="s">
        <v>501</v>
      </c>
      <c r="B227" s="10" t="s">
        <v>502</v>
      </c>
      <c r="C227" s="4" t="s">
        <v>79</v>
      </c>
    </row>
    <row r="228" spans="1:3">
      <c r="A228" s="3" t="s">
        <v>503</v>
      </c>
      <c r="B228" s="10" t="s">
        <v>504</v>
      </c>
      <c r="C228" s="4" t="s">
        <v>79</v>
      </c>
    </row>
    <row r="229" spans="1:3">
      <c r="A229" s="3" t="s">
        <v>505</v>
      </c>
      <c r="B229" s="10" t="s">
        <v>506</v>
      </c>
      <c r="C229" s="4" t="s">
        <v>79</v>
      </c>
    </row>
    <row r="230" spans="1:3">
      <c r="A230" s="3" t="s">
        <v>507</v>
      </c>
      <c r="B230" s="10" t="s">
        <v>508</v>
      </c>
      <c r="C230" s="4" t="s">
        <v>79</v>
      </c>
    </row>
    <row r="231" spans="1:3">
      <c r="A231" s="3" t="s">
        <v>509</v>
      </c>
      <c r="B231" s="10" t="s">
        <v>510</v>
      </c>
      <c r="C231" s="4" t="s">
        <v>79</v>
      </c>
    </row>
    <row r="232" spans="1:3">
      <c r="A232" s="3" t="s">
        <v>511</v>
      </c>
      <c r="B232" s="10" t="s">
        <v>512</v>
      </c>
      <c r="C232" s="4" t="s">
        <v>79</v>
      </c>
    </row>
    <row r="233" spans="1:3">
      <c r="A233" s="3" t="s">
        <v>513</v>
      </c>
      <c r="B233" s="10" t="s">
        <v>514</v>
      </c>
      <c r="C233" s="4" t="s">
        <v>79</v>
      </c>
    </row>
    <row r="234" spans="1:3">
      <c r="A234" s="3" t="s">
        <v>515</v>
      </c>
      <c r="B234" s="10" t="s">
        <v>516</v>
      </c>
      <c r="C234" s="4" t="s">
        <v>79</v>
      </c>
    </row>
    <row r="235" spans="1:3">
      <c r="A235" s="3" t="s">
        <v>517</v>
      </c>
      <c r="B235" s="10" t="s">
        <v>518</v>
      </c>
      <c r="C235" s="4" t="s">
        <v>80</v>
      </c>
    </row>
    <row r="236" spans="1:3">
      <c r="A236" s="3" t="s">
        <v>519</v>
      </c>
      <c r="B236" s="10" t="s">
        <v>520</v>
      </c>
      <c r="C236" s="4" t="s">
        <v>80</v>
      </c>
    </row>
    <row r="237" spans="1:3">
      <c r="A237" s="3" t="s">
        <v>521</v>
      </c>
      <c r="B237" s="10" t="s">
        <v>522</v>
      </c>
      <c r="C237" s="4" t="s">
        <v>79</v>
      </c>
    </row>
    <row r="238" spans="1:3">
      <c r="A238" s="3" t="s">
        <v>523</v>
      </c>
      <c r="B238" s="10" t="s">
        <v>524</v>
      </c>
      <c r="C238" s="4" t="s">
        <v>80</v>
      </c>
    </row>
    <row r="239" spans="1:3">
      <c r="A239" s="3" t="s">
        <v>525</v>
      </c>
      <c r="B239" s="10" t="s">
        <v>526</v>
      </c>
      <c r="C239" s="4" t="s">
        <v>80</v>
      </c>
    </row>
    <row r="240" spans="1:3">
      <c r="A240" s="3" t="s">
        <v>527</v>
      </c>
      <c r="B240" s="10" t="s">
        <v>528</v>
      </c>
      <c r="C240" s="4" t="s">
        <v>79</v>
      </c>
    </row>
    <row r="241" spans="1:3">
      <c r="A241" s="3" t="s">
        <v>529</v>
      </c>
      <c r="B241" s="10" t="s">
        <v>530</v>
      </c>
      <c r="C241" s="4" t="s">
        <v>80</v>
      </c>
    </row>
    <row r="242" spans="1:3">
      <c r="A242" s="3" t="s">
        <v>531</v>
      </c>
      <c r="B242" s="10" t="s">
        <v>532</v>
      </c>
      <c r="C242" s="4" t="s">
        <v>80</v>
      </c>
    </row>
    <row r="243" spans="1:3">
      <c r="A243" s="3" t="s">
        <v>533</v>
      </c>
      <c r="B243" s="10" t="s">
        <v>534</v>
      </c>
      <c r="C243" s="4" t="s">
        <v>80</v>
      </c>
    </row>
    <row r="244" spans="1:3">
      <c r="A244" s="3" t="s">
        <v>535</v>
      </c>
      <c r="B244" s="10" t="s">
        <v>536</v>
      </c>
      <c r="C244" s="4" t="s">
        <v>80</v>
      </c>
    </row>
    <row r="245" spans="1:3">
      <c r="A245" s="3" t="s">
        <v>537</v>
      </c>
      <c r="B245" s="10" t="s">
        <v>538</v>
      </c>
      <c r="C245" s="4" t="s">
        <v>80</v>
      </c>
    </row>
    <row r="246" spans="1:3">
      <c r="A246" s="3" t="s">
        <v>539</v>
      </c>
      <c r="B246" s="10" t="s">
        <v>540</v>
      </c>
      <c r="C246" s="4" t="s">
        <v>80</v>
      </c>
    </row>
    <row r="247" spans="1:3">
      <c r="A247" s="3" t="s">
        <v>541</v>
      </c>
      <c r="B247" s="10" t="s">
        <v>542</v>
      </c>
      <c r="C247" s="4" t="s">
        <v>80</v>
      </c>
    </row>
    <row r="248" spans="1:3">
      <c r="A248" s="3" t="s">
        <v>543</v>
      </c>
      <c r="B248" s="10" t="s">
        <v>544</v>
      </c>
      <c r="C248" s="4" t="s">
        <v>80</v>
      </c>
    </row>
    <row r="249" spans="1:3">
      <c r="A249" s="3" t="s">
        <v>545</v>
      </c>
      <c r="B249" s="10" t="s">
        <v>546</v>
      </c>
      <c r="C249" s="4" t="s">
        <v>80</v>
      </c>
    </row>
    <row r="250" spans="1:3">
      <c r="A250" s="3" t="s">
        <v>547</v>
      </c>
      <c r="B250" s="10" t="s">
        <v>548</v>
      </c>
      <c r="C250" s="4" t="s">
        <v>80</v>
      </c>
    </row>
    <row r="251" spans="1:3">
      <c r="A251" s="3" t="s">
        <v>549</v>
      </c>
      <c r="B251" s="10" t="s">
        <v>550</v>
      </c>
      <c r="C251" s="4" t="s">
        <v>80</v>
      </c>
    </row>
    <row r="252" spans="1:3">
      <c r="A252" s="3" t="s">
        <v>551</v>
      </c>
      <c r="B252" s="10" t="s">
        <v>552</v>
      </c>
      <c r="C252" s="4" t="s">
        <v>80</v>
      </c>
    </row>
    <row r="253" spans="1:3">
      <c r="A253" s="3" t="s">
        <v>553</v>
      </c>
      <c r="B253" s="10" t="s">
        <v>554</v>
      </c>
      <c r="C253" s="4" t="s">
        <v>80</v>
      </c>
    </row>
    <row r="254" spans="1:3">
      <c r="A254" s="3" t="s">
        <v>555</v>
      </c>
      <c r="B254" s="10" t="s">
        <v>556</v>
      </c>
      <c r="C254" s="4" t="s">
        <v>80</v>
      </c>
    </row>
    <row r="255" spans="1:3">
      <c r="A255" s="3" t="s">
        <v>557</v>
      </c>
      <c r="B255" s="10" t="s">
        <v>558</v>
      </c>
      <c r="C255" s="4" t="s">
        <v>80</v>
      </c>
    </row>
    <row r="256" spans="1:3">
      <c r="A256" s="3" t="s">
        <v>559</v>
      </c>
      <c r="B256" s="10" t="s">
        <v>560</v>
      </c>
      <c r="C256" s="4" t="s">
        <v>80</v>
      </c>
    </row>
    <row r="257" spans="1:3">
      <c r="A257" s="3" t="s">
        <v>561</v>
      </c>
      <c r="B257" s="10" t="s">
        <v>562</v>
      </c>
      <c r="C257" s="4" t="s">
        <v>80</v>
      </c>
    </row>
    <row r="258" spans="1:3">
      <c r="A258" s="3" t="s">
        <v>563</v>
      </c>
      <c r="B258" s="10" t="s">
        <v>564</v>
      </c>
      <c r="C258" s="4" t="s">
        <v>80</v>
      </c>
    </row>
    <row r="259" spans="1:3">
      <c r="A259" s="3" t="s">
        <v>565</v>
      </c>
      <c r="B259" s="10" t="s">
        <v>566</v>
      </c>
      <c r="C259" s="4" t="s">
        <v>80</v>
      </c>
    </row>
    <row r="260" spans="1:3">
      <c r="A260" s="3" t="s">
        <v>567</v>
      </c>
      <c r="B260" s="10" t="s">
        <v>568</v>
      </c>
      <c r="C260" s="4" t="s">
        <v>80</v>
      </c>
    </row>
    <row r="261" spans="1:3">
      <c r="A261" s="3" t="s">
        <v>569</v>
      </c>
      <c r="B261" s="10" t="s">
        <v>570</v>
      </c>
      <c r="C261" s="4" t="s">
        <v>80</v>
      </c>
    </row>
    <row r="262" spans="1:3">
      <c r="A262" s="3" t="s">
        <v>571</v>
      </c>
      <c r="B262" s="10" t="s">
        <v>572</v>
      </c>
      <c r="C262" s="4" t="s">
        <v>80</v>
      </c>
    </row>
    <row r="263" spans="1:3">
      <c r="A263" s="3" t="s">
        <v>573</v>
      </c>
      <c r="B263" s="10" t="s">
        <v>574</v>
      </c>
      <c r="C263" s="4" t="s">
        <v>80</v>
      </c>
    </row>
    <row r="264" spans="1:3">
      <c r="A264" s="3" t="s">
        <v>575</v>
      </c>
      <c r="B264" s="10" t="s">
        <v>576</v>
      </c>
      <c r="C264" s="4" t="s">
        <v>80</v>
      </c>
    </row>
    <row r="265" spans="1:3">
      <c r="A265" s="3" t="s">
        <v>577</v>
      </c>
      <c r="B265" s="10" t="s">
        <v>578</v>
      </c>
      <c r="C265" s="4" t="s">
        <v>80</v>
      </c>
    </row>
    <row r="266" spans="1:3">
      <c r="A266" s="3" t="s">
        <v>579</v>
      </c>
      <c r="B266" s="10" t="s">
        <v>580</v>
      </c>
      <c r="C266" s="4" t="s">
        <v>80</v>
      </c>
    </row>
    <row r="267" spans="1:3">
      <c r="A267" s="3" t="s">
        <v>581</v>
      </c>
      <c r="B267" s="10" t="s">
        <v>582</v>
      </c>
      <c r="C267" s="4" t="s">
        <v>80</v>
      </c>
    </row>
    <row r="268" spans="1:3">
      <c r="A268" s="3" t="s">
        <v>583</v>
      </c>
      <c r="B268" s="10" t="s">
        <v>584</v>
      </c>
      <c r="C268" s="4" t="s">
        <v>80</v>
      </c>
    </row>
    <row r="269" spans="1:3">
      <c r="A269" s="3" t="s">
        <v>585</v>
      </c>
      <c r="B269" s="10" t="s">
        <v>586</v>
      </c>
      <c r="C269" s="4" t="s">
        <v>80</v>
      </c>
    </row>
    <row r="270" spans="1:3">
      <c r="A270" s="3" t="s">
        <v>587</v>
      </c>
      <c r="B270" s="10" t="s">
        <v>588</v>
      </c>
      <c r="C270" s="4" t="s">
        <v>80</v>
      </c>
    </row>
    <row r="271" spans="1:3">
      <c r="A271" s="3" t="s">
        <v>589</v>
      </c>
      <c r="B271" s="10" t="s">
        <v>590</v>
      </c>
      <c r="C271" s="4" t="s">
        <v>80</v>
      </c>
    </row>
    <row r="272" spans="1:3">
      <c r="A272" s="3" t="s">
        <v>591</v>
      </c>
      <c r="B272" s="10" t="s">
        <v>592</v>
      </c>
      <c r="C272" s="4" t="s">
        <v>80</v>
      </c>
    </row>
    <row r="273" spans="1:3">
      <c r="A273" s="3" t="s">
        <v>593</v>
      </c>
      <c r="B273" s="10" t="s">
        <v>594</v>
      </c>
      <c r="C273" s="4" t="s">
        <v>80</v>
      </c>
    </row>
    <row r="274" spans="1:3">
      <c r="A274" s="3" t="s">
        <v>595</v>
      </c>
      <c r="B274" s="10" t="s">
        <v>596</v>
      </c>
      <c r="C274" s="4" t="s">
        <v>80</v>
      </c>
    </row>
    <row r="275" spans="1:3">
      <c r="A275" s="3" t="s">
        <v>597</v>
      </c>
      <c r="B275" s="10" t="s">
        <v>598</v>
      </c>
      <c r="C275" s="4" t="s">
        <v>80</v>
      </c>
    </row>
    <row r="276" spans="1:3">
      <c r="A276" s="3" t="s">
        <v>599</v>
      </c>
      <c r="B276" s="10" t="s">
        <v>600</v>
      </c>
      <c r="C276" s="4" t="s">
        <v>80</v>
      </c>
    </row>
    <row r="277" spans="1:3">
      <c r="A277" s="3" t="s">
        <v>601</v>
      </c>
      <c r="B277" s="10" t="s">
        <v>602</v>
      </c>
      <c r="C277" s="4" t="s">
        <v>80</v>
      </c>
    </row>
    <row r="278" spans="1:3">
      <c r="A278" s="3" t="s">
        <v>603</v>
      </c>
      <c r="B278" s="10" t="s">
        <v>604</v>
      </c>
      <c r="C278" s="4" t="s">
        <v>80</v>
      </c>
    </row>
    <row r="279" spans="1:3">
      <c r="A279" s="3" t="s">
        <v>605</v>
      </c>
      <c r="B279" s="10" t="s">
        <v>606</v>
      </c>
      <c r="C279" s="4" t="s">
        <v>80</v>
      </c>
    </row>
    <row r="280" spans="1:3">
      <c r="A280" s="3" t="s">
        <v>607</v>
      </c>
      <c r="B280" s="10" t="s">
        <v>608</v>
      </c>
      <c r="C280" s="4" t="s">
        <v>80</v>
      </c>
    </row>
    <row r="281" spans="1:3">
      <c r="A281" s="3" t="s">
        <v>609</v>
      </c>
      <c r="B281" s="10" t="s">
        <v>610</v>
      </c>
      <c r="C281" s="4" t="s">
        <v>80</v>
      </c>
    </row>
    <row r="282" spans="1:3">
      <c r="A282" s="3" t="s">
        <v>611</v>
      </c>
      <c r="B282" s="10" t="s">
        <v>612</v>
      </c>
      <c r="C282" s="4" t="s">
        <v>80</v>
      </c>
    </row>
    <row r="283" spans="1:3">
      <c r="A283" s="3" t="s">
        <v>613</v>
      </c>
      <c r="B283" s="10" t="s">
        <v>614</v>
      </c>
      <c r="C283" s="4" t="s">
        <v>80</v>
      </c>
    </row>
    <row r="284" spans="1:3">
      <c r="A284" s="3" t="s">
        <v>615</v>
      </c>
      <c r="B284" s="10" t="s">
        <v>616</v>
      </c>
      <c r="C284" s="4" t="s">
        <v>80</v>
      </c>
    </row>
    <row r="285" spans="1:3">
      <c r="A285" s="3" t="s">
        <v>617</v>
      </c>
      <c r="B285" s="10" t="s">
        <v>618</v>
      </c>
      <c r="C285" s="4" t="s">
        <v>80</v>
      </c>
    </row>
    <row r="286" spans="1:3">
      <c r="A286" s="3" t="s">
        <v>619</v>
      </c>
      <c r="B286" s="10" t="s">
        <v>620</v>
      </c>
      <c r="C286" s="4" t="s">
        <v>80</v>
      </c>
    </row>
    <row r="287" spans="1:3">
      <c r="A287" s="3" t="s">
        <v>621</v>
      </c>
      <c r="B287" s="10" t="s">
        <v>622</v>
      </c>
      <c r="C287" s="4" t="s">
        <v>80</v>
      </c>
    </row>
    <row r="288" spans="1:3">
      <c r="A288" s="3" t="s">
        <v>623</v>
      </c>
      <c r="B288" s="10" t="s">
        <v>624</v>
      </c>
      <c r="C288" s="4" t="s">
        <v>80</v>
      </c>
    </row>
    <row r="289" spans="1:3">
      <c r="A289" s="3" t="s">
        <v>625</v>
      </c>
      <c r="B289" s="10" t="s">
        <v>626</v>
      </c>
      <c r="C289" s="4" t="s">
        <v>80</v>
      </c>
    </row>
    <row r="290" spans="1:3">
      <c r="A290" s="3" t="s">
        <v>627</v>
      </c>
      <c r="B290" s="10" t="s">
        <v>628</v>
      </c>
      <c r="C290" s="4" t="s">
        <v>80</v>
      </c>
    </row>
    <row r="291" spans="1:3">
      <c r="A291" s="3" t="s">
        <v>629</v>
      </c>
      <c r="B291" s="10" t="s">
        <v>630</v>
      </c>
      <c r="C291" s="4" t="s">
        <v>79</v>
      </c>
    </row>
    <row r="292" spans="1:3">
      <c r="A292" s="3" t="s">
        <v>631</v>
      </c>
      <c r="B292" s="10" t="s">
        <v>632</v>
      </c>
      <c r="C292" s="4" t="s">
        <v>79</v>
      </c>
    </row>
    <row r="293" spans="1:3">
      <c r="A293" s="3" t="s">
        <v>633</v>
      </c>
      <c r="B293" s="10" t="s">
        <v>634</v>
      </c>
      <c r="C293" s="4" t="s">
        <v>79</v>
      </c>
    </row>
    <row r="294" spans="1:3">
      <c r="A294" s="3" t="s">
        <v>635</v>
      </c>
      <c r="B294" s="10" t="s">
        <v>636</v>
      </c>
      <c r="C294" s="4" t="s">
        <v>79</v>
      </c>
    </row>
    <row r="295" spans="1:3">
      <c r="A295" s="3" t="s">
        <v>637</v>
      </c>
      <c r="B295" s="10" t="s">
        <v>638</v>
      </c>
      <c r="C295" s="4" t="s">
        <v>79</v>
      </c>
    </row>
    <row r="296" spans="1:3">
      <c r="A296" s="3" t="s">
        <v>639</v>
      </c>
      <c r="B296" s="10" t="s">
        <v>640</v>
      </c>
      <c r="C296" s="4" t="s">
        <v>79</v>
      </c>
    </row>
    <row r="297" spans="1:3">
      <c r="A297" s="3" t="s">
        <v>641</v>
      </c>
      <c r="B297" s="10" t="s">
        <v>642</v>
      </c>
      <c r="C297" s="4" t="s">
        <v>79</v>
      </c>
    </row>
    <row r="298" spans="1:3">
      <c r="A298" s="3" t="s">
        <v>643</v>
      </c>
      <c r="B298" s="10" t="s">
        <v>644</v>
      </c>
      <c r="C298" s="4" t="s">
        <v>79</v>
      </c>
    </row>
    <row r="299" spans="1:3">
      <c r="A299" s="3" t="s">
        <v>645</v>
      </c>
      <c r="B299" s="10" t="s">
        <v>646</v>
      </c>
      <c r="C299" s="4" t="s">
        <v>79</v>
      </c>
    </row>
    <row r="300" spans="1:3">
      <c r="A300" s="3" t="s">
        <v>647</v>
      </c>
      <c r="B300" s="10" t="s">
        <v>648</v>
      </c>
      <c r="C300" s="4" t="s">
        <v>79</v>
      </c>
    </row>
    <row r="301" spans="1:3">
      <c r="A301" s="3" t="s">
        <v>649</v>
      </c>
      <c r="B301" s="10" t="s">
        <v>650</v>
      </c>
      <c r="C301" s="4" t="s">
        <v>79</v>
      </c>
    </row>
    <row r="302" spans="1:3">
      <c r="A302" s="3" t="s">
        <v>651</v>
      </c>
      <c r="B302" s="10" t="s">
        <v>652</v>
      </c>
      <c r="C302" s="4" t="s">
        <v>79</v>
      </c>
    </row>
    <row r="303" spans="1:3">
      <c r="A303" s="3" t="s">
        <v>653</v>
      </c>
      <c r="B303" s="10" t="s">
        <v>654</v>
      </c>
      <c r="C303" s="4" t="s">
        <v>79</v>
      </c>
    </row>
    <row r="304" spans="1:3">
      <c r="A304" s="3" t="s">
        <v>655</v>
      </c>
      <c r="B304" s="10" t="s">
        <v>656</v>
      </c>
      <c r="C304" s="4" t="s">
        <v>79</v>
      </c>
    </row>
    <row r="305" spans="1:3">
      <c r="A305" s="3" t="s">
        <v>657</v>
      </c>
      <c r="B305" s="10" t="s">
        <v>658</v>
      </c>
      <c r="C305" s="4" t="s">
        <v>79</v>
      </c>
    </row>
    <row r="306" spans="1:3">
      <c r="A306" s="3" t="s">
        <v>659</v>
      </c>
      <c r="B306" s="10" t="s">
        <v>660</v>
      </c>
      <c r="C306" s="4" t="s">
        <v>79</v>
      </c>
    </row>
    <row r="307" spans="1:3">
      <c r="A307" s="3" t="s">
        <v>661</v>
      </c>
      <c r="B307" s="10" t="s">
        <v>662</v>
      </c>
      <c r="C307" s="4" t="s">
        <v>79</v>
      </c>
    </row>
    <row r="308" spans="1:3">
      <c r="A308" s="3" t="s">
        <v>663</v>
      </c>
      <c r="B308" s="10" t="s">
        <v>664</v>
      </c>
      <c r="C308" s="4" t="s">
        <v>79</v>
      </c>
    </row>
    <row r="309" spans="1:3">
      <c r="A309" s="3" t="s">
        <v>665</v>
      </c>
      <c r="B309" s="10" t="s">
        <v>666</v>
      </c>
      <c r="C309" s="4" t="s">
        <v>79</v>
      </c>
    </row>
    <row r="310" spans="1:3">
      <c r="A310" s="3" t="s">
        <v>667</v>
      </c>
      <c r="B310" s="10" t="s">
        <v>668</v>
      </c>
      <c r="C310" s="4" t="s">
        <v>79</v>
      </c>
    </row>
    <row r="311" spans="1:3">
      <c r="A311" s="3" t="s">
        <v>669</v>
      </c>
      <c r="B311" s="10" t="s">
        <v>670</v>
      </c>
      <c r="C311" s="4" t="s">
        <v>79</v>
      </c>
    </row>
    <row r="312" spans="1:3">
      <c r="A312" s="3" t="s">
        <v>671</v>
      </c>
      <c r="B312" s="10" t="s">
        <v>672</v>
      </c>
      <c r="C312" s="4" t="s">
        <v>79</v>
      </c>
    </row>
    <row r="313" spans="1:3">
      <c r="A313" s="3" t="s">
        <v>673</v>
      </c>
      <c r="B313" s="10" t="s">
        <v>674</v>
      </c>
      <c r="C313" s="4" t="s">
        <v>79</v>
      </c>
    </row>
    <row r="314" spans="1:3">
      <c r="A314" s="3" t="s">
        <v>675</v>
      </c>
      <c r="B314" s="10" t="s">
        <v>676</v>
      </c>
      <c r="C314" s="4" t="s">
        <v>79</v>
      </c>
    </row>
    <row r="315" spans="1:3">
      <c r="A315" s="3" t="s">
        <v>677</v>
      </c>
      <c r="B315" s="10" t="s">
        <v>678</v>
      </c>
      <c r="C315" s="4" t="s">
        <v>79</v>
      </c>
    </row>
    <row r="316" spans="1:3">
      <c r="A316" s="3" t="s">
        <v>679</v>
      </c>
      <c r="B316" s="10" t="s">
        <v>680</v>
      </c>
      <c r="C316" s="4" t="s">
        <v>79</v>
      </c>
    </row>
    <row r="317" spans="1:3">
      <c r="A317" s="3" t="s">
        <v>681</v>
      </c>
      <c r="B317" s="10" t="s">
        <v>682</v>
      </c>
      <c r="C317" s="4" t="s">
        <v>79</v>
      </c>
    </row>
    <row r="318" spans="1:3">
      <c r="A318" s="3" t="s">
        <v>683</v>
      </c>
      <c r="B318" s="10" t="s">
        <v>684</v>
      </c>
      <c r="C318" s="4" t="s">
        <v>79</v>
      </c>
    </row>
    <row r="319" spans="1:3">
      <c r="A319" s="3" t="s">
        <v>685</v>
      </c>
      <c r="B319" s="10" t="s">
        <v>686</v>
      </c>
      <c r="C319" s="4" t="s">
        <v>79</v>
      </c>
    </row>
    <row r="320" spans="1:3">
      <c r="A320" s="3" t="s">
        <v>687</v>
      </c>
      <c r="B320" s="10" t="s">
        <v>688</v>
      </c>
      <c r="C320" s="4" t="s">
        <v>79</v>
      </c>
    </row>
    <row r="321" spans="1:3">
      <c r="A321" s="3" t="s">
        <v>689</v>
      </c>
      <c r="B321" s="10" t="s">
        <v>690</v>
      </c>
      <c r="C321" s="4" t="s">
        <v>79</v>
      </c>
    </row>
    <row r="322" spans="1:3">
      <c r="A322" s="3" t="s">
        <v>691</v>
      </c>
      <c r="B322" s="10" t="s">
        <v>692</v>
      </c>
      <c r="C322" s="4" t="s">
        <v>79</v>
      </c>
    </row>
    <row r="323" spans="1:3">
      <c r="A323" s="3" t="s">
        <v>693</v>
      </c>
      <c r="B323" s="10" t="s">
        <v>694</v>
      </c>
      <c r="C323" s="4" t="s">
        <v>79</v>
      </c>
    </row>
    <row r="324" spans="1:3">
      <c r="A324" s="3" t="s">
        <v>695</v>
      </c>
      <c r="B324" s="10" t="s">
        <v>696</v>
      </c>
      <c r="C324" s="4" t="s">
        <v>79</v>
      </c>
    </row>
    <row r="325" spans="1:3">
      <c r="A325" s="3" t="s">
        <v>697</v>
      </c>
      <c r="B325" s="10" t="s">
        <v>698</v>
      </c>
      <c r="C325" s="4" t="s">
        <v>79</v>
      </c>
    </row>
    <row r="326" spans="1:3">
      <c r="A326" s="3" t="s">
        <v>699</v>
      </c>
      <c r="B326" s="10" t="s">
        <v>700</v>
      </c>
      <c r="C326" s="4" t="s">
        <v>79</v>
      </c>
    </row>
    <row r="327" spans="1:3">
      <c r="A327" s="3" t="s">
        <v>701</v>
      </c>
      <c r="B327" s="10" t="s">
        <v>702</v>
      </c>
      <c r="C327" s="4" t="s">
        <v>79</v>
      </c>
    </row>
    <row r="328" spans="1:3">
      <c r="A328" s="3" t="s">
        <v>703</v>
      </c>
      <c r="B328" s="10" t="s">
        <v>704</v>
      </c>
      <c r="C328" s="4" t="s">
        <v>79</v>
      </c>
    </row>
    <row r="329" spans="1:3">
      <c r="A329" s="3" t="s">
        <v>705</v>
      </c>
      <c r="B329" s="10" t="s">
        <v>706</v>
      </c>
      <c r="C329" s="4" t="s">
        <v>79</v>
      </c>
    </row>
    <row r="330" spans="1:3">
      <c r="A330" s="3" t="s">
        <v>707</v>
      </c>
      <c r="B330" s="10" t="s">
        <v>708</v>
      </c>
      <c r="C330" s="4" t="s">
        <v>79</v>
      </c>
    </row>
    <row r="331" spans="1:3">
      <c r="A331" s="3" t="s">
        <v>709</v>
      </c>
      <c r="B331" s="10" t="s">
        <v>710</v>
      </c>
      <c r="C331" s="4" t="s">
        <v>79</v>
      </c>
    </row>
    <row r="332" spans="1:3">
      <c r="A332" s="3" t="s">
        <v>711</v>
      </c>
      <c r="B332" s="10" t="s">
        <v>712</v>
      </c>
      <c r="C332" s="4" t="s">
        <v>79</v>
      </c>
    </row>
    <row r="333" spans="1:3">
      <c r="A333" s="3" t="s">
        <v>713</v>
      </c>
      <c r="B333" s="10" t="s">
        <v>714</v>
      </c>
      <c r="C333" s="4" t="s">
        <v>79</v>
      </c>
    </row>
    <row r="334" spans="1:3">
      <c r="A334" s="3" t="s">
        <v>715</v>
      </c>
      <c r="B334" s="10" t="s">
        <v>716</v>
      </c>
      <c r="C334" s="4" t="s">
        <v>79</v>
      </c>
    </row>
    <row r="335" spans="1:3">
      <c r="A335" s="3" t="s">
        <v>717</v>
      </c>
      <c r="B335" s="10" t="s">
        <v>718</v>
      </c>
      <c r="C335" s="4" t="s">
        <v>79</v>
      </c>
    </row>
    <row r="336" spans="1:3">
      <c r="A336" s="3" t="s">
        <v>719</v>
      </c>
      <c r="B336" s="10" t="s">
        <v>720</v>
      </c>
      <c r="C336" s="4" t="s">
        <v>79</v>
      </c>
    </row>
    <row r="337" spans="1:3">
      <c r="A337" s="3" t="s">
        <v>721</v>
      </c>
      <c r="B337" s="10" t="s">
        <v>722</v>
      </c>
      <c r="C337" s="4" t="s">
        <v>79</v>
      </c>
    </row>
    <row r="338" spans="1:3">
      <c r="A338" s="3" t="s">
        <v>723</v>
      </c>
      <c r="B338" s="10" t="s">
        <v>724</v>
      </c>
      <c r="C338" s="4" t="s">
        <v>79</v>
      </c>
    </row>
    <row r="339" spans="1:3">
      <c r="A339" s="3" t="s">
        <v>725</v>
      </c>
      <c r="B339" s="10" t="s">
        <v>726</v>
      </c>
      <c r="C339" s="4" t="s">
        <v>79</v>
      </c>
    </row>
    <row r="340" spans="1:3">
      <c r="A340" s="3" t="s">
        <v>727</v>
      </c>
      <c r="B340" s="10" t="s">
        <v>728</v>
      </c>
      <c r="C340" s="4" t="s">
        <v>79</v>
      </c>
    </row>
    <row r="341" spans="1:3">
      <c r="A341" s="3" t="s">
        <v>729</v>
      </c>
      <c r="B341" s="10" t="s">
        <v>730</v>
      </c>
      <c r="C341" s="4" t="s">
        <v>79</v>
      </c>
    </row>
    <row r="342" spans="1:3">
      <c r="A342" s="3" t="s">
        <v>731</v>
      </c>
      <c r="B342" s="10" t="s">
        <v>732</v>
      </c>
      <c r="C342" s="4" t="s">
        <v>79</v>
      </c>
    </row>
    <row r="343" spans="1:3">
      <c r="A343" s="3" t="s">
        <v>733</v>
      </c>
      <c r="B343" s="10" t="s">
        <v>734</v>
      </c>
      <c r="C343" s="4" t="s">
        <v>79</v>
      </c>
    </row>
    <row r="344" spans="1:3">
      <c r="A344" s="3" t="s">
        <v>735</v>
      </c>
      <c r="B344" s="10" t="s">
        <v>736</v>
      </c>
      <c r="C344" s="4" t="s">
        <v>79</v>
      </c>
    </row>
    <row r="345" spans="1:3">
      <c r="A345" s="3" t="s">
        <v>737</v>
      </c>
      <c r="B345" s="10" t="s">
        <v>738</v>
      </c>
      <c r="C345" s="4" t="s">
        <v>79</v>
      </c>
    </row>
    <row r="346" spans="1:3">
      <c r="A346" s="3" t="s">
        <v>739</v>
      </c>
      <c r="B346" s="10" t="s">
        <v>740</v>
      </c>
      <c r="C346" s="4" t="s">
        <v>79</v>
      </c>
    </row>
    <row r="347" spans="1:3">
      <c r="A347" s="3" t="s">
        <v>741</v>
      </c>
      <c r="B347" s="10" t="s">
        <v>742</v>
      </c>
      <c r="C347" s="4" t="s">
        <v>79</v>
      </c>
    </row>
    <row r="348" spans="1:3">
      <c r="A348" s="3" t="s">
        <v>743</v>
      </c>
      <c r="B348" s="10" t="s">
        <v>744</v>
      </c>
      <c r="C348" s="4" t="s">
        <v>79</v>
      </c>
    </row>
    <row r="349" spans="1:3">
      <c r="A349" s="3" t="s">
        <v>745</v>
      </c>
      <c r="B349" s="10" t="s">
        <v>746</v>
      </c>
      <c r="C349" s="4" t="s">
        <v>79</v>
      </c>
    </row>
    <row r="350" spans="1:3">
      <c r="A350" s="3" t="s">
        <v>747</v>
      </c>
      <c r="B350" s="10" t="s">
        <v>748</v>
      </c>
      <c r="C350" s="4" t="s">
        <v>79</v>
      </c>
    </row>
    <row r="351" spans="1:3">
      <c r="A351" s="3" t="s">
        <v>749</v>
      </c>
      <c r="B351" s="10" t="s">
        <v>750</v>
      </c>
      <c r="C351" s="4" t="s">
        <v>79</v>
      </c>
    </row>
    <row r="352" spans="1:3">
      <c r="A352" s="3" t="s">
        <v>751</v>
      </c>
      <c r="B352" s="10" t="s">
        <v>752</v>
      </c>
      <c r="C352" s="4" t="s">
        <v>79</v>
      </c>
    </row>
    <row r="353" spans="1:3">
      <c r="A353" s="3" t="s">
        <v>753</v>
      </c>
      <c r="B353" s="10" t="s">
        <v>754</v>
      </c>
      <c r="C353" s="4" t="s">
        <v>79</v>
      </c>
    </row>
    <row r="354" spans="1:3">
      <c r="A354" s="3" t="s">
        <v>755</v>
      </c>
      <c r="B354" s="10" t="s">
        <v>756</v>
      </c>
      <c r="C354" s="4" t="s">
        <v>79</v>
      </c>
    </row>
    <row r="355" spans="1:3">
      <c r="A355" s="3" t="s">
        <v>757</v>
      </c>
      <c r="B355" s="10" t="s">
        <v>758</v>
      </c>
      <c r="C355" s="4" t="s">
        <v>79</v>
      </c>
    </row>
    <row r="356" spans="1:3">
      <c r="A356" s="3" t="s">
        <v>759</v>
      </c>
      <c r="B356" s="10" t="s">
        <v>760</v>
      </c>
      <c r="C356" s="4" t="s">
        <v>79</v>
      </c>
    </row>
    <row r="357" spans="1:3">
      <c r="A357" s="3" t="s">
        <v>761</v>
      </c>
      <c r="B357" s="10" t="s">
        <v>762</v>
      </c>
      <c r="C357" s="4" t="s">
        <v>79</v>
      </c>
    </row>
    <row r="358" spans="1:3">
      <c r="A358" s="3" t="s">
        <v>763</v>
      </c>
      <c r="B358" s="10" t="s">
        <v>764</v>
      </c>
      <c r="C358" s="4" t="s">
        <v>79</v>
      </c>
    </row>
    <row r="359" spans="1:3">
      <c r="A359" s="3" t="s">
        <v>765</v>
      </c>
      <c r="B359" s="10" t="s">
        <v>766</v>
      </c>
      <c r="C359" s="4" t="s">
        <v>79</v>
      </c>
    </row>
    <row r="360" spans="1:3">
      <c r="A360" s="3" t="s">
        <v>767</v>
      </c>
      <c r="B360" s="10" t="s">
        <v>768</v>
      </c>
      <c r="C360" s="4" t="s">
        <v>79</v>
      </c>
    </row>
    <row r="361" spans="1:3">
      <c r="A361" s="3" t="s">
        <v>769</v>
      </c>
      <c r="B361" s="10" t="s">
        <v>770</v>
      </c>
      <c r="C361" s="4" t="s">
        <v>79</v>
      </c>
    </row>
    <row r="362" spans="1:3">
      <c r="A362" s="3" t="s">
        <v>771</v>
      </c>
      <c r="B362" s="10" t="s">
        <v>772</v>
      </c>
      <c r="C362" s="4" t="s">
        <v>79</v>
      </c>
    </row>
    <row r="363" spans="1:3">
      <c r="A363" s="3" t="s">
        <v>773</v>
      </c>
      <c r="B363" s="10" t="s">
        <v>774</v>
      </c>
      <c r="C363" s="4" t="s">
        <v>79</v>
      </c>
    </row>
    <row r="364" spans="1:3">
      <c r="A364" s="3" t="s">
        <v>775</v>
      </c>
      <c r="B364" s="10" t="s">
        <v>776</v>
      </c>
      <c r="C364" s="4" t="s">
        <v>79</v>
      </c>
    </row>
    <row r="365" spans="1:3">
      <c r="A365" s="3" t="s">
        <v>777</v>
      </c>
      <c r="B365" s="10" t="s">
        <v>778</v>
      </c>
      <c r="C365" s="4" t="s">
        <v>79</v>
      </c>
    </row>
    <row r="366" spans="1:3">
      <c r="A366" s="3" t="s">
        <v>779</v>
      </c>
      <c r="B366" s="10" t="s">
        <v>780</v>
      </c>
      <c r="C366" s="4" t="s">
        <v>79</v>
      </c>
    </row>
    <row r="367" spans="1:3">
      <c r="A367" s="3" t="s">
        <v>781</v>
      </c>
      <c r="B367" s="10" t="s">
        <v>782</v>
      </c>
      <c r="C367" s="4" t="s">
        <v>79</v>
      </c>
    </row>
    <row r="368" spans="1:3">
      <c r="A368" s="3" t="s">
        <v>783</v>
      </c>
      <c r="B368" s="10" t="s">
        <v>784</v>
      </c>
      <c r="C368" s="4" t="s">
        <v>79</v>
      </c>
    </row>
    <row r="369" spans="1:3">
      <c r="A369" s="3" t="s">
        <v>785</v>
      </c>
      <c r="B369" s="10" t="s">
        <v>786</v>
      </c>
      <c r="C369" s="4" t="s">
        <v>79</v>
      </c>
    </row>
    <row r="370" spans="1:3">
      <c r="A370" s="3" t="s">
        <v>787</v>
      </c>
      <c r="B370" s="10" t="s">
        <v>788</v>
      </c>
      <c r="C370" s="4" t="s">
        <v>79</v>
      </c>
    </row>
    <row r="371" spans="1:3">
      <c r="A371" s="3" t="s">
        <v>789</v>
      </c>
      <c r="B371" s="10" t="s">
        <v>790</v>
      </c>
      <c r="C371" s="4" t="s">
        <v>79</v>
      </c>
    </row>
    <row r="372" spans="1:3">
      <c r="A372" s="3" t="s">
        <v>791</v>
      </c>
      <c r="B372" s="10" t="s">
        <v>792</v>
      </c>
      <c r="C372" s="4" t="s">
        <v>79</v>
      </c>
    </row>
    <row r="373" spans="1:3">
      <c r="A373" s="3" t="s">
        <v>793</v>
      </c>
      <c r="B373" s="10" t="s">
        <v>794</v>
      </c>
      <c r="C373" s="4" t="s">
        <v>79</v>
      </c>
    </row>
    <row r="374" spans="1:3">
      <c r="A374" s="3" t="s">
        <v>795</v>
      </c>
      <c r="B374" s="10" t="s">
        <v>796</v>
      </c>
      <c r="C374" s="4" t="s">
        <v>79</v>
      </c>
    </row>
    <row r="375" spans="1:3">
      <c r="A375" s="3" t="s">
        <v>797</v>
      </c>
      <c r="B375" s="10" t="s">
        <v>798</v>
      </c>
      <c r="C375" s="4" t="s">
        <v>79</v>
      </c>
    </row>
    <row r="376" spans="1:3">
      <c r="A376" s="3" t="s">
        <v>799</v>
      </c>
      <c r="B376" s="10" t="s">
        <v>800</v>
      </c>
      <c r="C376" s="4" t="s">
        <v>79</v>
      </c>
    </row>
    <row r="377" spans="1:3">
      <c r="A377" s="3" t="s">
        <v>801</v>
      </c>
      <c r="B377" s="10" t="s">
        <v>802</v>
      </c>
      <c r="C377" s="4" t="s">
        <v>79</v>
      </c>
    </row>
    <row r="378" spans="1:3">
      <c r="A378" s="3" t="s">
        <v>803</v>
      </c>
      <c r="B378" s="10" t="s">
        <v>804</v>
      </c>
      <c r="C378" s="4" t="s">
        <v>79</v>
      </c>
    </row>
    <row r="379" spans="1:3">
      <c r="A379" s="3" t="s">
        <v>805</v>
      </c>
      <c r="B379" s="10" t="s">
        <v>806</v>
      </c>
      <c r="C379" s="4" t="s">
        <v>79</v>
      </c>
    </row>
    <row r="380" spans="1:3">
      <c r="A380" s="3" t="s">
        <v>807</v>
      </c>
      <c r="B380" s="10" t="s">
        <v>808</v>
      </c>
      <c r="C380" s="4" t="s">
        <v>79</v>
      </c>
    </row>
    <row r="381" spans="1:3">
      <c r="A381" s="3" t="s">
        <v>809</v>
      </c>
      <c r="B381" s="10" t="s">
        <v>810</v>
      </c>
      <c r="C381" s="4" t="s">
        <v>79</v>
      </c>
    </row>
    <row r="382" spans="1:3">
      <c r="A382" s="3" t="s">
        <v>811</v>
      </c>
      <c r="B382" s="10" t="s">
        <v>812</v>
      </c>
      <c r="C382" s="4" t="s">
        <v>79</v>
      </c>
    </row>
    <row r="383" spans="1:3">
      <c r="A383" s="3" t="s">
        <v>813</v>
      </c>
      <c r="B383" s="10" t="s">
        <v>814</v>
      </c>
      <c r="C383" s="4" t="s">
        <v>79</v>
      </c>
    </row>
    <row r="384" spans="1:3">
      <c r="A384" s="3" t="s">
        <v>815</v>
      </c>
      <c r="B384" s="10" t="s">
        <v>816</v>
      </c>
      <c r="C384" s="4" t="s">
        <v>79</v>
      </c>
    </row>
    <row r="385" spans="1:3">
      <c r="A385" s="3" t="s">
        <v>817</v>
      </c>
      <c r="B385" s="10" t="s">
        <v>818</v>
      </c>
      <c r="C385" s="4" t="s">
        <v>79</v>
      </c>
    </row>
    <row r="386" spans="1:3">
      <c r="A386" s="3" t="s">
        <v>819</v>
      </c>
      <c r="B386" s="10" t="s">
        <v>820</v>
      </c>
      <c r="C386" s="4" t="s">
        <v>79</v>
      </c>
    </row>
    <row r="387" spans="1:3">
      <c r="A387" s="3" t="s">
        <v>821</v>
      </c>
      <c r="B387" s="10" t="s">
        <v>822</v>
      </c>
      <c r="C387" s="4" t="s">
        <v>79</v>
      </c>
    </row>
    <row r="388" spans="1:3">
      <c r="A388" s="3" t="s">
        <v>823</v>
      </c>
      <c r="B388" s="10" t="s">
        <v>824</v>
      </c>
      <c r="C388" s="4" t="s">
        <v>79</v>
      </c>
    </row>
    <row r="389" spans="1:3">
      <c r="A389" s="3" t="s">
        <v>825</v>
      </c>
      <c r="B389" s="10" t="s">
        <v>826</v>
      </c>
      <c r="C389" s="4" t="s">
        <v>79</v>
      </c>
    </row>
    <row r="390" spans="1:3">
      <c r="A390" s="3" t="s">
        <v>827</v>
      </c>
      <c r="B390" s="10" t="s">
        <v>828</v>
      </c>
      <c r="C390" s="4" t="s">
        <v>79</v>
      </c>
    </row>
    <row r="391" spans="1:3">
      <c r="A391" s="3" t="s">
        <v>829</v>
      </c>
      <c r="B391" s="10" t="s">
        <v>830</v>
      </c>
      <c r="C391" s="4" t="s">
        <v>79</v>
      </c>
    </row>
    <row r="392" spans="1:3">
      <c r="A392" s="3" t="s">
        <v>831</v>
      </c>
      <c r="B392" s="10" t="s">
        <v>832</v>
      </c>
      <c r="C392" s="4" t="s">
        <v>79</v>
      </c>
    </row>
    <row r="393" spans="1:3">
      <c r="A393" s="3" t="s">
        <v>833</v>
      </c>
      <c r="B393" s="10" t="s">
        <v>834</v>
      </c>
      <c r="C393" s="4" t="s">
        <v>79</v>
      </c>
    </row>
    <row r="394" spans="1:3">
      <c r="A394" s="3" t="s">
        <v>835</v>
      </c>
      <c r="B394" s="10" t="s">
        <v>836</v>
      </c>
      <c r="C394" s="4" t="s">
        <v>79</v>
      </c>
    </row>
    <row r="395" spans="1:3">
      <c r="A395" s="3" t="s">
        <v>837</v>
      </c>
      <c r="B395" s="10" t="s">
        <v>838</v>
      </c>
      <c r="C395" s="4" t="s">
        <v>79</v>
      </c>
    </row>
    <row r="396" spans="1:3">
      <c r="A396" s="3" t="s">
        <v>839</v>
      </c>
      <c r="B396" s="10" t="s">
        <v>840</v>
      </c>
      <c r="C396" s="4" t="s">
        <v>79</v>
      </c>
    </row>
    <row r="397" spans="1:3">
      <c r="A397" s="3" t="s">
        <v>841</v>
      </c>
      <c r="B397" s="10" t="s">
        <v>842</v>
      </c>
      <c r="C397" s="4" t="s">
        <v>79</v>
      </c>
    </row>
    <row r="398" spans="1:3">
      <c r="A398" s="3" t="s">
        <v>843</v>
      </c>
      <c r="B398" s="10" t="s">
        <v>844</v>
      </c>
      <c r="C398" s="4" t="s">
        <v>79</v>
      </c>
    </row>
    <row r="399" spans="1:3">
      <c r="A399" s="3" t="s">
        <v>845</v>
      </c>
      <c r="B399" s="10" t="s">
        <v>846</v>
      </c>
      <c r="C399" s="4" t="s">
        <v>79</v>
      </c>
    </row>
    <row r="400" spans="1:3">
      <c r="A400" s="3" t="s">
        <v>847</v>
      </c>
      <c r="B400" s="10" t="s">
        <v>848</v>
      </c>
      <c r="C400" s="4" t="s">
        <v>79</v>
      </c>
    </row>
    <row r="401" spans="1:3">
      <c r="A401" s="3" t="s">
        <v>849</v>
      </c>
      <c r="B401" s="10" t="s">
        <v>850</v>
      </c>
      <c r="C401" s="4" t="s">
        <v>79</v>
      </c>
    </row>
    <row r="402" spans="1:3">
      <c r="A402" s="3" t="s">
        <v>851</v>
      </c>
      <c r="B402" s="10" t="s">
        <v>852</v>
      </c>
      <c r="C402" s="4" t="s">
        <v>79</v>
      </c>
    </row>
    <row r="403" spans="1:3">
      <c r="A403" s="3" t="s">
        <v>853</v>
      </c>
      <c r="B403" s="10" t="s">
        <v>854</v>
      </c>
      <c r="C403" s="4" t="s">
        <v>79</v>
      </c>
    </row>
    <row r="404" spans="1:3">
      <c r="A404" s="3" t="s">
        <v>855</v>
      </c>
      <c r="B404" s="10" t="s">
        <v>856</v>
      </c>
      <c r="C404" s="4" t="s">
        <v>79</v>
      </c>
    </row>
    <row r="405" spans="1:3">
      <c r="A405" s="3" t="s">
        <v>857</v>
      </c>
      <c r="B405" s="10" t="s">
        <v>858</v>
      </c>
      <c r="C405" s="4" t="s">
        <v>79</v>
      </c>
    </row>
    <row r="406" spans="1:3">
      <c r="A406" s="3" t="s">
        <v>859</v>
      </c>
      <c r="B406" s="10" t="s">
        <v>860</v>
      </c>
      <c r="C406" s="4" t="s">
        <v>79</v>
      </c>
    </row>
    <row r="407" spans="1:3">
      <c r="A407" s="3" t="s">
        <v>861</v>
      </c>
      <c r="B407" s="10" t="s">
        <v>862</v>
      </c>
      <c r="C407" s="4" t="s">
        <v>79</v>
      </c>
    </row>
    <row r="408" spans="1:3">
      <c r="A408" s="3" t="s">
        <v>863</v>
      </c>
      <c r="B408" s="10" t="s">
        <v>864</v>
      </c>
      <c r="C408" s="4" t="s">
        <v>79</v>
      </c>
    </row>
    <row r="409" spans="1:3">
      <c r="A409" s="3" t="s">
        <v>865</v>
      </c>
      <c r="B409" s="10" t="s">
        <v>866</v>
      </c>
      <c r="C409" s="4" t="s">
        <v>79</v>
      </c>
    </row>
    <row r="410" spans="1:3">
      <c r="A410" s="3" t="s">
        <v>867</v>
      </c>
      <c r="B410" s="10" t="s">
        <v>868</v>
      </c>
      <c r="C410" s="4" t="s">
        <v>79</v>
      </c>
    </row>
    <row r="411" spans="1:3">
      <c r="A411" s="3" t="s">
        <v>869</v>
      </c>
      <c r="B411" s="10" t="s">
        <v>870</v>
      </c>
      <c r="C411" s="4" t="s">
        <v>79</v>
      </c>
    </row>
    <row r="412" spans="1:3">
      <c r="A412" s="3" t="s">
        <v>871</v>
      </c>
      <c r="B412" s="10" t="s">
        <v>872</v>
      </c>
      <c r="C412" s="4" t="s">
        <v>79</v>
      </c>
    </row>
    <row r="413" spans="1:3">
      <c r="A413" s="3" t="s">
        <v>873</v>
      </c>
      <c r="B413" s="10" t="s">
        <v>874</v>
      </c>
      <c r="C413" s="4" t="s">
        <v>79</v>
      </c>
    </row>
    <row r="414" spans="1:3">
      <c r="A414" s="3" t="s">
        <v>875</v>
      </c>
      <c r="B414" s="10" t="s">
        <v>876</v>
      </c>
      <c r="C414" s="4" t="s">
        <v>79</v>
      </c>
    </row>
    <row r="415" spans="1:3">
      <c r="A415" s="3" t="s">
        <v>877</v>
      </c>
      <c r="B415" s="10" t="s">
        <v>878</v>
      </c>
      <c r="C415" s="4" t="s">
        <v>79</v>
      </c>
    </row>
    <row r="416" spans="1:3">
      <c r="A416" s="3" t="s">
        <v>879</v>
      </c>
      <c r="B416" s="10" t="s">
        <v>880</v>
      </c>
      <c r="C416" s="4" t="s">
        <v>79</v>
      </c>
    </row>
    <row r="417" spans="1:3">
      <c r="A417" s="3" t="s">
        <v>881</v>
      </c>
      <c r="B417" s="10" t="s">
        <v>882</v>
      </c>
      <c r="C417" s="4" t="s">
        <v>79</v>
      </c>
    </row>
    <row r="418" spans="1:3">
      <c r="A418" s="3" t="s">
        <v>883</v>
      </c>
      <c r="B418" s="10" t="s">
        <v>884</v>
      </c>
      <c r="C418" s="4" t="s">
        <v>79</v>
      </c>
    </row>
    <row r="419" spans="1:3">
      <c r="A419" s="3" t="s">
        <v>885</v>
      </c>
      <c r="B419" s="10" t="s">
        <v>886</v>
      </c>
      <c r="C419" s="4" t="s">
        <v>79</v>
      </c>
    </row>
    <row r="420" spans="1:3">
      <c r="A420" s="3" t="s">
        <v>887</v>
      </c>
      <c r="B420" s="10" t="s">
        <v>888</v>
      </c>
      <c r="C420" s="4" t="s">
        <v>79</v>
      </c>
    </row>
    <row r="421" spans="1:3">
      <c r="A421" s="3" t="s">
        <v>889</v>
      </c>
      <c r="B421" s="10" t="s">
        <v>890</v>
      </c>
      <c r="C421" s="4" t="s">
        <v>79</v>
      </c>
    </row>
    <row r="422" spans="1:3">
      <c r="A422" s="3" t="s">
        <v>891</v>
      </c>
      <c r="B422" s="10" t="s">
        <v>892</v>
      </c>
      <c r="C422" s="4" t="s">
        <v>79</v>
      </c>
    </row>
    <row r="423" spans="1:3">
      <c r="A423" s="3" t="s">
        <v>893</v>
      </c>
      <c r="B423" s="10" t="s">
        <v>894</v>
      </c>
      <c r="C423" s="4" t="s">
        <v>79</v>
      </c>
    </row>
    <row r="424" spans="1:3">
      <c r="A424" s="3" t="s">
        <v>895</v>
      </c>
      <c r="B424" s="10" t="s">
        <v>896</v>
      </c>
      <c r="C424" s="4" t="s">
        <v>79</v>
      </c>
    </row>
    <row r="425" spans="1:3">
      <c r="A425" s="3" t="s">
        <v>897</v>
      </c>
      <c r="B425" s="10" t="s">
        <v>898</v>
      </c>
      <c r="C425" s="4" t="s">
        <v>79</v>
      </c>
    </row>
    <row r="426" spans="1:3">
      <c r="A426" s="3" t="s">
        <v>899</v>
      </c>
      <c r="B426" s="10" t="s">
        <v>900</v>
      </c>
      <c r="C426" s="4" t="s">
        <v>79</v>
      </c>
    </row>
    <row r="427" spans="1:3">
      <c r="A427" s="3" t="s">
        <v>901</v>
      </c>
      <c r="B427" s="10" t="s">
        <v>902</v>
      </c>
      <c r="C427" s="4" t="s">
        <v>79</v>
      </c>
    </row>
    <row r="428" spans="1:3">
      <c r="A428" s="3" t="s">
        <v>903</v>
      </c>
      <c r="B428" s="10" t="s">
        <v>904</v>
      </c>
      <c r="C428" s="4" t="s">
        <v>79</v>
      </c>
    </row>
    <row r="429" spans="1:3">
      <c r="A429" s="3" t="s">
        <v>905</v>
      </c>
      <c r="B429" s="10" t="s">
        <v>906</v>
      </c>
      <c r="C429" s="4" t="s">
        <v>79</v>
      </c>
    </row>
    <row r="430" spans="1:3">
      <c r="A430" s="3" t="s">
        <v>907</v>
      </c>
      <c r="B430" s="10" t="s">
        <v>908</v>
      </c>
      <c r="C430" s="4" t="s">
        <v>79</v>
      </c>
    </row>
    <row r="431" spans="1:3">
      <c r="A431" s="3" t="s">
        <v>909</v>
      </c>
      <c r="B431" s="10" t="s">
        <v>910</v>
      </c>
      <c r="C431" s="4" t="s">
        <v>79</v>
      </c>
    </row>
    <row r="432" spans="1:3">
      <c r="A432" s="3" t="s">
        <v>911</v>
      </c>
      <c r="B432" s="10" t="s">
        <v>912</v>
      </c>
      <c r="C432" s="4" t="s">
        <v>79</v>
      </c>
    </row>
    <row r="433" spans="1:3">
      <c r="A433" s="3" t="s">
        <v>913</v>
      </c>
      <c r="B433" s="10" t="s">
        <v>914</v>
      </c>
      <c r="C433" s="4" t="s">
        <v>79</v>
      </c>
    </row>
    <row r="434" spans="1:3">
      <c r="A434" s="3" t="s">
        <v>915</v>
      </c>
      <c r="B434" s="10" t="s">
        <v>916</v>
      </c>
      <c r="C434" s="4" t="s">
        <v>79</v>
      </c>
    </row>
    <row r="435" spans="1:3">
      <c r="A435" s="3" t="s">
        <v>917</v>
      </c>
      <c r="B435" s="10" t="s">
        <v>918</v>
      </c>
      <c r="C435" s="4" t="s">
        <v>79</v>
      </c>
    </row>
    <row r="436" spans="1:3">
      <c r="A436" s="3" t="s">
        <v>919</v>
      </c>
      <c r="B436" s="10" t="s">
        <v>920</v>
      </c>
      <c r="C436" s="4" t="s">
        <v>79</v>
      </c>
    </row>
    <row r="437" spans="1:3">
      <c r="A437" s="3" t="s">
        <v>921</v>
      </c>
      <c r="B437" s="10" t="s">
        <v>922</v>
      </c>
      <c r="C437" s="4" t="s">
        <v>79</v>
      </c>
    </row>
    <row r="438" spans="1:3">
      <c r="A438" s="3" t="s">
        <v>923</v>
      </c>
      <c r="B438" s="10" t="s">
        <v>924</v>
      </c>
      <c r="C438" s="4" t="s">
        <v>79</v>
      </c>
    </row>
    <row r="439" spans="1:3">
      <c r="A439" s="3" t="s">
        <v>925</v>
      </c>
      <c r="B439" s="10" t="s">
        <v>926</v>
      </c>
      <c r="C439" s="4" t="s">
        <v>79</v>
      </c>
    </row>
    <row r="440" spans="1:3">
      <c r="A440" s="3" t="s">
        <v>927</v>
      </c>
      <c r="B440" s="10" t="s">
        <v>928</v>
      </c>
      <c r="C440" s="4" t="s">
        <v>79</v>
      </c>
    </row>
    <row r="441" spans="1:3">
      <c r="A441" s="3" t="s">
        <v>929</v>
      </c>
      <c r="B441" s="10" t="s">
        <v>930</v>
      </c>
      <c r="C441" s="4" t="s">
        <v>79</v>
      </c>
    </row>
    <row r="442" spans="1:3">
      <c r="A442" s="3" t="s">
        <v>931</v>
      </c>
      <c r="B442" s="10" t="s">
        <v>932</v>
      </c>
      <c r="C442" s="4" t="s">
        <v>79</v>
      </c>
    </row>
    <row r="443" spans="1:3">
      <c r="A443" s="3" t="s">
        <v>933</v>
      </c>
      <c r="B443" s="10" t="s">
        <v>934</v>
      </c>
      <c r="C443" s="4" t="s">
        <v>79</v>
      </c>
    </row>
    <row r="444" spans="1:3">
      <c r="A444" s="3" t="s">
        <v>935</v>
      </c>
      <c r="B444" s="10" t="s">
        <v>936</v>
      </c>
      <c r="C444" s="4" t="s">
        <v>79</v>
      </c>
    </row>
    <row r="445" spans="1:3">
      <c r="A445" s="3" t="s">
        <v>937</v>
      </c>
      <c r="B445" s="10" t="s">
        <v>938</v>
      </c>
      <c r="C445" s="4" t="s">
        <v>79</v>
      </c>
    </row>
    <row r="446" spans="1:3">
      <c r="A446" s="3" t="s">
        <v>939</v>
      </c>
      <c r="B446" s="10" t="s">
        <v>940</v>
      </c>
      <c r="C446" s="4" t="s">
        <v>79</v>
      </c>
    </row>
    <row r="447" spans="1:3">
      <c r="A447" s="3" t="s">
        <v>941</v>
      </c>
      <c r="B447" s="10" t="s">
        <v>942</v>
      </c>
      <c r="C447" s="4" t="s">
        <v>79</v>
      </c>
    </row>
    <row r="448" spans="1:3">
      <c r="A448" s="3" t="s">
        <v>943</v>
      </c>
      <c r="B448" s="10" t="s">
        <v>944</v>
      </c>
      <c r="C448" s="4" t="s">
        <v>79</v>
      </c>
    </row>
    <row r="449" spans="1:3">
      <c r="A449" s="3" t="s">
        <v>945</v>
      </c>
      <c r="B449" s="10" t="s">
        <v>946</v>
      </c>
      <c r="C449" s="4" t="s">
        <v>79</v>
      </c>
    </row>
  </sheetData>
  <sheetProtection algorithmName="SHA-512" hashValue="T1+bQFaYqqsY17cIkzWHbz6eqTDi1o6nMzyuCz2JDrWnRf7L1Ir/O1vaW7VhZ9KRAMzP7YSF/hvy9opiG1Q16g==" saltValue="qrtRqfURgjVabw8XUbqv7A==" spinCount="100000" sheet="1" objects="1" scenarios="1"/>
  <mergeCells count="8">
    <mergeCell ref="A6:G6"/>
    <mergeCell ref="B7:C7"/>
    <mergeCell ref="D7:E7"/>
    <mergeCell ref="F7:G7"/>
    <mergeCell ref="A19:C19"/>
    <mergeCell ref="B13:C13"/>
    <mergeCell ref="D13:E13"/>
    <mergeCell ref="F13:G13"/>
  </mergeCells>
  <dataValidations count="1">
    <dataValidation type="list" allowBlank="1" showInputMessage="1" showErrorMessage="1" sqref="C21:C449 D21:D23" xr:uid="{00000000-0002-0000-0600-000000000000}">
      <formula1>"Manufacturero,Servicio,Comercio"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ddc973-6f3e-458c-98dc-616d12e59db2">
      <Terms xmlns="http://schemas.microsoft.com/office/infopath/2007/PartnerControls"/>
    </lcf76f155ced4ddcb4097134ff3c332f>
    <TaxCatchAll xmlns="07df56aa-f336-4b80-aa61-75267864e9e7" xsi:nil="true"/>
    <_dlc_DocId xmlns="07df56aa-f336-4b80-aa61-75267864e9e7">S4VS4DHNJYUQ-1683090431-32209952</_dlc_DocId>
    <_dlc_DocIdUrl xmlns="07df56aa-f336-4b80-aa61-75267864e9e7">
      <Url>https://icbfgob.sharepoint.com/sites/FS_DAB/_layouts/15/DocIdRedir.aspx?ID=S4VS4DHNJYUQ-1683090431-32209952</Url>
      <Description>S4VS4DHNJYUQ-1683090431-32209952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AB2D1B7E1D91439D22BD14EE047FE5" ma:contentTypeVersion="19" ma:contentTypeDescription="Crear nuevo documento." ma:contentTypeScope="" ma:versionID="d2b545e6bc4c757f5bb6d9483a2be98b">
  <xsd:schema xmlns:xsd="http://www.w3.org/2001/XMLSchema" xmlns:xs="http://www.w3.org/2001/XMLSchema" xmlns:p="http://schemas.microsoft.com/office/2006/metadata/properties" xmlns:ns2="76ddc973-6f3e-458c-98dc-616d12e59db2" xmlns:ns3="07df56aa-f336-4b80-aa61-75267864e9e7" targetNamespace="http://schemas.microsoft.com/office/2006/metadata/properties" ma:root="true" ma:fieldsID="5ff8910ef2f9eca509c95193d53742be" ns2:_="" ns3:_="">
    <xsd:import namespace="76ddc973-6f3e-458c-98dc-616d12e59db2"/>
    <xsd:import namespace="07df56aa-f336-4b80-aa61-75267864e9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3:_dlc_DocId" minOccurs="0"/>
                <xsd:element ref="ns3:_dlc_DocIdUrl" minOccurs="0"/>
                <xsd:element ref="ns3:_dlc_DocIdPersistId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ddc973-6f3e-458c-98dc-616d12e59d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f56aa-f336-4b80-aa61-75267864e9e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d4497d0-85c4-42db-a314-a724548820ae}" ma:internalName="TaxCatchAll" ma:showField="CatchAllData" ma:web="07df56aa-f336-4b80-aa61-75267864e9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26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27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8070EBA-576C-4954-82FF-4DA1AA9822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65D79B-DE00-46FC-BD0F-DAD7DA4E7DC0}">
  <ds:schemaRefs>
    <ds:schemaRef ds:uri="76ddc973-6f3e-458c-98dc-616d12e59db2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7df56aa-f336-4b80-aa61-75267864e9e7"/>
  </ds:schemaRefs>
</ds:datastoreItem>
</file>

<file path=customXml/itemProps3.xml><?xml version="1.0" encoding="utf-8"?>
<ds:datastoreItem xmlns:ds="http://schemas.openxmlformats.org/officeDocument/2006/customXml" ds:itemID="{C24837F2-DAF1-4771-8D6B-8F3A3152EB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ddc973-6f3e-458c-98dc-616d12e59db2"/>
    <ds:schemaRef ds:uri="07df56aa-f336-4b80-aa61-75267864e9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A7F03D0-23A1-4318-B671-4DE5FC2C9A8F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11</vt:i4>
      </vt:variant>
    </vt:vector>
  </HeadingPairs>
  <TitlesOfParts>
    <vt:vector size="15" baseType="lpstr">
      <vt:lpstr>U. PÚBLICAS</vt:lpstr>
      <vt:lpstr>CDC_EXCLUYENDO ATÍPICOS</vt:lpstr>
      <vt:lpstr>IMPRIMIR</vt:lpstr>
      <vt:lpstr>OCULTAR</vt:lpstr>
      <vt:lpstr>'CDC_EXCLUYENDO ATÍPICOS'!Área_de_impresión</vt:lpstr>
      <vt:lpstr>IMPRIMIR!Área_de_impresión</vt:lpstr>
      <vt:lpstr>Comercio</vt:lpstr>
      <vt:lpstr>M</vt:lpstr>
      <vt:lpstr>Manufacturero</vt:lpstr>
      <vt:lpstr>O</vt:lpstr>
      <vt:lpstr>S</vt:lpstr>
      <vt:lpstr>Servicio</vt:lpstr>
      <vt:lpstr>Tamaño</vt:lpstr>
      <vt:lpstr>'CDC_EXCLUYENDO ATÍPICOS'!Títulos_a_imprimir</vt:lpstr>
      <vt:lpstr>IMPRIMIR!Títulos_a_imprimir</vt:lpstr>
    </vt:vector>
  </TitlesOfParts>
  <Manager/>
  <Company>ICBF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 Quintanilla</dc:creator>
  <cp:keywords/>
  <dc:description/>
  <cp:lastModifiedBy>Johanna Carolina Perez Ruiz</cp:lastModifiedBy>
  <cp:revision/>
  <cp:lastPrinted>2026-04-22T20:39:20Z</cp:lastPrinted>
  <dcterms:created xsi:type="dcterms:W3CDTF">2013-08-22T20:49:37Z</dcterms:created>
  <dcterms:modified xsi:type="dcterms:W3CDTF">2026-04-22T21:23:02Z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0x010100CBAB2D1B7E1D91439D22BD14EE047FE5</vt:lpwstr>
  </property>
  <property fmtid="{D5CDD505-2E9C-101B-9397-08002B2CF9AE}" pid="3" name="Order">
    <vt:r8>2296000</vt:r8>
  </property>
  <property fmtid="{D5CDD505-2E9C-101B-9397-08002B2CF9AE}" pid="4" name="MediaServiceImageTags">
    <vt:lpwstr/>
  </property>
  <property fmtid="{D5CDD505-2E9C-101B-9397-08002B2CF9AE}" pid="5" name="_dlc_DocIdItemGuid">
    <vt:lpwstr>1f0bee67-ce9e-48bb-b96b-18fe3abd38e8</vt:lpwstr>
  </property>
</Properties>
</file>