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mc:AlternateContent xmlns:mc="http://schemas.openxmlformats.org/markup-compatibility/2006">
    <mc:Choice Requires="x15">
      <x15ac:absPath xmlns:x15ac="http://schemas.microsoft.com/office/spreadsheetml/2010/11/ac" url="C:\Users\fc30030la\Desktop\LP PTAP 2026\"/>
    </mc:Choice>
  </mc:AlternateContent>
  <xr:revisionPtr revIDLastSave="0" documentId="13_ncr:1_{4701F8F7-4672-4921-82EF-3418D8DBACF6}"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79" r:id="rId2"/>
    <sheet name="INDICAR CÓDIGO DEL ITEM DE PAGO" sheetId="268" r:id="rId3"/>
    <sheet name="HOJA (1)" sheetId="278"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3">[9]!_xlbgnm.ane7</definedName>
    <definedName name="_____ane7" localSheetId="1">[9]!_xlbgnm.ane7</definedName>
    <definedName name="_____ane7">[9]!_xlbgnm.ane7</definedName>
    <definedName name="_____ane8" localSheetId="3">[9]!_xlbgnm.ane8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3">[13]!_xlbgnm.ane7</definedName>
    <definedName name="____ane7" localSheetId="1">[13]!_xlbgnm.ane7</definedName>
    <definedName name="____ane7">[13]!_xlbgnm.ane7</definedName>
    <definedName name="____ane8" localSheetId="3">[13]!_xlbgnm.ane8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3">[15]!_xlbgnm.ane7</definedName>
    <definedName name="___ane7" localSheetId="1">[15]!_xlbgnm.ane7</definedName>
    <definedName name="___ane7">[15]!_xlbgnm.ane7</definedName>
    <definedName name="___ane8" localSheetId="3">[15]!_xlbgnm.ane8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3">[13]!_xlbgnm.ane7</definedName>
    <definedName name="__ane7" localSheetId="1">[13]!_xlbgnm.ane7</definedName>
    <definedName name="__ane7">[13]!_xlbgnm.ane7</definedName>
    <definedName name="__ane8" localSheetId="3">[13]!_xlbgnm.ane8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3">[13]!_xlbgnm.ane7</definedName>
    <definedName name="_ane7" localSheetId="1">[13]!_xlbgnm.ane7</definedName>
    <definedName name="_ane7">[13]!_xlbgnm.ane7</definedName>
    <definedName name="_ane8" localSheetId="3">[13]!_xlbgnm.ane8</definedName>
    <definedName name="_ane8" localSheetId="1">[13]!_xlbgnm.ane8</definedName>
    <definedName name="_ane8">[13]!_xlbgnm.ane8</definedName>
    <definedName name="_APU221" localSheetId="2">#REF!</definedName>
    <definedName name="_APU221">#REF!</definedName>
    <definedName name="_APU465" localSheetId="3">[21]!absc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3" hidden="1">'HOJA (1)'!#REF!</definedName>
    <definedName name="_xlnm._FilterDatabase" localSheetId="0" hidden="1">'PRESUPUESTO OFICIAL (Entidad)'!$I$10:$I$391</definedName>
    <definedName name="_xlnm._FilterDatabase" localSheetId="1" hidden="1">'PROPUESTA ECONOMICA(Proponente)'!$I$10:$I$391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3">[21]!absc</definedName>
    <definedName name="absc1" localSheetId="1">[21]!absc</definedName>
    <definedName name="absc1">[21]!absc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'[26]Reservas de Petróleo'!$A$2,'[26]Reservas de Petróleo'!$A$1,'[26]Reservas de Petróleo'!$D$4,'[26]Reservas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[27]Informacion!$B$15</definedName>
    <definedName name="ADMON">#REF!</definedName>
    <definedName name="ADMON1">#REF!</definedName>
    <definedName name="adoc1" localSheetId="3">[21]!absc</definedName>
    <definedName name="adoc1" localSheetId="1">[21]!absc</definedName>
    <definedName name="adoc1">[21]!absc</definedName>
    <definedName name="ADOC125" localSheetId="3">[21]!absc</definedName>
    <definedName name="ADOC125" localSheetId="1">[21]!absc</definedName>
    <definedName name="ADOC125">[21]!absc</definedName>
    <definedName name="adoq" localSheetId="3">[21]!absc</definedName>
    <definedName name="adoq" localSheetId="1">[21]!absc</definedName>
    <definedName name="adoq">[21]!absc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3">[28]!absc</definedName>
    <definedName name="alc" localSheetId="1">[28]!absc</definedName>
    <definedName name="alc">[28]!absc</definedName>
    <definedName name="AlcanceProyecto">#REF!</definedName>
    <definedName name="ALM">#REF!</definedName>
    <definedName name="ALTO">[29]Tabla!$A$1:$A$5</definedName>
    <definedName name="Amount">#REF!</definedName>
    <definedName name="ANCLAJE" localSheetId="2">'[30]MC SF GAVIONES'!#REF!</definedName>
    <definedName name="ANCLAJE">'[30]MC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[31]COMPARATIVO!#REF!</definedName>
    <definedName name="anexo8">#REF!</definedName>
    <definedName name="anexo9">#REF!</definedName>
    <definedName name="anexů7">#REF!</definedName>
    <definedName name="Antic">[32]BASES!$B$33</definedName>
    <definedName name="ANTICIPO">[33]BASES!$B$33</definedName>
    <definedName name="AÑO">[25]PRESUPUESTO!$D$13</definedName>
    <definedName name="AÑOWUIE">'[34]Res-Accide-10'!$R$2:$R$7</definedName>
    <definedName name="apaiy">#REF!</definedName>
    <definedName name="APELLIDOS">#REF!</definedName>
    <definedName name="API">#REF!</definedName>
    <definedName name="APU" localSheetId="3">[35]!absc</definedName>
    <definedName name="APU" localSheetId="1">[35]!absc</definedName>
    <definedName name="APU">[35]!absc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'HOJA (1)'!#REF!</definedName>
    <definedName name="_xlnm.Print_Area" localSheetId="2">'INDICAR CÓDIGO DEL ITEM DE PAGO'!$A$1:$Q$94</definedName>
    <definedName name="_xlnm.Print_Area" localSheetId="0">'PRESUPUESTO OFICIAL (Entidad)'!$A$1:$M$406</definedName>
    <definedName name="_xlnm.Print_Area" localSheetId="1">'PROPUESTA ECONOMICA(Proponente)'!$A$1:$M$408</definedName>
    <definedName name="_xlnm.Print_Area">#REF!</definedName>
    <definedName name="AreaLimpiar">'[36]Info-Portaf'!$N$4,'[36]Info-Portaf'!$C$10:$AE$24,'[36]Info-Portaf'!$C$26:$AE$28,'[36]Info-Portaf'!$C$31:$AE$40,'[36]Info-Portaf'!$C$41:$H$41,'[36]Info-Portaf'!$C$42:$AE$51,'[36]Info-Portaf'!$C$53:$AE$54,'[36]Info-Portaf'!$C$57:$AE$57,'[36]Info-Portaf'!$C$59:$AE$59,'[36]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3">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[37]CONTRATO!$E$18</definedName>
    <definedName name="AuxCom">'[10]DATOS CONTRATO'!$I$16</definedName>
    <definedName name="auxcomisariato">[37]CONTRATO!$I$16</definedName>
    <definedName name="AuxDot">'[10]DATOS CONTRATO'!$I$17</definedName>
    <definedName name="auxdotacion">[37]CONTRATO!$I$17</definedName>
    <definedName name="AuxHab">'[10]DATOS CONTRATO'!$E$17</definedName>
    <definedName name="auxhabi">[38]CONTRATO!$E$17</definedName>
    <definedName name="auxhabitacion">[37]CONTRATO!$E$17</definedName>
    <definedName name="auxtransporte">[37]CONTRATO!$E$16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[29]Tabla!$A$1:$A$5</definedName>
    <definedName name="bASE" localSheetId="2">#REF!</definedName>
    <definedName name="Base">#REF!</definedName>
    <definedName name="Base_datos_IM">#REF!</definedName>
    <definedName name="base1">#REF!</definedName>
    <definedName name="base2">#REF!</definedName>
    <definedName name="basedatos">[39]Hoja1!$A$4:$BZ$55</definedName>
    <definedName name="_xlnm.Database" localSheetId="2">#REF!</definedName>
    <definedName name="_xlnm.Database">#REF!</definedName>
    <definedName name="BaseDeDatos1">#REF!</definedName>
    <definedName name="basep">[40]PRESUPUESTAL!$A$4:$P$190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'[41]Ejecutado%'!#REF!</definedName>
    <definedName name="blEjecutadoPorcen">'[41]Ejecutado$'!$D$1:$CE$45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'[41]Programado$'!$I$1:$CK$45</definedName>
    <definedName name="blReferenciaInforme">#REF!</definedName>
    <definedName name="bn" localSheetId="2">#REF!</definedName>
    <definedName name="bn">#REF!</definedName>
    <definedName name="Bombas">#REF!</definedName>
    <definedName name="BONO">#REF!</definedName>
    <definedName name="BORDER1">[42]steel!#REF!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[43]medelo!$D$37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'[44]Form5 _Pág_ 1'!#REF!</definedName>
    <definedName name="BuiltIn_Print_Area___0">'[44]Form5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'[45]TRAMO 03'!$F:$F,'[45]TRAMO 03'!$I:$I,'[45]TRAMO 03'!$K:$K,'[45]TRAMO 03'!#REF!,'[45]TRAMO 03'!#REF!,'[45]TRAMO 03'!#REF!,'[45]TRAMO 03'!#REF!,'[45]TRAMO 03'!#REF!,'[45]TRAMO 03'!#REF!,'[45]TRAMO 03'!#REF!,'[45]TRAMO 03'!#REF!,'[45]TRAMO 03'!#REF!,'[45]TRAMO 03'!#REF!,'[45]TRAMO 03'!#REF!,'[45]TRAMO 03'!#REF!,'[45]TRAMO 03'!#REF!</definedName>
    <definedName name="cap" localSheetId="2">#REF!</definedName>
    <definedName name="CAP">#REF!</definedName>
    <definedName name="CAPAC._HSE">#REF!</definedName>
    <definedName name="CARGA">#REF!</definedName>
    <definedName name="CARGOS">#REF!</definedName>
    <definedName name="carlos" localSheetId="3">MODULO10.auto_abrir</definedName>
    <definedName name="carlos" localSheetId="1">MODULO10.auto_abrir</definedName>
    <definedName name="carlos">MODULO10.auto_abrir</definedName>
    <definedName name="CBLES">#REF!</definedName>
    <definedName name="CBLES1">#REF!</definedName>
    <definedName name="CBRDISEÑO">[46]SECTORIZACIÓN!$A$12:$G$20</definedName>
    <definedName name="CBWorkbookPriority" hidden="1">-1602700874</definedName>
    <definedName name="CC">[47]Personalizar!$G$22:$G$25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'[48]A. P. U.'!#REF!</definedName>
    <definedName name="CCCCCC">'[48]A. P. U.'!#REF!</definedName>
    <definedName name="CCT">#REF!</definedName>
    <definedName name="ccto210" localSheetId="2">#REF!</definedName>
    <definedName name="ccto210">#REF!</definedName>
    <definedName name="cd">[49]Hoja1!$C$81</definedName>
    <definedName name="cdcdc" localSheetId="2" hidden="1">{"via1",#N/A,TRUE,"general";"via2",#N/A,TRUE,"general";"via3",#N/A,TRUE,"general"}</definedName>
    <definedName name="cdcdc" hidden="1">{"via1",#N/A,TRUE,"general";"via2",#N/A,TRUE,"general";"via3",#N/A,TRUE,"general"}</definedName>
    <definedName name="CDctrl">[32]CDItem!$G$8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[50]Insum!$A$3:$H$63</definedName>
    <definedName name="CEMENTO">[51]Insum!$A$3:$H$63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[52]Hoja1!$C$27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[31]COMPARATIVO!#REF!</definedName>
    <definedName name="COLON">#REF!</definedName>
    <definedName name="ColTap">'[20]Coloc. e Interc. Tapones'!$E$1:$E$65536</definedName>
    <definedName name="Com">'[37]LIQUIDA-NOMINA'!$AL$4</definedName>
    <definedName name="COMIDA">#REF!</definedName>
    <definedName name="Compresores">#REF!</definedName>
    <definedName name="ConseqCat">0</definedName>
    <definedName name="ConseqForMitRisk">3</definedName>
    <definedName name="CONT">'[53]DATOS CONTRATO'!$G$13</definedName>
    <definedName name="Contratante">'[10]DATOS CONTRATO'!$E$6</definedName>
    <definedName name="CONTRATO">[37]CONTRATO!$E$8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[54]BITACORA!$E$1:$E$65536</definedName>
    <definedName name="costo2" hidden="1">#REF!</definedName>
    <definedName name="COSTODIRECTO" localSheetId="2">#REF!</definedName>
    <definedName name="COSTODIRECTO">#REF!</definedName>
    <definedName name="COSTOS">[55]TARIFAS!$A$1:$F$52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[56]civ_roma!$C$803:$G$804</definedName>
    <definedName name="Criterios_IM">'[3]7422CW00'!#REF!</definedName>
    <definedName name="Criticidad">[57]Tabla!$A$1:$A$5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3">[47]!Customize</definedName>
    <definedName name="Customize" localSheetId="1">[47]!Customize</definedName>
    <definedName name="Customize">[47]!Customize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[56]civ_roma!$C$9:$G$799</definedName>
    <definedName name="DATO1">'[58]46'!$D$3:$CK$429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'[59]Pta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'[60]BASE-LISTAS'!$B$24:$B$29</definedName>
    <definedName name="DEP_VPR_GRM">#REF!</definedName>
    <definedName name="DEP_VPR_GRN">#REF!</definedName>
    <definedName name="DEP_VPR_GRS">#REF!</definedName>
    <definedName name="DEP_VPR_GTP">#REF!</definedName>
    <definedName name="DEP_VPR_NA">#REF!</definedName>
    <definedName name="DEPEND">[57]Tabla!$B$1:$B$397</definedName>
    <definedName name="DEPENDENCIA">[57]Tabla!$B$1:$B$397</definedName>
    <definedName name="DEPENDENCIAS">[57]Tabla!$B$1:$B$397</definedName>
    <definedName name="DERFE">#REF!</definedName>
    <definedName name="desarrolladas">'[26]Reservas de Petróleo'!$A$2,'[26]Reservas de Petróleo'!$A$1,'[26]Reservas de Petróleo'!$D$4,'[26]Reservas de Petróleo'!$F$1:$F$65536</definedName>
    <definedName name="DESCUNMI">#REF!</definedName>
    <definedName name="DEST_ART">[42]steel!#REF!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[61]Cronograma!#REF!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[47]Personalizar!$E$22</definedName>
    <definedName name="dflt2">[47]Personalizar!$E$23</definedName>
    <definedName name="dflt3">[47]Personalizar!$D$24</definedName>
    <definedName name="dflt4">[47]Personalizar!$E$26</definedName>
    <definedName name="dflt5">[47]Personalizar!$E$27</definedName>
    <definedName name="dflt6">[47]Personalizar!$D$28</definedName>
    <definedName name="dflt7">[47]Personalizar!$G$27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'[62]MEDIA GEOMETRICA'!$J$8,'[62]MEDIA GEOMETRICA'!$N$8,'[62]MEDIA GEOMETRICA'!$R$8,'[62]MEDIA GEOMETRICA'!$V$8,'[62]MEDIA GEOMETRICA'!$Z$8,'[62]MEDIA GEOMETRICA'!$AD$8,'[62]MEDIA GEOMETRICA'!$AH$8,'[62]MEDIA GEOMETRICA'!$AL$8,'[62]MEDIA GEOMETRICA'!#REF!,'[62]MEDIA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[37]EMPRESA!$F$14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[63]CÁLCULOS!$H$34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[61]Cronograma!#REF!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[64]EMPRESA!$I$25</definedName>
    <definedName name="DsctoPension">[64]EMPRESA!$I$23</definedName>
    <definedName name="DsctoSalud">[64]EMPRESA!$I$24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'[65]Info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[37]EMPRESA!$F$6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[66]Equipo!$A$7:$A$65536</definedName>
    <definedName name="EQUIPO1">#REF!</definedName>
    <definedName name="EQUIPOS" localSheetId="2">'[67]TABLA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[42]steel!$B$8:$B$47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[68]Estructura!$C$7:$E$2570</definedName>
    <definedName name="ESTRUCTURA" hidden="1">{#N/A,#N/A,TRUE,"INGENIERIA";#N/A,#N/A,TRUE,"COMPRAS";#N/A,#N/A,TRUE,"DIRECCION";#N/A,#N/A,TRUE,"RESUMEN"}</definedName>
    <definedName name="ESTRUCTURAS">[69]Hoja3!$B$7:$B$15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'[70]Análisis de precios'!$H$52</definedName>
    <definedName name="ExtensionCoordinador">#REF!</definedName>
    <definedName name="Extra_Pay">#REF!</definedName>
    <definedName name="Extracción_IM">#REF!</definedName>
    <definedName name="Extras">'[37]LIQUIDA-NOMINA'!$AH$4</definedName>
    <definedName name="F._INGRESO">#REF!</definedName>
    <definedName name="F._RETIRO">#REF!</definedName>
    <definedName name="F.L">#REF!</definedName>
    <definedName name="Facilidades">#REF!</definedName>
    <definedName name="factor">#REF!</definedName>
    <definedName name="FACTURADO">'[71]Itemes Renovación'!#REF!</definedName>
    <definedName name="FareWellStmnt" localSheetId="3">[47]!FareWellStmnt</definedName>
    <definedName name="FareWellStmnt" localSheetId="1">[47]!FareWellStmnt</definedName>
    <definedName name="FareWellStmnt">[47]!FareWellStmnt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[72]Tablas!$B$1:$B$65536</definedName>
    <definedName name="FechaInicio">[37]CONTRATO!$E$10</definedName>
    <definedName name="FechaTermina">[37]CONTRATO!$E$11</definedName>
    <definedName name="FechaTerminacion">#REF!</definedName>
    <definedName name="fer" localSheetId="2">'[34]Res-Accide-10'!#REF!</definedName>
    <definedName name="fer">'[34]Res-Accide-10'!#REF!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'[73]7422CW00'!#REF!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3">[47]!FinePrint</definedName>
    <definedName name="FinePrint" localSheetId="1">[47]!FinePrint</definedName>
    <definedName name="FinePrint">[47]!FinePrint</definedName>
    <definedName name="FM">1.18</definedName>
    <definedName name="fnic">[52]Hoja1!$C$13</definedName>
    <definedName name="FO">1.32</definedName>
    <definedName name="FORDESCR">'[3]7422CW00'!#REF!</definedName>
    <definedName name="FORM_C3">[74]Hoja1!$A$33:$N$51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[37]EMPRESA!$F$12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'[73]7422CW00'!#REF!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[52]Hoja1!$F$6</definedName>
    <definedName name="grupo4">[52]Hoja1!$F$7</definedName>
    <definedName name="grupo5">[52]Hoja1!$F$10</definedName>
    <definedName name="grupo6">[52]Hoja1!$F$11</definedName>
    <definedName name="grupo7">[52]Hoja1!$F$12</definedName>
    <definedName name="grupo8">[52]Hoja1!$F$13</definedName>
    <definedName name="grupo9">[52]Hoja1!$F$14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[75]BASE!$C$4:$H$255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[52]Datos!$D$8</definedName>
    <definedName name="hen">[52]Datos!$D$9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[42]steel!$F$7:$J$7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[52]Datos!$D$7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[52]Hoja1!$C$17</definedName>
    <definedName name="icbf">[52]Hoja1!$C$15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'[48]A. P. U.'!#REF!</definedName>
    <definedName name="IF">'[48]A.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'[76]1'!$N$41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[77]TABLAS!$A$1:$A$65536</definedName>
    <definedName name="Informe_semanal">#REF!</definedName>
    <definedName name="INGENIERIA1" hidden="1">#REF!</definedName>
    <definedName name="INGENIERIA11" hidden="1">#REF!</definedName>
    <definedName name="iniciales">'[26]Reservas de Petróleo'!$A$2,'[26]Reservas de Petróleo'!$A$1,'[26]Reservas de Petróleo'!$D$4,'[26]Reservas de Petróleo'!$D$1:$D$65536</definedName>
    <definedName name="Inicio">[32]BASES!$E$26</definedName>
    <definedName name="INPU">#REF!</definedName>
    <definedName name="INPUT">'[3]7422CW00'!#REF!</definedName>
    <definedName name="INSU">[78]INSUMOS!$A$1:$E$65536</definedName>
    <definedName name="Insumos_auxiliares" localSheetId="2">[79]Insumos!#REF!</definedName>
    <definedName name="Insumos_auxiliares">[79]Insumos!#REF!</definedName>
    <definedName name="Insumos_basicos" localSheetId="2">#REF!</definedName>
    <definedName name="Insumos_basicos">#REF!</definedName>
    <definedName name="Int">#REF!</definedName>
    <definedName name="InTap">[20]Interc.tapones!$E$1:$E$65536</definedName>
    <definedName name="INTER">[69]Hoja3!$F$7:$F$9</definedName>
    <definedName name="Intercambiadores">#REF!</definedName>
    <definedName name="Interest_Rate">#REF!</definedName>
    <definedName name="INTERMEDIA_I">#REF!</definedName>
    <definedName name="Interventor">[37]CONTRATO!$E$12</definedName>
    <definedName name="IntVal">'[20]Interc.válv.'!$E$1:$E$65536</definedName>
    <definedName name="INV_11">'[80]PR 1'!$A$2:$N$655</definedName>
    <definedName name="INV_Payments" localSheetId="3">[47]!INV_Payments</definedName>
    <definedName name="INV_Payments" localSheetId="1">[47]!INV_Payments</definedName>
    <definedName name="INV_Payments">[47]!INV_Payments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'[37]LIQUIDA-NOMINA'!$AT$4</definedName>
    <definedName name="issafp">[52]Hoja1!$C$19</definedName>
    <definedName name="isscs">[52]Hoja1!$C$21</definedName>
    <definedName name="isseps">[52]Hoja1!$C$20</definedName>
    <definedName name="ITEM">[75]BASE!$C$4:$H$255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[81]LISTADO!#REF!</definedName>
    <definedName name="LICITACION" localSheetId="2">#REF!</definedName>
    <definedName name="LICITACION">#REF!</definedName>
    <definedName name="LINEA" localSheetId="2">[82]CONT_ADI!#REF!</definedName>
    <definedName name="LINEA">[82]CONT_ADI!#REF!</definedName>
    <definedName name="ListaCantidad">#REF!</definedName>
    <definedName name="Listado">#REF!</definedName>
    <definedName name="Listado1">#REF!</definedName>
    <definedName name="ListaItem">#REF!</definedName>
    <definedName name="ListaUni">[83]TOTALES!$D$7:$D$654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[84]tub!$C$1:$J$39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3">[21]!absc</definedName>
    <definedName name="LOCA" localSheetId="1">[21]!absc</definedName>
    <definedName name="LOCA">[21]!absc</definedName>
    <definedName name="LOCA1" localSheetId="3">[35]!absc</definedName>
    <definedName name="LOCA1" localSheetId="1">[35]!absc</definedName>
    <definedName name="LOCA1">[35]!absc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'[34]Res-Accide-10'!#REF!</definedName>
    <definedName name="lun">'[34]Res-Accide-10'!#REF!</definedName>
    <definedName name="lv">#REF!</definedName>
    <definedName name="m">#REF!</definedName>
    <definedName name="MA" localSheetId="2">'[34]Res-Accide-10'!#REF!</definedName>
    <definedName name="MA">'[34]Res-Accide-10'!#REF!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[50]Insum!$A$68:$H$98</definedName>
    <definedName name="MAQUINAR">[51]Insum!$A$68:$H$98</definedName>
    <definedName name="mar" localSheetId="2">'[34]Res-Accide-10'!#REF!</definedName>
    <definedName name="mar">'[34]Res-Accide-10'!#REF!</definedName>
    <definedName name="MARCO_H">#REF!</definedName>
    <definedName name="marina">'[85]Informe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'[67]TABLA MATERIALES'!$A$3:$D$654</definedName>
    <definedName name="materiales">[66]materiales!$A$7:$A$1317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'[86]CCP,LEYES,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'[37]LIQUIDA-NOMINA'!$H$3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3">[9]!Módulo3.anexo1</definedName>
    <definedName name="Módulo3.anexo1" localSheetId="1">[9]!Módulo3.anexo1</definedName>
    <definedName name="Módulo3.anexo1">[9]!Módulo3.anexo1</definedName>
    <definedName name="Módulo3.anexo10" localSheetId="3">[9]!Módulo3.anexo10</definedName>
    <definedName name="Módulo3.anexo10" localSheetId="1">[9]!Módulo3.anexo10</definedName>
    <definedName name="Módulo3.anexo10">[9]!Módulo3.anexo10</definedName>
    <definedName name="Módulo3.anexo11" localSheetId="3">[9]!Módulo3.anexo11</definedName>
    <definedName name="Módulo3.anexo11" localSheetId="1">[9]!Módulo3.anexo11</definedName>
    <definedName name="Módulo3.anexo11">[9]!Módulo3.anexo11</definedName>
    <definedName name="Módulo3.anexo12" localSheetId="3">[9]!Módulo3.anexo12</definedName>
    <definedName name="Módulo3.anexo12" localSheetId="1">[9]!Módulo3.anexo12</definedName>
    <definedName name="Módulo3.anexo12">[9]!Módulo3.anexo12</definedName>
    <definedName name="Módulo3.anexo3" localSheetId="3">[9]!Módulo3.anexo3</definedName>
    <definedName name="Módulo3.anexo3" localSheetId="1">[9]!Módulo3.anexo3</definedName>
    <definedName name="Módulo3.anexo3">[9]!Módulo3.anexo3</definedName>
    <definedName name="Módulo3.anexo4" localSheetId="3">[9]!Módulo3.anexo4</definedName>
    <definedName name="Módulo3.anexo4" localSheetId="1">[9]!Módulo3.anexo4</definedName>
    <definedName name="Módulo3.anexo4">[9]!Módulo3.anexo4</definedName>
    <definedName name="Módulo3.anexo5" localSheetId="3">[9]!Módulo3.anexo5</definedName>
    <definedName name="Módulo3.anexo5" localSheetId="1">[9]!Módulo3.anexo5</definedName>
    <definedName name="Módulo3.anexo5">[9]!Módulo3.anexo5</definedName>
    <definedName name="Módulo3.anexo6" localSheetId="3">[9]!Módulo3.anexo6</definedName>
    <definedName name="Módulo3.anexo6" localSheetId="1">[9]!Módulo3.anexo6</definedName>
    <definedName name="Módulo3.anexo6">[9]!Módulo3.anexo6</definedName>
    <definedName name="Módulo8.anexo16" localSheetId="3">[9]!Módulo8.anexo16</definedName>
    <definedName name="Módulo8.anexo16" localSheetId="1">[9]!Módulo8.anexo16</definedName>
    <definedName name="Módulo8.anexo16">[9]!Módulo8.anexo16</definedName>
    <definedName name="MOE" hidden="1">{#N/A,#N/A,FALSE,"Hoja1";#N/A,#N/A,FALSE,"Hoja2"}</definedName>
    <definedName name="MONEDA">[87]Tablas!$AO$6:$AO$7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[42]steel!#REF!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3">[47]!Nada</definedName>
    <definedName name="Nada" localSheetId="1">[47]!Nada</definedName>
    <definedName name="Nada">[47]!Nada</definedName>
    <definedName name="Nafta_2">'[88] ASR+Nafta'!$K$19:$AS$19</definedName>
    <definedName name="Nafta2">'[88] ASR+Nafta'!$K$19:$AS$19</definedName>
    <definedName name="Nafta3">'[88]Todos+Nafta'!$K$19:$AS$19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[37]EMPRESA!$F$8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'[26]Reservas de Petróleo'!$A$2,'[26]Reservas de Petróleo'!$A$1,'[26]Reservas de Petróleo'!$D$4,'[26]Reservas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3">DATE(YEAR([89]!Loan_Start),MONTH([89]!Loan_Start)+Payment_Number,DAY([89]!Loan_Start))</definedName>
    <definedName name="obras1" localSheetId="1">DATE(YEAR([89]!Loan_Start),MONTH([89]!Loan_Start)+Payment_Number,DAY([89]!Loan_Start))</definedName>
    <definedName name="obras1">DATE(YEAR([89]!Loan_Start),MONTH([89]!Loan_Start)+Payment_Number,DAY([89]!Loan_Start))</definedName>
    <definedName name="obras11" hidden="1">#REF!</definedName>
    <definedName name="obras111" localSheetId="3">DATE(YEAR([90]!Loan_Start),MONTH([90]!Loan_Start)+Payment_Number,DAY([90]!Loan_Start))</definedName>
    <definedName name="obras111" localSheetId="1">DATE(YEAR([90]!Loan_Start),MONTH([90]!Loan_Start)+Payment_Number,DAY([90]!Loan_Start))</definedName>
    <definedName name="obras111">DATE(YEAR([90]!Loan_Start),MONTH([90]!Loan_Start)+Payment_Number,DAY([90]!Loan_Start))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[66]otros!$A$6:$A$1235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[54]Tablas!$A$1:$A$65536</definedName>
    <definedName name="Pay_Date">#REF!</definedName>
    <definedName name="Pay_Num">#REF!</definedName>
    <definedName name="Payment_Date" localSheetId="3">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3">DATE(YEAR([90]!Loan_Start),MONTH([90]!Loan_Start)+Payment_Number,DAY([90]!Loan_Start))</definedName>
    <definedName name="Payment_Date1" localSheetId="1">DATE(YEAR([90]!Loan_Start),MONTH([90]!Loan_Start)+Payment_Number,DAY([90]!Loan_Start))</definedName>
    <definedName name="Payment_Date1">DATE(YEAR([90]!Loan_Start),MONTH([90]!Loan_Start)+Payment_Number,DAY([90]!Loan_Start))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[39]Hoja1!$C$1</definedName>
    <definedName name="PeriodoPago">'[37]LIQUIDA-NOMINA'!$C$4</definedName>
    <definedName name="PeriodoRepago">#REF!</definedName>
    <definedName name="PeriodoRepagoCCP">#REF!</definedName>
    <definedName name="phed">[52]Hoja1!$C$4</definedName>
    <definedName name="phen">[52]Hoja1!$C$5</definedName>
    <definedName name="Pindis">#REF!</definedName>
    <definedName name="pint">'[73]7422CW00'!#REF!</definedName>
    <definedName name="pintura">'[73]7422CW00'!#REF!</definedName>
    <definedName name="pintyura">[91]STRSUMM0!#REF!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[32]BASES!$E$27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[33]BASES!$E$26</definedName>
    <definedName name="Porcentaje">#REF!</definedName>
    <definedName name="PORCENTAJE1">#REF!</definedName>
    <definedName name="PORTADA2">'[92]Hoja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[54]Tablas!$C$1:$C$65536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[43]medelo!$D$46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'[85]Informe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[52]Hoja1!$C$3</definedName>
    <definedName name="prnf">[52]Hoja1!$C$6</definedName>
    <definedName name="ProbRange">0</definedName>
    <definedName name="ProbRangeMit">0</definedName>
    <definedName name="PROC">#REF!</definedName>
    <definedName name="PROCEDIM_SELECC">#REF!</definedName>
    <definedName name="PROCESO">#REF!</definedName>
    <definedName name="PRODUCTO">#REF!</definedName>
    <definedName name="PrOfic">[32]BASES!$B$31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3">[28]!absc</definedName>
    <definedName name="PRUEBA" localSheetId="1">[28]!absc</definedName>
    <definedName name="PRUEBA">[28]!absc</definedName>
    <definedName name="prueba1" localSheetId="3">[28]!absc</definedName>
    <definedName name="prueba1" localSheetId="1">[28]!absc</definedName>
    <definedName name="prueba1">[28]!absc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'[93]ORITO 02 '!$A$12</definedName>
    <definedName name="Pwf_actual">'[93]ORITO 02 '!$E$6</definedName>
    <definedName name="Pwf_i">[43]medelo!$A$66:$A$83</definedName>
    <definedName name="Pwf_min">'[93]ORITO 02 '!$E$8</definedName>
    <definedName name="Pwfd">#REF!</definedName>
    <definedName name="Q" localSheetId="2">#REF!</definedName>
    <definedName name="Q">#REF!</definedName>
    <definedName name="Q_actual">'[93]ORITO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[43]medelo!$B$63</definedName>
    <definedName name="qqqqqw" localSheetId="2" hidden="1">{"via1",#N/A,TRUE,"general";"via2",#N/A,TRUE,"general";"via3",#N/A,TRUE,"general"}</definedName>
    <definedName name="qqqqqw" hidden="1">{"via1",#N/A,TRUE,"general";"via2",#N/A,TRUE,"general";"via3",#N/A,TRUE,"general"}</definedName>
    <definedName name="QS">#REF!</definedName>
    <definedName name="Qt">'[93]ORITO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'[88] ASR+Nafta'!$E$9:$E$21</definedName>
    <definedName name="Recall_3">'[88]Todos+Nafta'!$E$9:$E$21</definedName>
    <definedName name="Recorder">#REF!</definedName>
    <definedName name="recursos">[94]RECURSOS!$A$8:$A$204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[87]Tablas!$M$6:$M$8</definedName>
    <definedName name="REGIONAL">[87]Tablas!$I$6:$I$10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'[26]Reservas de Petróleo'!$A$2,'[26]Reservas de Petróleo'!$A$1,'[26]Reservas de Petróleo'!$D$4,'[26]Reservas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[95]original_sist!$B$1:$L$167</definedName>
    <definedName name="RESU">#REF!</definedName>
    <definedName name="resu8" localSheetId="3">[9]!resu8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[32]BASES!$E$31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[96]Ingenieria!#REF!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[52]Datos!$D$12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'[97]Form5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[32]BASES!$E$41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[52]Hoja1!$C$14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[52]Hoja1!$C$12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[42]steel!#REF!</definedName>
    <definedName name="SHEET">'[3]7422CW00'!#REF!</definedName>
    <definedName name="SHEET_KP">[42]steel!$C$7:$L$47</definedName>
    <definedName name="SHEET_MR">[42]steel!$C$7:$J$47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[37]CONTRATO!$I$9</definedName>
    <definedName name="smlv2001">[37]CONTRATO!$H$9</definedName>
    <definedName name="SMML">'[62]ASPECTOS TECNICOS'!$O$12:$P$32</definedName>
    <definedName name="SN">[10]EMPRESA!$G$29</definedName>
    <definedName name="SOLD._4_">#REF!</definedName>
    <definedName name="SOLD._6_">#REF!</definedName>
    <definedName name="SOLD._8_">#REF!</definedName>
    <definedName name="solver_adj" localSheetId="3" hidden="1">'HOJA (1)'!#REF!</definedName>
    <definedName name="solver_adj" localSheetId="2" hidden="1">'INDICAR CÓDIGO DEL ITEM DE PAGO'!#REF!</definedName>
    <definedName name="solver_adj" localSheetId="0" hidden="1">'PRESUPUESTO OFICIAL (Entidad)'!$K$395</definedName>
    <definedName name="solver_adj" localSheetId="1" hidden="1">'PROPUESTA ECONOMICA(Proponente)'!$K$395</definedName>
    <definedName name="solver_cvg" localSheetId="3" hidden="1">0.0001</definedName>
    <definedName name="solver_cvg" localSheetId="2" hidden="1">0.0001</definedName>
    <definedName name="solver_cvg" localSheetId="0" hidden="1">0.0001</definedName>
    <definedName name="solver_cvg" localSheetId="1" hidden="1">0.0001</definedName>
    <definedName name="solver_drv" localSheetId="3" hidden="1">1</definedName>
    <definedName name="solver_drv" localSheetId="2" hidden="1">1</definedName>
    <definedName name="solver_drv" localSheetId="0" hidden="1">1</definedName>
    <definedName name="solver_drv" localSheetId="1" hidden="1">1</definedName>
    <definedName name="solver_est" localSheetId="3" hidden="1">1</definedName>
    <definedName name="solver_est" localSheetId="2" hidden="1">1</definedName>
    <definedName name="solver_est" localSheetId="0" hidden="1">1</definedName>
    <definedName name="solver_est" localSheetId="1" hidden="1">1</definedName>
    <definedName name="solver_itr" localSheetId="3" hidden="1">100</definedName>
    <definedName name="solver_itr" localSheetId="2" hidden="1">100</definedName>
    <definedName name="solver_itr" localSheetId="0" hidden="1">100</definedName>
    <definedName name="solver_itr" localSheetId="1" hidden="1">100</definedName>
    <definedName name="solver_lhs1" localSheetId="3" hidden="1">'HOJA (1)'!#REF!</definedName>
    <definedName name="solver_lhs1" localSheetId="2" hidden="1">'INDICAR CÓDIGO DEL ITEM DE PAGO'!#REF!</definedName>
    <definedName name="solver_lhs1" localSheetId="0" hidden="1">'PRESUPUESTO OFICIAL (Entidad)'!$K$401</definedName>
    <definedName name="solver_lhs1" localSheetId="1" hidden="1">'PROPUESTA ECONOMICA(Proponente)'!$K$401</definedName>
    <definedName name="solver_lin" localSheetId="3" hidden="1">2</definedName>
    <definedName name="solver_lin" localSheetId="2" hidden="1">2</definedName>
    <definedName name="solver_lin" localSheetId="0" hidden="1">2</definedName>
    <definedName name="solver_lin" localSheetId="1" hidden="1">2</definedName>
    <definedName name="solver_neg" localSheetId="3" hidden="1">2</definedName>
    <definedName name="solver_neg" localSheetId="2" hidden="1">2</definedName>
    <definedName name="solver_neg" localSheetId="0" hidden="1">2</definedName>
    <definedName name="solver_neg" localSheetId="1" hidden="1">2</definedName>
    <definedName name="solver_num" localSheetId="3" hidden="1">1</definedName>
    <definedName name="solver_num" localSheetId="2" hidden="1">1</definedName>
    <definedName name="solver_num" localSheetId="0" hidden="1">1</definedName>
    <definedName name="solver_num" localSheetId="1" hidden="1">1</definedName>
    <definedName name="solver_nwt" localSheetId="3" hidden="1">1</definedName>
    <definedName name="solver_nwt" localSheetId="2" hidden="1">1</definedName>
    <definedName name="solver_nwt" localSheetId="0" hidden="1">1</definedName>
    <definedName name="solver_nwt" localSheetId="1" hidden="1">1</definedName>
    <definedName name="solver_opt" localSheetId="3" hidden="1">'HOJA (1)'!#REF!</definedName>
    <definedName name="solver_opt" localSheetId="2" hidden="1">'INDICAR CÓDIGO DEL ITEM DE PAGO'!#REF!</definedName>
    <definedName name="solver_opt" localSheetId="0" hidden="1">'PRESUPUESTO OFICIAL (Entidad)'!$K$401</definedName>
    <definedName name="solver_opt" localSheetId="1" hidden="1">'PROPUESTA ECONOMICA(Proponente)'!$K$401</definedName>
    <definedName name="solver_pre" localSheetId="3" hidden="1">0.000001</definedName>
    <definedName name="solver_pre" localSheetId="2" hidden="1">0.000001</definedName>
    <definedName name="solver_pre" localSheetId="0" hidden="1">0.000001</definedName>
    <definedName name="solver_pre" localSheetId="1" hidden="1">0.000001</definedName>
    <definedName name="solver_rel1" localSheetId="3" hidden="1">2</definedName>
    <definedName name="solver_rel1" localSheetId="2" hidden="1">2</definedName>
    <definedName name="solver_rel1" localSheetId="0" hidden="1">2</definedName>
    <definedName name="solver_rel1" localSheetId="1" hidden="1">2</definedName>
    <definedName name="solver_rhs1" localSheetId="3" hidden="1">'HOJA (1)'!#REF!</definedName>
    <definedName name="solver_rhs1" localSheetId="2" hidden="1">'INDICAR CÓDIGO DEL ITEM DE PAGO'!#REF!</definedName>
    <definedName name="solver_rhs1" localSheetId="0" hidden="1">'PRESUPUESTO OFICIAL (Entidad)'!$K$402</definedName>
    <definedName name="solver_rhs1" localSheetId="1" hidden="1">'PROPUESTA ECONOMICA(Proponente)'!$K$402</definedName>
    <definedName name="solver_scl" localSheetId="3" hidden="1">2</definedName>
    <definedName name="solver_scl" localSheetId="2" hidden="1">2</definedName>
    <definedName name="solver_scl" localSheetId="0" hidden="1">2</definedName>
    <definedName name="solver_scl" localSheetId="1" hidden="1">2</definedName>
    <definedName name="solver_sho" localSheetId="3" hidden="1">2</definedName>
    <definedName name="solver_sho" localSheetId="2" hidden="1">2</definedName>
    <definedName name="solver_sho" localSheetId="0" hidden="1">2</definedName>
    <definedName name="solver_sho" localSheetId="1" hidden="1">2</definedName>
    <definedName name="solver_tim" localSheetId="3" hidden="1">100</definedName>
    <definedName name="solver_tim" localSheetId="2" hidden="1">100</definedName>
    <definedName name="solver_tim" localSheetId="0" hidden="1">100</definedName>
    <definedName name="solver_tim" localSheetId="1" hidden="1">100</definedName>
    <definedName name="solver_tol" localSheetId="3" hidden="1">0.05</definedName>
    <definedName name="solver_tol" localSheetId="2" hidden="1">0.05</definedName>
    <definedName name="solver_tol" localSheetId="0" hidden="1">0.05</definedName>
    <definedName name="solver_tol" localSheetId="1" hidden="1">0.05</definedName>
    <definedName name="solver_typ" localSheetId="3" hidden="1">3</definedName>
    <definedName name="solver_typ" localSheetId="2" hidden="1">3</definedName>
    <definedName name="solver_typ" localSheetId="0" hidden="1">3</definedName>
    <definedName name="solver_typ" localSheetId="1" hidden="1">3</definedName>
    <definedName name="solver_val" localSheetId="3" hidden="1">63899000000</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[52]Hoja1!$C$25</definedName>
    <definedName name="ssh">[52]Hoja1!$C$24</definedName>
    <definedName name="sss" localSheetId="3">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'[98]PxQ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[49]Hoja1!$F$60</definedName>
    <definedName name="Summary" localSheetId="2">#REF!</definedName>
    <definedName name="Summary">#REF!</definedName>
    <definedName name="SUP_ART">[42]steel!#REF!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[54]Tablas!$H$1:$H$65536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3">[21]!absc</definedName>
    <definedName name="t" localSheetId="1">[21]!absc</definedName>
    <definedName name="t">[21]!absc</definedName>
    <definedName name="t_1" localSheetId="3">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[54]Tablas!$B$1:$B$65536</definedName>
    <definedName name="TABLA" localSheetId="2">#REF!</definedName>
    <definedName name="TABLA">#REF!</definedName>
    <definedName name="tabla1">[99]Hoja3!$B$4:$F$28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[37]EMPRESA!$F$24</definedName>
    <definedName name="TARIFAS">[100]TARIFAS!$A$1:$F$52</definedName>
    <definedName name="TarifaSalud">[37]EMPRESA!$F$26</definedName>
    <definedName name="Tasa">#REF!</definedName>
    <definedName name="TASA_DE_CAMBIO">#REF!</definedName>
    <definedName name="Tasa1">'[101]Bases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[37]EMPRESA!$F$16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[33]BASES!$E$27</definedName>
    <definedName name="TIPO">#REF!</definedName>
    <definedName name="TIPO_GRUPO">#REF!</definedName>
    <definedName name="TipoGC">[87]Tablas!$U$6:$U$15</definedName>
    <definedName name="TipoNeces">[87]Tablas!$Q$6:$Q$8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[52]Datos!$D$14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3">Scheduled_Payment+Extra_Payment</definedName>
    <definedName name="Total_Payment" localSheetId="1">Scheduled_Payment+Extra_Payment</definedName>
    <definedName name="Total_Payment">Scheduled_Payment+Extra_Payment</definedName>
    <definedName name="Total_Payment1" localSheetId="3">Scheduled_Payment+Extra_Payment</definedName>
    <definedName name="Total_Payment1" localSheetId="1">Scheduled_Payment+Extra_Payment</definedName>
    <definedName name="Total_Payment1">Scheduled_Payment+Extra_Payment</definedName>
    <definedName name="total1">#REF!</definedName>
    <definedName name="TotalCesantias">'[37]NOMINA 1'!$N$38</definedName>
    <definedName name="TOTALHH">#REF!</definedName>
    <definedName name="TOTALHH1">#REF!</definedName>
    <definedName name="TotalVacaciones">'[37]NOMINA 1'!$N$37</definedName>
    <definedName name="TotAuxAlim">'[10]NOMINA-1'!$E$37</definedName>
    <definedName name="TotAuxAlimentacion">'[37]NOMINA 1'!$E$38</definedName>
    <definedName name="TotAuxCom">'[10]NOMINA-1'!$E$39</definedName>
    <definedName name="TotAuxComi">'[37]NOMINA 1'!$E$40</definedName>
    <definedName name="TotAuxDotacion">'[37]NOMINA 1'!$E$41</definedName>
    <definedName name="TotAuxHab">'[37]NOMINA 1'!$E$37</definedName>
    <definedName name="TotAuxTransporte">'[37]NOMINA 1'!$E$39</definedName>
    <definedName name="TotBasico">'[37]NOMINA 1'!$E$35</definedName>
    <definedName name="TotCom">'[10]NOMINA-1'!$E$41</definedName>
    <definedName name="TotComision">'[37]NOMINA 1'!$E$42</definedName>
    <definedName name="TotExtras">'[37]NOMINA 1'!$E$36</definedName>
    <definedName name="TotIntercesantias">'[37]NOMINA 1'!$N$39</definedName>
    <definedName name="TotPrimaServicios">'[37]NOMINA 1'!$N$36</definedName>
    <definedName name="TotPrimaServicos">'[37]NOMINA 1'!$N$36</definedName>
    <definedName name="TotPrimaVacaciones">'[37]NOMINA 1'!$N$41</definedName>
    <definedName name="TotPrimConv">'[10]NOMINA-1'!$N$39</definedName>
    <definedName name="TotPrimConvencional">'[37]NOMINA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[102]desmonte!$E$48</definedName>
    <definedName name="TRAT">[103]desmonte!$E$48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[104]Tablas!$B$2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'[86]CCP,LEYES,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'[105]Lista APU'!$A$3:$D$479</definedName>
    <definedName name="UNITARIO">[106]Unitarios!$A$3:$D$13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'[76]1'!$N$42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[107]CONTRATO!$E$9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'[73]7422CW00'!#REF!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[87]Tablas!$A$6:$A$26</definedName>
    <definedName name="VigenciaDolares">#REF!</definedName>
    <definedName name="VigenciaPesos">#REF!</definedName>
    <definedName name="VIGFUTURA">[87]Tablas!$J$6:$J$8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[47]Personalizar!$E$15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'[108]2004'!#REF!</definedName>
    <definedName name="Wcut">#REF!</definedName>
    <definedName name="WD">#REF!</definedName>
    <definedName name="WDD" hidden="1">{#N/A,#N/A,FALSE,"orthoflow";#N/A,#N/A,FALSE,"Miscelaneos";#N/A,#N/A,FALSE,"Instrumentacio";#N/A,#N/A,FALSE,"Electrico";#N/A,#N/A,FALSE,"Valv. Seguridad"}</definedName>
    <definedName name="WDFSDF" localSheetId="2">'[34]Res-Accide-10'!#REF!</definedName>
    <definedName name="WDFSDF">'[34]Res-Accide-10'!#REF!</definedName>
    <definedName name="wedw">#REF!</definedName>
    <definedName name="WEFWE" localSheetId="2">'[34]Res-Accide-10'!#REF!</definedName>
    <definedName name="WEFWE">'[34]Res-Accide-10'!#REF!</definedName>
    <definedName name="WER">'[34]Res-Accide-10'!$S$2:$S$7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'[34]Res-Accide-10'!#REF!</definedName>
    <definedName name="WILSON">'[34]Res-Accide-10'!#REF!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3">[109]!absc</definedName>
    <definedName name="xxxxx" localSheetId="1">[109]!absc</definedName>
    <definedName name="xxxxx">[109]!absc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3">[21]!absc</definedName>
    <definedName name="Y" localSheetId="1">[21]!absc</definedName>
    <definedName name="Y">[21]!absc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'[110]AISLAMIENTO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'[48]A. P. U.'!#REF!</definedName>
    <definedName name="ZZZZZZZZZZZ">'[48]A.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92" i="279" l="1"/>
  <c r="K391" i="279"/>
  <c r="K390" i="279"/>
  <c r="K389" i="279"/>
  <c r="K388" i="279"/>
  <c r="K387" i="279"/>
  <c r="K386" i="279"/>
  <c r="K385" i="279"/>
  <c r="K384" i="279"/>
  <c r="K383" i="279"/>
  <c r="K382" i="279"/>
  <c r="K381" i="279"/>
  <c r="K380" i="279"/>
  <c r="K379" i="279"/>
  <c r="K378" i="279"/>
  <c r="K377" i="279"/>
  <c r="K376" i="279"/>
  <c r="K375" i="279"/>
  <c r="K374" i="279"/>
  <c r="K373" i="279"/>
  <c r="K372" i="279"/>
  <c r="C368" i="279"/>
  <c r="K367" i="279"/>
  <c r="K366" i="279"/>
  <c r="K365" i="279"/>
  <c r="K364" i="279"/>
  <c r="K363" i="279"/>
  <c r="K362" i="279"/>
  <c r="K361" i="279"/>
  <c r="K360" i="279"/>
  <c r="K359" i="279"/>
  <c r="K358" i="279"/>
  <c r="K357" i="279"/>
  <c r="K356" i="279"/>
  <c r="K355" i="279"/>
  <c r="K354" i="279"/>
  <c r="K353" i="279"/>
  <c r="K352" i="279"/>
  <c r="C350" i="279"/>
  <c r="C349" i="279"/>
  <c r="K348" i="279"/>
  <c r="K349" i="279" s="1"/>
  <c r="C346" i="279"/>
  <c r="K345" i="279"/>
  <c r="K344" i="279"/>
  <c r="K343" i="279"/>
  <c r="K342" i="279"/>
  <c r="K341" i="279"/>
  <c r="K340" i="279"/>
  <c r="K339" i="279"/>
  <c r="K338" i="279"/>
  <c r="K337" i="279"/>
  <c r="K336" i="279"/>
  <c r="K335" i="279"/>
  <c r="K334" i="279"/>
  <c r="K333" i="279"/>
  <c r="C331" i="279"/>
  <c r="K330" i="279"/>
  <c r="K329" i="279"/>
  <c r="K328" i="279"/>
  <c r="K327" i="279"/>
  <c r="K326" i="279"/>
  <c r="K325" i="279"/>
  <c r="K324" i="279"/>
  <c r="K323" i="279"/>
  <c r="K322" i="279"/>
  <c r="K321" i="279"/>
  <c r="K320" i="279"/>
  <c r="K319" i="279"/>
  <c r="C317" i="279"/>
  <c r="K316" i="279"/>
  <c r="K315" i="279"/>
  <c r="K314" i="279"/>
  <c r="K313" i="279"/>
  <c r="K312" i="279"/>
  <c r="K311" i="279"/>
  <c r="K310" i="279"/>
  <c r="K309" i="279"/>
  <c r="K308" i="279"/>
  <c r="K307" i="279"/>
  <c r="K306" i="279"/>
  <c r="C304" i="279"/>
  <c r="K303" i="279"/>
  <c r="K302" i="279"/>
  <c r="K301" i="279"/>
  <c r="K300" i="279"/>
  <c r="K299" i="279"/>
  <c r="K298" i="279"/>
  <c r="K297" i="279"/>
  <c r="K296" i="279"/>
  <c r="K295" i="279"/>
  <c r="K294" i="279"/>
  <c r="K293" i="279"/>
  <c r="K292" i="279"/>
  <c r="K291" i="279"/>
  <c r="K290" i="279"/>
  <c r="C288" i="279"/>
  <c r="K287" i="279"/>
  <c r="K286" i="279"/>
  <c r="K285" i="279"/>
  <c r="K284" i="279"/>
  <c r="K283" i="279"/>
  <c r="K282" i="279"/>
  <c r="K281" i="279"/>
  <c r="K280" i="279"/>
  <c r="K279" i="279"/>
  <c r="K278" i="279"/>
  <c r="K277" i="279"/>
  <c r="K276" i="279"/>
  <c r="K275" i="279"/>
  <c r="K274" i="279"/>
  <c r="K273" i="279"/>
  <c r="K272" i="279"/>
  <c r="K271" i="279"/>
  <c r="K270" i="279"/>
  <c r="K269" i="279"/>
  <c r="K268" i="279"/>
  <c r="K267" i="279"/>
  <c r="K266" i="279"/>
  <c r="K265" i="279"/>
  <c r="K264" i="279"/>
  <c r="K263" i="279"/>
  <c r="K262" i="279"/>
  <c r="K261" i="279"/>
  <c r="K260" i="279"/>
  <c r="K259" i="279"/>
  <c r="K258" i="279"/>
  <c r="K257" i="279"/>
  <c r="K256" i="279"/>
  <c r="K255" i="279"/>
  <c r="K254" i="279"/>
  <c r="K253" i="279"/>
  <c r="K252" i="279"/>
  <c r="K251" i="279"/>
  <c r="K250" i="279"/>
  <c r="K249" i="279"/>
  <c r="K248" i="279"/>
  <c r="K247" i="279"/>
  <c r="K246" i="279"/>
  <c r="K245" i="279"/>
  <c r="K244" i="279"/>
  <c r="K243" i="279"/>
  <c r="K242" i="279"/>
  <c r="K241" i="279"/>
  <c r="C239" i="279"/>
  <c r="K238" i="279"/>
  <c r="K237" i="279"/>
  <c r="K236" i="279"/>
  <c r="K235" i="279"/>
  <c r="K234" i="279"/>
  <c r="K233" i="279"/>
  <c r="K232" i="279"/>
  <c r="K231" i="279"/>
  <c r="K230" i="279"/>
  <c r="K229" i="279"/>
  <c r="K228" i="279"/>
  <c r="K227" i="279"/>
  <c r="K226" i="279"/>
  <c r="K225" i="279"/>
  <c r="K224" i="279"/>
  <c r="K223" i="279"/>
  <c r="K222" i="279"/>
  <c r="K221" i="279"/>
  <c r="K220" i="279"/>
  <c r="K219" i="279"/>
  <c r="K218" i="279"/>
  <c r="K217" i="279"/>
  <c r="K216" i="279"/>
  <c r="K215" i="279"/>
  <c r="K214" i="279"/>
  <c r="K213" i="279"/>
  <c r="K212" i="279"/>
  <c r="K211" i="279"/>
  <c r="K210" i="279"/>
  <c r="K209" i="279"/>
  <c r="K208" i="279"/>
  <c r="K207" i="279"/>
  <c r="K206" i="279"/>
  <c r="K205" i="279"/>
  <c r="K204" i="279"/>
  <c r="K203" i="279"/>
  <c r="K202" i="279"/>
  <c r="K201" i="279"/>
  <c r="K200" i="279"/>
  <c r="K199" i="279"/>
  <c r="K198" i="279"/>
  <c r="C196" i="279"/>
  <c r="K195" i="279"/>
  <c r="K194" i="279"/>
  <c r="K193" i="279"/>
  <c r="K192" i="279"/>
  <c r="K191" i="279"/>
  <c r="K190" i="279"/>
  <c r="K189" i="279"/>
  <c r="K188" i="279"/>
  <c r="K187" i="279"/>
  <c r="K186" i="279"/>
  <c r="K185" i="279"/>
  <c r="K184" i="279"/>
  <c r="K183" i="279"/>
  <c r="K182" i="279"/>
  <c r="K181" i="279"/>
  <c r="K180" i="279"/>
  <c r="K179" i="279"/>
  <c r="K178" i="279"/>
  <c r="K177" i="279"/>
  <c r="K176" i="279"/>
  <c r="K175" i="279"/>
  <c r="K174" i="279"/>
  <c r="K173" i="279"/>
  <c r="K172" i="279"/>
  <c r="K171" i="279"/>
  <c r="K170" i="279"/>
  <c r="K169" i="279"/>
  <c r="K168" i="279"/>
  <c r="C166" i="279"/>
  <c r="K165" i="279"/>
  <c r="K164" i="279"/>
  <c r="K163" i="279"/>
  <c r="K162" i="279"/>
  <c r="K161" i="279"/>
  <c r="K160" i="279"/>
  <c r="K159" i="279"/>
  <c r="K158" i="279"/>
  <c r="K157" i="279"/>
  <c r="K156" i="279"/>
  <c r="K155" i="279"/>
  <c r="K154" i="279"/>
  <c r="K153" i="279"/>
  <c r="K152" i="279"/>
  <c r="K151" i="279"/>
  <c r="K150" i="279"/>
  <c r="K149" i="279"/>
  <c r="K148" i="279"/>
  <c r="K147" i="279"/>
  <c r="K146" i="279"/>
  <c r="K145" i="279"/>
  <c r="K144" i="279"/>
  <c r="K143" i="279"/>
  <c r="K142" i="279"/>
  <c r="K141" i="279"/>
  <c r="K140" i="279"/>
  <c r="K139" i="279"/>
  <c r="K138" i="279"/>
  <c r="K137" i="279"/>
  <c r="K136" i="279"/>
  <c r="C133" i="279"/>
  <c r="C132" i="279"/>
  <c r="K131" i="279"/>
  <c r="K130" i="279"/>
  <c r="K129" i="279"/>
  <c r="K128" i="279"/>
  <c r="K127" i="279"/>
  <c r="C125" i="279"/>
  <c r="K124" i="279"/>
  <c r="K123" i="279"/>
  <c r="K122" i="279"/>
  <c r="K121" i="279"/>
  <c r="K120" i="279"/>
  <c r="C118" i="279"/>
  <c r="K117" i="279"/>
  <c r="K116" i="279"/>
  <c r="K115" i="279"/>
  <c r="K114" i="279"/>
  <c r="K113" i="279"/>
  <c r="K112" i="279"/>
  <c r="K111" i="279"/>
  <c r="K110" i="279"/>
  <c r="K109" i="279"/>
  <c r="K108" i="279"/>
  <c r="C106" i="279"/>
  <c r="K105" i="279"/>
  <c r="K104" i="279"/>
  <c r="K103" i="279"/>
  <c r="K102" i="279"/>
  <c r="K101" i="279"/>
  <c r="K100" i="279"/>
  <c r="K99" i="279"/>
  <c r="K98" i="279"/>
  <c r="K97" i="279"/>
  <c r="K96" i="279"/>
  <c r="C93" i="279"/>
  <c r="C92" i="279"/>
  <c r="K91" i="279"/>
  <c r="K90" i="279"/>
  <c r="K89" i="279"/>
  <c r="K88" i="279"/>
  <c r="K87" i="279"/>
  <c r="C85" i="279"/>
  <c r="K84" i="279"/>
  <c r="K83" i="279"/>
  <c r="K82" i="279"/>
  <c r="K81" i="279"/>
  <c r="K80" i="279"/>
  <c r="K79" i="279"/>
  <c r="K78" i="279"/>
  <c r="K77" i="279"/>
  <c r="K76" i="279"/>
  <c r="K75" i="279"/>
  <c r="K74" i="279"/>
  <c r="K73" i="279"/>
  <c r="K72" i="279"/>
  <c r="K71" i="279"/>
  <c r="K70" i="279"/>
  <c r="K69" i="279"/>
  <c r="K68" i="279"/>
  <c r="K67" i="279"/>
  <c r="K66" i="279"/>
  <c r="K65" i="279"/>
  <c r="K64" i="279"/>
  <c r="K63" i="279"/>
  <c r="K62" i="279"/>
  <c r="C59" i="279"/>
  <c r="K58" i="279"/>
  <c r="K57" i="279"/>
  <c r="K56" i="279"/>
  <c r="K55" i="279"/>
  <c r="K54" i="279"/>
  <c r="K53" i="279"/>
  <c r="K52" i="279"/>
  <c r="K51" i="279"/>
  <c r="K50" i="279"/>
  <c r="K49" i="279"/>
  <c r="K48" i="279"/>
  <c r="K47" i="279"/>
  <c r="K46" i="279"/>
  <c r="C44" i="279"/>
  <c r="K43" i="279"/>
  <c r="K42" i="279"/>
  <c r="K41" i="279"/>
  <c r="K40" i="279"/>
  <c r="K39" i="279"/>
  <c r="K38" i="279"/>
  <c r="K37" i="279"/>
  <c r="K36" i="279"/>
  <c r="K35" i="279"/>
  <c r="K34" i="279"/>
  <c r="K33" i="279"/>
  <c r="K32" i="279"/>
  <c r="K31" i="279"/>
  <c r="K30" i="279"/>
  <c r="K29" i="279"/>
  <c r="K28" i="279"/>
  <c r="K27" i="279"/>
  <c r="K26" i="279"/>
  <c r="K25" i="279"/>
  <c r="K24" i="279"/>
  <c r="K23" i="279"/>
  <c r="K22" i="279"/>
  <c r="K21" i="279"/>
  <c r="K20" i="279"/>
  <c r="K19" i="279"/>
  <c r="C17" i="279"/>
  <c r="K16" i="279"/>
  <c r="K15" i="279"/>
  <c r="K14" i="279"/>
  <c r="C349" i="265"/>
  <c r="K348" i="265"/>
  <c r="K349" i="265" s="1"/>
  <c r="K345" i="265"/>
  <c r="C346" i="265"/>
  <c r="K344" i="265"/>
  <c r="K343" i="265"/>
  <c r="K342" i="265"/>
  <c r="K341" i="265"/>
  <c r="K340" i="265"/>
  <c r="K339" i="265"/>
  <c r="K338" i="265"/>
  <c r="K337" i="265"/>
  <c r="K336" i="265"/>
  <c r="K335" i="265"/>
  <c r="K334" i="265"/>
  <c r="K333" i="265"/>
  <c r="K330" i="265"/>
  <c r="C331" i="265"/>
  <c r="K329" i="265"/>
  <c r="K328" i="265"/>
  <c r="K327" i="265"/>
  <c r="K326" i="265"/>
  <c r="K325" i="265"/>
  <c r="K324" i="265"/>
  <c r="K323" i="265"/>
  <c r="K322" i="265"/>
  <c r="K321" i="265"/>
  <c r="K320" i="265"/>
  <c r="K319" i="265"/>
  <c r="C317" i="265"/>
  <c r="K316" i="265"/>
  <c r="K315" i="265"/>
  <c r="K314" i="265"/>
  <c r="K313" i="265"/>
  <c r="K312" i="265"/>
  <c r="K311" i="265"/>
  <c r="K310" i="265"/>
  <c r="K309" i="265"/>
  <c r="K308" i="265"/>
  <c r="K307" i="265"/>
  <c r="K306" i="265"/>
  <c r="K317" i="265" s="1"/>
  <c r="K17" i="279" l="1"/>
  <c r="K317" i="279"/>
  <c r="K44" i="279"/>
  <c r="K85" i="279"/>
  <c r="K92" i="279"/>
  <c r="K239" i="279"/>
  <c r="K288" i="279"/>
  <c r="K304" i="279"/>
  <c r="K346" i="279"/>
  <c r="K106" i="279"/>
  <c r="K125" i="279"/>
  <c r="K196" i="279"/>
  <c r="K368" i="279"/>
  <c r="K59" i="279"/>
  <c r="K118" i="279"/>
  <c r="K166" i="279"/>
  <c r="K392" i="279"/>
  <c r="K393" i="279" s="1"/>
  <c r="K396" i="279" s="1"/>
  <c r="K132" i="279"/>
  <c r="K331" i="279"/>
  <c r="K331" i="265"/>
  <c r="K346" i="265"/>
  <c r="K350" i="279" l="1"/>
  <c r="K369" i="279" s="1"/>
  <c r="K395" i="279" s="1"/>
  <c r="K397" i="279" s="1"/>
  <c r="K133" i="279"/>
  <c r="K93" i="279"/>
  <c r="K387" i="265"/>
  <c r="K388" i="265"/>
  <c r="K389" i="265"/>
  <c r="K390" i="265"/>
  <c r="C392" i="265"/>
  <c r="C132" i="265"/>
  <c r="K131" i="265"/>
  <c r="K130" i="265"/>
  <c r="K129" i="265"/>
  <c r="K128" i="265"/>
  <c r="K127" i="265"/>
  <c r="C125" i="265"/>
  <c r="K124" i="265"/>
  <c r="K123" i="265"/>
  <c r="K122" i="265"/>
  <c r="K121" i="265"/>
  <c r="K120" i="265"/>
  <c r="C118" i="265"/>
  <c r="K117" i="265"/>
  <c r="K116" i="265"/>
  <c r="K115" i="265"/>
  <c r="K114" i="265"/>
  <c r="K113" i="265"/>
  <c r="K112" i="265"/>
  <c r="K111" i="265"/>
  <c r="K110" i="265"/>
  <c r="K109" i="265"/>
  <c r="K108" i="265"/>
  <c r="C133" i="265"/>
  <c r="C106" i="265"/>
  <c r="K105" i="265"/>
  <c r="K104" i="265"/>
  <c r="K103" i="265"/>
  <c r="K102" i="265"/>
  <c r="K101" i="265"/>
  <c r="K100" i="265"/>
  <c r="K99" i="265"/>
  <c r="K98" i="265"/>
  <c r="K97" i="265"/>
  <c r="K96" i="265"/>
  <c r="C93" i="265"/>
  <c r="C59" i="265"/>
  <c r="K58" i="265"/>
  <c r="K57" i="265"/>
  <c r="K56" i="265"/>
  <c r="K55" i="265"/>
  <c r="K54" i="265"/>
  <c r="K53" i="265"/>
  <c r="K52" i="265"/>
  <c r="K51" i="265"/>
  <c r="K50" i="265"/>
  <c r="K49" i="265"/>
  <c r="K48" i="265"/>
  <c r="K47" i="265"/>
  <c r="K46" i="265"/>
  <c r="K63" i="265"/>
  <c r="K64" i="265"/>
  <c r="K65" i="265"/>
  <c r="K66" i="265"/>
  <c r="K67" i="265"/>
  <c r="K68" i="265"/>
  <c r="K69" i="265"/>
  <c r="K70" i="265"/>
  <c r="K71" i="265"/>
  <c r="K72" i="265"/>
  <c r="K73" i="265"/>
  <c r="K74" i="265"/>
  <c r="K75" i="265"/>
  <c r="K76" i="265"/>
  <c r="K77" i="265"/>
  <c r="K78" i="265"/>
  <c r="K79" i="265"/>
  <c r="K80" i="265"/>
  <c r="K81" i="265"/>
  <c r="K82" i="265"/>
  <c r="K83" i="265"/>
  <c r="K84" i="265"/>
  <c r="K367" i="265"/>
  <c r="K366" i="265"/>
  <c r="C368" i="265"/>
  <c r="K365" i="265"/>
  <c r="K364" i="265"/>
  <c r="K363" i="265"/>
  <c r="K362" i="265"/>
  <c r="K361" i="265"/>
  <c r="K360" i="265"/>
  <c r="K359" i="265"/>
  <c r="K358" i="265"/>
  <c r="K357" i="265"/>
  <c r="K356" i="265"/>
  <c r="K355" i="265"/>
  <c r="K354" i="265"/>
  <c r="K353" i="265"/>
  <c r="K352" i="265"/>
  <c r="C304" i="265"/>
  <c r="K303" i="265"/>
  <c r="K302" i="265"/>
  <c r="K301" i="265"/>
  <c r="K300" i="265"/>
  <c r="K299" i="265"/>
  <c r="K298" i="265"/>
  <c r="K297" i="265"/>
  <c r="K296" i="265"/>
  <c r="K295" i="265"/>
  <c r="K294" i="265"/>
  <c r="K293" i="265"/>
  <c r="K292" i="265"/>
  <c r="K291" i="265"/>
  <c r="K290" i="265"/>
  <c r="K287" i="265"/>
  <c r="K286" i="265"/>
  <c r="K285" i="265"/>
  <c r="K284" i="265"/>
  <c r="K283" i="265"/>
  <c r="K282" i="265"/>
  <c r="C288" i="265"/>
  <c r="K281" i="265"/>
  <c r="K280" i="265"/>
  <c r="K279" i="265"/>
  <c r="K278" i="265"/>
  <c r="K277" i="265"/>
  <c r="K276" i="265"/>
  <c r="K275" i="265"/>
  <c r="K274" i="265"/>
  <c r="K273" i="265"/>
  <c r="K272" i="265"/>
  <c r="K271" i="265"/>
  <c r="K270" i="265"/>
  <c r="K269" i="265"/>
  <c r="K268" i="265"/>
  <c r="K267" i="265"/>
  <c r="K266" i="265"/>
  <c r="K265" i="265"/>
  <c r="K264" i="265"/>
  <c r="K263" i="265"/>
  <c r="K262" i="265"/>
  <c r="K261" i="265"/>
  <c r="K260" i="265"/>
  <c r="K259" i="265"/>
  <c r="K258" i="265"/>
  <c r="K257" i="265"/>
  <c r="K256" i="265"/>
  <c r="K255" i="265"/>
  <c r="K254" i="265"/>
  <c r="K253" i="265"/>
  <c r="K252" i="265"/>
  <c r="K251" i="265"/>
  <c r="K250" i="265"/>
  <c r="K249" i="265"/>
  <c r="K248" i="265"/>
  <c r="K247" i="265"/>
  <c r="K246" i="265"/>
  <c r="K245" i="265"/>
  <c r="K244" i="265"/>
  <c r="K243" i="265"/>
  <c r="K242" i="265"/>
  <c r="K241" i="265"/>
  <c r="K238" i="265"/>
  <c r="K237" i="265"/>
  <c r="K236" i="265"/>
  <c r="K235" i="265"/>
  <c r="K234" i="265"/>
  <c r="K233" i="265"/>
  <c r="K232" i="265"/>
  <c r="K231" i="265"/>
  <c r="K230" i="265"/>
  <c r="K229" i="265"/>
  <c r="K228" i="265"/>
  <c r="C239" i="265"/>
  <c r="K227" i="265"/>
  <c r="K226" i="265"/>
  <c r="K225" i="265"/>
  <c r="K224" i="265"/>
  <c r="K223" i="265"/>
  <c r="K222" i="265"/>
  <c r="K221" i="265"/>
  <c r="K220" i="265"/>
  <c r="K219" i="265"/>
  <c r="K218" i="265"/>
  <c r="K217" i="265"/>
  <c r="K216" i="265"/>
  <c r="K215" i="265"/>
  <c r="K214" i="265"/>
  <c r="K213" i="265"/>
  <c r="K212" i="265"/>
  <c r="K211" i="265"/>
  <c r="K210" i="265"/>
  <c r="K209" i="265"/>
  <c r="K208" i="265"/>
  <c r="K207" i="265"/>
  <c r="K206" i="265"/>
  <c r="K205" i="265"/>
  <c r="K204" i="265"/>
  <c r="K203" i="265"/>
  <c r="K202" i="265"/>
  <c r="K201" i="265"/>
  <c r="K200" i="265"/>
  <c r="K199" i="265"/>
  <c r="K198" i="265"/>
  <c r="K132" i="265" l="1"/>
  <c r="K125" i="265"/>
  <c r="K59" i="265"/>
  <c r="K118" i="265"/>
  <c r="K106" i="265"/>
  <c r="K368" i="265"/>
  <c r="K304" i="265"/>
  <c r="K288" i="265"/>
  <c r="K239" i="265"/>
  <c r="C196" i="265"/>
  <c r="K195" i="265"/>
  <c r="K194" i="265"/>
  <c r="K193" i="265"/>
  <c r="K192" i="265"/>
  <c r="K191" i="265"/>
  <c r="K190" i="265"/>
  <c r="K189" i="265"/>
  <c r="K188" i="265"/>
  <c r="K187" i="265"/>
  <c r="K186" i="265"/>
  <c r="K185" i="265"/>
  <c r="K184" i="265"/>
  <c r="K183" i="265"/>
  <c r="K182" i="265"/>
  <c r="K181" i="265"/>
  <c r="K180" i="265"/>
  <c r="K179" i="265"/>
  <c r="K178" i="265"/>
  <c r="K177" i="265"/>
  <c r="K176" i="265"/>
  <c r="K175" i="265"/>
  <c r="K174" i="265"/>
  <c r="K173" i="265"/>
  <c r="K172" i="265"/>
  <c r="K171" i="265"/>
  <c r="K170" i="265"/>
  <c r="K169" i="265"/>
  <c r="K168" i="265"/>
  <c r="C166" i="265"/>
  <c r="K150" i="265"/>
  <c r="K151" i="265"/>
  <c r="K152" i="265"/>
  <c r="K153" i="265"/>
  <c r="K154" i="265"/>
  <c r="K155" i="265"/>
  <c r="K156" i="265"/>
  <c r="K157" i="265"/>
  <c r="K158" i="265"/>
  <c r="K159" i="265"/>
  <c r="K160" i="265"/>
  <c r="K161" i="265"/>
  <c r="K162" i="265"/>
  <c r="K164" i="265"/>
  <c r="K163" i="265"/>
  <c r="K149" i="265"/>
  <c r="K148" i="265"/>
  <c r="K147" i="265"/>
  <c r="K133" i="265" l="1"/>
  <c r="K196" i="265"/>
  <c r="K350" i="265" s="1"/>
  <c r="K31" i="265"/>
  <c r="K30" i="265"/>
  <c r="K29" i="265"/>
  <c r="K28" i="265"/>
  <c r="K27" i="265"/>
  <c r="K26" i="265"/>
  <c r="K25" i="265"/>
  <c r="K24" i="265"/>
  <c r="K23" i="265"/>
  <c r="K22" i="265"/>
  <c r="K21" i="265"/>
  <c r="K20" i="265"/>
  <c r="K19" i="265"/>
  <c r="K38" i="265"/>
  <c r="K37" i="265"/>
  <c r="K36" i="265"/>
  <c r="K35" i="265"/>
  <c r="K34" i="265"/>
  <c r="K16" i="265"/>
  <c r="K15" i="265"/>
  <c r="K144" i="265"/>
  <c r="K143" i="265"/>
  <c r="K142" i="265"/>
  <c r="K42" i="265" l="1"/>
  <c r="K373" i="265" l="1"/>
  <c r="K374" i="265"/>
  <c r="K375" i="265"/>
  <c r="K376" i="265"/>
  <c r="K377" i="265"/>
  <c r="K378" i="265"/>
  <c r="K379" i="265"/>
  <c r="K380" i="265"/>
  <c r="K381" i="265"/>
  <c r="K382" i="265"/>
  <c r="K383" i="265"/>
  <c r="K384" i="265"/>
  <c r="K385" i="265"/>
  <c r="K386" i="265"/>
  <c r="K391" i="265"/>
  <c r="K88" i="265"/>
  <c r="K89" i="265"/>
  <c r="K90" i="265"/>
  <c r="K91" i="265"/>
  <c r="K137" i="265"/>
  <c r="K138" i="265"/>
  <c r="K139" i="265"/>
  <c r="K140" i="265"/>
  <c r="K141" i="265"/>
  <c r="K145" i="265"/>
  <c r="K146" i="265"/>
  <c r="K165" i="265"/>
  <c r="K41" i="265"/>
  <c r="K403" i="265"/>
  <c r="K14" i="265" l="1"/>
  <c r="K17" i="265" s="1"/>
  <c r="C92" i="265"/>
  <c r="C85" i="265"/>
  <c r="K62" i="265"/>
  <c r="K85" i="265" s="1"/>
  <c r="K372" i="265" l="1"/>
  <c r="K392" i="265" s="1"/>
  <c r="K393" i="265" s="1"/>
  <c r="K396" i="265" s="1"/>
  <c r="K32" i="265"/>
  <c r="K87" i="265"/>
  <c r="C350" i="265"/>
  <c r="C44" i="265"/>
  <c r="C17" i="265"/>
  <c r="K92" i="265" l="1"/>
  <c r="K93" i="265" s="1"/>
  <c r="K136" i="265"/>
  <c r="K166" i="265" s="1"/>
  <c r="K33" i="265" l="1"/>
  <c r="K39" i="265"/>
  <c r="K40" i="265"/>
  <c r="K43" i="265"/>
  <c r="K44" i="265" l="1"/>
  <c r="K369" i="265" s="1"/>
  <c r="K395" i="265" s="1"/>
  <c r="K397" i="265" l="1"/>
</calcChain>
</file>

<file path=xl/sharedStrings.xml><?xml version="1.0" encoding="utf-8"?>
<sst xmlns="http://schemas.openxmlformats.org/spreadsheetml/2006/main" count="2245" uniqueCount="753">
  <si>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</si>
  <si>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</si>
  <si>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</si>
  <si>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</si>
  <si>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</si>
  <si>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</si>
  <si>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</si>
  <si>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</si>
  <si>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</si>
  <si>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</si>
  <si>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</si>
  <si>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</si>
  <si>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</si>
  <si>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</si>
  <si>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GENERAL</t>
  </si>
  <si>
    <t>PARTICULAR</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</si>
  <si>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</si>
  <si>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</si>
  <si>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</si>
  <si>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</si>
  <si>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</si>
  <si>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</si>
  <si>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</si>
  <si>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</si>
  <si>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t>
  </si>
  <si>
    <t>U=</t>
  </si>
  <si>
    <t>A.I.U.=</t>
  </si>
  <si>
    <t>[Ofrecimiento del Proponente]</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</si>
  <si>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</si>
  <si>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</si>
  <si>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</si>
  <si>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</si>
  <si>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</si>
  <si>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</si>
  <si>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</si>
  <si>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</si>
  <si>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</si>
  <si>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</si>
  <si>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</si>
  <si>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</si>
  <si>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</si>
  <si>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</si>
  <si>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</si>
  <si>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</si>
  <si>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</si>
  <si>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</si>
  <si>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</si>
  <si>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</si>
  <si>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</si>
  <si>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</si>
  <si>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</si>
  <si>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</si>
  <si>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</si>
  <si>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</si>
  <si>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</si>
  <si>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</si>
  <si>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</si>
  <si>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</si>
  <si>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</si>
  <si>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</si>
  <si>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</si>
  <si>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</si>
  <si>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</si>
  <si>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</si>
  <si>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</si>
  <si>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</si>
  <si>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</si>
  <si>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</si>
  <si>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</si>
  <si>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</si>
  <si>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</si>
  <si>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</si>
  <si>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</si>
  <si>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</si>
  <si>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</si>
  <si>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</si>
  <si>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</si>
  <si>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</si>
  <si>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</si>
  <si>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</si>
  <si>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</si>
  <si>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</si>
  <si>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</si>
  <si>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ml</t>
  </si>
  <si>
    <r>
      <t>m</t>
    </r>
    <r>
      <rPr>
        <vertAlign val="superscript"/>
        <sz val="12"/>
        <rFont val="Arial"/>
        <family val="2"/>
      </rPr>
      <t>3</t>
    </r>
  </si>
  <si>
    <r>
      <t>m</t>
    </r>
    <r>
      <rPr>
        <vertAlign val="superscript"/>
        <sz val="12"/>
        <rFont val="Arial"/>
        <family val="2"/>
      </rPr>
      <t>2</t>
    </r>
  </si>
  <si>
    <t>Und</t>
  </si>
  <si>
    <t>IMPREVISTO</t>
  </si>
  <si>
    <t>VR UNIT.</t>
  </si>
  <si>
    <t xml:space="preserve">VR TOTAL                                </t>
  </si>
  <si>
    <t>CANT.</t>
  </si>
  <si>
    <t>TOTAL A.I.U. OBRA CIVIL</t>
  </si>
  <si>
    <t>LOCALIZACIÓN, TRAZADO Y REPLANTEO DE CONDUCCIONES DE ACUEDUCTO Y ALCANTARILLADO</t>
  </si>
  <si>
    <t xml:space="preserve">EXCAVACION A MANO EN SECO HASTA 2,5 MT DE PROFUNDIDAD EN MATERIAL COMUN </t>
  </si>
  <si>
    <t>EXCAVACION A MANO EN SECO HASTA 2,5 MT DE PROFUNDIDAD EN CONGLOMERADO O MATERIAL DE RIO</t>
  </si>
  <si>
    <t>EXCAVACION A MANO EN SECO A PROFUNDIDAD DE 2.5 A 5 MT EN MATERIAL COMUN</t>
  </si>
  <si>
    <t>ENTIBADO CONTINUO EN MADERA</t>
  </si>
  <si>
    <t>Kg</t>
  </si>
  <si>
    <t xml:space="preserve">EXCAVACION A MAQUINA EN SECO HASTA 3.0 MT DE PROFUNDIDAD EN MATERIAL COMUN </t>
  </si>
  <si>
    <t>SOLADO EN CONCRETO E= 0,05  DE 2000 PSI</t>
  </si>
  <si>
    <t>m</t>
  </si>
  <si>
    <t>PRELIMINARES</t>
  </si>
  <si>
    <t>LOCALIZACIÓN Y REPLANTEO PARA AREAS</t>
  </si>
  <si>
    <t>DESCAPOTE Y LIMPIEZA DE LA ZONA</t>
  </si>
  <si>
    <t>MOVIMIENTO DE TIERRAS</t>
  </si>
  <si>
    <t>EXCAVACION A MANO EN SECO A PROFUNDIDAD DE 2.5 A 5 MT EN CONGLOMERADO O MATERIAL DE RIO</t>
  </si>
  <si>
    <t>EXCAVACION A MANO EN SECO A PROFUNDIDAD MAYOR A 5 MT EN MATERIAL COMUN</t>
  </si>
  <si>
    <t>EXCAVACION A MANO EN SECO A PROFUNDIDAD MAYOR A 5 MT EN CONGLOMERADO O MATERIAL DE RIO</t>
  </si>
  <si>
    <t xml:space="preserve">EXCAVACION A MÁQUINA EN SECO HASTA 3M EN CONGLOMERADO  </t>
  </si>
  <si>
    <t xml:space="preserve">EXCAVACION A MAQUINA EN SECO ENTRE 3.0 M Y 6.0 M DE PROFUNDIDAD EN MATERIAL COMUN  </t>
  </si>
  <si>
    <t xml:space="preserve">EXCAVACION A MÁQUINA EN SECO ENTRE 3.0M Y 6.0M EN CONGLOMERADO </t>
  </si>
  <si>
    <t xml:space="preserve">EXCAVACION A MAQUINA EN SECO ENTRE 6.0 M Y 9.0 M DE PROFUNDIDAD EN MATERIAL COMUN  </t>
  </si>
  <si>
    <t xml:space="preserve">EXCAVACION A MÁQUINA EN SECO ENTRE 6.0M Y 9.0M EN CONGLOMERADO </t>
  </si>
  <si>
    <t>RETIRO DE MATERIAL DE EXCAVACIÓN SOBRANTE Y LIMPIEZA EN GENERAL</t>
  </si>
  <si>
    <t>DISPOSICIÓN DE SOBRANTES</t>
  </si>
  <si>
    <t>ENTIBADOS CONTINUOS CON LAMINAS METÁLICAS</t>
  </si>
  <si>
    <t>ENTIBADOS METALICOS TIPO CAJÓN</t>
  </si>
  <si>
    <t>ENTIBADOS METALICOS TIPO DESLIZANTE</t>
  </si>
  <si>
    <t>RELLENO CON MATERIAL SELECCIONADO DE LA EXCAVACION COMPACTADO CON EQUIPO MECÁNICO EN CAPAS DE 0.30m AL 90% DEL PRÓCTOR MODIFICADO</t>
  </si>
  <si>
    <t>RELLENO CON MATERIAL IMPORTADO SUMINISTRADO POR EL CONTRATISTA, COMPACTADO CON EQUIPO MECÁNICO AL 95% p.m. COMPACTADO EN CAPAS DE MÁXIMO 0.30 m DE ESPESOR, SEGÚN NORMA INVIAS E-220; CBR≥5%, LL&lt;40%, pasa 200 ≤ 35%, TAMAÑO MAXIMO 2"; CONTENIDO DE MATERIA ORGÁNICA &lt; 1%</t>
  </si>
  <si>
    <t>RELLENO CON MATERIAL DE RECEBO PARA CIMIENTACION DE TUBERÍA</t>
  </si>
  <si>
    <t>SUMINISTRO Y COLOCACIÓN DE GRAVA TM 1/2" PARA CIMENTACIÓN DE TUBERÍA</t>
  </si>
  <si>
    <t>RELLENO CON MATERIAL DE RECEBO PARA ESTRUCTURAS</t>
  </si>
  <si>
    <t>SUMINISTRO E INSTALACIÓN DE GEOTEXTIL TEJIDO 2100</t>
  </si>
  <si>
    <t>CEMENTO NO EXPLOSIVO PARA DEMOLICIÓN DE ROCAS</t>
  </si>
  <si>
    <r>
      <t>m</t>
    </r>
    <r>
      <rPr>
        <vertAlign val="superscript"/>
        <sz val="12"/>
        <rFont val="Arial"/>
        <family val="2"/>
      </rPr>
      <t>3</t>
    </r>
    <r>
      <rPr>
        <sz val="12"/>
        <rFont val="Arial"/>
        <family val="2"/>
      </rPr>
      <t>-Km</t>
    </r>
  </si>
  <si>
    <t>OBRA CIVIL</t>
  </si>
  <si>
    <t>1.1</t>
  </si>
  <si>
    <t>1.2</t>
  </si>
  <si>
    <t>1.3</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</si>
  <si>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</si>
  <si>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</si>
  <si>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</si>
  <si>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</si>
  <si>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</si>
  <si>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</si>
  <si>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</si>
  <si>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</si>
  <si>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</si>
  <si>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</si>
  <si>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</si>
  <si>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</si>
  <si>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</si>
  <si>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</si>
  <si>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</si>
  <si>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</si>
  <si>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</si>
  <si>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</si>
  <si>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</si>
  <si>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</si>
  <si>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</si>
  <si>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</si>
  <si>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</si>
  <si>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</si>
  <si>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</si>
  <si>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 xml:space="preserve">PLANTA DE TRATAMIENTO DE AGUA POTABLE </t>
  </si>
  <si>
    <t>3.1</t>
  </si>
  <si>
    <t>CAMARA DE MEZCLA RÁPIDA</t>
  </si>
  <si>
    <t xml:space="preserve">1. </t>
  </si>
  <si>
    <t xml:space="preserve">2. </t>
  </si>
  <si>
    <t xml:space="preserve">3. </t>
  </si>
  <si>
    <t xml:space="preserve">MUROS EN CONCRETO DE 4000 PSI impermeabilizado </t>
  </si>
  <si>
    <t xml:space="preserve">LOSA DE FONDO EN CONCRETO DE 4000 PSI impermeabilizado </t>
  </si>
  <si>
    <t xml:space="preserve">LOSA DE CUBIERTA EN CONCRETO DE 4000 PSI impermeabilizado </t>
  </si>
  <si>
    <t>ACERO DE REFUERZO 420 Mpa (60000 psi), INCLUYE FIGURADO, AMARRE E INSTALACIÓN (PTAP)</t>
  </si>
  <si>
    <t>VERTEDERO DE REBOSE EN CONCRETO DE 4000 PSI impermeabilizado (Incluye Acero de Refuerzo)</t>
  </si>
  <si>
    <t>CINTA PVC-V15</t>
  </si>
  <si>
    <t xml:space="preserve">VIGA DE 0.30 x 0.30 M EN CONCRETO DE 4000 PSI impermeabilizado </t>
  </si>
  <si>
    <t>SUMINISTRO E INSTALACIÓN DE PASARELA ACERO AL CARBÓN</t>
  </si>
  <si>
    <t>SUMINISTRO E INSTALACIÓN DE ESCALERA DE ACCESO EN ACERO AL CARBÓN</t>
  </si>
  <si>
    <t>COMPUERTA DESLIZANTE TIPO CANAL EN ACERO AL CARBON DE 1.5m x 1.0m, INCLUYE LA COLUMNA DE MANIOBRA CRM, VASTAGO, SOPORTE Y GUIAS</t>
  </si>
  <si>
    <t>COMPUERTA DESLIZANTE TIPO CANAL EN ACERO AL CARBON DE 1.2m x 0.6m, INCLUYE LA COLUMNA DE MANIOBRA CRM, VASTAGO, SOPORTE Y GUIAS</t>
  </si>
  <si>
    <t>COMPUERTA DESLIZANTE TIPO MURO EN ACERO AL CARBÓN DE 0.7m x 0.35m, INCLUYE LA COLUMNA DE MANIOBRA CRM, VASTAGO, SOPORTE Y GUIAS</t>
  </si>
  <si>
    <t>COMPUERTA DESLIZANTE TIPO MURO EN ACERO AL CARBÓN DE 0.8m x 0.8m, INCLUYE LA COLUMNA DE MANIOBRA CRM, VASTAGO, SOPORTE Y GUIAS</t>
  </si>
  <si>
    <t>TAPA DE ACCESO EN ACERO AL CARBÓN DE 145mm x 120mm PARA EL MACROMEDIDOR INGRESO</t>
  </si>
  <si>
    <t>TAPA DE ACCESO EN ACERO AL CARBÓN DE 80mm x 100mm PARA EL ACCESO CANAL SALIDA DE LODOS</t>
  </si>
  <si>
    <t>VALVULA MARIPOSA HD DE 24" TIPO WAFER. INCLUYE REDUCTOR IP 67 CON VOLANTE E INDICADOR DE POSICIÓN.</t>
  </si>
  <si>
    <t>UNION TIPO DRESSER D=24"</t>
  </si>
  <si>
    <t>NIPLE D = 24" BRIDA PASAMURO ANSI 150 SCH40 X 0.55m EN ACERO INOXIDABLE</t>
  </si>
  <si>
    <t>NIPLE D = 8" BRIDA PASAMURO ANSI 150 SCH30 X 0.55m REVESTIMIENTO EN MORTERO DE CEMENTO</t>
  </si>
  <si>
    <t>NIPLE D = 24" BRIDA LISO PASAMURO ANSI 150 SCH30 X 2.02m EN ACERO INOXIDABLE</t>
  </si>
  <si>
    <t>NIPLE D = 24" BRIDA BRIDA ANSI 150 SCH30 X 1.0m EN ACERO INOXIDABLE</t>
  </si>
  <si>
    <t>NIPLE D = 24" BRIDA LISO ANSI 150 SCH30 X 0.55m EN ACERO INOXIDABLE</t>
  </si>
  <si>
    <t>SUMINISTRO E INSTALACIÓN DE SISTEMA DE CRIBADO Y EXTRACTOR DE SOLIDOS</t>
  </si>
  <si>
    <t xml:space="preserve">SUMINISTRO E INSTALACIÓN DE MACROMEDIDOR 24" </t>
  </si>
  <si>
    <t>INSTALACIÓN TUBERIA LxL DE 8" SCH40 REVESTIMIENTO EN MORTERO DE CEMENTO</t>
  </si>
  <si>
    <t>BRIDA UNIVERSAL 8" ANSI 150 EN HD</t>
  </si>
  <si>
    <t>CODO DE 8" X 45, REVESTIMIENTO EN MORTERO DE CEMENTO</t>
  </si>
  <si>
    <t>BOMBA CENTRÍFUGA DE TRASVASE</t>
  </si>
  <si>
    <t>BOMBA DOSIFICADORA DE PAC</t>
  </si>
  <si>
    <t>FLOCULADORES</t>
  </si>
  <si>
    <t>SUMINISTRO E INSTALACIÓN DE ESCALERA TIPO GATO EN ACERO AL CARBÓN</t>
  </si>
  <si>
    <t>SUMINISTRO E INSTALACIÓN BARANDA EN ACERO H=1.10m</t>
  </si>
  <si>
    <t>SUMINISTRO E INSTALACIÓN DE PLATAFORMAS CENTRALES EN ACERO AL CARBÓN</t>
  </si>
  <si>
    <t>PLATAFORMAS COMUNICACIÓN FLOCULADOR-DECANTADOR</t>
  </si>
  <si>
    <t>PROTECTOR PERIMETRAL</t>
  </si>
  <si>
    <t>AGITADORES MECÁNICOS Y PUENTE DE SOPORTE</t>
  </si>
  <si>
    <t>VÁLVULA DE FONDO DE 10" CON VOLANTE DE ACCIONAMIENTO</t>
  </si>
  <si>
    <t>NIPLE D = 20" BRIDA PASAMURO ANSI 150 SCH40 X 0.48m ACERO INOXIDABLE</t>
  </si>
  <si>
    <t>NIPLE D = 24" BRIDA BRIDA PASAMURO ANSI 150 SCH30 X 0.88m ACERO INOXIDABLE</t>
  </si>
  <si>
    <t>NIPLE D = 30" PASAMURO ANSI 150 SCH30 X 0.7m AWWA C-200</t>
  </si>
  <si>
    <t>NIPLE D = 30" PASAMURO ANSI 150 SCH30 AWWA C-200</t>
  </si>
  <si>
    <t>VALVULA MARIPOSA HD DE 8" TIPO WAFER BRIDADA. INCLUYE REDUCTOR IP 67 CON VOLANTE E INDICADOR DE POSICIÓN.</t>
  </si>
  <si>
    <t>TAPA DE ACCESO CANAL DE SALIDA LODOS</t>
  </si>
  <si>
    <t>CODO DE 30x90 EN REVESTIMIENTO EN MORTERO DE CEMENTO</t>
  </si>
  <si>
    <t>CODO DE 30x45 REVESTIMIENTO EN MORTERO DE CEMENTO</t>
  </si>
  <si>
    <t>CODO DE 20x90 EN REVESTIMIENTO EN MORTERO DE CEMENTO</t>
  </si>
  <si>
    <t>BRIDA D=20" REVESTIMIENTO EN MORTERO DE CEMENTO</t>
  </si>
  <si>
    <t>BRIDA D=30" REVESTIMIENTO EN MORTERO DE CEMENTO</t>
  </si>
  <si>
    <t>INSTALACIÓN TUBERIA LxL DE 20" SCH40 REVESTIMIENTO EN MORTERO DE CEMENTO</t>
  </si>
  <si>
    <t>INSTALACIÓN TUBERIA LxL DE 30" SCH40 REVESTIMIENTO EN MORTERO DE CEMENTO</t>
  </si>
  <si>
    <t>BOMBA DOSIFICADORA DE COAYUDANTE DE FLOCULACIÓN</t>
  </si>
  <si>
    <t>SEDIMENTADOR (DECANTADOR)</t>
  </si>
  <si>
    <t>VIGA DE 0.30 x 0.30 m EN CONCRETO DE 4000 PSI Impermeabilizado</t>
  </si>
  <si>
    <t>COMPUERTA DESLIZANTE TIPO MURO EN ACERO AL CARBÓN DE 1.4m x 2.0m, INCLUYE LA COLUMNA DE MANIOBRA CRM, VASTAGO, SOPORTE Y GUIAS</t>
  </si>
  <si>
    <t>NIPLE D = 4" BRIDA BRIDA PASAMURO ANSI 150 SCH40 X 0.62m EN ACERO INOXIDABLE</t>
  </si>
  <si>
    <t>NIPLE D = 10" BRIDA PASAMURO ANSI 150 SCH30 X 0.82m EN ACERO INOXIDABLE</t>
  </si>
  <si>
    <t>NIPLE D = 16" BRIDA PASAMURO ANSI 150 SCH30 X 0.82m EN ACERO INOXIDABLE</t>
  </si>
  <si>
    <t>NIPLE D = 30" BRIDA PASAMURO ANSI 150 SCH30 X 0.7m EN ACERO INOXIDABLE</t>
  </si>
  <si>
    <t>VALVULA MARIPOSA HD DE 10" TIPO WAFER. INCLUYE REDUCTOR IP 67 CON VOLANTE E INDICADOR DE POSICIÓN.</t>
  </si>
  <si>
    <t>TAPA Y ARO MAN-HOLE HD D= 0,7M</t>
  </si>
  <si>
    <t>INSTALACIÓN TUBERÍA DE 4" REVESTIMIENTO EN MORTERO DE CEMENTO</t>
  </si>
  <si>
    <t>INSTALACIÓN TUBERÍA DE 4" EN ACERO INOXIDABLE</t>
  </si>
  <si>
    <t>INSTALACIÓN TUBERIA DE 8" REVESTIMIENTO EN MORTERO DE CEMENTO</t>
  </si>
  <si>
    <t>INSTALACIÓN TUBERIA DE 10" REVESTIMIENTO EN MORTERO DE CEMENTO</t>
  </si>
  <si>
    <t>INSTALACIÓN TUBERIA DE 16" REVESTIMIENTO EN MORTERO DE CEMENTO</t>
  </si>
  <si>
    <t>CODOS DE 4" X 90, REVESTIMIENTO EN MORTERO DE CEMENTO</t>
  </si>
  <si>
    <t>CODOS DE 4" X 45, ACERO INOXIDABLE</t>
  </si>
  <si>
    <t>CODO DE 10" X 90, REVESTIMIENTO EN MORTERO DE CEMENTO</t>
  </si>
  <si>
    <t>CODO DE 16" X 90, REVESTIMIENTO EN MORTERO DE CEMENTO</t>
  </si>
  <si>
    <t>LÁMINA DE SUCCIÓN CAL 14</t>
  </si>
  <si>
    <t>PERFIL DE INGRESO DISTRIBUCIÓN HOMOGÉNEO EN ACERO INOXIDABLE. DIMENSIONES SEGÚN PLANOS</t>
  </si>
  <si>
    <t>MANIFOLD DE FLOCULADOR A DECANTADOR EN LÁMINA DE 1/4" EN ACERO INOXIDABLE. INCLUYE UNIONES DRESSER DE 30", BRIDAS DE 10" Y TOBERAS DE SALIDA</t>
  </si>
  <si>
    <t>CANALETA DE RECOLECCIÓN EN ACERO INOXIDABLE Y VERTEDEROS EN ACERO INOXIDABLE DE LÁMINA FORMADA. DIMENSIONES SEGÚN PLANOS</t>
  </si>
  <si>
    <t>SUMINISTRO E INSTALACION PLACAS DE SEDIMENTACIÓN</t>
  </si>
  <si>
    <t>BOMBA DE EXTRACCION DE LODOS DE 2 HP</t>
  </si>
  <si>
    <t>SISTEMA BARRELODOS EN ACERO INOXIDABLE ASTM 304L DE 13,7m x 1,65m. INCLUYE TABLERO DE CONTROL</t>
  </si>
  <si>
    <t>BRIDA D=4" EN ACERO INOXIDABLE</t>
  </si>
  <si>
    <t>BRIDA D=4" REVESTIMIENTO EN MORTERO DE CEMENTO</t>
  </si>
  <si>
    <t>BRIDA D=10" REVESTIMIENTO EN MORTERO DE CEMENTO</t>
  </si>
  <si>
    <t>BRIDA D=16" EN AMERCAN PIPE</t>
  </si>
  <si>
    <t>TEE DE 10" REVESTIMIENTO EN MORTERO DE CEMENTO</t>
  </si>
  <si>
    <t>TEE DE 10 x 10 x 8" REVESTIMIENTO EN MORTERO DE CEMENTO</t>
  </si>
  <si>
    <t>TEE DE 16" REVESTIMIENTO EN MORTERO DE CEMENTO</t>
  </si>
  <si>
    <t xml:space="preserve">REDUCCION 8" X 4" EN PVC 1" X 1/2" SCH 80 </t>
  </si>
  <si>
    <t>REDUCCION DE 16" A 10" REVESTIMIENTO EN MORTERO DE CEMENTO</t>
  </si>
  <si>
    <t>FILTROS</t>
  </si>
  <si>
    <t>NIPLE D = 12" BRIDA PASAMURO ANSI 150 SCH30 X 0.48m EN ACERO INOXIDABLE</t>
  </si>
  <si>
    <t>VALVULA MARIPOSA HD DE 20" TIPO WAFER. INCLUYE REDUCTOR IP 67 CON VOLANTE E INDICADOR DE POSICIÓN.</t>
  </si>
  <si>
    <t>CODO DE 20" X 45, EN ACERO INOXIDABLE</t>
  </si>
  <si>
    <t>CODO HD DE 8" X 90, BRIDA</t>
  </si>
  <si>
    <t>COMPUERTA DESLIZANTE TIPO MURO EN ACERO AL CARBÓN DE 1.04m x 0.75m, INCLUYE LA COLUMNA DE MANIOBRA CRM, VASTAGO, SOPORTE Y GUIAS</t>
  </si>
  <si>
    <t>VERTEDERO AJUSTABLE EN ACERO INOXIDABLE DE 3/16"</t>
  </si>
  <si>
    <t>INSTALACIÓN TUBERIA AI DE 1/2"</t>
  </si>
  <si>
    <t>FALSO FONDO TIPO LEOPOLD EN POLIETILENO DE ALTA DENSIDAD DE 2.6m x 5,8m. INCLUYE CABEZALES DE AIRE, ANTRACITA, ARENA DE SILICE Y ACCESORIOS DE INSTALACIÓN</t>
  </si>
  <si>
    <t>CODO DE 8" X 90, REVESTIMIENTO EN MORTERO DE CEMENTO</t>
  </si>
  <si>
    <t>CODO DE 8" X 90, EN ACERO INOXIDABLE</t>
  </si>
  <si>
    <t>CODO DE 20" X 45, REVESTIMIENTO EN MORTERO DE CEMENTO</t>
  </si>
  <si>
    <t>CODO DE 24" X 45, REVESTIMIENTO EN MORTERO DE CEMENTO</t>
  </si>
  <si>
    <t>CODO DE 24" X 90, REVESTIMIENTO EN MORTERO DE CEMENTO</t>
  </si>
  <si>
    <t>REDUCCION DE 24" A 16" SCH 40 REVESTIMIENTO EN MORTERO DE CEMENTO</t>
  </si>
  <si>
    <t>BRIDA D=8" REVESTIMIENTO EN MORTERO DE CEMENTO</t>
  </si>
  <si>
    <t>BRIDA D=8" EN ACERO INOXIDABLE</t>
  </si>
  <si>
    <t>BRIDA D=14" REVESTIMIENTO EN MORTERO DE CEMENTO</t>
  </si>
  <si>
    <t>BRIDA D=24" REVESTIMIENTO EN MORTERO DE CEMENTO</t>
  </si>
  <si>
    <t>YEE DE 20", REVESTIMIENTO EN MORTERO DE CEMENTO</t>
  </si>
  <si>
    <t>TEE DE 8", REVESTIMIENTO EN MORTERO DE CEMENTO</t>
  </si>
  <si>
    <t>TEE DE 8", EN ACERO INOXIDABLE</t>
  </si>
  <si>
    <t>TEE DE 20", REVESTIMIENTO EN MORTERO DE CEMENTO</t>
  </si>
  <si>
    <t>TEE DE 24", REVESTIMIENTO EN MORTERO DE CEMENTO</t>
  </si>
  <si>
    <t>INSTALACIÓN TUBERIA LxL DE 12" SCH40 EN ACERO INOXIDABLE</t>
  </si>
  <si>
    <t>INSTALACIÓN TUBERIA DE 8" EN ACERO INOXIDABLE</t>
  </si>
  <si>
    <t>INSTALACIÓN TUBERIA DE 14" REVESTIMIENTO EN MORTERO DE CEMENTO</t>
  </si>
  <si>
    <t>INSTALACIÓN TUBERIA DE 24" REVESTIMIENTO EN MORTERO DE CEMENTO</t>
  </si>
  <si>
    <t>INSTALACIÓN TUBERIA HD DE 600mm, JUNTA MECANICA, K7</t>
  </si>
  <si>
    <t>EQUIPO SOPLADOR DE 60 HP</t>
  </si>
  <si>
    <t>ESPESADORES DE LODOS Y EDIFICIO DE LODOS</t>
  </si>
  <si>
    <t>VERTEDEROS EN ACERO INOXIDABLE</t>
  </si>
  <si>
    <t>NIPLE D = 14" BRIDA PASAMURO ANSI 150 SCH30 X 3.0m EN ACERO INOXIDABLE</t>
  </si>
  <si>
    <t>NIPLE D = 8" BRIDA PASAMURO ANSI 150 SCH30 X 0.55m EN ACERO AL CARBON</t>
  </si>
  <si>
    <t>NIPLE D = 8" BRIDA PASAMURO ANSI 150 SCH30 X 0.65m EN ACERO INOXIDABLE</t>
  </si>
  <si>
    <t>VALVULA MARIPOSA HD DE 14" TIPO WAFER. INCLUYE REDUCTOR IP 67 CON VOLANTE E INDICADOR DE POSICIÓN.</t>
  </si>
  <si>
    <t>BARREDOR CIRCULAR PARA EL ESPESADOR DE LODOS</t>
  </si>
  <si>
    <t>PREPARADOR DE POLÍMERO, CAPACIDAD MÁXIMA 1000L/H. DIMENSIONES 1000mm x 1625mm x 1750mm. INCLUYE BOMBA DE CAVIDAD PROGRESIVA</t>
  </si>
  <si>
    <t>EQUIPO PARA DESAGUADO EN ACERO INOXIDABLE 304. CAUDAL 3m3/h, 150 Kg DS/h, POTENCIA 220V,3. MOTOR PHASE 60hz, IP65</t>
  </si>
  <si>
    <t>TANQUE DE ALMACENAMIENTO</t>
  </si>
  <si>
    <t>SOLADO EN CONCRETO E= 0,07  DE 2000 PSI</t>
  </si>
  <si>
    <t>MUROS EN CONCRETO DE 5000 PSI Impermeabilizado</t>
  </si>
  <si>
    <t>LOSA DE FONDO EN CONCRETO DE 5000 PSI Impermeabilizado</t>
  </si>
  <si>
    <t>LOSA DE CUBIERTA EN CONCRETO DE 5000 PSI Impermeabilizado</t>
  </si>
  <si>
    <t>VIGA DE 0.40 x 0.60 m EN CONCRETO DE 5000 PSI Impermeabilizado</t>
  </si>
  <si>
    <t>VIGA DE 0.35 x 0.35 m EN CONCRETO DE 5000 PSI Impermeabilizado</t>
  </si>
  <si>
    <t>VÁLVULA COMPUERTA TIPO CUCHILLA DE 16" EN ACERO INOXIDABLE</t>
  </si>
  <si>
    <t>VENTILACIONES EN TUBERÍA HG DE 4"</t>
  </si>
  <si>
    <t>NIPLE D = 16" BRIDA PASAMURO ANSI 150 SCH30 X 0.82m REVESTIMIENTO EN MORTERO DE CEMENTO</t>
  </si>
  <si>
    <t>NIPLE D = 24" BRIDA PASAMURO ANSI 150 SCH30 X 0.55m REVESTIMIENTO EN MORTERO DE CEMENTO</t>
  </si>
  <si>
    <t xml:space="preserve">4. </t>
  </si>
  <si>
    <t>4.1.1</t>
  </si>
  <si>
    <t xml:space="preserve">4.1. </t>
  </si>
  <si>
    <t xml:space="preserve">LINEA DE CONDUCCIÓN DE AGUA </t>
  </si>
  <si>
    <t>SUMINISTRO E INSTALACIÓN DE TUBERÍA Y ACCESORIOS HD Y GRP</t>
  </si>
  <si>
    <t>4.1.2</t>
  </si>
  <si>
    <t>4.1.3</t>
  </si>
  <si>
    <t>4.1.4</t>
  </si>
  <si>
    <t>4.1.5</t>
  </si>
  <si>
    <t>4.1.6</t>
  </si>
  <si>
    <t>4.1.7</t>
  </si>
  <si>
    <t>4.1.8</t>
  </si>
  <si>
    <t>4.1.9</t>
  </si>
  <si>
    <t>4.1.10</t>
  </si>
  <si>
    <t>4.1.11</t>
  </si>
  <si>
    <t>4.1.12</t>
  </si>
  <si>
    <t>4.1.13</t>
  </si>
  <si>
    <t>4.1.14</t>
  </si>
  <si>
    <t>4.1.15</t>
  </si>
  <si>
    <t>4.1.16</t>
  </si>
  <si>
    <t>4.1.17</t>
  </si>
  <si>
    <t>4.1.18</t>
  </si>
  <si>
    <t>4.1.19</t>
  </si>
  <si>
    <t>4.1.20</t>
  </si>
  <si>
    <t>4.1.21</t>
  </si>
  <si>
    <t>4.1.22</t>
  </si>
  <si>
    <t>4.1.23</t>
  </si>
  <si>
    <t>ACARREO TUBERÍA HD SOBRE LÍNEA DE CONDUCCIÓN</t>
  </si>
  <si>
    <t>ACARREO TUBERÍA GRP SOBRE LÍNEA DE CONDUCCIÓN</t>
  </si>
  <si>
    <t xml:space="preserve">SUMINISTRO E INSTALACION VÁLVULA VENTOSA HD DE 3" </t>
  </si>
  <si>
    <t>SUMINISTRO E INSTALACION VÁLVULA DE PURGA DE 4"</t>
  </si>
  <si>
    <t xml:space="preserve">SUMINISTRO, INSTALACION Y EMPALME DE CODO HD DE 24" X 11.25 </t>
  </si>
  <si>
    <t>SUMINISTRO, INSTALACION Y EMPALME DE CODO HD DE 24" X 22.5</t>
  </si>
  <si>
    <t>SUMINISTRO, INSTALACION Y EMPALME DE CODO HD DE 24" X 45</t>
  </si>
  <si>
    <t xml:space="preserve">SUMINISTRO, INSTALACION Y EMPALME DE CODO HD DE 27" X 11.25 </t>
  </si>
  <si>
    <t>SUMINISTRO, INSTALACION Y EMPALME DE CODO HD DE 27" X 45</t>
  </si>
  <si>
    <t>INSTALACIÓN TUBERIA GRP FP DN700 PN10 SN2500 (Instalación enterrada)</t>
  </si>
  <si>
    <t>INSTALACIÓN TUBERIA GRP FP DN600 PN10 SN2500 (Instalación enterrada)</t>
  </si>
  <si>
    <t>INSTALACIÓN TUBERIA GRP FP DN600 PN16 SN2500 (Instalación enterrada)</t>
  </si>
  <si>
    <t>SUMINISTRO, INSTALACION Y EMPALME ACOPLES GRP FPC DN700 PN10</t>
  </si>
  <si>
    <t>SUMINISTRO, INSTALACION Y EMPALME ACOPLES GRP FPC DN600 PN10</t>
  </si>
  <si>
    <t>SUMINISTRO, INSTALACION Y EMPALME ACOPLES GRP FPC DN600 PN16</t>
  </si>
  <si>
    <t>SUMINISTRO, INSTALACION Y EMPALME DE CODO GRP FP DN700 PN10 SN2500 (0° a 30°)</t>
  </si>
  <si>
    <t>SUMINISTRO, INSTALACION Y EMPALME DE CODO GRP FP DN700 PN10 SN2500 (31° a 60°)</t>
  </si>
  <si>
    <t>SUMINISTRO, INSTALACION Y EMPALME DE CODO GRP FP DN700 PN10 SN2500 (61° a 90°)</t>
  </si>
  <si>
    <t>SUMINISTRO, INSTALACION Y EMPALME DE CODO GRP FP DN600 PN10 SN2500 (0° a 30°)</t>
  </si>
  <si>
    <t>SUMINISTRO, INSTALACION Y EMPALME DE CODO GRP FP DN600 PN10 SN2500 (31° a 60°)</t>
  </si>
  <si>
    <t>SUMINISTRO, INSTALACION Y EMPALME DE CODO GRP FP DN600 PN10 SN2500 (61° a 90°)</t>
  </si>
  <si>
    <t>SUMINISTRO, INSTALACION Y EMPALME DE REDUCCIÓN GRP FP DN700x600 PN10 SN2500</t>
  </si>
  <si>
    <t>Tn/Km</t>
  </si>
  <si>
    <t xml:space="preserve">4.2. </t>
  </si>
  <si>
    <t>ESTRUCTURAS DE CONCRETO Y ANCLAJE DE TUBERÍA</t>
  </si>
  <si>
    <t>ACERO DE REFUERZO 420 Mpa (60000 psi), INCLUYE FIGURADO, AMARRE E INTALACIÓN (Línea de Conducción)</t>
  </si>
  <si>
    <t>CONCRETO DE 3000 PSI PARA ATRAQUE TUBERÍAS</t>
  </si>
  <si>
    <t>CONCRETO DE 3000 PSI PARA VÁLVULAS VENTOSAS</t>
  </si>
  <si>
    <t>CONCRETO DE 3000 PSI PARA VÁLVULAS DE PURGA</t>
  </si>
  <si>
    <t>ANCLAJE TUBERÍAS EN TÚNELES</t>
  </si>
  <si>
    <t>4.2.1</t>
  </si>
  <si>
    <t>4.2.2</t>
  </si>
  <si>
    <t>4.2.3</t>
  </si>
  <si>
    <t>4.2.4</t>
  </si>
  <si>
    <t>4.2.5</t>
  </si>
  <si>
    <t>DESARENADOR</t>
  </si>
  <si>
    <t>3.2</t>
  </si>
  <si>
    <t>3.3</t>
  </si>
  <si>
    <t>3.4</t>
  </si>
  <si>
    <t>3.5</t>
  </si>
  <si>
    <t>3.6</t>
  </si>
  <si>
    <t>3.7</t>
  </si>
  <si>
    <t>3.8</t>
  </si>
  <si>
    <t>3.9</t>
  </si>
  <si>
    <t>3.10</t>
  </si>
  <si>
    <t>3.11</t>
  </si>
  <si>
    <t>3.12</t>
  </si>
  <si>
    <t>3.13</t>
  </si>
  <si>
    <t xml:space="preserve">5. </t>
  </si>
  <si>
    <t xml:space="preserve">5.1. </t>
  </si>
  <si>
    <t>5.1.1</t>
  </si>
  <si>
    <t>5.1.2</t>
  </si>
  <si>
    <t>5.1.3</t>
  </si>
  <si>
    <t>5.1.4</t>
  </si>
  <si>
    <t>5.1.5</t>
  </si>
  <si>
    <t>5.1.6</t>
  </si>
  <si>
    <t>5.1.7</t>
  </si>
  <si>
    <t>5.1.8</t>
  </si>
  <si>
    <t>5.1.9</t>
  </si>
  <si>
    <t>5.1.10</t>
  </si>
  <si>
    <t xml:space="preserve">5.2. </t>
  </si>
  <si>
    <t>5.2.1</t>
  </si>
  <si>
    <t>5.2.2</t>
  </si>
  <si>
    <t>5.2.3</t>
  </si>
  <si>
    <t>5.2.4</t>
  </si>
  <si>
    <t>5.2.5</t>
  </si>
  <si>
    <t>5.2.6</t>
  </si>
  <si>
    <t>5.2.7</t>
  </si>
  <si>
    <t>5.2.8</t>
  </si>
  <si>
    <t>5.2.9</t>
  </si>
  <si>
    <t>5.2.10</t>
  </si>
  <si>
    <t xml:space="preserve">5.3. </t>
  </si>
  <si>
    <t>5.3.1</t>
  </si>
  <si>
    <t>5.3.2</t>
  </si>
  <si>
    <t>5.3.3</t>
  </si>
  <si>
    <t>5.3.4</t>
  </si>
  <si>
    <t>5.3.5</t>
  </si>
  <si>
    <t xml:space="preserve">5.4. </t>
  </si>
  <si>
    <t>5.4.1</t>
  </si>
  <si>
    <t>5.4.2</t>
  </si>
  <si>
    <t>5.4.3</t>
  </si>
  <si>
    <t>5.4.4</t>
  </si>
  <si>
    <t>5.4.5</t>
  </si>
  <si>
    <t xml:space="preserve">6. </t>
  </si>
  <si>
    <t xml:space="preserve">6.1. </t>
  </si>
  <si>
    <t>6.1.1</t>
  </si>
  <si>
    <t>6.1.2</t>
  </si>
  <si>
    <t>6.1.3</t>
  </si>
  <si>
    <t>6.1.4</t>
  </si>
  <si>
    <t>6.1.5</t>
  </si>
  <si>
    <t>6.1.6</t>
  </si>
  <si>
    <t>6.1.7</t>
  </si>
  <si>
    <t>6.1.8</t>
  </si>
  <si>
    <t>6.1.9</t>
  </si>
  <si>
    <t>6.1.10</t>
  </si>
  <si>
    <t>6.1.11</t>
  </si>
  <si>
    <t>6.1.12</t>
  </si>
  <si>
    <t>6.1.13</t>
  </si>
  <si>
    <t>6.1.14</t>
  </si>
  <si>
    <t>6.1.15</t>
  </si>
  <si>
    <t>6.1.16</t>
  </si>
  <si>
    <t>6.1.17</t>
  </si>
  <si>
    <t>6.1.18</t>
  </si>
  <si>
    <t>6.1.19</t>
  </si>
  <si>
    <t>6.1.20</t>
  </si>
  <si>
    <t>6.1.21</t>
  </si>
  <si>
    <t>6.1.22</t>
  </si>
  <si>
    <t>6.1.23</t>
  </si>
  <si>
    <t>6.1.24</t>
  </si>
  <si>
    <t>6.1.25</t>
  </si>
  <si>
    <t>6.1.26</t>
  </si>
  <si>
    <t>6.1.27</t>
  </si>
  <si>
    <t>6.1.28</t>
  </si>
  <si>
    <t>6.1.29</t>
  </si>
  <si>
    <t>6.1.30</t>
  </si>
  <si>
    <t xml:space="preserve">6.2. </t>
  </si>
  <si>
    <t>6.2.1</t>
  </si>
  <si>
    <t>6.2.2</t>
  </si>
  <si>
    <t>6.2.3</t>
  </si>
  <si>
    <t>6.2.4</t>
  </si>
  <si>
    <t>6.2.5</t>
  </si>
  <si>
    <t>6.2.6</t>
  </si>
  <si>
    <t>6.2.7</t>
  </si>
  <si>
    <t>6.2.8</t>
  </si>
  <si>
    <t>6.2.9</t>
  </si>
  <si>
    <t>6.2.10</t>
  </si>
  <si>
    <t>6.2.11</t>
  </si>
  <si>
    <t>6.2.12</t>
  </si>
  <si>
    <t>6.2.13</t>
  </si>
  <si>
    <t>6.2.14</t>
  </si>
  <si>
    <t>6.2.15</t>
  </si>
  <si>
    <t>6.2.16</t>
  </si>
  <si>
    <t>6.2.17</t>
  </si>
  <si>
    <t>6.2.18</t>
  </si>
  <si>
    <t>6.2.19</t>
  </si>
  <si>
    <t>6.2.20</t>
  </si>
  <si>
    <t>6.2.21</t>
  </si>
  <si>
    <t>6.2.22</t>
  </si>
  <si>
    <t>6.2.23</t>
  </si>
  <si>
    <t>6.2.24</t>
  </si>
  <si>
    <t>6.2.25</t>
  </si>
  <si>
    <t>6.2.26</t>
  </si>
  <si>
    <t>6.2.27</t>
  </si>
  <si>
    <t>6.2.28</t>
  </si>
  <si>
    <t xml:space="preserve">6.3. </t>
  </si>
  <si>
    <t>6.3.1</t>
  </si>
  <si>
    <t>6.3.2</t>
  </si>
  <si>
    <t>6.3.3</t>
  </si>
  <si>
    <t>6.3.4</t>
  </si>
  <si>
    <t>6.3.5</t>
  </si>
  <si>
    <t>6.3.6</t>
  </si>
  <si>
    <t>6.3.7</t>
  </si>
  <si>
    <t>6.3.8</t>
  </si>
  <si>
    <t>6.3.9</t>
  </si>
  <si>
    <t>6.3.10</t>
  </si>
  <si>
    <t>6.3.11</t>
  </si>
  <si>
    <t>6.3.12</t>
  </si>
  <si>
    <t>6.3.13</t>
  </si>
  <si>
    <t>6.3.14</t>
  </si>
  <si>
    <t>6.3.15</t>
  </si>
  <si>
    <t>6.3.16</t>
  </si>
  <si>
    <t>6.3.17</t>
  </si>
  <si>
    <t>6.3.18</t>
  </si>
  <si>
    <t>6.3.19</t>
  </si>
  <si>
    <t>6.3.20</t>
  </si>
  <si>
    <t>6.3.21</t>
  </si>
  <si>
    <t>6.3.22</t>
  </si>
  <si>
    <t>6.3.23</t>
  </si>
  <si>
    <t>6.3.24</t>
  </si>
  <si>
    <t>6.3.25</t>
  </si>
  <si>
    <t>6.3.26</t>
  </si>
  <si>
    <t>6.3.27</t>
  </si>
  <si>
    <t>6.3.28</t>
  </si>
  <si>
    <t>6.3.29</t>
  </si>
  <si>
    <t>6.3.30</t>
  </si>
  <si>
    <t>6.3.31</t>
  </si>
  <si>
    <t>6.3.32</t>
  </si>
  <si>
    <t>6.3.33</t>
  </si>
  <si>
    <t>6.3.34</t>
  </si>
  <si>
    <t>6.3.35</t>
  </si>
  <si>
    <t>6.3.36</t>
  </si>
  <si>
    <t>6.3.37</t>
  </si>
  <si>
    <t>6.3.38</t>
  </si>
  <si>
    <t>6.3.39</t>
  </si>
  <si>
    <t>6.3.40</t>
  </si>
  <si>
    <t>6.3.41</t>
  </si>
  <si>
    <t xml:space="preserve">6.4. </t>
  </si>
  <si>
    <t>6.4.1</t>
  </si>
  <si>
    <t>6.4.2</t>
  </si>
  <si>
    <t>6.4.3</t>
  </si>
  <si>
    <t>6.4.4</t>
  </si>
  <si>
    <t>6.4.5</t>
  </si>
  <si>
    <t>6.4.6</t>
  </si>
  <si>
    <t>6.4.7</t>
  </si>
  <si>
    <t>6.4.8</t>
  </si>
  <si>
    <t>6.4.9</t>
  </si>
  <si>
    <t>6.4.10</t>
  </si>
  <si>
    <t>6.4.11</t>
  </si>
  <si>
    <t>6.4.12</t>
  </si>
  <si>
    <t>6.4.13</t>
  </si>
  <si>
    <t>6.4.14</t>
  </si>
  <si>
    <t>6.4.15</t>
  </si>
  <si>
    <t>6.4.16</t>
  </si>
  <si>
    <t>6.4.17</t>
  </si>
  <si>
    <t>6.4.18</t>
  </si>
  <si>
    <t>6.4.19</t>
  </si>
  <si>
    <t>6.4.20</t>
  </si>
  <si>
    <t>6.4.21</t>
  </si>
  <si>
    <t>6.4.22</t>
  </si>
  <si>
    <t>6.4.23</t>
  </si>
  <si>
    <t>6.4.24</t>
  </si>
  <si>
    <t>6.4.25</t>
  </si>
  <si>
    <t>6.4.26</t>
  </si>
  <si>
    <t>6.4.27</t>
  </si>
  <si>
    <t>6.4.28</t>
  </si>
  <si>
    <t>6.4.29</t>
  </si>
  <si>
    <t>6.4.30</t>
  </si>
  <si>
    <t>6.4.31</t>
  </si>
  <si>
    <t>6.4.32</t>
  </si>
  <si>
    <t>6.4.33</t>
  </si>
  <si>
    <t>6.4.34</t>
  </si>
  <si>
    <t>6.4.35</t>
  </si>
  <si>
    <t>6.4.36</t>
  </si>
  <si>
    <t>6.4.37</t>
  </si>
  <si>
    <t>6.4.38</t>
  </si>
  <si>
    <t>6.4.39</t>
  </si>
  <si>
    <t>6.4.40</t>
  </si>
  <si>
    <t>6.4.41</t>
  </si>
  <si>
    <t>6.4.42</t>
  </si>
  <si>
    <t>6.4.43</t>
  </si>
  <si>
    <t>6.4.44</t>
  </si>
  <si>
    <t>6.4.45</t>
  </si>
  <si>
    <t>6.4.46</t>
  </si>
  <si>
    <t>6.4.47</t>
  </si>
  <si>
    <t xml:space="preserve">6.5. </t>
  </si>
  <si>
    <t>6.5.1</t>
  </si>
  <si>
    <t>6.5.2</t>
  </si>
  <si>
    <t>6.5.3</t>
  </si>
  <si>
    <t>6.5.4</t>
  </si>
  <si>
    <t>6.5.5</t>
  </si>
  <si>
    <t>6.5.6</t>
  </si>
  <si>
    <t>6.5.7</t>
  </si>
  <si>
    <t>6.5.8</t>
  </si>
  <si>
    <t>6.5.9</t>
  </si>
  <si>
    <t>6.5.10</t>
  </si>
  <si>
    <t>6.5.11</t>
  </si>
  <si>
    <t>6.5.12</t>
  </si>
  <si>
    <t>6.5.13</t>
  </si>
  <si>
    <t>6.5.14</t>
  </si>
  <si>
    <t xml:space="preserve">7. </t>
  </si>
  <si>
    <t>7.1</t>
  </si>
  <si>
    <t>7.2</t>
  </si>
  <si>
    <t>7.3</t>
  </si>
  <si>
    <t>7.4</t>
  </si>
  <si>
    <t>7.5</t>
  </si>
  <si>
    <t>7.6</t>
  </si>
  <si>
    <t>7.7</t>
  </si>
  <si>
    <t>7.8</t>
  </si>
  <si>
    <t>7.9</t>
  </si>
  <si>
    <t>7.10</t>
  </si>
  <si>
    <t>7.11</t>
  </si>
  <si>
    <t>7.12</t>
  </si>
  <si>
    <t>7.13</t>
  </si>
  <si>
    <t>7.14</t>
  </si>
  <si>
    <t>7.15</t>
  </si>
  <si>
    <t>7.16</t>
  </si>
  <si>
    <t>VIADUCTOS</t>
  </si>
  <si>
    <t>VIADUCTO AZUL L= 87 m</t>
  </si>
  <si>
    <t>SOLADO EN CONCRETO E= 0,05 DE 2500 PSI (Línea de conducción)</t>
  </si>
  <si>
    <t>ACERO ESTRUCTURAL A.S.T,M,A-572 G50 PARA VIADUCTO</t>
  </si>
  <si>
    <t>CONCRETO DE 3000 PSI Impermeabilizado PARA CAISSONS</t>
  </si>
  <si>
    <t>BLOQUE DE ANCLAJE EN CONCRETO DE 21 MPA Impermeabilizado</t>
  </si>
  <si>
    <t>VIGA CABEZAL EN CONCRETO DE 3000 PSI e = 1.2 m</t>
  </si>
  <si>
    <t>VIGA MENSULA EN CONCRETO DE 3000 PSI e = 0.7 m</t>
  </si>
  <si>
    <t>CABLE 6X19 TIPO AA 1"</t>
  </si>
  <si>
    <t>CABLE 6 X 7 AA 3/8"</t>
  </si>
  <si>
    <t>SUMINISTRO E INSTALACIÓN PLATINA Y PERNOS PARA ANCLAJES D=1"</t>
  </si>
  <si>
    <t>SOLADO EN CONCRETO E= 0,05 DE 2000 PSI (Desarenador)</t>
  </si>
  <si>
    <t>LOSA DE FONDO EN CONCRETO DE 4000 PSI Impermeabilizado (Desarenador)</t>
  </si>
  <si>
    <t>MUROS EN CONCRETO DE 4000 PSI Impermeabilizado (Desarenador)</t>
  </si>
  <si>
    <t>RELLENO EN MORTERO 1:3 (Desarenador)</t>
  </si>
  <si>
    <t>ACERO DE REFUERZO 420 Mpa (60000 psi), INCLUYE FIGURADO, AMARRE E INSTALACIÓN (Desarenador)</t>
  </si>
  <si>
    <t>INSTALACIÓN TUBERIA HD DE 250mm, JUNTA MECANICA, K7</t>
  </si>
  <si>
    <t>INSTALACIÓN TUBERIA HD DE 450mm, JUNTA MECANICA, K7</t>
  </si>
  <si>
    <t>INSTALACIÓN TUBERIA HD DE 500mm, JUNTA MECANICA, K7</t>
  </si>
  <si>
    <t>COMPUERTA LATERAL CIRCULAR HD DE 10", INCLUYE LA COLUMNA DE MANIOBRA CRM, VASTAGO, SOPORTE Y GUIAS</t>
  </si>
  <si>
    <t>TAPA CONCRETO REFORZADO BOCAS DE INSPECCIÓN</t>
  </si>
  <si>
    <t>PASAMURO HD D=10", BxB, L=1850mm</t>
  </si>
  <si>
    <t>COMPUERTA LATERAL HD DE 24", INCLUYE LA COLUMNA DE MANIOBRA CRM, VASTAGO, SOPORTE Y GUIAS</t>
  </si>
  <si>
    <t>VIGA CABEZAL EN CONCRETO DE 3000 PSI e = 0.60 m</t>
  </si>
  <si>
    <t>PILOTES DE CONCRETO DE 3000 PSI D=1.2 m</t>
  </si>
  <si>
    <t>COLUMNA C1 EN CONCRETO DE 3000 PSI DE 0.45 x 0.45 m</t>
  </si>
  <si>
    <t>VIGA V1 EN CONCRETO DE 3000 PSI DE 0.35 x 0.35 m</t>
  </si>
  <si>
    <t>SUMINISTRO E INSTALACIÓN PLATINA Y PERNOS PARA ANCLAJES D=1/2"</t>
  </si>
  <si>
    <t>SUMINISTRO E INSTALACIÓN PLATINA Y PERNOS PARA ANCLAJES TIPO 1</t>
  </si>
  <si>
    <t>SUMINISTRO E INSTALACIÓN PLATINA Y PERNOS PARA ANCLAJES TIPO 2</t>
  </si>
  <si>
    <t>VIADUCTO PALACE L= 35 m</t>
  </si>
  <si>
    <t>VIADUCTOS L= 27 m (3)</t>
  </si>
  <si>
    <t>VIADUCTOS L= 20 m</t>
  </si>
  <si>
    <t xml:space="preserve">8. </t>
  </si>
  <si>
    <t>SUMINISTROS</t>
  </si>
  <si>
    <t>SUMINISTRO DE TUBERÍA</t>
  </si>
  <si>
    <t>8.1</t>
  </si>
  <si>
    <t>8.2</t>
  </si>
  <si>
    <t>8.3</t>
  </si>
  <si>
    <t>8.4</t>
  </si>
  <si>
    <t>8.5</t>
  </si>
  <si>
    <t>8.6</t>
  </si>
  <si>
    <t>8.7</t>
  </si>
  <si>
    <t>8.8</t>
  </si>
  <si>
    <t>8.9</t>
  </si>
  <si>
    <t>8.10</t>
  </si>
  <si>
    <t>8.11</t>
  </si>
  <si>
    <t>8.12</t>
  </si>
  <si>
    <t>8.13</t>
  </si>
  <si>
    <t>8.14</t>
  </si>
  <si>
    <t>8.15</t>
  </si>
  <si>
    <t>8.16</t>
  </si>
  <si>
    <t>8.17</t>
  </si>
  <si>
    <t>8.18</t>
  </si>
  <si>
    <t>8.19</t>
  </si>
  <si>
    <t>8.20</t>
  </si>
  <si>
    <t>SUMINISTRO DE TUBERIA LxL DE 8" SCH40 REVESTIMIENTO EN MORTERO DE CEMENTO</t>
  </si>
  <si>
    <t>SUMINISTRO DE TUBERIA LxL DE 12" SCH40 EN ACERO INOXIDABLE</t>
  </si>
  <si>
    <t>SUMINISTRO DE TUBERIA ESPIGO/CAMPANA DE 20" SCH40. EN ACERO, REVESTIMIENTO EN MORTERO DE CEMENTO</t>
  </si>
  <si>
    <t>SUMINISTRO DE TUBERIA ESPIGO/CAMPANA DE 30" SCH40. EN ACERO, REVESTIMIENTO EN MORTERO DE CEMENTO</t>
  </si>
  <si>
    <t>SUMINISTRO DE TUBERIA DE 1/2" EN ACERO INOXIDABLE</t>
  </si>
  <si>
    <t>SUMINISTRO DE TUBERIA ESPIGO/CAMPANA DE 4". EN ACERO, REVESTIMIENTO EN MORTERO DE CEMENTO</t>
  </si>
  <si>
    <t>SUMINISTRO DE TUBERÍA DE 4" EN ACERO INOXIDABLE</t>
  </si>
  <si>
    <t>SUMINISTRO DE TUBERIA ESPIGO/CAMPANA DE 8". EN ACERO, REVESTIMIENTO EN MORTERO DE CEMENTO</t>
  </si>
  <si>
    <t>SUMINISTRO DE TUBERIA DE 8" EN ACERO INOXIDABLE</t>
  </si>
  <si>
    <t>SUMINISTRO DE TUBERIA ESPIGO/CAMPANA DE 10". EN ACERO, REVESTIMIENTO EN MORTERO DE CEMENTO</t>
  </si>
  <si>
    <t>SUMINISTRO DE TUBERIA ESPIGO/CAMPANA DE 14". EN ACERO, REVESTIMIENTO EN MORTERO DE CEMENTO</t>
  </si>
  <si>
    <t>SUMINISTRO DE TUBERIA ESPIGO/CAMPANA DE 16". EN ACERO, REVESTIMIENTO EN MORTERO DE CEMENTO</t>
  </si>
  <si>
    <t>SUMINISTRO DE TUBERIA ESPIGO/CAMPANA DE 24". EN ACERO, REVESTIMIENTO EN MORTERO DE CEMENTO</t>
  </si>
  <si>
    <t>SUMINISTRO DE TUBERIA HD DE 250mm, JUNTA MECANICA, K7</t>
  </si>
  <si>
    <t>SUMINISTRO DE TUBERIA HD DE 450mm, JUNTA MECANICA, K7</t>
  </si>
  <si>
    <t>SUMINISTRO DE TUBERIA HD DE 500mm, JUNTA MECANICA, K7</t>
  </si>
  <si>
    <t>SUMINISTRO DE TUBERIA HD DE 600mm, JUNTA MECANICA, K7</t>
  </si>
  <si>
    <t>SUMINISTRO DE TUBERIA GRP FP DN700 PN10 SN2500.</t>
  </si>
  <si>
    <t>SUMINISTRO DE TUBERIA GRP FP DN600 PN10 SN2500</t>
  </si>
  <si>
    <t>SUMINISTRO DE TUBERIA GRP FP DN600 PN16 SN2500</t>
  </si>
  <si>
    <t>SUBTOTAL SUMINISTROS</t>
  </si>
  <si>
    <t xml:space="preserve">SUBTOTAL OBRA CIVIL </t>
  </si>
  <si>
    <t>SUBTOTAL OBRA CIVIL</t>
  </si>
  <si>
    <t>ADMINISTRACIÓN DE SUMINISTROS</t>
  </si>
  <si>
    <t>AS=</t>
  </si>
  <si>
    <t xml:space="preserve">6.6. </t>
  </si>
  <si>
    <t>6.6.1</t>
  </si>
  <si>
    <t>6.6.2</t>
  </si>
  <si>
    <t>6.6.3</t>
  </si>
  <si>
    <t>6.6.4</t>
  </si>
  <si>
    <t>6.6.5</t>
  </si>
  <si>
    <t>6.6.6</t>
  </si>
  <si>
    <t>6.6.7</t>
  </si>
  <si>
    <t>6.6.8</t>
  </si>
  <si>
    <t>6.6.9</t>
  </si>
  <si>
    <t>6.6.10</t>
  </si>
  <si>
    <t>6.6.11</t>
  </si>
  <si>
    <t>SUMINISTRO, INSTALACION, INTEGRACION Y PUESTA EN SERVICIO DE SISTEMA DE COMUNICACIÓN, SUPERVISIÓN Y CONTROL</t>
  </si>
  <si>
    <t>SUMINISTRO, INSTALACIÓN, INTEGRACIÓN Y PUESTA EN SERVICIO DE SISTEMA COMPLETO DE MONITOREO MULTIPARAMÉTRICO PARA ENTRADA DE AGUA CRUDA, INCLUYENDO SENSORES, GABINETE, SOPORTES, CABLEADO Y CONTROLADORES.</t>
  </si>
  <si>
    <t>SUMINISTRO, INSTALACIÓN, INTEGRACIÓN Y PUESTA EN SERVICIO DE SISTEMA DE INSTRUMENTACIÓN PARA CONTROL AUTOMATIZADO DEL PROCESO DE COAGULACIÓN, CON SENSORES DE PH, NIVEL, CORRIENTE DE COAGULACIÓN Y BOMBEO DE MUESTRA</t>
  </si>
  <si>
    <t>SISTEMA DE INSTRUMENTACIÓN PARA CONTROL DEL PROCESO DE FLOCULACIÓN – SUMINISTRO E INSTALACIÓN DE SENSORES, GABINETE Y CONTROLADORES</t>
  </si>
  <si>
    <t>SUMINISTRO, INSTALACIÓN, INTEGRACIÓN Y PUESTA EN SERVICIO DE SISTEMA DE INSTRUMENTACIÓN MULTIPARAMÉTRICA PARA MONITOREO EN PROCESO DE SEDIMENTACIÓN (TURBIDEZ, SÓLIDOS SUSPENDIDOS, TOC Y COLOR)</t>
  </si>
  <si>
    <t>SUMINISTRO, INSTALACIÓN, INTEGRACIÓN Y PUESTA EN SERVICIO DE SISTEMA DE INSTRUMENTACIÓN MULTIPARAMÉTRICA PARA MONITOREO DEL PROCESO DE FILTRACIÓN (TURBIDEZ, COLOR, NIVEL, PH)</t>
  </si>
  <si>
    <t>SUMINISTRO, INSTALACIÓN, INTEGRACIÓN Y PUESTA EN SERVICIO DE SISTEMA DE INSTRUMENTACIÓN Y CONTROL PARA CLORACIÓN CON CLORO GAS</t>
  </si>
  <si>
    <t>SUMINISTRO, INSTALACIÓN, INTEGRACIÓN Y PUESTA EN SERVICIO DE SISTEMA DE INSTRUMENTACIÓN Y CONTROL PARA MONITOREO DE TANQUES DE ALMACENAMIENTO</t>
  </si>
  <si>
    <t>SUMINISTRO, INSTALACIÓN, INTEGRACIÓN Y PUESTA EN SERVICIO DE SISTEMAS DE INSTRUMENTACIÓN PARA DOSIFICACIÓN QUÍMICA EN TRATAMIENTO DE AGUA</t>
  </si>
  <si>
    <t>SUMINISTRO, INSTALACIÓN, INTEGRACIÓN Y PUESTA EN SERVICIO DE ACTUADORES ELÉCTRICOS TIPO ROTATIVO Y LINEAL PARA COMPUERTAS DE ENTRADA, FILTROS, SEDIMENTADORES Y TANQUES</t>
  </si>
  <si>
    <t>SUMINISTRO, INSTALACIÓN, INTEGRACIÓN Y PUESTA EN SERVICIO DE SENSORES MULTIPARAMÉTRICOS Y SISTEMAS DE MEDICIÓN DE NIVEL, CAUDAL Y CALIDAD DE AGUA PARA BOCATOMA</t>
  </si>
  <si>
    <t>SUMINISTRO, INSTALACIÓN Y PUESTA EN SERVICIO DE EQUIPOS DE INSTRUMENTACIÓN</t>
  </si>
  <si>
    <t xml:space="preserve">6.7. </t>
  </si>
  <si>
    <t>6.7.1</t>
  </si>
  <si>
    <t>6.7.2</t>
  </si>
  <si>
    <t>6.7.3</t>
  </si>
  <si>
    <t>6.7.4</t>
  </si>
  <si>
    <t>6.7.5</t>
  </si>
  <si>
    <t>6.7.6</t>
  </si>
  <si>
    <t>6.7.7</t>
  </si>
  <si>
    <t>6.7.8</t>
  </si>
  <si>
    <t>6.7.9</t>
  </si>
  <si>
    <t>6.7.10</t>
  </si>
  <si>
    <t>6.7.11</t>
  </si>
  <si>
    <t>6.7.12</t>
  </si>
  <si>
    <t>SISTEMA ELÉCTRICO</t>
  </si>
  <si>
    <t>MALLA DE PUESTA A TIERRA SUBESTACIÓN ELÉCTRICA Y CUARTO TÉCNICO</t>
  </si>
  <si>
    <t>BANCO DE DUCTOS ENTERRADO DE BAJA TENSIÓN</t>
  </si>
  <si>
    <t>TRANSFORMADOR DE 150 kVA - 13,2/0,22 Kv</t>
  </si>
  <si>
    <t>EQUIPOS DE BAJA TENSIÓN EN CUARTO TÉCNICO</t>
  </si>
  <si>
    <t>TAPAS DE ALFAJOR PAA CANCAMOS DE CABLES DE BAJA Y MEDIA TENSIÓN</t>
  </si>
  <si>
    <t>TABLERO DE ALUMBRADO Y TOMAS CUARO TÉCNICO</t>
  </si>
  <si>
    <t>CONDUCTORES</t>
  </si>
  <si>
    <t>BANDEJA PORTACABLES TIPO ESCALERA</t>
  </si>
  <si>
    <t>LUMINARIAS Y TOMAS 120V CUARTO TÉCNICO</t>
  </si>
  <si>
    <t>SISTEMA FOTOVOLTÁICO PLANTA PALACÉ</t>
  </si>
  <si>
    <t>SISTEMA FOTOVOLTAICO BOCATOMA-DESARENADORES</t>
  </si>
  <si>
    <t>PLANOS AS-BUILT</t>
  </si>
  <si>
    <t xml:space="preserve">6.8. </t>
  </si>
  <si>
    <t>6.8.1</t>
  </si>
  <si>
    <t>6.8.2</t>
  </si>
  <si>
    <t>6.8.3</t>
  </si>
  <si>
    <t>6.8.4</t>
  </si>
  <si>
    <t>6.8.5</t>
  </si>
  <si>
    <t>6.8.6</t>
  </si>
  <si>
    <t>6.8.7</t>
  </si>
  <si>
    <t>6.8.8</t>
  </si>
  <si>
    <t>6.8.9</t>
  </si>
  <si>
    <t>6.8.10</t>
  </si>
  <si>
    <t>6.8.11</t>
  </si>
  <si>
    <t>6.8.12</t>
  </si>
  <si>
    <t>6.8.13</t>
  </si>
  <si>
    <t>SOLADO EN CONCRETO E= 0,05 DE 2000 PSI</t>
  </si>
  <si>
    <t>LOSA DE FONDO EN CONCRETO DE 4000 PSI (Cuarto técnico)</t>
  </si>
  <si>
    <t>VIGA DE 0.30 x 0.30 m EN CONCRETO DE 4000 PSI (Cimentación. Incluye Refuerzo)</t>
  </si>
  <si>
    <t>VIGA EN U 0.45 x 0.60 m EN CONCRETO DE 4000 PSI (Cimentación. Incluye Refuerzo)</t>
  </si>
  <si>
    <t>VIGA EN U 0.7 x 0.20 m EN CONCRETO DE 4000 PSI (Cimentación)</t>
  </si>
  <si>
    <t>MURO DE MAMPOSTERIA DE PERFORACIÓN VERTICAL (Incluye refuerzo)</t>
  </si>
  <si>
    <t>MURO EN CONCRETO DE 4000 PSI PARA TANQUE DE ALMACENAMIENTO (Incluye refuerzo)</t>
  </si>
  <si>
    <t>COLUMNA EN CONCRETO DE 4000 PSI DE 0.35 x 0.35 x 3.2 m (Incluye refuerzo)</t>
  </si>
  <si>
    <t>FABRICACIÓN, MONTAJE Y PINTURA DE ESTRUCTURA METÁLICA PARA CUBIERTA</t>
  </si>
  <si>
    <t>LOSA DE CUBIERTA METALDECK</t>
  </si>
  <si>
    <t>PUERTA METÁLICA CAL 20 (Incluye ventana y rejilla)</t>
  </si>
  <si>
    <t>VENTANA CON VIDRIO TEMPLADO Y REJILLA</t>
  </si>
  <si>
    <t>VENTANA EN ALUMINIO CON FILTRO Y CELOSIA</t>
  </si>
  <si>
    <t xml:space="preserve">6.9. </t>
  </si>
  <si>
    <t>6.9.1</t>
  </si>
  <si>
    <t>PUESTA EN MARCHA DE LA PLANTA</t>
  </si>
  <si>
    <t>PUESTA EN MARCHA Y VERIFICACIÓN DE LA PLANTA</t>
  </si>
  <si>
    <t>mes</t>
  </si>
  <si>
    <t>CUARTO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</si>
</sst>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quot;Total Capítulo &quot;0"/>
    <numFmt numFmtId="202" formatCode="_-&quot;$&quot;\ * #,##0_-;\-&quot;$&quot;\ * #,##0_-;_-&quot;$&quot;\ * &quot;-&quot;??_-;_-@_-"/>
    <numFmt numFmtId="203" formatCode="_-* #,##0\ _€_-;\-* #,##0\ _€_-;_-* &quot;-&quot;\ _€_-;_-@_-"/>
    <numFmt numFmtId="204" formatCode="_-&quot;$&quot;* #,##0_-;\-&quot;$&quot;* #,##0_-;_-&quot;$&quot;* &quot;-&quot;_-;_-@_-"/>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8"/>
      <name val="Arial"/>
      <family val="2"/>
      <charset val="1"/>
    </font>
    <font>
      <b/>
      <sz val="8"/>
      <name val="Arial"/>
      <family val="2"/>
      <charset val="1"/>
    </font>
    <font>
      <sz val="9"/>
      <name val="Calibri"/>
      <family val="2"/>
    </font>
    <font>
      <sz val="8"/>
      <name val="Calibri"/>
      <family val="2"/>
    </font>
    <font>
      <sz val="10"/>
      <name val="Arial"/>
      <family val="2"/>
    </font>
    <font>
      <b/>
      <sz val="12"/>
      <name val="Arial"/>
      <family val="2"/>
    </font>
    <font>
      <sz val="12"/>
      <name val="Arial"/>
      <family val="2"/>
    </font>
    <font>
      <b/>
      <sz val="12"/>
      <color theme="1"/>
      <name val="Arial"/>
      <family val="2"/>
    </font>
    <font>
      <vertAlign val="superscript"/>
      <sz val="12"/>
      <name val="Arial"/>
      <family val="2"/>
    </font>
    <font>
      <sz val="14"/>
      <name val="Arial Narrow"/>
      <family val="2"/>
    </font>
    <font>
      <sz val="12"/>
      <color rgb="FF000000"/>
      <name val="Calibri"/>
      <family val="2"/>
    </font>
    <font>
      <sz val="10"/>
      <name val="Times New Roman"/>
      <family val="1"/>
      <charset val="204"/>
    </font>
    <font>
      <sz val="10"/>
      <name val="MS Sans Serif"/>
      <family val="2"/>
    </font>
    <font>
      <b/>
      <sz val="11"/>
      <color theme="1"/>
      <name val="Calibri"/>
      <family val="2"/>
      <scheme val="minor"/>
    </font>
    <font>
      <sz val="10"/>
      <name val="Times New Roman"/>
      <family val="1"/>
    </font>
    <font>
      <b/>
      <sz val="14"/>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dashed">
        <color indexed="64"/>
      </left>
      <right style="dashed">
        <color indexed="64"/>
      </right>
      <top style="dashed">
        <color indexed="64"/>
      </top>
      <bottom/>
      <diagonal/>
    </border>
    <border>
      <left style="dotted">
        <color indexed="64"/>
      </left>
      <right style="dotted">
        <color indexed="64"/>
      </right>
      <top style="dotted">
        <color indexed="64"/>
      </top>
      <bottom/>
      <diagonal/>
    </border>
    <border>
      <left/>
      <right/>
      <top style="thin">
        <color indexed="56"/>
      </top>
      <bottom style="double">
        <color indexed="56"/>
      </bottom>
      <diagonal/>
    </border>
  </borders>
  <cellStyleXfs count="295">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7"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8"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5" fontId="7" fillId="0" borderId="48">
      <alignment horizontal="right"/>
    </xf>
    <xf numFmtId="185" fontId="7" fillId="0" borderId="48">
      <alignment horizontal="right"/>
    </xf>
    <xf numFmtId="2" fontId="7" fillId="0" borderId="0"/>
    <xf numFmtId="2" fontId="7" fillId="0" borderId="0"/>
    <xf numFmtId="2" fontId="7" fillId="0" borderId="0"/>
    <xf numFmtId="186" fontId="7" fillId="0" borderId="0"/>
    <xf numFmtId="186" fontId="7" fillId="0" borderId="0"/>
    <xf numFmtId="186" fontId="7" fillId="0" borderId="0"/>
    <xf numFmtId="187" fontId="8" fillId="0" borderId="0"/>
    <xf numFmtId="187" fontId="8" fillId="0" borderId="0"/>
    <xf numFmtId="187" fontId="8" fillId="0" borderId="0"/>
    <xf numFmtId="185" fontId="7" fillId="0" borderId="48">
      <alignment horizontal="right"/>
    </xf>
    <xf numFmtId="188" fontId="5" fillId="0" borderId="0">
      <protection locked="0"/>
    </xf>
    <xf numFmtId="3" fontId="34" fillId="0" borderId="0" applyFont="0" applyFill="0" applyBorder="0" applyAlignment="0" applyProtection="0"/>
    <xf numFmtId="189" fontId="5" fillId="0" borderId="0">
      <protection locked="0"/>
    </xf>
    <xf numFmtId="190" fontId="34" fillId="0" borderId="0" applyFont="0" applyFill="0" applyBorder="0" applyAlignment="0" applyProtection="0"/>
    <xf numFmtId="191"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3"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4" fontId="5" fillId="0" borderId="0">
      <protection locked="0"/>
    </xf>
    <xf numFmtId="194" fontId="5" fillId="0" borderId="0">
      <protection locked="0"/>
    </xf>
    <xf numFmtId="0" fontId="17" fillId="3" borderId="0" applyNumberFormat="0" applyBorder="0" applyAlignment="0" applyProtection="0"/>
    <xf numFmtId="195" fontId="7" fillId="0" borderId="0">
      <alignment horizontal="right"/>
    </xf>
    <xf numFmtId="195" fontId="7" fillId="0" borderId="0">
      <alignment horizontal="right"/>
    </xf>
    <xf numFmtId="195" fontId="7" fillId="0" borderId="0">
      <alignment horizontal="right"/>
    </xf>
    <xf numFmtId="196" fontId="7" fillId="0" borderId="0" applyFont="0" applyFill="0" applyBorder="0" applyAlignment="0">
      <alignment horizontal="center"/>
    </xf>
    <xf numFmtId="196"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7" fontId="7" fillId="0" borderId="0">
      <alignment horizontal="right"/>
    </xf>
    <xf numFmtId="197" fontId="7" fillId="0" borderId="0">
      <alignment horizontal="right"/>
    </xf>
    <xf numFmtId="197" fontId="7" fillId="0" borderId="0">
      <alignment horizontal="right"/>
    </xf>
    <xf numFmtId="198" fontId="5" fillId="0" borderId="0" applyFont="0" applyFill="0" applyBorder="0" applyAlignment="0" applyProtection="0"/>
    <xf numFmtId="198" fontId="5" fillId="0" borderId="0" applyFont="0" applyFill="0" applyBorder="0" applyAlignment="0" applyProtection="0"/>
    <xf numFmtId="166" fontId="5" fillId="0" borderId="0" applyFont="0" applyFill="0" applyBorder="0" applyAlignment="0" applyProtection="0"/>
    <xf numFmtId="16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66" fontId="5" fillId="0" borderId="0" applyFont="0" applyFill="0" applyBorder="0" applyAlignment="0" applyProtection="0"/>
    <xf numFmtId="168" fontId="9" fillId="0" borderId="0" applyFont="0" applyFill="0" applyBorder="0" applyAlignment="0" applyProtection="0"/>
    <xf numFmtId="190" fontId="39" fillId="0" borderId="0" applyFont="0" applyFill="0" applyBorder="0" applyAlignment="0" applyProtection="0"/>
    <xf numFmtId="0" fontId="18" fillId="22" borderId="0" applyNumberFormat="0" applyBorder="0" applyAlignment="0" applyProtection="0"/>
    <xf numFmtId="199" fontId="7" fillId="0" borderId="0" applyFont="0" applyFill="0" applyBorder="0" applyAlignment="0">
      <alignment horizontal="center"/>
    </xf>
    <xf numFmtId="199"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0"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4" fontId="5" fillId="0" borderId="52">
      <protection locked="0"/>
    </xf>
    <xf numFmtId="0" fontId="45" fillId="0" borderId="0"/>
    <xf numFmtId="0" fontId="46" fillId="0" borderId="0" applyNumberFormat="0" applyFill="0" applyBorder="0" applyAlignment="0" applyProtection="0">
      <alignment vertical="top"/>
      <protection locked="0"/>
    </xf>
    <xf numFmtId="9" fontId="5" fillId="0" borderId="0" applyFont="0" applyFill="0" applyBorder="0" applyAlignment="0" applyProtection="0"/>
    <xf numFmtId="44" fontId="57" fillId="0" borderId="0" applyFont="0" applyFill="0" applyBorder="0" applyAlignment="0" applyProtection="0"/>
    <xf numFmtId="0" fontId="1" fillId="0" borderId="0"/>
    <xf numFmtId="0" fontId="63" fillId="0" borderId="0"/>
    <xf numFmtId="0" fontId="63" fillId="0" borderId="0"/>
    <xf numFmtId="0" fontId="63" fillId="0" borderId="0"/>
    <xf numFmtId="204" fontId="1" fillId="0" borderId="0" applyFont="0" applyFill="0" applyBorder="0" applyAlignment="0" applyProtection="0"/>
    <xf numFmtId="9" fontId="9" fillId="0" borderId="0" applyFont="0" applyFill="0" applyBorder="0" applyAlignment="0" applyProtection="0"/>
    <xf numFmtId="0" fontId="64" fillId="0" borderId="0" applyNumberFormat="0" applyFill="0" applyBorder="0" applyProtection="0">
      <alignment vertical="top" wrapText="1"/>
    </xf>
    <xf numFmtId="9" fontId="1" fillId="0" borderId="0" applyFont="0" applyFill="0" applyBorder="0" applyAlignment="0" applyProtection="0"/>
    <xf numFmtId="43" fontId="9" fillId="0" borderId="0" applyFont="0" applyFill="0" applyBorder="0" applyAlignment="0" applyProtection="0"/>
    <xf numFmtId="0" fontId="5" fillId="0" borderId="0" applyFont="0" applyFill="0" applyBorder="0" applyAlignment="0" applyProtection="0"/>
    <xf numFmtId="43" fontId="9" fillId="0" borderId="0" applyFont="0" applyFill="0" applyBorder="0" applyAlignment="0" applyProtection="0"/>
    <xf numFmtId="42" fontId="1" fillId="0" borderId="0" applyFont="0" applyFill="0" applyBorder="0" applyAlignment="0" applyProtection="0"/>
    <xf numFmtId="173" fontId="5" fillId="0" borderId="0" applyFont="0" applyFill="0" applyBorder="0" applyAlignment="0" applyProtection="0"/>
    <xf numFmtId="0" fontId="65"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2" fontId="5" fillId="0" borderId="0" applyFont="0" applyFill="0" applyBorder="0" applyAlignment="0" applyProtection="0"/>
    <xf numFmtId="9" fontId="5"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8" fontId="1" fillId="0" borderId="0" applyFont="0" applyFill="0" applyBorder="0" applyAlignment="0" applyProtection="0"/>
    <xf numFmtId="42" fontId="1" fillId="0" borderId="0" applyFont="0" applyFill="0" applyBorder="0" applyAlignment="0" applyProtection="0"/>
    <xf numFmtId="0" fontId="1" fillId="0" borderId="0"/>
    <xf numFmtId="165" fontId="5" fillId="0" borderId="0" applyFont="0" applyFill="0" applyBorder="0" applyAlignment="0" applyProtection="0"/>
    <xf numFmtId="203" fontId="5" fillId="0" borderId="0" applyFont="0" applyFill="0" applyBorder="0" applyAlignment="0" applyProtection="0"/>
    <xf numFmtId="173" fontId="5" fillId="0" borderId="0" applyFont="0" applyFill="0" applyBorder="0" applyAlignment="0" applyProtection="0"/>
    <xf numFmtId="165" fontId="5" fillId="0" borderId="0" applyFont="0" applyFill="0" applyBorder="0" applyAlignment="0" applyProtection="0"/>
    <xf numFmtId="165" fontId="67"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172" fontId="5" fillId="0" borderId="0" applyFont="0" applyFill="0" applyBorder="0" applyAlignment="0" applyProtection="0"/>
    <xf numFmtId="0" fontId="67" fillId="0" borderId="0"/>
    <xf numFmtId="0" fontId="66" fillId="0" borderId="87" applyNumberFormat="0" applyFill="0" applyAlignment="0" applyProtection="0"/>
  </cellStyleXfs>
  <cellXfs count="378">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7" xfId="89" applyFont="1" applyBorder="1"/>
    <xf numFmtId="0" fontId="33" fillId="0" borderId="38" xfId="89" applyFont="1" applyBorder="1"/>
    <xf numFmtId="0" fontId="33" fillId="0" borderId="35" xfId="89" applyFont="1" applyBorder="1"/>
    <xf numFmtId="0" fontId="33" fillId="0" borderId="36" xfId="89" applyFont="1" applyBorder="1"/>
    <xf numFmtId="0" fontId="33" fillId="0" borderId="0" xfId="90" applyFont="1"/>
    <xf numFmtId="0" fontId="33" fillId="0" borderId="35" xfId="90" applyFont="1" applyBorder="1"/>
    <xf numFmtId="0" fontId="33" fillId="0" borderId="36" xfId="90" applyFont="1" applyBorder="1"/>
    <xf numFmtId="182" fontId="33" fillId="0" borderId="36" xfId="90" applyNumberFormat="1" applyFont="1" applyBorder="1"/>
    <xf numFmtId="0" fontId="31" fillId="0" borderId="0" xfId="0" applyFont="1"/>
    <xf numFmtId="0" fontId="33" fillId="25" borderId="0" xfId="89" applyFont="1" applyFill="1"/>
    <xf numFmtId="0" fontId="33" fillId="25" borderId="35" xfId="89" applyFont="1" applyFill="1" applyBorder="1"/>
    <xf numFmtId="0" fontId="30" fillId="25" borderId="0" xfId="89" applyFont="1" applyFill="1"/>
    <xf numFmtId="0" fontId="33" fillId="25" borderId="36" xfId="89" applyFont="1" applyFill="1" applyBorder="1"/>
    <xf numFmtId="0" fontId="31" fillId="0" borderId="37" xfId="0" applyFont="1" applyBorder="1"/>
    <xf numFmtId="0" fontId="31" fillId="0" borderId="79" xfId="0" applyFont="1" applyBorder="1"/>
    <xf numFmtId="0" fontId="31" fillId="0" borderId="35" xfId="0" applyFont="1" applyBorder="1"/>
    <xf numFmtId="0" fontId="31" fillId="0" borderId="36" xfId="0" applyFont="1" applyBorder="1"/>
    <xf numFmtId="0" fontId="33" fillId="0" borderId="36" xfId="0" applyFont="1" applyBorder="1" applyAlignment="1">
      <alignment horizontal="center" wrapText="1"/>
    </xf>
    <xf numFmtId="0" fontId="44" fillId="0" borderId="36" xfId="255" applyFont="1" applyBorder="1" applyAlignment="1">
      <alignment horizontal="center" vertical="center"/>
    </xf>
    <xf numFmtId="0" fontId="44" fillId="0" borderId="36" xfId="0" applyFont="1" applyBorder="1" applyAlignment="1">
      <alignment horizontal="center" vertical="center"/>
    </xf>
    <xf numFmtId="0" fontId="44" fillId="0" borderId="36" xfId="0" applyFont="1" applyBorder="1" applyAlignment="1">
      <alignment vertical="center"/>
    </xf>
    <xf numFmtId="1" fontId="44" fillId="0" borderId="36" xfId="0" applyNumberFormat="1" applyFont="1" applyBorder="1" applyAlignment="1">
      <alignment horizontal="center" vertical="center"/>
    </xf>
    <xf numFmtId="0" fontId="44" fillId="0" borderId="36" xfId="0" applyFont="1" applyBorder="1" applyAlignment="1">
      <alignment horizontal="center"/>
    </xf>
    <xf numFmtId="0" fontId="43" fillId="0" borderId="36" xfId="0" applyFont="1" applyBorder="1" applyAlignment="1" applyProtection="1">
      <alignment horizontal="center"/>
      <protection locked="0"/>
    </xf>
    <xf numFmtId="0" fontId="43" fillId="0" borderId="36" xfId="0" applyFont="1" applyBorder="1" applyAlignment="1">
      <alignment horizontal="center" vertical="center"/>
    </xf>
    <xf numFmtId="4" fontId="31" fillId="0" borderId="36" xfId="0" applyNumberFormat="1" applyFont="1" applyBorder="1" applyAlignment="1">
      <alignment horizontal="center" vertical="center"/>
    </xf>
    <xf numFmtId="0" fontId="43" fillId="0" borderId="36" xfId="0" applyFont="1" applyBorder="1" applyAlignment="1">
      <alignment horizontal="left" vertical="center"/>
    </xf>
    <xf numFmtId="0" fontId="43" fillId="0" borderId="36" xfId="0" applyFont="1" applyBorder="1" applyAlignment="1">
      <alignment horizontal="center"/>
    </xf>
    <xf numFmtId="173" fontId="31" fillId="0" borderId="36" xfId="34" applyFont="1" applyFill="1" applyBorder="1"/>
    <xf numFmtId="173" fontId="31" fillId="0" borderId="36" xfId="0" applyNumberFormat="1" applyFont="1" applyBorder="1"/>
    <xf numFmtId="0" fontId="43" fillId="0" borderId="36" xfId="0" applyFont="1" applyBorder="1" applyAlignment="1">
      <alignment horizontal="center" wrapText="1"/>
    </xf>
    <xf numFmtId="173" fontId="31" fillId="0" borderId="36" xfId="34" applyFont="1" applyFill="1" applyBorder="1" applyAlignment="1">
      <alignment horizontal="center" wrapText="1"/>
    </xf>
    <xf numFmtId="165" fontId="31" fillId="0" borderId="36" xfId="0" applyNumberFormat="1" applyFont="1" applyBorder="1"/>
    <xf numFmtId="43" fontId="31" fillId="0" borderId="36" xfId="34" applyNumberFormat="1" applyFont="1" applyFill="1" applyBorder="1"/>
    <xf numFmtId="43" fontId="31" fillId="0" borderId="36" xfId="0" applyNumberFormat="1" applyFont="1" applyBorder="1"/>
    <xf numFmtId="0" fontId="32" fillId="0" borderId="36" xfId="0" applyFont="1" applyBorder="1"/>
    <xf numFmtId="0" fontId="31" fillId="0" borderId="36" xfId="0" applyFont="1" applyBorder="1" applyAlignment="1">
      <alignment horizontal="center"/>
    </xf>
    <xf numFmtId="0" fontId="42" fillId="0" borderId="36" xfId="0" applyFont="1" applyBorder="1" applyAlignment="1">
      <alignment wrapText="1"/>
    </xf>
    <xf numFmtId="0" fontId="33" fillId="0" borderId="36" xfId="0" applyFont="1" applyBorder="1" applyAlignment="1">
      <alignment horizontal="right"/>
    </xf>
    <xf numFmtId="0" fontId="31" fillId="0" borderId="80" xfId="0" applyFont="1" applyBorder="1"/>
    <xf numFmtId="0" fontId="31" fillId="0" borderId="81" xfId="0" applyFont="1" applyBorder="1"/>
    <xf numFmtId="0" fontId="31" fillId="0" borderId="82" xfId="0" applyFont="1" applyBorder="1"/>
    <xf numFmtId="0" fontId="49" fillId="0" borderId="0" xfId="0" applyFont="1"/>
    <xf numFmtId="0" fontId="49" fillId="0" borderId="61" xfId="0" applyFont="1" applyBorder="1" applyAlignment="1">
      <alignment horizontal="center"/>
    </xf>
    <xf numFmtId="0" fontId="51" fillId="0" borderId="53" xfId="0" applyFont="1" applyBorder="1" applyAlignment="1">
      <alignment horizontal="center"/>
    </xf>
    <xf numFmtId="0" fontId="49" fillId="0" borderId="53" xfId="0" applyFont="1" applyBorder="1" applyAlignment="1">
      <alignment vertical="center"/>
    </xf>
    <xf numFmtId="0" fontId="49" fillId="0" borderId="72" xfId="0" applyFont="1" applyBorder="1" applyAlignment="1">
      <alignment vertical="center"/>
    </xf>
    <xf numFmtId="0" fontId="49" fillId="0" borderId="58" xfId="0" applyFont="1" applyBorder="1" applyAlignment="1">
      <alignment horizontal="center"/>
    </xf>
    <xf numFmtId="0" fontId="49" fillId="0" borderId="57" xfId="0" applyFont="1" applyBorder="1" applyAlignment="1">
      <alignment horizontal="right" vertical="center"/>
    </xf>
    <xf numFmtId="0" fontId="49" fillId="0" borderId="28" xfId="0" applyFont="1" applyBorder="1" applyAlignment="1">
      <alignment horizontal="center" vertical="center"/>
    </xf>
    <xf numFmtId="0" fontId="49" fillId="0" borderId="34"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29"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1" xfId="0" applyFont="1" applyBorder="1" applyAlignment="1">
      <alignment horizontal="left"/>
    </xf>
    <xf numFmtId="0" fontId="49" fillId="0" borderId="54" xfId="0" applyFont="1" applyBorder="1" applyAlignment="1">
      <alignment horizontal="center"/>
    </xf>
    <xf numFmtId="0" fontId="49" fillId="0" borderId="70" xfId="0" applyFont="1" applyBorder="1" applyAlignment="1">
      <alignment horizontal="center"/>
    </xf>
    <xf numFmtId="0" fontId="49" fillId="0" borderId="26" xfId="0" applyFont="1" applyBorder="1"/>
    <xf numFmtId="0" fontId="49" fillId="0" borderId="30" xfId="0" applyFont="1" applyBorder="1"/>
    <xf numFmtId="0" fontId="49" fillId="0" borderId="68" xfId="0" applyFont="1" applyBorder="1"/>
    <xf numFmtId="0" fontId="49" fillId="0" borderId="58" xfId="0" applyFont="1" applyBorder="1"/>
    <xf numFmtId="0" fontId="49" fillId="0" borderId="57" xfId="0" applyFont="1" applyBorder="1"/>
    <xf numFmtId="0" fontId="49" fillId="0" borderId="56" xfId="0" applyFont="1" applyBorder="1"/>
    <xf numFmtId="0" fontId="49" fillId="0" borderId="11" xfId="0" applyFont="1" applyBorder="1"/>
    <xf numFmtId="0" fontId="49" fillId="0" borderId="12" xfId="0" applyFont="1" applyBorder="1"/>
    <xf numFmtId="0" fontId="51" fillId="24" borderId="69" xfId="0" applyFont="1" applyFill="1" applyBorder="1" applyAlignment="1">
      <alignment horizontal="center" vertical="center"/>
    </xf>
    <xf numFmtId="0" fontId="49" fillId="24" borderId="67" xfId="0" applyFont="1" applyFill="1" applyBorder="1" applyAlignment="1">
      <alignment horizontal="center" vertical="center"/>
    </xf>
    <xf numFmtId="4" fontId="49" fillId="24" borderId="67" xfId="0" applyNumberFormat="1" applyFont="1" applyFill="1" applyBorder="1" applyAlignment="1">
      <alignment horizontal="center" vertical="center"/>
    </xf>
    <xf numFmtId="0" fontId="51" fillId="24" borderId="28" xfId="0" applyFont="1" applyFill="1" applyBorder="1" applyAlignment="1">
      <alignment horizontal="center"/>
    </xf>
    <xf numFmtId="0" fontId="51" fillId="24" borderId="34" xfId="0" applyFont="1" applyFill="1" applyBorder="1" applyAlignment="1">
      <alignment horizontal="center"/>
    </xf>
    <xf numFmtId="173" fontId="49" fillId="0" borderId="18" xfId="34" applyFont="1" applyBorder="1"/>
    <xf numFmtId="173" fontId="49" fillId="0" borderId="29" xfId="34" applyFont="1" applyBorder="1"/>
    <xf numFmtId="0" fontId="49" fillId="0" borderId="61" xfId="0" applyFont="1" applyBorder="1"/>
    <xf numFmtId="0" fontId="49" fillId="0" borderId="53" xfId="0" applyFont="1" applyBorder="1"/>
    <xf numFmtId="0" fontId="49" fillId="0" borderId="63" xfId="0" applyFont="1" applyBorder="1"/>
    <xf numFmtId="0" fontId="49" fillId="0" borderId="64" xfId="0" applyFont="1" applyBorder="1"/>
    <xf numFmtId="173" fontId="49" fillId="0" borderId="62" xfId="34" applyFont="1" applyBorder="1"/>
    <xf numFmtId="173" fontId="49" fillId="0" borderId="59" xfId="0" applyNumberFormat="1" applyFont="1" applyBorder="1"/>
    <xf numFmtId="2" fontId="49" fillId="0" borderId="18" xfId="0" applyNumberFormat="1" applyFont="1" applyBorder="1"/>
    <xf numFmtId="0" fontId="49" fillId="0" borderId="20" xfId="0" applyFont="1" applyBorder="1"/>
    <xf numFmtId="173" fontId="49" fillId="0" borderId="41" xfId="34" applyFont="1" applyBorder="1"/>
    <xf numFmtId="173" fontId="49" fillId="0" borderId="59" xfId="34" applyFont="1" applyBorder="1"/>
    <xf numFmtId="0" fontId="51" fillId="24" borderId="28"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2" xfId="0" applyFont="1" applyBorder="1"/>
    <xf numFmtId="0" fontId="49" fillId="0" borderId="14" xfId="0" applyFont="1" applyBorder="1"/>
    <xf numFmtId="173" fontId="49" fillId="0" borderId="39" xfId="34" applyFont="1" applyBorder="1"/>
    <xf numFmtId="0" fontId="51" fillId="24" borderId="16" xfId="0" applyFont="1" applyFill="1" applyBorder="1" applyAlignment="1">
      <alignment horizontal="center" wrapText="1"/>
    </xf>
    <xf numFmtId="0" fontId="51" fillId="24" borderId="28" xfId="0" applyFont="1" applyFill="1" applyBorder="1" applyAlignment="1">
      <alignment horizontal="center" wrapText="1"/>
    </xf>
    <xf numFmtId="0" fontId="51" fillId="24" borderId="34"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4" xfId="0" applyNumberFormat="1" applyFont="1" applyBorder="1" applyAlignment="1">
      <alignment horizontal="center" wrapText="1"/>
    </xf>
    <xf numFmtId="173" fontId="49" fillId="0" borderId="46" xfId="34" applyFont="1" applyBorder="1" applyAlignment="1">
      <alignment horizontal="center" wrapText="1"/>
    </xf>
    <xf numFmtId="165" fontId="49" fillId="24" borderId="59"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29" xfId="34" applyNumberFormat="1" applyFont="1" applyBorder="1"/>
    <xf numFmtId="43" fontId="49" fillId="0" borderId="30" xfId="34" applyNumberFormat="1" applyFont="1" applyBorder="1"/>
    <xf numFmtId="9" fontId="49" fillId="0" borderId="27" xfId="95" applyFont="1" applyBorder="1"/>
    <xf numFmtId="43" fontId="49" fillId="0" borderId="59" xfId="0" applyNumberFormat="1" applyFont="1" applyBorder="1"/>
    <xf numFmtId="43" fontId="49" fillId="24" borderId="59" xfId="0" applyNumberFormat="1" applyFont="1" applyFill="1" applyBorder="1"/>
    <xf numFmtId="0" fontId="49" fillId="0" borderId="54"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5"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49" fontId="51" fillId="0" borderId="0" xfId="131" applyNumberFormat="1" applyFont="1" applyAlignment="1">
      <alignment horizontal="right" vertical="center"/>
    </xf>
    <xf numFmtId="184"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39" fontId="51" fillId="0" borderId="0" xfId="129" applyNumberFormat="1" applyFont="1" applyAlignment="1">
      <alignment vertical="center"/>
    </xf>
    <xf numFmtId="0" fontId="49" fillId="25" borderId="0" xfId="130" applyFont="1" applyFill="1" applyAlignment="1">
      <alignment horizontal="center" vertical="center" wrapText="1"/>
    </xf>
    <xf numFmtId="0" fontId="51" fillId="25" borderId="53" xfId="130" applyFont="1" applyFill="1" applyBorder="1" applyAlignment="1">
      <alignment horizontal="center" vertical="center" wrapText="1"/>
    </xf>
    <xf numFmtId="0" fontId="49" fillId="25" borderId="61" xfId="0" applyFont="1" applyFill="1" applyBorder="1" applyAlignment="1">
      <alignment vertical="center" wrapText="1"/>
    </xf>
    <xf numFmtId="0" fontId="49" fillId="25" borderId="53" xfId="0" applyFont="1" applyFill="1" applyBorder="1" applyAlignment="1">
      <alignment vertical="center" wrapText="1"/>
    </xf>
    <xf numFmtId="0" fontId="49" fillId="25" borderId="63" xfId="0" applyFont="1" applyFill="1" applyBorder="1" applyAlignment="1">
      <alignment vertical="center" wrapText="1"/>
    </xf>
    <xf numFmtId="0" fontId="53" fillId="0" borderId="84" xfId="0" applyFont="1" applyBorder="1" applyAlignment="1">
      <alignment horizontal="left" vertical="center"/>
    </xf>
    <xf numFmtId="0" fontId="54" fillId="0" borderId="84"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5" xfId="0" applyFont="1" applyFill="1" applyBorder="1" applyAlignment="1">
      <alignment horizontal="center"/>
    </xf>
    <xf numFmtId="0" fontId="51" fillId="0" borderId="57" xfId="0" applyFont="1" applyBorder="1" applyAlignment="1">
      <alignment horizontal="center"/>
    </xf>
    <xf numFmtId="0" fontId="51" fillId="0" borderId="0" xfId="0" applyFont="1" applyAlignment="1">
      <alignment horizontal="center"/>
    </xf>
    <xf numFmtId="0" fontId="33" fillId="0" borderId="79" xfId="89" applyFont="1" applyBorder="1"/>
    <xf numFmtId="0" fontId="33" fillId="0" borderId="79" xfId="89" applyFont="1" applyBorder="1" applyAlignment="1">
      <alignment horizontal="center"/>
    </xf>
    <xf numFmtId="0" fontId="33" fillId="0" borderId="80" xfId="90" applyFont="1" applyBorder="1"/>
    <xf numFmtId="0" fontId="33" fillId="0" borderId="81" xfId="89" applyFont="1" applyBorder="1"/>
    <xf numFmtId="0" fontId="33" fillId="0" borderId="81" xfId="89" applyFont="1" applyBorder="1" applyAlignment="1">
      <alignment horizontal="center"/>
    </xf>
    <xf numFmtId="183" fontId="33" fillId="0" borderId="81" xfId="34" applyNumberFormat="1" applyFont="1" applyBorder="1"/>
    <xf numFmtId="0" fontId="33" fillId="0" borderId="82" xfId="89" applyFont="1" applyBorder="1"/>
    <xf numFmtId="0" fontId="31" fillId="0" borderId="38" xfId="0" applyFont="1" applyBorder="1"/>
    <xf numFmtId="167" fontId="30" fillId="0" borderId="0" xfId="89" applyNumberFormat="1" applyFont="1"/>
    <xf numFmtId="9" fontId="49" fillId="0" borderId="29" xfId="95" applyFont="1" applyFill="1" applyBorder="1" applyAlignment="1">
      <alignment horizontal="center" vertical="center"/>
    </xf>
    <xf numFmtId="173" fontId="30" fillId="0" borderId="0" xfId="34" applyFont="1"/>
    <xf numFmtId="183" fontId="30" fillId="0" borderId="0" xfId="90" applyNumberFormat="1" applyFont="1"/>
    <xf numFmtId="183" fontId="30" fillId="0" borderId="0" xfId="34" applyNumberFormat="1" applyFont="1"/>
    <xf numFmtId="183" fontId="32" fillId="0" borderId="0" xfId="90" applyNumberFormat="1" applyFont="1"/>
    <xf numFmtId="180" fontId="62" fillId="0" borderId="0" xfId="90" applyNumberFormat="1" applyFont="1"/>
    <xf numFmtId="4" fontId="59" fillId="0" borderId="24" xfId="39" applyNumberFormat="1" applyFont="1" applyFill="1" applyBorder="1" applyAlignment="1">
      <alignment horizontal="center" vertical="center" wrapText="1"/>
    </xf>
    <xf numFmtId="202" fontId="59" fillId="0" borderId="24" xfId="258" applyNumberFormat="1" applyFont="1" applyFill="1" applyBorder="1" applyAlignment="1">
      <alignment horizontal="right" vertical="center" wrapText="1"/>
    </xf>
    <xf numFmtId="0" fontId="54" fillId="0" borderId="86" xfId="0" applyFont="1" applyBorder="1" applyAlignment="1">
      <alignment horizontal="left" vertical="center"/>
    </xf>
    <xf numFmtId="0" fontId="53" fillId="0" borderId="86" xfId="0" applyFont="1" applyBorder="1" applyAlignment="1">
      <alignment horizontal="center" vertical="center"/>
    </xf>
    <xf numFmtId="0" fontId="54" fillId="0" borderId="86" xfId="0" applyFont="1" applyBorder="1" applyAlignment="1">
      <alignment horizontal="center" vertical="center"/>
    </xf>
    <xf numFmtId="202" fontId="59" fillId="0" borderId="18" xfId="258" applyNumberFormat="1" applyFont="1" applyFill="1" applyBorder="1" applyAlignment="1">
      <alignment horizontal="right" vertical="center" wrapText="1"/>
    </xf>
    <xf numFmtId="4" fontId="59" fillId="0" borderId="18" xfId="39" applyNumberFormat="1" applyFont="1" applyFill="1" applyBorder="1" applyAlignment="1">
      <alignment horizontal="center" vertical="center" wrapText="1"/>
    </xf>
    <xf numFmtId="184" fontId="51" fillId="26" borderId="34" xfId="60" applyNumberFormat="1" applyFont="1" applyFill="1" applyBorder="1" applyAlignment="1">
      <alignment horizontal="center" vertical="center"/>
    </xf>
    <xf numFmtId="0" fontId="49" fillId="25" borderId="13" xfId="0" applyFont="1" applyFill="1" applyBorder="1" applyAlignment="1">
      <alignment vertical="center" wrapText="1"/>
    </xf>
    <xf numFmtId="0" fontId="49" fillId="25" borderId="14" xfId="0" applyFont="1" applyFill="1" applyBorder="1" applyAlignment="1">
      <alignment vertical="center" wrapText="1"/>
    </xf>
    <xf numFmtId="2" fontId="49" fillId="0" borderId="0" xfId="128" applyNumberFormat="1" applyFont="1"/>
    <xf numFmtId="179" fontId="49" fillId="0" borderId="0" xfId="129" applyNumberFormat="1" applyFont="1" applyFill="1"/>
    <xf numFmtId="0" fontId="49" fillId="0" borderId="0" xfId="130" applyFont="1" applyAlignment="1">
      <alignment horizontal="center" vertical="center" wrapText="1"/>
    </xf>
    <xf numFmtId="202" fontId="59" fillId="0" borderId="34" xfId="258" applyNumberFormat="1" applyFont="1" applyBorder="1" applyAlignment="1">
      <alignment vertical="center"/>
    </xf>
    <xf numFmtId="202" fontId="59" fillId="0" borderId="74" xfId="258" applyNumberFormat="1" applyFont="1" applyBorder="1" applyAlignment="1">
      <alignment vertical="center"/>
    </xf>
    <xf numFmtId="202" fontId="58" fillId="0" borderId="41" xfId="258" applyNumberFormat="1" applyFont="1" applyBorder="1" applyAlignment="1">
      <alignment vertical="center"/>
    </xf>
    <xf numFmtId="9" fontId="49" fillId="27" borderId="29" xfId="95" applyFont="1" applyFill="1" applyBorder="1" applyAlignment="1">
      <alignment horizontal="center" vertical="center" wrapText="1"/>
    </xf>
    <xf numFmtId="3" fontId="30" fillId="0" borderId="0" xfId="89" applyNumberFormat="1" applyFont="1"/>
    <xf numFmtId="202" fontId="30" fillId="0" borderId="0" xfId="89" applyNumberFormat="1" applyFont="1"/>
    <xf numFmtId="186" fontId="30" fillId="0" borderId="0" xfId="89" applyNumberFormat="1" applyFont="1"/>
    <xf numFmtId="1" fontId="30" fillId="0" borderId="0" xfId="89" applyNumberFormat="1" applyFont="1"/>
    <xf numFmtId="0" fontId="59" fillId="0" borderId="51" xfId="73" applyFont="1" applyBorder="1" applyAlignment="1">
      <alignment horizontal="center" vertical="center"/>
    </xf>
    <xf numFmtId="0" fontId="59" fillId="0" borderId="18" xfId="74" applyFont="1" applyBorder="1" applyAlignment="1">
      <alignment horizontal="center" vertical="center"/>
    </xf>
    <xf numFmtId="0" fontId="59" fillId="0" borderId="18" xfId="74" applyFont="1" applyBorder="1" applyAlignment="1">
      <alignment horizontal="justify" vertical="center" wrapText="1"/>
    </xf>
    <xf numFmtId="202" fontId="59" fillId="0" borderId="46" xfId="258" applyNumberFormat="1" applyFont="1" applyFill="1" applyBorder="1" applyAlignment="1">
      <alignment horizontal="right" vertical="center" wrapText="1"/>
    </xf>
    <xf numFmtId="202" fontId="32" fillId="0" borderId="0" xfId="90" applyNumberFormat="1" applyFont="1"/>
    <xf numFmtId="202" fontId="31" fillId="0" borderId="0" xfId="90" applyNumberFormat="1" applyFont="1"/>
    <xf numFmtId="0" fontId="59" fillId="0" borderId="24" xfId="74" applyFont="1" applyBorder="1" applyAlignment="1">
      <alignment horizontal="center" vertical="center"/>
    </xf>
    <xf numFmtId="202" fontId="58" fillId="0" borderId="29" xfId="258" applyNumberFormat="1" applyFont="1" applyFill="1" applyBorder="1" applyAlignment="1">
      <alignment horizontal="right" vertical="center"/>
    </xf>
    <xf numFmtId="0" fontId="59" fillId="0" borderId="18" xfId="135" applyFont="1" applyBorder="1" applyAlignment="1">
      <alignment horizontal="center" vertical="center"/>
    </xf>
    <xf numFmtId="0" fontId="59" fillId="0" borderId="18" xfId="73" applyFont="1" applyBorder="1" applyAlignment="1">
      <alignment horizontal="center" vertical="center"/>
    </xf>
    <xf numFmtId="0" fontId="58" fillId="0" borderId="32" xfId="73" applyFont="1" applyBorder="1" applyAlignment="1">
      <alignment horizontal="center" vertical="center"/>
    </xf>
    <xf numFmtId="6" fontId="30" fillId="0" borderId="0" xfId="258" applyNumberFormat="1" applyFont="1"/>
    <xf numFmtId="184" fontId="51" fillId="0" borderId="18" xfId="60" applyNumberFormat="1" applyFont="1" applyFill="1" applyBorder="1" applyAlignment="1">
      <alignment horizontal="center" vertical="center"/>
    </xf>
    <xf numFmtId="10" fontId="30" fillId="0" borderId="0" xfId="89" applyNumberFormat="1" applyFont="1" applyAlignment="1">
      <alignment horizontal="center"/>
    </xf>
    <xf numFmtId="0" fontId="58" fillId="0" borderId="51" xfId="73" applyFont="1" applyBorder="1" applyAlignment="1">
      <alignment horizontal="center" vertical="center"/>
    </xf>
    <xf numFmtId="0" fontId="59" fillId="0" borderId="24" xfId="135" applyFont="1" applyBorder="1" applyAlignment="1">
      <alignment horizontal="center" vertical="center"/>
    </xf>
    <xf numFmtId="0" fontId="59" fillId="0" borderId="24" xfId="74" applyFont="1" applyBorder="1" applyAlignment="1">
      <alignment horizontal="center" vertical="center" wrapText="1"/>
    </xf>
    <xf numFmtId="0" fontId="58" fillId="28" borderId="59" xfId="73" applyFont="1" applyFill="1" applyBorder="1" applyAlignment="1">
      <alignment horizontal="center" vertical="center"/>
    </xf>
    <xf numFmtId="0" fontId="59" fillId="0" borderId="24" xfId="74" applyFont="1" applyBorder="1" applyAlignment="1">
      <alignment horizontal="justify" vertical="center" wrapText="1"/>
    </xf>
    <xf numFmtId="202" fontId="58" fillId="0" borderId="74" xfId="258" applyNumberFormat="1" applyFont="1" applyFill="1" applyBorder="1" applyAlignment="1">
      <alignment horizontal="right" vertical="center"/>
    </xf>
    <xf numFmtId="10" fontId="49" fillId="0" borderId="29" xfId="95" applyNumberFormat="1" applyFont="1" applyFill="1" applyBorder="1" applyAlignment="1">
      <alignment horizontal="center" vertical="center"/>
    </xf>
    <xf numFmtId="184" fontId="51" fillId="0" borderId="62" xfId="60" applyNumberFormat="1" applyFont="1" applyFill="1" applyBorder="1" applyAlignment="1">
      <alignment horizontal="center" vertical="center"/>
    </xf>
    <xf numFmtId="10" fontId="49" fillId="0" borderId="39" xfId="95" applyNumberFormat="1" applyFont="1" applyFill="1" applyBorder="1" applyAlignment="1">
      <alignment horizontal="center" vertical="center"/>
    </xf>
    <xf numFmtId="0" fontId="49" fillId="25" borderId="0" xfId="0" applyFont="1" applyFill="1" applyAlignment="1">
      <alignment vertical="center" wrapText="1"/>
    </xf>
    <xf numFmtId="0" fontId="49" fillId="25" borderId="11" xfId="0" applyFont="1" applyFill="1" applyBorder="1" applyAlignment="1">
      <alignment vertical="center" wrapText="1"/>
    </xf>
    <xf numFmtId="9" fontId="49" fillId="27" borderId="39" xfId="95" applyFont="1" applyFill="1" applyBorder="1" applyAlignment="1">
      <alignment horizontal="center" vertical="center" wrapText="1"/>
    </xf>
    <xf numFmtId="3" fontId="51" fillId="26" borderId="20" xfId="130" applyNumberFormat="1" applyFont="1" applyFill="1" applyBorder="1" applyAlignment="1">
      <alignment horizontal="center" vertical="center" wrapText="1"/>
    </xf>
    <xf numFmtId="0" fontId="58" fillId="0" borderId="19" xfId="73" applyFont="1" applyBorder="1" applyAlignment="1">
      <alignment horizontal="center" vertical="center"/>
    </xf>
    <xf numFmtId="0" fontId="58" fillId="0" borderId="22" xfId="73" applyFont="1" applyBorder="1" applyAlignment="1">
      <alignment horizontal="center" vertical="center"/>
    </xf>
    <xf numFmtId="0" fontId="58" fillId="0" borderId="70" xfId="73" applyFont="1" applyBorder="1" applyAlignment="1">
      <alignment horizontal="center" vertical="center"/>
    </xf>
    <xf numFmtId="201" fontId="60" fillId="0" borderId="21" xfId="236" applyNumberFormat="1" applyFont="1" applyBorder="1" applyAlignment="1">
      <alignment horizontal="right" vertical="center" wrapText="1"/>
    </xf>
    <xf numFmtId="201" fontId="60" fillId="0" borderId="22" xfId="236" applyNumberFormat="1" applyFont="1" applyBorder="1" applyAlignment="1">
      <alignment horizontal="right" vertical="center" wrapText="1"/>
    </xf>
    <xf numFmtId="201" fontId="60" fillId="0" borderId="23" xfId="236" applyNumberFormat="1" applyFont="1" applyBorder="1" applyAlignment="1">
      <alignment horizontal="right" vertical="center" wrapText="1"/>
    </xf>
    <xf numFmtId="0" fontId="49" fillId="26" borderId="32"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58" fillId="28" borderId="40" xfId="73" applyFont="1" applyFill="1" applyBorder="1" applyAlignment="1">
      <alignment horizontal="center" vertical="center"/>
    </xf>
    <xf numFmtId="0" fontId="58" fillId="28" borderId="42" xfId="73" applyFont="1" applyFill="1" applyBorder="1" applyAlignment="1">
      <alignment horizontal="center" vertical="center"/>
    </xf>
    <xf numFmtId="0" fontId="58" fillId="28" borderId="43" xfId="73" applyFont="1" applyFill="1" applyBorder="1" applyAlignment="1">
      <alignment horizontal="center" vertical="center"/>
    </xf>
    <xf numFmtId="201" fontId="60" fillId="0" borderId="61" xfId="236" applyNumberFormat="1" applyFont="1" applyBorder="1" applyAlignment="1">
      <alignment horizontal="right" vertical="center" wrapText="1"/>
    </xf>
    <xf numFmtId="201" fontId="60" fillId="0" borderId="53" xfId="236" applyNumberFormat="1" applyFont="1" applyBorder="1" applyAlignment="1">
      <alignment horizontal="right" vertical="center" wrapText="1"/>
    </xf>
    <xf numFmtId="201" fontId="60" fillId="0" borderId="63" xfId="236" applyNumberFormat="1" applyFont="1" applyBorder="1" applyAlignment="1">
      <alignment horizontal="right" vertical="center" wrapText="1"/>
    </xf>
    <xf numFmtId="0" fontId="58" fillId="0" borderId="66" xfId="73" applyFont="1" applyBorder="1" applyAlignment="1">
      <alignment horizontal="center" vertical="center"/>
    </xf>
    <xf numFmtId="0" fontId="58" fillId="0" borderId="54" xfId="73" applyFont="1" applyBorder="1" applyAlignment="1">
      <alignment horizontal="center" vertical="center"/>
    </xf>
    <xf numFmtId="201" fontId="60" fillId="0" borderId="61" xfId="0" applyNumberFormat="1" applyFont="1" applyBorder="1" applyAlignment="1">
      <alignment horizontal="right" vertical="center" wrapText="1"/>
    </xf>
    <xf numFmtId="201" fontId="60" fillId="0" borderId="53" xfId="0" applyNumberFormat="1" applyFont="1" applyBorder="1" applyAlignment="1">
      <alignment horizontal="right" vertical="center" wrapText="1"/>
    </xf>
    <xf numFmtId="201" fontId="60" fillId="0" borderId="63" xfId="0" applyNumberFormat="1" applyFont="1" applyBorder="1" applyAlignment="1">
      <alignment horizontal="right" vertical="center" wrapText="1"/>
    </xf>
    <xf numFmtId="0" fontId="68" fillId="27" borderId="40" xfId="73" applyFont="1" applyFill="1" applyBorder="1" applyAlignment="1">
      <alignment horizontal="center" vertical="center" wrapText="1"/>
    </xf>
    <xf numFmtId="0" fontId="68" fillId="27" borderId="42" xfId="73" applyFont="1" applyFill="1" applyBorder="1" applyAlignment="1">
      <alignment horizontal="center" vertical="center" wrapText="1"/>
    </xf>
    <xf numFmtId="0" fontId="68" fillId="27" borderId="43" xfId="73" applyFont="1" applyFill="1" applyBorder="1" applyAlignment="1">
      <alignment horizontal="center" vertical="center" wrapText="1"/>
    </xf>
    <xf numFmtId="0" fontId="56" fillId="0" borderId="85" xfId="89" applyFont="1" applyBorder="1" applyAlignment="1">
      <alignment horizontal="center" wrapText="1"/>
    </xf>
    <xf numFmtId="0" fontId="51" fillId="0" borderId="13" xfId="130" applyFont="1" applyBorder="1" applyAlignment="1">
      <alignment horizontal="center"/>
    </xf>
    <xf numFmtId="0" fontId="51" fillId="0" borderId="14" xfId="130" applyFont="1" applyBorder="1" applyAlignment="1">
      <alignment horizontal="center"/>
    </xf>
    <xf numFmtId="0" fontId="51" fillId="0" borderId="15" xfId="130" applyFont="1" applyBorder="1" applyAlignment="1">
      <alignment horizontal="center"/>
    </xf>
    <xf numFmtId="0" fontId="51" fillId="0" borderId="28" xfId="73" applyFont="1" applyBorder="1" applyAlignment="1">
      <alignment horizontal="center" vertical="center" wrapText="1"/>
    </xf>
    <xf numFmtId="0" fontId="51" fillId="0" borderId="20" xfId="73" applyFont="1" applyBorder="1" applyAlignment="1">
      <alignment horizontal="center" vertical="center" wrapText="1"/>
    </xf>
    <xf numFmtId="0" fontId="51" fillId="0" borderId="58" xfId="130" applyFont="1" applyBorder="1" applyAlignment="1">
      <alignment horizontal="center" vertical="top"/>
    </xf>
    <xf numFmtId="0" fontId="51" fillId="0" borderId="57" xfId="130" applyFont="1" applyBorder="1" applyAlignment="1">
      <alignment horizontal="center" vertical="top"/>
    </xf>
    <xf numFmtId="0" fontId="51" fillId="0" borderId="56" xfId="130" applyFont="1" applyBorder="1" applyAlignment="1">
      <alignment horizontal="center" vertical="top"/>
    </xf>
    <xf numFmtId="4" fontId="51" fillId="0" borderId="28" xfId="73" applyNumberFormat="1" applyFont="1" applyBorder="1" applyAlignment="1">
      <alignment horizontal="center" vertical="center" wrapText="1"/>
    </xf>
    <xf numFmtId="4" fontId="51" fillId="0" borderId="20" xfId="73" applyNumberFormat="1" applyFont="1" applyBorder="1" applyAlignment="1">
      <alignment horizontal="center" vertical="center" wrapText="1"/>
    </xf>
    <xf numFmtId="4" fontId="51" fillId="25" borderId="34" xfId="73" applyNumberFormat="1" applyFont="1" applyFill="1" applyBorder="1" applyAlignment="1">
      <alignment horizontal="center" vertical="center" wrapText="1"/>
    </xf>
    <xf numFmtId="4" fontId="51" fillId="25" borderId="41" xfId="73" applyNumberFormat="1" applyFont="1" applyFill="1" applyBorder="1" applyAlignment="1">
      <alignment horizontal="center" vertical="center" wrapText="1"/>
    </xf>
    <xf numFmtId="0" fontId="51" fillId="25" borderId="31" xfId="73" applyFont="1" applyFill="1" applyBorder="1" applyAlignment="1">
      <alignment horizontal="center" vertical="center" wrapText="1"/>
    </xf>
    <xf numFmtId="0" fontId="51" fillId="25" borderId="47" xfId="73" applyFont="1" applyFill="1" applyBorder="1" applyAlignment="1">
      <alignment horizontal="center" vertical="center" wrapText="1"/>
    </xf>
    <xf numFmtId="0" fontId="51" fillId="25" borderId="28"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8" xfId="126" applyFont="1" applyBorder="1" applyAlignment="1">
      <alignment horizontal="center" vertical="center" wrapText="1"/>
    </xf>
    <xf numFmtId="0" fontId="49" fillId="27" borderId="31" xfId="89" applyFont="1" applyFill="1" applyBorder="1" applyAlignment="1">
      <alignment horizontal="justify" vertical="center" wrapText="1"/>
    </xf>
    <xf numFmtId="0" fontId="49" fillId="27" borderId="28" xfId="89" applyFont="1" applyFill="1" applyBorder="1" applyAlignment="1">
      <alignment horizontal="justify" vertical="center" wrapText="1"/>
    </xf>
    <xf numFmtId="0" fontId="49" fillId="27" borderId="34" xfId="89" applyFont="1" applyFill="1" applyBorder="1" applyAlignment="1">
      <alignment horizontal="justify" vertical="center" wrapText="1"/>
    </xf>
    <xf numFmtId="0" fontId="49" fillId="27" borderId="47" xfId="89" applyFont="1" applyFill="1" applyBorder="1" applyAlignment="1">
      <alignment horizontal="justify" vertical="center" wrapText="1"/>
    </xf>
    <xf numFmtId="0" fontId="49" fillId="27" borderId="20" xfId="89" applyFont="1" applyFill="1" applyBorder="1" applyAlignment="1">
      <alignment horizontal="justify" vertical="center" wrapText="1"/>
    </xf>
    <xf numFmtId="0" fontId="49" fillId="27" borderId="41" xfId="89" applyFont="1" applyFill="1" applyBorder="1" applyAlignment="1">
      <alignment horizontal="justify" vertical="center" wrapText="1"/>
    </xf>
    <xf numFmtId="0" fontId="49" fillId="26" borderId="40" xfId="89" applyFont="1" applyFill="1" applyBorder="1" applyAlignment="1">
      <alignment horizontal="justify" vertical="center" wrapText="1"/>
    </xf>
    <xf numFmtId="0" fontId="49" fillId="26" borderId="42" xfId="89" applyFont="1" applyFill="1" applyBorder="1" applyAlignment="1">
      <alignment horizontal="justify" vertical="center" wrapText="1"/>
    </xf>
    <xf numFmtId="0" fontId="49" fillId="26" borderId="43" xfId="89" applyFont="1" applyFill="1" applyBorder="1" applyAlignment="1">
      <alignment horizontal="justify" vertical="center" wrapText="1"/>
    </xf>
    <xf numFmtId="0" fontId="58" fillId="0" borderId="33" xfId="128" applyFont="1" applyBorder="1" applyAlignment="1">
      <alignment horizontal="right" vertical="center" wrapText="1"/>
    </xf>
    <xf numFmtId="0" fontId="58" fillId="0" borderId="16" xfId="128" applyFont="1" applyBorder="1" applyAlignment="1">
      <alignment horizontal="right" vertical="center" wrapText="1"/>
    </xf>
    <xf numFmtId="0" fontId="58" fillId="0" borderId="17" xfId="128" applyFont="1" applyBorder="1" applyAlignment="1">
      <alignment horizontal="right" vertical="center" wrapText="1"/>
    </xf>
    <xf numFmtId="0" fontId="58" fillId="0" borderId="26" xfId="128" applyFont="1" applyBorder="1" applyAlignment="1">
      <alignment horizontal="right" vertical="center"/>
    </xf>
    <xf numFmtId="0" fontId="58" fillId="0" borderId="30" xfId="128" applyFont="1" applyBorder="1" applyAlignment="1">
      <alignment horizontal="right" vertical="center"/>
    </xf>
    <xf numFmtId="0" fontId="58" fillId="0" borderId="27" xfId="128" applyFont="1" applyBorder="1" applyAlignment="1">
      <alignment horizontal="right" vertical="center"/>
    </xf>
    <xf numFmtId="0" fontId="49" fillId="26" borderId="31" xfId="130" applyFont="1" applyFill="1" applyBorder="1" applyAlignment="1">
      <alignment vertical="center" wrapText="1"/>
    </xf>
    <xf numFmtId="0" fontId="49" fillId="26" borderId="28" xfId="130" applyFont="1" applyFill="1" applyBorder="1" applyAlignment="1">
      <alignment vertical="center" wrapText="1"/>
    </xf>
    <xf numFmtId="3" fontId="51" fillId="26" borderId="28" xfId="130" applyNumberFormat="1" applyFont="1" applyFill="1" applyBorder="1" applyAlignment="1">
      <alignment horizontal="center" vertical="center" wrapText="1"/>
    </xf>
    <xf numFmtId="0" fontId="58" fillId="0" borderId="21" xfId="128" applyFont="1" applyBorder="1" applyAlignment="1">
      <alignment horizontal="right" vertical="center"/>
    </xf>
    <xf numFmtId="0" fontId="58" fillId="0" borderId="22" xfId="128" applyFont="1" applyBorder="1" applyAlignment="1">
      <alignment horizontal="right" vertical="center"/>
    </xf>
    <xf numFmtId="0" fontId="58" fillId="0" borderId="23" xfId="128" applyFont="1" applyBorder="1" applyAlignment="1">
      <alignment horizontal="right" vertical="center"/>
    </xf>
    <xf numFmtId="0" fontId="58" fillId="0" borderId="55" xfId="73" applyFont="1" applyBorder="1" applyAlignment="1">
      <alignment horizontal="center" vertical="center"/>
    </xf>
    <xf numFmtId="0" fontId="55" fillId="0" borderId="83"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5"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0" xfId="34" applyNumberFormat="1" applyFont="1" applyBorder="1" applyAlignment="1">
      <alignment horizontal="center"/>
    </xf>
    <xf numFmtId="43" fontId="49" fillId="0" borderId="27" xfId="34" applyNumberFormat="1" applyFont="1" applyBorder="1" applyAlignment="1">
      <alignment horizontal="center"/>
    </xf>
    <xf numFmtId="0" fontId="51" fillId="0" borderId="40" xfId="0" applyFont="1" applyBorder="1" applyAlignment="1">
      <alignment horizontal="right"/>
    </xf>
    <xf numFmtId="0" fontId="51" fillId="0" borderId="42" xfId="0" applyFont="1" applyBorder="1" applyAlignment="1">
      <alignment horizontal="right"/>
    </xf>
    <xf numFmtId="0" fontId="51" fillId="0" borderId="43" xfId="0" applyFont="1" applyBorder="1" applyAlignment="1">
      <alignment horizontal="right"/>
    </xf>
    <xf numFmtId="0" fontId="51" fillId="24" borderId="40" xfId="0" applyFont="1" applyFill="1" applyBorder="1" applyAlignment="1">
      <alignment horizontal="right"/>
    </xf>
    <xf numFmtId="0" fontId="51" fillId="24" borderId="42" xfId="0" applyFont="1" applyFill="1" applyBorder="1" applyAlignment="1">
      <alignment horizontal="right"/>
    </xf>
    <xf numFmtId="0" fontId="51" fillId="24" borderId="43" xfId="0" applyFont="1" applyFill="1" applyBorder="1" applyAlignment="1">
      <alignment horizontal="right"/>
    </xf>
    <xf numFmtId="0" fontId="49" fillId="0" borderId="26" xfId="0" applyFont="1" applyBorder="1"/>
    <xf numFmtId="0" fontId="49" fillId="0" borderId="30" xfId="0" applyFont="1" applyBorder="1"/>
    <xf numFmtId="0" fontId="49" fillId="0" borderId="60" xfId="0" applyFont="1" applyBorder="1" applyAlignment="1">
      <alignment horizontal="center"/>
    </xf>
    <xf numFmtId="0" fontId="49" fillId="0" borderId="27" xfId="0" applyFont="1" applyBorder="1" applyAlignment="1">
      <alignment horizontal="center"/>
    </xf>
    <xf numFmtId="0" fontId="51" fillId="24" borderId="33" xfId="0" applyFont="1" applyFill="1" applyBorder="1" applyAlignment="1">
      <alignment horizontal="center"/>
    </xf>
    <xf numFmtId="0" fontId="51" fillId="24" borderId="16" xfId="0" applyFont="1" applyFill="1" applyBorder="1" applyAlignment="1">
      <alignment horizontal="center"/>
    </xf>
    <xf numFmtId="0" fontId="51" fillId="24" borderId="45"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5"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6" xfId="0" applyFont="1" applyFill="1" applyBorder="1" applyAlignment="1">
      <alignment horizontal="center"/>
    </xf>
    <xf numFmtId="0" fontId="51" fillId="24" borderId="65" xfId="0" applyFont="1" applyFill="1" applyBorder="1" applyAlignment="1">
      <alignment horizontal="center"/>
    </xf>
    <xf numFmtId="0" fontId="49" fillId="24" borderId="26" xfId="0" applyFont="1" applyFill="1" applyBorder="1" applyAlignment="1">
      <alignment horizontal="center" vertical="center"/>
    </xf>
    <xf numFmtId="0" fontId="49" fillId="24" borderId="30" xfId="0" applyFont="1" applyFill="1" applyBorder="1" applyAlignment="1">
      <alignment horizontal="center" vertical="center"/>
    </xf>
    <xf numFmtId="0" fontId="49" fillId="24" borderId="68" xfId="0" applyFont="1" applyFill="1" applyBorder="1" applyAlignment="1">
      <alignment horizontal="center"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56"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7" xfId="0" applyFont="1" applyBorder="1"/>
    <xf numFmtId="0" fontId="49" fillId="0" borderId="60" xfId="0" applyFont="1" applyBorder="1"/>
    <xf numFmtId="2" fontId="49" fillId="0" borderId="60" xfId="0" applyNumberFormat="1" applyFont="1" applyBorder="1" applyAlignment="1">
      <alignment horizontal="center"/>
    </xf>
    <xf numFmtId="2" fontId="49" fillId="0" borderId="27" xfId="0" applyNumberFormat="1" applyFont="1" applyBorder="1" applyAlignment="1">
      <alignment horizontal="center"/>
    </xf>
    <xf numFmtId="0" fontId="49" fillId="0" borderId="19" xfId="0" applyFont="1" applyBorder="1" applyAlignment="1">
      <alignment horizontal="center"/>
    </xf>
    <xf numFmtId="0" fontId="49" fillId="0" borderId="23" xfId="0" applyFont="1" applyBorder="1" applyAlignment="1">
      <alignment horizontal="center"/>
    </xf>
    <xf numFmtId="0" fontId="49" fillId="0" borderId="23" xfId="0" applyFont="1" applyBorder="1"/>
    <xf numFmtId="173" fontId="49" fillId="0" borderId="19" xfId="34" applyFont="1" applyBorder="1" applyAlignment="1">
      <alignment horizontal="center"/>
    </xf>
    <xf numFmtId="173" fontId="49" fillId="0" borderId="23" xfId="34" applyFont="1" applyBorder="1" applyAlignment="1">
      <alignment horizontal="center"/>
    </xf>
    <xf numFmtId="0" fontId="50" fillId="0" borderId="78" xfId="256" applyFont="1" applyBorder="1" applyAlignment="1" applyProtection="1">
      <alignment horizontal="center"/>
    </xf>
    <xf numFmtId="0" fontId="50" fillId="0" borderId="50"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51" fillId="0" borderId="73" xfId="0" applyFont="1" applyBorder="1" applyAlignment="1">
      <alignment horizontal="center"/>
    </xf>
    <xf numFmtId="0" fontId="51" fillId="0" borderId="0" xfId="0" applyFont="1" applyAlignment="1">
      <alignment horizontal="center"/>
    </xf>
    <xf numFmtId="0" fontId="51" fillId="0" borderId="44" xfId="0" applyFont="1" applyBorder="1" applyAlignment="1">
      <alignment horizontal="center"/>
    </xf>
    <xf numFmtId="0" fontId="49" fillId="0" borderId="75" xfId="255" applyFont="1" applyBorder="1" applyAlignment="1">
      <alignment horizontal="center" vertical="center"/>
    </xf>
    <xf numFmtId="0" fontId="49" fillId="0" borderId="24" xfId="0" applyFont="1" applyBorder="1" applyAlignment="1">
      <alignment horizontal="center" vertical="center"/>
    </xf>
    <xf numFmtId="0" fontId="51" fillId="24" borderId="33"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5"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9"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9" fillId="0" borderId="48" xfId="255" applyFont="1" applyBorder="1" applyAlignment="1">
      <alignment horizontal="center" vertical="center"/>
    </xf>
    <xf numFmtId="0" fontId="51" fillId="24" borderId="33" xfId="0" applyFont="1" applyFill="1" applyBorder="1" applyAlignment="1">
      <alignment horizontal="center" vertical="center"/>
    </xf>
    <xf numFmtId="0" fontId="51" fillId="24" borderId="25" xfId="0" applyFont="1" applyFill="1" applyBorder="1" applyAlignment="1">
      <alignment horizontal="center" vertical="center"/>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51" fillId="0" borderId="56" xfId="0" applyFont="1" applyBorder="1" applyAlignment="1" applyProtection="1">
      <alignment horizontal="center"/>
      <protection locked="0"/>
    </xf>
    <xf numFmtId="0" fontId="49" fillId="0" borderId="19" xfId="0" applyFont="1" applyBorder="1"/>
    <xf numFmtId="0" fontId="49" fillId="24" borderId="16" xfId="0" applyFont="1" applyFill="1" applyBorder="1" applyAlignment="1">
      <alignment horizontal="center"/>
    </xf>
    <xf numFmtId="0" fontId="49" fillId="24" borderId="17" xfId="0" applyFont="1" applyFill="1" applyBorder="1" applyAlignment="1">
      <alignment horizontal="center"/>
    </xf>
    <xf numFmtId="0" fontId="49" fillId="27" borderId="18" xfId="0" applyFont="1" applyFill="1" applyBorder="1" applyAlignment="1">
      <alignment horizontal="center" vertical="center" wrapText="1"/>
    </xf>
    <xf numFmtId="0" fontId="51" fillId="0" borderId="73" xfId="0" applyFont="1" applyBorder="1" applyAlignment="1">
      <alignment horizontal="center" vertical="center" wrapText="1"/>
    </xf>
    <xf numFmtId="0" fontId="51" fillId="0" borderId="0" xfId="0" applyFont="1" applyAlignment="1">
      <alignment horizontal="center" vertical="center" wrapText="1"/>
    </xf>
    <xf numFmtId="0" fontId="51" fillId="0" borderId="44" xfId="0" applyFont="1" applyBorder="1" applyAlignment="1">
      <alignment horizontal="center" vertical="center" wrapText="1"/>
    </xf>
  </cellXfs>
  <cellStyles count="29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2" xfId="286" xr:uid="{A09E5588-017D-4151-B04F-39CB3BDF14DA}"/>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3" xfId="269" xr:uid="{F1823EC7-C917-4CC0-9AD9-C6ED7915953A}"/>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3 2" xfId="287" xr:uid="{D19C337E-A465-4BB9-AD8F-348D940DA9D4}"/>
    <cellStyle name="Millares 14" xfId="275" xr:uid="{028B56CA-1D8D-4DCD-8119-A964F4EB4D8D}"/>
    <cellStyle name="Millares 2" xfId="39" xr:uid="{00000000-0005-0000-0000-00006D000000}"/>
    <cellStyle name="Millares 2 2" xfId="40" xr:uid="{00000000-0005-0000-0000-00006E000000}"/>
    <cellStyle name="Millares 2 2 2" xfId="268" xr:uid="{820C1028-7C39-4F2F-9FB9-90C4683EF708}"/>
    <cellStyle name="Millares 2 2 3" xfId="289" xr:uid="{3403D831-91FC-4BE4-8DE8-E004950473B4}"/>
    <cellStyle name="Millares 2 3" xfId="41" xr:uid="{00000000-0005-0000-0000-00006F000000}"/>
    <cellStyle name="Millares 2 3 2" xfId="288" xr:uid="{3F659C70-5482-4609-848D-605E42CDDC31}"/>
    <cellStyle name="Millares 2 4" xfId="204" xr:uid="{00000000-0005-0000-0000-000070000000}"/>
    <cellStyle name="Millares 2 5" xfId="42" xr:uid="{00000000-0005-0000-0000-000071000000}"/>
    <cellStyle name="Millares 2 5 2" xfId="271" xr:uid="{4DAB4986-A7E2-4BF5-BD31-C3DF23D1E960}"/>
    <cellStyle name="Millares 2 6" xfId="279" xr:uid="{CE1115E4-6542-4AD5-8794-46AB614A4A08}"/>
    <cellStyle name="Millares 2_APU´S_NO_PREVISTOS (1)" xfId="205" xr:uid="{00000000-0005-0000-0000-000072000000}"/>
    <cellStyle name="Millares 3" xfId="43" xr:uid="{00000000-0005-0000-0000-000073000000}"/>
    <cellStyle name="Millares 3 2" xfId="44" xr:uid="{00000000-0005-0000-0000-000074000000}"/>
    <cellStyle name="Millares 3 2 4" xfId="267" xr:uid="{49BC8A7B-5C74-49E7-A6E9-8171A0A816A2}"/>
    <cellStyle name="Millares 3 3" xfId="45" xr:uid="{00000000-0005-0000-0000-000075000000}"/>
    <cellStyle name="Millares 3 4" xfId="46" xr:uid="{00000000-0005-0000-0000-000076000000}"/>
    <cellStyle name="Millares 3 5" xfId="47" xr:uid="{00000000-0005-0000-0000-000077000000}"/>
    <cellStyle name="Millares 3 6" xfId="285" xr:uid="{1D7C4061-0050-413F-88FE-DD550C634065}"/>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8 2 2" xfId="281" xr:uid="{F08618AA-6265-48F5-9B0D-6F667557DBB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8" builtinId="4"/>
    <cellStyle name="Moneda [0] 2" xfId="270" xr:uid="{FC5DA6D1-DD58-42AE-B52A-9BA5E27F130B}"/>
    <cellStyle name="Moneda [0] 3" xfId="291" xr:uid="{C1DCE0B8-E393-4ED0-9D43-E44FE91DA4D7}"/>
    <cellStyle name="Moneda [0] 4" xfId="283" xr:uid="{CD3CB293-3440-48CE-A04F-857D57C4A2BE}"/>
    <cellStyle name="Moneda [0] 5" xfId="263" xr:uid="{CD317325-6E2E-4A9A-A660-72C9537E0CBB}"/>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76" xr:uid="{9461D371-64F3-4752-B789-00EA312462B1}"/>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78" xr:uid="{02E6F3A0-CD5D-4B1F-A79E-C82487EC4742}"/>
    <cellStyle name="Moneda 4" xfId="223" xr:uid="{00000000-0005-0000-0000-0000A1000000}"/>
    <cellStyle name="Moneda 4 2" xfId="292" xr:uid="{AA50F33B-A163-456E-B60C-4671116E34BD}"/>
    <cellStyle name="Moneda 5" xfId="290" xr:uid="{8D87F44A-9DB5-4FBD-8946-B45FBAC38FF3}"/>
    <cellStyle name="Moneda 6" xfId="273" xr:uid="{591AD13B-038F-408D-AD8C-A6F2779AB506}"/>
    <cellStyle name="Moneda 7" xfId="282" xr:uid="{6E81DCEA-4CC8-4E13-86F4-43F4F275D726}"/>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9" xr:uid="{CCA1169A-F384-42B1-B7F1-E85510BA850B}"/>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60" xr:uid="{2B2C0F65-C8E0-45C4-BDC6-F65F0E923079}"/>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2 2 2" xfId="293" xr:uid="{CE5DDA48-6EF1-49FD-8BE2-213256C3B360}"/>
    <cellStyle name="Normal 3 2 3" xfId="262" xr:uid="{E5BF6DC9-8B0E-49E5-869B-81143B1E62FE}"/>
    <cellStyle name="Normal 3 3" xfId="231" xr:uid="{00000000-0005-0000-0000-0000C2000000}"/>
    <cellStyle name="Normal 3 4" xfId="261" xr:uid="{17873E9C-FCB4-4F2F-8928-BBE299D3BF3D}"/>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2 2 2" xfId="280" xr:uid="{53AD013C-1495-4063-ACF9-777E8527DCC5}"/>
    <cellStyle name="Normal 5" xfId="133" xr:uid="{00000000-0005-0000-0000-0000C7000000}"/>
    <cellStyle name="Normal 5 2" xfId="284" xr:uid="{34D06E07-4EEE-40C4-9C8A-5C062AC61FF7}"/>
    <cellStyle name="Normal 5 3" xfId="272" xr:uid="{F313CF2A-013D-4141-967D-0716A11830D9}"/>
    <cellStyle name="Normal 6" xfId="234" xr:uid="{00000000-0005-0000-0000-0000C8000000}"/>
    <cellStyle name="Normal 6 11" xfId="265" xr:uid="{041A64DD-2A14-43F2-A52B-D1ED1861FB11}"/>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57" xr:uid="{00000000-0005-0000-0000-0000D5000000}"/>
    <cellStyle name="Porcentaje 2 2 2" xfId="266" xr:uid="{15A75E85-7222-44CF-B666-D2F13DD4287B}"/>
    <cellStyle name="Porcentaje 2 3" xfId="277" xr:uid="{39BFA902-E557-4E0F-943A-083F9DD7312F}"/>
    <cellStyle name="Porcentaje 2 4" xfId="264" xr:uid="{29B8B76E-E6E4-44F7-AC4F-EDD2A94B5708}"/>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aje 6" xfId="274" xr:uid="{FDFADA2B-D9D6-4B9A-A788-32A533657A35}"/>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2 2" xfId="294" xr:uid="{B4350069-D30C-42BE-908A-3DCFF3123439}"/>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sharedStrings" Target="sharedStrings.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calcChain" Target="calcChain.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customXml" Target="../customXml/item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customXml" Target="../customXml/item2.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theme" Target="theme/theme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customXml" Target="../customXml/item3.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styles" Target="styles.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Acc%20Ago-Se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0.xml.rels><?xml version="1.0" encoding="UTF-8" standalone="yes"?>
<Relationships xmlns="http://schemas.openxmlformats.org/package/2006/relationships"><Relationship Id="rId1" Type="http://schemas.microsoft.com/office/2006/relationships/xlExternalLinkPath/xlPathMissing" Target="Presupuesto%20remoci&#243;n%20de%20derrumb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AJUSTESACTA1PROVI"/>
      <sheetName val="Paral. 1"/>
      <sheetName val="Paral. 2"/>
      <sheetName val="Paral. 3"/>
      <sheetName val="Paral.4"/>
      <sheetName val="Lista ICCU"/>
      <sheetName val="BASE DE DATOS DE PRECIOS"/>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resum96"/>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Equipo_Menor"/>
      <sheetName val="ALQUILADO_F-7857-308_"/>
      <sheetName val="Real_Para_tarifas"/>
      <sheetName val="Causa_Posible"/>
      <sheetName val="Base_de_Datos"/>
      <sheetName val="Elementos_Involucrados"/>
      <sheetName val="CRA_MODI"/>
      <sheetName val="RESUMEN S.T.I.M.S.T "/>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AIU"/>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strsumm0"/>
      <sheetName val="CANT OBRA"/>
      <sheetName val="Equipo"/>
      <sheetName val="otros"/>
      <sheetName val="Constantes Generales"/>
      <sheetName val="Prestaciones Sociales"/>
      <sheetName val="ZF"/>
      <sheetName val="HE-BA"/>
      <sheetName val="for2-consor"/>
      <sheetName val="MC SF GAVIONES"/>
      <sheetName val="Dominios"/>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HER"/>
      <sheetName val="MAT"/>
      <sheetName val="PER"/>
      <sheetName val="Mensilizzato"/>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ó&gt;__x0001____j0$_#___j.$_#___L_x0012_Óu____"/>
      <sheetName val="ó&gt;____j0$_#___j_$_#___LÓu____"/>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sheetData sheetId="93"/>
      <sheetData sheetId="94"/>
      <sheetData sheetId="95"/>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efreshError="1"/>
      <sheetData sheetId="217" refreshError="1"/>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efreshError="1"/>
      <sheetData sheetId="226" refreshError="1"/>
      <sheetData sheetId="227" refreshError="1"/>
      <sheetData sheetId="228" refreshError="1"/>
      <sheetData sheetId="229" refreshError="1"/>
      <sheetData sheetId="230" refreshError="1"/>
      <sheetData sheetId="231">
        <row r="2">
          <cell r="A2">
            <v>0</v>
          </cell>
        </row>
      </sheetData>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efreshError="1"/>
      <sheetData sheetId="415" refreshError="1"/>
      <sheetData sheetId="416" refreshError="1"/>
      <sheetData sheetId="417" refreshError="1"/>
      <sheetData sheetId="418" refreshError="1"/>
      <sheetData sheetId="419" refreshError="1"/>
      <sheetData sheetId="420" refreshError="1"/>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sheetData sheetId="1069">
        <row r="2">
          <cell r="A2">
            <v>0</v>
          </cell>
        </row>
      </sheetData>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efreshError="1"/>
      <sheetData sheetId="1694" refreshError="1"/>
      <sheetData sheetId="1695" refreshError="1"/>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efreshError="1"/>
      <sheetData sheetId="1708" refreshError="1"/>
      <sheetData sheetId="1709">
        <row r="2">
          <cell r="A2">
            <v>0</v>
          </cell>
        </row>
      </sheetData>
      <sheetData sheetId="1710">
        <row r="2">
          <cell r="A2">
            <v>0</v>
          </cell>
        </row>
      </sheetData>
      <sheetData sheetId="1711">
        <row r="2">
          <cell r="A2">
            <v>0</v>
          </cell>
        </row>
      </sheetData>
      <sheetData sheetId="1712" refreshError="1"/>
      <sheetData sheetId="1713" refreshError="1"/>
      <sheetData sheetId="1714"/>
      <sheetData sheetId="1715">
        <row r="2">
          <cell r="A2">
            <v>0</v>
          </cell>
        </row>
      </sheetData>
      <sheetData sheetId="1716">
        <row r="2">
          <cell r="A2">
            <v>0</v>
          </cell>
        </row>
      </sheetData>
      <sheetData sheetId="1717"/>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efreshError="1"/>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sheetData sheetId="2479"/>
      <sheetData sheetId="2480"/>
      <sheetData sheetId="2481"/>
      <sheetData sheetId="2482"/>
      <sheetData sheetId="2483">
        <row r="2">
          <cell r="A2">
            <v>0</v>
          </cell>
        </row>
      </sheetData>
      <sheetData sheetId="2484"/>
      <sheetData sheetId="2485"/>
      <sheetData sheetId="2486" refreshError="1"/>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sheetData sheetId="2691"/>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sheetData sheetId="2902"/>
      <sheetData sheetId="2903"/>
      <sheetData sheetId="2904">
        <row r="2">
          <cell r="A2">
            <v>0</v>
          </cell>
        </row>
      </sheetData>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row r="2">
          <cell r="A2">
            <v>0</v>
          </cell>
        </row>
      </sheetData>
      <sheetData sheetId="2932"/>
      <sheetData sheetId="2933"/>
      <sheetData sheetId="2934"/>
      <sheetData sheetId="2935"/>
      <sheetData sheetId="2936"/>
      <sheetData sheetId="2937"/>
      <sheetData sheetId="2938"/>
      <sheetData sheetId="2939"/>
      <sheetData sheetId="2940">
        <row r="2">
          <cell r="A2">
            <v>0</v>
          </cell>
        </row>
      </sheetData>
      <sheetData sheetId="2941">
        <row r="2">
          <cell r="A2">
            <v>0</v>
          </cell>
        </row>
      </sheetData>
      <sheetData sheetId="2942"/>
      <sheetData sheetId="2943"/>
      <sheetData sheetId="2944"/>
      <sheetData sheetId="2945"/>
      <sheetData sheetId="2946"/>
      <sheetData sheetId="2947"/>
      <sheetData sheetId="2948"/>
      <sheetData sheetId="2949"/>
      <sheetData sheetId="2950">
        <row r="2">
          <cell r="A2">
            <v>0</v>
          </cell>
        </row>
      </sheetData>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sheetData sheetId="2974"/>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sheetData sheetId="3272"/>
      <sheetData sheetId="3273"/>
      <sheetData sheetId="3274">
        <row r="2">
          <cell r="A2">
            <v>0</v>
          </cell>
        </row>
      </sheetData>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row r="2">
          <cell r="A2">
            <v>0</v>
          </cell>
        </row>
      </sheetData>
      <sheetData sheetId="3302"/>
      <sheetData sheetId="3303"/>
      <sheetData sheetId="3304"/>
      <sheetData sheetId="3305"/>
      <sheetData sheetId="3306"/>
      <sheetData sheetId="3307"/>
      <sheetData sheetId="3308"/>
      <sheetData sheetId="3309"/>
      <sheetData sheetId="3310">
        <row r="2">
          <cell r="A2">
            <v>0</v>
          </cell>
        </row>
      </sheetData>
      <sheetData sheetId="3311">
        <row r="2">
          <cell r="A2">
            <v>0</v>
          </cell>
        </row>
      </sheetData>
      <sheetData sheetId="3312"/>
      <sheetData sheetId="3313"/>
      <sheetData sheetId="3314"/>
      <sheetData sheetId="3315"/>
      <sheetData sheetId="3316"/>
      <sheetData sheetId="3317"/>
      <sheetData sheetId="3318"/>
      <sheetData sheetId="3319"/>
      <sheetData sheetId="3320">
        <row r="2">
          <cell r="A2">
            <v>0</v>
          </cell>
        </row>
      </sheetData>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sheetData sheetId="3344"/>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sheetData sheetId="3642"/>
      <sheetData sheetId="3643"/>
      <sheetData sheetId="3644">
        <row r="2">
          <cell r="A2">
            <v>0</v>
          </cell>
        </row>
      </sheetData>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row r="2">
          <cell r="A2">
            <v>0</v>
          </cell>
        </row>
      </sheetData>
      <sheetData sheetId="3672"/>
      <sheetData sheetId="3673"/>
      <sheetData sheetId="3674"/>
      <sheetData sheetId="3675"/>
      <sheetData sheetId="3676"/>
      <sheetData sheetId="3677"/>
      <sheetData sheetId="3678"/>
      <sheetData sheetId="3679"/>
      <sheetData sheetId="3680">
        <row r="2">
          <cell r="A2">
            <v>0</v>
          </cell>
        </row>
      </sheetData>
      <sheetData sheetId="3681">
        <row r="2">
          <cell r="A2">
            <v>0</v>
          </cell>
        </row>
      </sheetData>
      <sheetData sheetId="3682"/>
      <sheetData sheetId="3683"/>
      <sheetData sheetId="3684"/>
      <sheetData sheetId="3685"/>
      <sheetData sheetId="3686"/>
      <sheetData sheetId="3687"/>
      <sheetData sheetId="3688"/>
      <sheetData sheetId="3689"/>
      <sheetData sheetId="3690">
        <row r="2">
          <cell r="A2">
            <v>0</v>
          </cell>
        </row>
      </sheetData>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sheetData sheetId="3714"/>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sheetData sheetId="4012"/>
      <sheetData sheetId="4013"/>
      <sheetData sheetId="4014">
        <row r="2">
          <cell r="A2">
            <v>0</v>
          </cell>
        </row>
      </sheetData>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row r="2">
          <cell r="A2">
            <v>0</v>
          </cell>
        </row>
      </sheetData>
      <sheetData sheetId="4051"/>
      <sheetData sheetId="4052"/>
      <sheetData sheetId="4053"/>
      <sheetData sheetId="4054"/>
      <sheetData sheetId="4055"/>
      <sheetData sheetId="4056"/>
      <sheetData sheetId="4057"/>
      <sheetData sheetId="4058"/>
      <sheetData sheetId="4059"/>
      <sheetData sheetId="4060">
        <row r="2">
          <cell r="A2">
            <v>0</v>
          </cell>
        </row>
      </sheetData>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row r="2">
          <cell r="A2">
            <v>0</v>
          </cell>
        </row>
      </sheetData>
      <sheetData sheetId="4227"/>
      <sheetData sheetId="4228"/>
      <sheetData sheetId="4229"/>
      <sheetData sheetId="4230"/>
      <sheetData sheetId="4231"/>
      <sheetData sheetId="4232"/>
      <sheetData sheetId="4233"/>
      <sheetData sheetId="4234"/>
      <sheetData sheetId="4235"/>
      <sheetData sheetId="4236">
        <row r="2">
          <cell r="A2">
            <v>0</v>
          </cell>
        </row>
      </sheetData>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row r="2">
          <cell r="A2">
            <v>0</v>
          </cell>
        </row>
      </sheetData>
      <sheetData sheetId="4273"/>
      <sheetData sheetId="4274"/>
      <sheetData sheetId="4275"/>
      <sheetData sheetId="4276"/>
      <sheetData sheetId="4277"/>
      <sheetData sheetId="4278"/>
      <sheetData sheetId="4279"/>
      <sheetData sheetId="4280"/>
      <sheetData sheetId="4281"/>
      <sheetData sheetId="4282">
        <row r="2">
          <cell r="A2">
            <v>0</v>
          </cell>
        </row>
      </sheetData>
      <sheetData sheetId="4283"/>
      <sheetData sheetId="4284"/>
      <sheetData sheetId="4285"/>
      <sheetData sheetId="4286"/>
      <sheetData sheetId="4287"/>
      <sheetData sheetId="4288"/>
      <sheetData sheetId="4289"/>
      <sheetData sheetId="4290"/>
      <sheetData sheetId="4291"/>
      <sheetData sheetId="4292">
        <row r="2">
          <cell r="A2">
            <v>0</v>
          </cell>
        </row>
      </sheetData>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row r="2">
          <cell r="A2">
            <v>0</v>
          </cell>
        </row>
      </sheetData>
      <sheetData sheetId="4319"/>
      <sheetData sheetId="4320"/>
      <sheetData sheetId="4321"/>
      <sheetData sheetId="4322"/>
      <sheetData sheetId="4323"/>
      <sheetData sheetId="4324"/>
      <sheetData sheetId="4325"/>
      <sheetData sheetId="4326"/>
      <sheetData sheetId="4327"/>
      <sheetData sheetId="4328">
        <row r="2">
          <cell r="A2">
            <v>0</v>
          </cell>
        </row>
      </sheetData>
      <sheetData sheetId="4329"/>
      <sheetData sheetId="4330"/>
      <sheetData sheetId="4331"/>
      <sheetData sheetId="4332"/>
      <sheetData sheetId="4333"/>
      <sheetData sheetId="4334"/>
      <sheetData sheetId="4335"/>
      <sheetData sheetId="4336"/>
      <sheetData sheetId="4337"/>
      <sheetData sheetId="4338">
        <row r="2">
          <cell r="A2">
            <v>0</v>
          </cell>
        </row>
      </sheetData>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row r="2">
          <cell r="A2">
            <v>0</v>
          </cell>
        </row>
      </sheetData>
      <sheetData sheetId="4365"/>
      <sheetData sheetId="4366"/>
      <sheetData sheetId="4367"/>
      <sheetData sheetId="4368"/>
      <sheetData sheetId="4369"/>
      <sheetData sheetId="4370"/>
      <sheetData sheetId="4371"/>
      <sheetData sheetId="4372"/>
      <sheetData sheetId="4373"/>
      <sheetData sheetId="4374">
        <row r="2">
          <cell r="A2">
            <v>0</v>
          </cell>
        </row>
      </sheetData>
      <sheetData sheetId="4375"/>
      <sheetData sheetId="4376"/>
      <sheetData sheetId="4377"/>
      <sheetData sheetId="4378"/>
      <sheetData sheetId="4379"/>
      <sheetData sheetId="4380"/>
      <sheetData sheetId="4381"/>
      <sheetData sheetId="4382"/>
      <sheetData sheetId="4383"/>
      <sheetData sheetId="4384">
        <row r="2">
          <cell r="A2">
            <v>0</v>
          </cell>
        </row>
      </sheetData>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row r="2">
          <cell r="A2">
            <v>0</v>
          </cell>
        </row>
      </sheetData>
      <sheetData sheetId="4421">
        <row r="2">
          <cell r="A2">
            <v>0</v>
          </cell>
        </row>
      </sheetData>
      <sheetData sheetId="4422"/>
      <sheetData sheetId="4423"/>
      <sheetData sheetId="4424"/>
      <sheetData sheetId="4425"/>
      <sheetData sheetId="4426"/>
      <sheetData sheetId="4427"/>
      <sheetData sheetId="4428"/>
      <sheetData sheetId="4429"/>
      <sheetData sheetId="4430">
        <row r="2">
          <cell r="A2">
            <v>0</v>
          </cell>
        </row>
      </sheetData>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row r="2">
          <cell r="A2">
            <v>0</v>
          </cell>
        </row>
      </sheetData>
      <sheetData sheetId="4468"/>
      <sheetData sheetId="4469"/>
      <sheetData sheetId="4470"/>
      <sheetData sheetId="4471"/>
      <sheetData sheetId="4472"/>
      <sheetData sheetId="4473"/>
      <sheetData sheetId="4474"/>
      <sheetData sheetId="4475"/>
      <sheetData sheetId="4476"/>
      <sheetData sheetId="4477">
        <row r="2">
          <cell r="A2">
            <v>0</v>
          </cell>
        </row>
      </sheetData>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row r="2">
          <cell r="A2">
            <v>0</v>
          </cell>
        </row>
      </sheetData>
      <sheetData sheetId="4514"/>
      <sheetData sheetId="4515"/>
      <sheetData sheetId="4516"/>
      <sheetData sheetId="4517"/>
      <sheetData sheetId="4518"/>
      <sheetData sheetId="4519"/>
      <sheetData sheetId="4520"/>
      <sheetData sheetId="4521"/>
      <sheetData sheetId="4522"/>
      <sheetData sheetId="4523">
        <row r="2">
          <cell r="A2">
            <v>0</v>
          </cell>
        </row>
      </sheetData>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row r="2">
          <cell r="A2">
            <v>0</v>
          </cell>
        </row>
      </sheetData>
      <sheetData sheetId="4550"/>
      <sheetData sheetId="4551"/>
      <sheetData sheetId="4552"/>
      <sheetData sheetId="4553"/>
      <sheetData sheetId="4554"/>
      <sheetData sheetId="4555"/>
      <sheetData sheetId="4556"/>
      <sheetData sheetId="4557"/>
      <sheetData sheetId="4558"/>
      <sheetData sheetId="4559">
        <row r="2">
          <cell r="A2">
            <v>0</v>
          </cell>
        </row>
      </sheetData>
      <sheetData sheetId="4560"/>
      <sheetData sheetId="4561"/>
      <sheetData sheetId="4562"/>
      <sheetData sheetId="4563"/>
      <sheetData sheetId="4564"/>
      <sheetData sheetId="4565"/>
      <sheetData sheetId="4566"/>
      <sheetData sheetId="4567"/>
      <sheetData sheetId="4568"/>
      <sheetData sheetId="4569">
        <row r="2">
          <cell r="A2">
            <v>0</v>
          </cell>
        </row>
      </sheetData>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row r="2">
          <cell r="A2">
            <v>0</v>
          </cell>
        </row>
      </sheetData>
      <sheetData sheetId="4606">
        <row r="2">
          <cell r="A2">
            <v>0</v>
          </cell>
        </row>
      </sheetData>
      <sheetData sheetId="4607"/>
      <sheetData sheetId="4608"/>
      <sheetData sheetId="4609"/>
      <sheetData sheetId="4610"/>
      <sheetData sheetId="4611"/>
      <sheetData sheetId="4612"/>
      <sheetData sheetId="4613"/>
      <sheetData sheetId="4614"/>
      <sheetData sheetId="4615">
        <row r="2">
          <cell r="A2">
            <v>0</v>
          </cell>
        </row>
      </sheetData>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sheetData sheetId="4639"/>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sheetData sheetId="4937"/>
      <sheetData sheetId="4938"/>
      <sheetData sheetId="4939">
        <row r="2">
          <cell r="A2">
            <v>0</v>
          </cell>
        </row>
      </sheetData>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row r="2">
          <cell r="A2">
            <v>0</v>
          </cell>
        </row>
      </sheetData>
      <sheetData sheetId="4967"/>
      <sheetData sheetId="4968"/>
      <sheetData sheetId="4969"/>
      <sheetData sheetId="4970"/>
      <sheetData sheetId="4971"/>
      <sheetData sheetId="4972"/>
      <sheetData sheetId="4973"/>
      <sheetData sheetId="4974"/>
      <sheetData sheetId="4975">
        <row r="2">
          <cell r="A2">
            <v>0</v>
          </cell>
        </row>
      </sheetData>
      <sheetData sheetId="4976">
        <row r="2">
          <cell r="A2">
            <v>0</v>
          </cell>
        </row>
      </sheetData>
      <sheetData sheetId="4977"/>
      <sheetData sheetId="4978"/>
      <sheetData sheetId="4979"/>
      <sheetData sheetId="4980"/>
      <sheetData sheetId="4981"/>
      <sheetData sheetId="4982"/>
      <sheetData sheetId="4983"/>
      <sheetData sheetId="4984"/>
      <sheetData sheetId="4985">
        <row r="2">
          <cell r="A2">
            <v>0</v>
          </cell>
        </row>
      </sheetData>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row r="2">
          <cell r="A2">
            <v>0</v>
          </cell>
        </row>
      </sheetData>
      <sheetData sheetId="5023"/>
      <sheetData sheetId="5024"/>
      <sheetData sheetId="5025"/>
      <sheetData sheetId="5026"/>
      <sheetData sheetId="5027"/>
      <sheetData sheetId="5028"/>
      <sheetData sheetId="5029"/>
      <sheetData sheetId="5030"/>
      <sheetData sheetId="5031"/>
      <sheetData sheetId="5032">
        <row r="2">
          <cell r="A2">
            <v>0</v>
          </cell>
        </row>
      </sheetData>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row r="2">
          <cell r="A2">
            <v>0</v>
          </cell>
        </row>
      </sheetData>
      <sheetData sheetId="5069"/>
      <sheetData sheetId="5070"/>
      <sheetData sheetId="5071"/>
      <sheetData sheetId="5072"/>
      <sheetData sheetId="5073"/>
      <sheetData sheetId="5074"/>
      <sheetData sheetId="5075"/>
      <sheetData sheetId="5076"/>
      <sheetData sheetId="5077"/>
      <sheetData sheetId="5078">
        <row r="2">
          <cell r="A2">
            <v>0</v>
          </cell>
        </row>
      </sheetData>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row r="2">
          <cell r="A2">
            <v>0</v>
          </cell>
        </row>
      </sheetData>
      <sheetData sheetId="5105"/>
      <sheetData sheetId="5106"/>
      <sheetData sheetId="5107"/>
      <sheetData sheetId="5108"/>
      <sheetData sheetId="5109"/>
      <sheetData sheetId="5110"/>
      <sheetData sheetId="5111"/>
      <sheetData sheetId="5112"/>
      <sheetData sheetId="5113"/>
      <sheetData sheetId="5114">
        <row r="2">
          <cell r="A2">
            <v>0</v>
          </cell>
        </row>
      </sheetData>
      <sheetData sheetId="5115"/>
      <sheetData sheetId="5116"/>
      <sheetData sheetId="5117"/>
      <sheetData sheetId="5118"/>
      <sheetData sheetId="5119"/>
      <sheetData sheetId="5120"/>
      <sheetData sheetId="5121"/>
      <sheetData sheetId="5122"/>
      <sheetData sheetId="5123"/>
      <sheetData sheetId="5124">
        <row r="2">
          <cell r="A2">
            <v>0</v>
          </cell>
        </row>
      </sheetData>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row r="2">
          <cell r="A2">
            <v>0</v>
          </cell>
        </row>
      </sheetData>
      <sheetData sheetId="5161">
        <row r="2">
          <cell r="A2">
            <v>0</v>
          </cell>
        </row>
      </sheetData>
      <sheetData sheetId="5162"/>
      <sheetData sheetId="5163"/>
      <sheetData sheetId="5164"/>
      <sheetData sheetId="5165"/>
      <sheetData sheetId="5166"/>
      <sheetData sheetId="5167"/>
      <sheetData sheetId="5168"/>
      <sheetData sheetId="5169"/>
      <sheetData sheetId="5170">
        <row r="2">
          <cell r="A2">
            <v>0</v>
          </cell>
        </row>
      </sheetData>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sheetData sheetId="5194"/>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sheetData sheetId="5440" refreshError="1"/>
      <sheetData sheetId="5441" refreshError="1"/>
      <sheetData sheetId="5442"/>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ow r="2">
          <cell r="A2">
            <v>0</v>
          </cell>
        </row>
      </sheetData>
      <sheetData sheetId="5456"/>
      <sheetData sheetId="5457"/>
      <sheetData sheetId="5458"/>
      <sheetData sheetId="5459">
        <row r="2">
          <cell r="A2">
            <v>0</v>
          </cell>
        </row>
      </sheetData>
      <sheetData sheetId="5460"/>
      <sheetData sheetId="5461"/>
      <sheetData sheetId="5462"/>
      <sheetData sheetId="5463" refreshError="1"/>
      <sheetData sheetId="5464" refreshError="1"/>
      <sheetData sheetId="5465"/>
      <sheetData sheetId="5466">
        <row r="2">
          <cell r="A2">
            <v>0</v>
          </cell>
        </row>
      </sheetData>
      <sheetData sheetId="5467" refreshError="1"/>
      <sheetData sheetId="5468" refreshError="1"/>
      <sheetData sheetId="5469"/>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sheetData sheetId="5479"/>
      <sheetData sheetId="5480"/>
      <sheetData sheetId="5481"/>
      <sheetData sheetId="5482"/>
      <sheetData sheetId="5483"/>
      <sheetData sheetId="5484"/>
      <sheetData sheetId="5485"/>
      <sheetData sheetId="5486"/>
      <sheetData sheetId="5487" refreshError="1"/>
      <sheetData sheetId="5488" refreshError="1"/>
      <sheetData sheetId="5489" refreshError="1"/>
      <sheetData sheetId="5490" refreshError="1"/>
      <sheetData sheetId="5491" refreshError="1"/>
      <sheetData sheetId="5492" refreshError="1"/>
      <sheetData sheetId="5493">
        <row r="2">
          <cell r="A2">
            <v>0</v>
          </cell>
        </row>
      </sheetData>
      <sheetData sheetId="5494" refreshError="1"/>
      <sheetData sheetId="5495" refreshError="1"/>
      <sheetData sheetId="5496">
        <row r="2">
          <cell r="A2" t="str">
            <v>FORMULARIO N° 4</v>
          </cell>
        </row>
      </sheetData>
      <sheetData sheetId="5497">
        <row r="2">
          <cell r="A2">
            <v>0</v>
          </cell>
        </row>
      </sheetData>
      <sheetData sheetId="5498">
        <row r="2">
          <cell r="B2">
            <v>0</v>
          </cell>
        </row>
      </sheetData>
      <sheetData sheetId="5499">
        <row r="5">
          <cell r="A5" t="str">
            <v>OFERTA ECONÓMICA DETALLADA</v>
          </cell>
        </row>
      </sheetData>
      <sheetData sheetId="5500"/>
      <sheetData sheetId="5501"/>
      <sheetData sheetId="5502"/>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t="str">
            <v>Locación</v>
          </cell>
        </row>
      </sheetData>
      <sheetData sheetId="5509" refreshError="1"/>
      <sheetData sheetId="5510" refreshError="1"/>
      <sheetData sheetId="5511" refreshError="1"/>
      <sheetData sheetId="5512" refreshError="1"/>
      <sheetData sheetId="5513">
        <row r="2">
          <cell r="A2">
            <v>0</v>
          </cell>
        </row>
      </sheetData>
      <sheetData sheetId="5514" refreshError="1"/>
      <sheetData sheetId="5515" refreshError="1"/>
      <sheetData sheetId="5516" refreshError="1"/>
      <sheetData sheetId="5517" refreshError="1"/>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sheetData sheetId="5531"/>
      <sheetData sheetId="5532"/>
      <sheetData sheetId="5533"/>
      <sheetData sheetId="5534"/>
      <sheetData sheetId="5535"/>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sheetData sheetId="5583">
        <row r="2">
          <cell r="A2">
            <v>0</v>
          </cell>
        </row>
      </sheetData>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row r="2">
          <cell r="B2">
            <v>0</v>
          </cell>
        </row>
      </sheetData>
      <sheetData sheetId="5599"/>
      <sheetData sheetId="5600"/>
      <sheetData sheetId="5601"/>
      <sheetData sheetId="5602"/>
      <sheetData sheetId="5603"/>
      <sheetData sheetId="5604"/>
      <sheetData sheetId="5605"/>
      <sheetData sheetId="5606"/>
      <sheetData sheetId="5607">
        <row r="2">
          <cell r="A2">
            <v>0</v>
          </cell>
        </row>
      </sheetData>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row r="2">
          <cell r="A2">
            <v>0</v>
          </cell>
        </row>
      </sheetData>
      <sheetData sheetId="5625"/>
      <sheetData sheetId="5626"/>
      <sheetData sheetId="5627"/>
      <sheetData sheetId="5628"/>
      <sheetData sheetId="5629"/>
      <sheetData sheetId="5630"/>
      <sheetData sheetId="5631"/>
      <sheetData sheetId="5632"/>
      <sheetData sheetId="5633"/>
      <sheetData sheetId="5634"/>
      <sheetData sheetId="5635">
        <row r="2">
          <cell r="B2">
            <v>0</v>
          </cell>
        </row>
      </sheetData>
      <sheetData sheetId="5636"/>
      <sheetData sheetId="5637"/>
      <sheetData sheetId="5638"/>
      <sheetData sheetId="5639"/>
      <sheetData sheetId="5640"/>
      <sheetData sheetId="5641"/>
      <sheetData sheetId="5642">
        <row r="2">
          <cell r="B2">
            <v>0</v>
          </cell>
        </row>
      </sheetData>
      <sheetData sheetId="5643"/>
      <sheetData sheetId="5644"/>
      <sheetData sheetId="5645"/>
      <sheetData sheetId="5646"/>
      <sheetData sheetId="5647"/>
      <sheetData sheetId="5648"/>
      <sheetData sheetId="5649"/>
      <sheetData sheetId="5650"/>
      <sheetData sheetId="5651"/>
      <sheetData sheetId="5652"/>
      <sheetData sheetId="5653"/>
      <sheetData sheetId="5654">
        <row r="2">
          <cell r="A2">
            <v>0</v>
          </cell>
        </row>
      </sheetData>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row r="2">
          <cell r="B2">
            <v>0</v>
          </cell>
        </row>
      </sheetData>
      <sheetData sheetId="5670"/>
      <sheetData sheetId="5671"/>
      <sheetData sheetId="5672"/>
      <sheetData sheetId="5673"/>
      <sheetData sheetId="5674"/>
      <sheetData sheetId="5675"/>
      <sheetData sheetId="5676">
        <row r="2">
          <cell r="A2">
            <v>0</v>
          </cell>
        </row>
      </sheetData>
      <sheetData sheetId="5677"/>
      <sheetData sheetId="5678">
        <row r="2">
          <cell r="A2">
            <v>0</v>
          </cell>
        </row>
      </sheetData>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row r="2">
          <cell r="B2">
            <v>0</v>
          </cell>
        </row>
      </sheetData>
      <sheetData sheetId="5694"/>
      <sheetData sheetId="5695"/>
      <sheetData sheetId="5696"/>
      <sheetData sheetId="5697"/>
      <sheetData sheetId="5698"/>
      <sheetData sheetId="5699"/>
      <sheetData sheetId="5700"/>
      <sheetData sheetId="5701"/>
      <sheetData sheetId="5702"/>
      <sheetData sheetId="5703"/>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sheetData sheetId="5761"/>
      <sheetData sheetId="5762"/>
      <sheetData sheetId="5763"/>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Constantes Generales"/>
      <sheetName val="Prestaciones Sociales"/>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SUPUESTO LICITACIÓN SRN 001"/>
      <sheetName val="SRN_005"/>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UADRILL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DISEÑO HIDROSANITARIO"/>
      <sheetName val="DISEÑO ELECTRICO"/>
      <sheetName val="OBRA EJECUTADA"/>
      <sheetName val="OBRA EJECUTADA POR CANCELAR"/>
      <sheetName val="OBRA A EJECUTAR"/>
      <sheetName val="BALANCE 1P INICIAL"/>
      <sheetName val="BALANCE 1P FINAL"/>
      <sheetName val="MDEO"/>
      <sheetName val="C-M-H"/>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Obras"/>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derrumbes"/>
      <sheetName val="cercas de alambre"/>
      <sheetName val="Geotextil para separacion de su"/>
      <sheetName val="Lleno de Cajeo "/>
      <sheetName val="Excavaciones varias"/>
      <sheetName val="Excavaciones en Roca"/>
      <sheetName val="Placa de concreto MR"/>
      <sheetName val="Base Granular"/>
      <sheetName val="Material filtrante"/>
      <sheetName val="Material de Cobertura"/>
      <sheetName val="Geiotextil para Filtros"/>
      <sheetName val="Tuberia de 36"/>
      <sheetName val="Concreto D"/>
      <sheetName val="Concreto F"/>
      <sheetName val="Concreto G"/>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Maquinaria"/>
      <sheetName val="TRANSPORTE  X ESTACION DE DERRU"/>
      <sheetName val="Mejoramiento suelo existente"/>
      <sheetName val="AC2-AG96"/>
      <sheetName val="P&amp;G DEF"/>
      <sheetName val="FCL2011 DEF"/>
      <sheetName val="EJECUCIÓN"/>
      <sheetName val="a%20%20aaInformaci%C3%B3n%20GR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CANTIDADES"/>
      <sheetName val="drenaje"/>
      <sheetName val="protec"/>
      <sheetName val="ubicacion"/>
      <sheetName val="contenido"/>
      <sheetName val="PORTADAS"/>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OFERTA ECON"/>
      <sheetName val="aCCIDENTES DE 1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Reciclaje"/>
      <sheetName val="MDC-2 Bacheo"/>
      <sheetName val="MDC-2-Imprimación"/>
      <sheetName val="Exc. Obras"/>
      <sheetName val="Rell. Cunetas"/>
      <sheetName val="Rell. Obras"/>
      <sheetName val="Cncreto  D"/>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a%20%20aaInformación"/>
      <sheetName val="a%20%20aaInformaci%C3%B3n"/>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Res-Accide-10"/>
      <sheetName val="Presup_Cancha"/>
      <sheetName val="1_Preliminares"/>
      <sheetName val="2_Cimentación_Est.Met"/>
      <sheetName val="3_HS"/>
      <sheetName val="Apus_In.Elect"/>
      <sheetName val="Apus_Cubierta"/>
      <sheetName val="Apus_Dotación_Pintura"/>
      <sheetName val="Equipo_Trans "/>
      <sheetName val="FACTOR PRESTACIONAL 2009"/>
      <sheetName val="SALARIO CELADOR 2008"/>
      <sheetName val="TARIFAS REGISTRO DISTRITAL 2009"/>
      <sheetName val="COSTOS OFICINA"/>
      <sheetName val="COSTOS CAMPAMENTO"/>
      <sheetName val="VR-PROP MOD 1"/>
      <sheetName val="FORMULA"/>
      <sheetName val="PRECIO"/>
      <sheetName val="I M"/>
      <sheetName val="SOÑANDO"/>
      <sheetName val="EV 424 CON 5 (2)"/>
      <sheetName val="Precios no oficial"/>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ALT"/>
      <sheetName val="equipos1"/>
      <sheetName val="PRESOC"/>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Users\JoseGabriel\Downloads\Ví"/>
      <sheetName val="resumen carcel x 16.7%"/>
      <sheetName val="resumen carcel "/>
      <sheetName val="resumen carcel con baño x 16.7%"/>
      <sheetName val="resumen carcel con baño"/>
      <sheetName val="Unitario "/>
      <sheetName val="Materiales "/>
      <sheetName val="Auxiliares "/>
      <sheetName val="Análisis de cuadrillas"/>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1_j0$#j.$#L_x0012_Óu"/>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DISTRIBUCIÓN"/>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DESPIECE REDES"/>
      <sheetName val="4.1 EBAC"/>
      <sheetName val="4.2 IMPULSION"/>
      <sheetName val="4.3 CONDUCCION"/>
      <sheetName val="4.4 TANQUES"/>
      <sheetName val="4.6 REDES"/>
      <sheetName val="4.7 RESUMEN"/>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NITIAL INPUTS"/>
      <sheetName val="MEDICION"/>
      <sheetName val="TIPO"/>
      <sheetName val="SHEETS"/>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CTA No.1"/>
      <sheetName val="2,1,1 "/>
      <sheetName val="2,1,2"/>
      <sheetName val="2,1,3"/>
      <sheetName val="2,1,4"/>
      <sheetName val="2,1,13"/>
      <sheetName val="Financiero Acta No.1"/>
      <sheetName val="1,1,1"/>
      <sheetName val="1,2,1"/>
      <sheetName val="2,1,11"/>
      <sheetName val="INSUMOS (2)"/>
      <sheetName val="ITEM"/>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OMPONENTE II"/>
      <sheetName val="CONSOLIDADO."/>
      <sheetName val="PtoOficial"/>
      <sheetName val="APU II"/>
      <sheetName val="Hora efectiva (base calendario)"/>
      <sheetName val="_Users_aljipego_Downloads_Víncu"/>
      <sheetName val="ó&gt;"/>
      <sheetName val="ManualUsuario"/>
      <sheetName val="Parametros"/>
      <sheetName val="Capitulos"/>
      <sheetName val="VlrTotInsumos"/>
      <sheetName val="AUnit"/>
      <sheetName val="PresupOrdenado"/>
      <sheetName val="TotCapitulos"/>
      <sheetName val="Importacion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transportes"/>
      <sheetName val="Calculo de Cuadrilla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row r="168">
          <cell r="D168">
            <v>10046</v>
          </cell>
        </row>
      </sheetData>
      <sheetData sheetId="981"/>
      <sheetData sheetId="982"/>
      <sheetData sheetId="983"/>
      <sheetData sheetId="984"/>
      <sheetData sheetId="985"/>
      <sheetData sheetId="986"/>
      <sheetData sheetId="987">
        <row r="33">
          <cell r="C33">
            <v>0.77967625899280601</v>
          </cell>
        </row>
      </sheetData>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ow r="168">
          <cell r="D168">
            <v>10046</v>
          </cell>
        </row>
      </sheetData>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ow r="1">
          <cell r="C1">
            <v>0.2</v>
          </cell>
        </row>
      </sheetData>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row r="1">
          <cell r="A1" t="str">
            <v>ITEM</v>
          </cell>
        </row>
      </sheetData>
      <sheetData sheetId="3088">
        <row r="1">
          <cell r="A1" t="str">
            <v>EQUIPO</v>
          </cell>
        </row>
      </sheetData>
      <sheetData sheetId="3089">
        <row r="1">
          <cell r="A1" t="str">
            <v>ADMINISTRACION</v>
          </cell>
        </row>
      </sheetData>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row r="1">
          <cell r="A1" t="str">
            <v>ITEM</v>
          </cell>
        </row>
      </sheetData>
      <sheetData sheetId="3117">
        <row r="1">
          <cell r="A1" t="str">
            <v>EQUIPO</v>
          </cell>
        </row>
      </sheetData>
      <sheetData sheetId="3118">
        <row r="1">
          <cell r="A1" t="str">
            <v>ADMINISTRACION</v>
          </cell>
        </row>
      </sheetData>
      <sheetData sheetId="3119"/>
      <sheetData sheetId="3120"/>
      <sheetData sheetId="3121"/>
      <sheetData sheetId="3122"/>
      <sheetData sheetId="3123"/>
      <sheetData sheetId="3124"/>
      <sheetData sheetId="3125"/>
      <sheetData sheetId="3126"/>
      <sheetData sheetId="3127">
        <row r="1">
          <cell r="A1" t="str">
            <v>ITEM</v>
          </cell>
        </row>
      </sheetData>
      <sheetData sheetId="3128">
        <row r="1">
          <cell r="A1" t="str">
            <v>EQUIPO</v>
          </cell>
        </row>
      </sheetData>
      <sheetData sheetId="3129">
        <row r="1">
          <cell r="A1" t="str">
            <v>ADMINISTRACION</v>
          </cell>
        </row>
      </sheetData>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sheetData sheetId="3190"/>
      <sheetData sheetId="3191" refreshError="1"/>
      <sheetData sheetId="3192" refreshError="1"/>
      <sheetData sheetId="3193" refreshError="1"/>
      <sheetData sheetId="3194" refreshError="1"/>
      <sheetData sheetId="3195"/>
      <sheetData sheetId="3196" refreshError="1"/>
      <sheetData sheetId="3197" refreshError="1"/>
      <sheetData sheetId="3198" refreshError="1"/>
      <sheetData sheetId="3199" refreshError="1"/>
      <sheetData sheetId="3200" refreshError="1"/>
      <sheetData sheetId="3201" refreshError="1"/>
      <sheetData sheetId="3202"/>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sheetData sheetId="3213"/>
      <sheetData sheetId="3214"/>
      <sheetData sheetId="3215"/>
      <sheetData sheetId="3216"/>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sheetData sheetId="3382" refreshError="1"/>
      <sheetData sheetId="3383"/>
      <sheetData sheetId="3384"/>
      <sheetData sheetId="3385"/>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sheetData sheetId="3434"/>
      <sheetData sheetId="3435">
        <row r="5">
          <cell r="E5" t="str">
            <v>CANTIDAD</v>
          </cell>
        </row>
      </sheetData>
      <sheetData sheetId="3436">
        <row r="5">
          <cell r="E5" t="str">
            <v>CANTIDAD</v>
          </cell>
        </row>
      </sheetData>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refreshError="1"/>
      <sheetData sheetId="3466"/>
      <sheetData sheetId="3467" refreshError="1"/>
      <sheetData sheetId="3468"/>
      <sheetData sheetId="3469"/>
      <sheetData sheetId="3470"/>
      <sheetData sheetId="3471"/>
      <sheetData sheetId="3472"/>
      <sheetData sheetId="3473" refreshError="1"/>
      <sheetData sheetId="3474" refreshError="1"/>
      <sheetData sheetId="3475"/>
      <sheetData sheetId="3476"/>
      <sheetData sheetId="3477" refreshError="1"/>
      <sheetData sheetId="3478"/>
      <sheetData sheetId="3479" refreshError="1"/>
      <sheetData sheetId="3480" refreshError="1"/>
      <sheetData sheetId="3481" refreshError="1"/>
      <sheetData sheetId="3482" refreshError="1"/>
      <sheetData sheetId="3483" refreshError="1"/>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refreshError="1"/>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refreshError="1"/>
      <sheetData sheetId="3525"/>
      <sheetData sheetId="3526"/>
      <sheetData sheetId="3527"/>
      <sheetData sheetId="3528"/>
      <sheetData sheetId="3529"/>
      <sheetData sheetId="3530"/>
      <sheetData sheetId="3531"/>
      <sheetData sheetId="3532"/>
      <sheetData sheetId="3533" refreshError="1"/>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refreshError="1"/>
      <sheetData sheetId="3552" refreshError="1"/>
      <sheetData sheetId="3553" refreshError="1"/>
      <sheetData sheetId="3554" refreshError="1"/>
      <sheetData sheetId="3555"/>
      <sheetData sheetId="3556" refreshError="1"/>
      <sheetData sheetId="3557" refreshError="1"/>
      <sheetData sheetId="3558"/>
      <sheetData sheetId="3559" refreshError="1"/>
      <sheetData sheetId="3560" refreshError="1"/>
      <sheetData sheetId="3561" refreshError="1"/>
      <sheetData sheetId="3562" refreshError="1"/>
      <sheetData sheetId="3563" refreshError="1"/>
      <sheetData sheetId="3564" refreshError="1"/>
      <sheetData sheetId="3565" refreshError="1"/>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sheetData sheetId="4200"/>
      <sheetData sheetId="4201" refreshError="1"/>
      <sheetData sheetId="4202" refreshError="1"/>
      <sheetData sheetId="4203" refreshError="1"/>
      <sheetData sheetId="4204" refreshError="1"/>
      <sheetData sheetId="4205" refreshError="1"/>
      <sheetData sheetId="4206" refreshError="1"/>
      <sheetData sheetId="4207"/>
      <sheetData sheetId="4208"/>
      <sheetData sheetId="4209"/>
      <sheetData sheetId="4210">
        <row r="1">
          <cell r="B1" t="str">
            <v>CTO-102-2002</v>
          </cell>
        </row>
      </sheetData>
      <sheetData sheetId="4211"/>
      <sheetData sheetId="4212"/>
      <sheetData sheetId="4213"/>
      <sheetData sheetId="4214" refreshError="1"/>
      <sheetData sheetId="4215"/>
      <sheetData sheetId="4216"/>
      <sheetData sheetId="4217"/>
      <sheetData sheetId="4218"/>
      <sheetData sheetId="4219"/>
      <sheetData sheetId="4220"/>
      <sheetData sheetId="4221"/>
      <sheetData sheetId="4222"/>
      <sheetData sheetId="4223"/>
      <sheetData sheetId="4224"/>
      <sheetData sheetId="4225" refreshError="1"/>
      <sheetData sheetId="4226" refreshError="1"/>
      <sheetData sheetId="4227"/>
      <sheetData sheetId="4228" refreshError="1"/>
      <sheetData sheetId="4229" refreshError="1"/>
      <sheetData sheetId="4230" refreshError="1"/>
      <sheetData sheetId="4231"/>
      <sheetData sheetId="4232" refreshError="1"/>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sheetData sheetId="4571"/>
      <sheetData sheetId="4572"/>
      <sheetData sheetId="4573"/>
      <sheetData sheetId="4574"/>
      <sheetData sheetId="4575"/>
      <sheetData sheetId="4576"/>
      <sheetData sheetId="4577"/>
      <sheetData sheetId="4578"/>
      <sheetData sheetId="4579">
        <row r="5">
          <cell r="E5" t="str">
            <v>CANTIDAD</v>
          </cell>
        </row>
      </sheetData>
      <sheetData sheetId="4580">
        <row r="5">
          <cell r="E5" t="str">
            <v>CANTIDAD</v>
          </cell>
        </row>
      </sheetData>
      <sheetData sheetId="4581">
        <row r="5">
          <cell r="E5" t="str">
            <v>CANTIDAD</v>
          </cell>
        </row>
      </sheetData>
      <sheetData sheetId="4582">
        <row r="5">
          <cell r="E5" t="str">
            <v>CANTIDAD</v>
          </cell>
        </row>
      </sheetData>
      <sheetData sheetId="4583">
        <row r="5">
          <cell r="E5" t="str">
            <v>CANTIDAD</v>
          </cell>
        </row>
      </sheetData>
      <sheetData sheetId="4584">
        <row r="5">
          <cell r="E5" t="str">
            <v>CANTIDAD</v>
          </cell>
        </row>
      </sheetData>
      <sheetData sheetId="4585">
        <row r="5">
          <cell r="E5" t="str">
            <v>CANTIDAD</v>
          </cell>
        </row>
      </sheetData>
      <sheetData sheetId="4586">
        <row r="5">
          <cell r="E5" t="str">
            <v>CANTIDAD</v>
          </cell>
        </row>
      </sheetData>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row r="16">
          <cell r="A16" t="str">
            <v>ABONO 10-30-10</v>
          </cell>
        </row>
      </sheetData>
      <sheetData sheetId="4790"/>
      <sheetData sheetId="4791"/>
      <sheetData sheetId="4792"/>
      <sheetData sheetId="4793" refreshError="1"/>
      <sheetData sheetId="4794" refreshError="1"/>
      <sheetData sheetId="4795" refreshError="1"/>
      <sheetData sheetId="4796" refreshError="1"/>
      <sheetData sheetId="4797" refreshError="1"/>
      <sheetData sheetId="4798" refreshError="1"/>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sheetData sheetId="4830" refreshError="1"/>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sheetData sheetId="4877" refreshError="1"/>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refreshError="1"/>
      <sheetData sheetId="4914" refreshError="1"/>
      <sheetData sheetId="4915" refreshError="1"/>
      <sheetData sheetId="4916"/>
      <sheetData sheetId="4917"/>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sheetData sheetId="4929" refreshError="1"/>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refreshError="1"/>
      <sheetData sheetId="4943" refreshError="1"/>
      <sheetData sheetId="4944" refreshError="1"/>
      <sheetData sheetId="4945" refreshError="1"/>
      <sheetData sheetId="4946" refreshError="1"/>
      <sheetData sheetId="4947"/>
      <sheetData sheetId="4948"/>
      <sheetData sheetId="4949"/>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sheetData sheetId="4974" refreshError="1"/>
      <sheetData sheetId="4975"/>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sheetData sheetId="5370"/>
      <sheetData sheetId="5371">
        <row r="2">
          <cell r="A2" t="str">
            <v>HOSPITAL HERNANDO MONCALEANO PERDOMO ETAPA 1</v>
          </cell>
        </row>
      </sheetData>
      <sheetData sheetId="5372"/>
      <sheetData sheetId="5373">
        <row r="2">
          <cell r="A2" t="str">
            <v>HOSPITAL HERNANDO MONCALEANO PERDOMO ETAPA 2 A</v>
          </cell>
        </row>
      </sheetData>
      <sheetData sheetId="5374">
        <row r="2">
          <cell r="A2" t="str">
            <v>HOSPITAL HERNANDO MONCALEANO PERDOMO ETAPA 2B</v>
          </cell>
        </row>
      </sheetData>
      <sheetData sheetId="5375"/>
      <sheetData sheetId="5376"/>
      <sheetData sheetId="5377" refreshError="1"/>
      <sheetData sheetId="5378"/>
      <sheetData sheetId="5379"/>
      <sheetData sheetId="5380"/>
      <sheetData sheetId="5381"/>
      <sheetData sheetId="5382" refreshError="1"/>
      <sheetData sheetId="5383"/>
      <sheetData sheetId="5384"/>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sheetData sheetId="5500"/>
      <sheetData sheetId="5501"/>
      <sheetData sheetId="5502"/>
      <sheetData sheetId="5503"/>
      <sheetData sheetId="5504"/>
      <sheetData sheetId="5505"/>
      <sheetData sheetId="5506"/>
      <sheetData sheetId="5507"/>
      <sheetData sheetId="5508"/>
      <sheetData sheetId="5509" refreshError="1"/>
      <sheetData sheetId="5510" refreshError="1"/>
      <sheetData sheetId="5511" refreshError="1"/>
      <sheetData sheetId="5512" refreshError="1"/>
      <sheetData sheetId="5513"/>
      <sheetData sheetId="5514"/>
      <sheetData sheetId="5515"/>
      <sheetData sheetId="5516"/>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sheetData sheetId="5542"/>
      <sheetData sheetId="5543"/>
      <sheetData sheetId="5544"/>
      <sheetData sheetId="5545"/>
      <sheetData sheetId="5546"/>
      <sheetData sheetId="5547" refreshError="1"/>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refreshError="1"/>
      <sheetData sheetId="5565"/>
      <sheetData sheetId="5566"/>
      <sheetData sheetId="5567"/>
      <sheetData sheetId="5568"/>
      <sheetData sheetId="5569"/>
      <sheetData sheetId="5570"/>
      <sheetData sheetId="5571" refreshError="1"/>
      <sheetData sheetId="5572" refreshError="1"/>
      <sheetData sheetId="5573" refreshError="1"/>
      <sheetData sheetId="5574" refreshError="1"/>
      <sheetData sheetId="5575" refreshError="1"/>
      <sheetData sheetId="5576" refreshError="1"/>
      <sheetData sheetId="5577" refreshError="1"/>
      <sheetData sheetId="5578"/>
      <sheetData sheetId="5579" refreshError="1"/>
      <sheetData sheetId="5580"/>
      <sheetData sheetId="5581" refreshError="1"/>
      <sheetData sheetId="5582"/>
      <sheetData sheetId="5583"/>
      <sheetData sheetId="5584"/>
      <sheetData sheetId="5585"/>
      <sheetData sheetId="5586"/>
      <sheetData sheetId="5587"/>
      <sheetData sheetId="5588"/>
      <sheetData sheetId="5589"/>
      <sheetData sheetId="5590"/>
      <sheetData sheetId="5591"/>
      <sheetData sheetId="5592" refreshError="1"/>
      <sheetData sheetId="5593"/>
      <sheetData sheetId="5594"/>
      <sheetData sheetId="5595"/>
      <sheetData sheetId="5596"/>
      <sheetData sheetId="5597" refreshError="1"/>
      <sheetData sheetId="5598" refreshError="1"/>
      <sheetData sheetId="5599" refreshError="1"/>
      <sheetData sheetId="5600"/>
      <sheetData sheetId="5601" refreshError="1"/>
      <sheetData sheetId="5602" refreshError="1"/>
      <sheetData sheetId="5603"/>
      <sheetData sheetId="5604"/>
      <sheetData sheetId="5605" refreshError="1"/>
      <sheetData sheetId="5606" refreshError="1"/>
      <sheetData sheetId="5607"/>
      <sheetData sheetId="5608" refreshError="1"/>
      <sheetData sheetId="5609" refreshError="1"/>
      <sheetData sheetId="5610"/>
      <sheetData sheetId="5611"/>
      <sheetData sheetId="5612"/>
      <sheetData sheetId="5613"/>
      <sheetData sheetId="5614"/>
      <sheetData sheetId="5615"/>
      <sheetData sheetId="5616"/>
      <sheetData sheetId="5617"/>
      <sheetData sheetId="5618"/>
      <sheetData sheetId="5619"/>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sheetData sheetId="5646"/>
      <sheetData sheetId="5647"/>
      <sheetData sheetId="5648"/>
      <sheetData sheetId="5649"/>
      <sheetData sheetId="5650"/>
      <sheetData sheetId="5651"/>
      <sheetData sheetId="5652"/>
      <sheetData sheetId="5653"/>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refreshError="1"/>
      <sheetData sheetId="5685"/>
      <sheetData sheetId="5686" refreshError="1"/>
      <sheetData sheetId="5687" refreshError="1"/>
      <sheetData sheetId="5688"/>
      <sheetData sheetId="5689"/>
      <sheetData sheetId="5690"/>
      <sheetData sheetId="5691"/>
      <sheetData sheetId="5692"/>
      <sheetData sheetId="5693"/>
      <sheetData sheetId="5694"/>
      <sheetData sheetId="5695"/>
      <sheetData sheetId="5696"/>
      <sheetData sheetId="5697"/>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sheetData sheetId="5859"/>
      <sheetData sheetId="5860"/>
      <sheetData sheetId="5861"/>
      <sheetData sheetId="5862"/>
      <sheetData sheetId="5863"/>
      <sheetData sheetId="5864"/>
      <sheetData sheetId="5865" refreshError="1"/>
      <sheetData sheetId="5866" refreshError="1"/>
      <sheetData sheetId="5867" refreshError="1"/>
      <sheetData sheetId="5868" refreshError="1"/>
      <sheetData sheetId="5869" refreshError="1"/>
      <sheetData sheetId="5870"/>
      <sheetData sheetId="5871"/>
      <sheetData sheetId="5872"/>
      <sheetData sheetId="5873" refreshError="1"/>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sheetData sheetId="6687" refreshError="1"/>
      <sheetData sheetId="6688" refreshError="1"/>
      <sheetData sheetId="6689" refreshError="1"/>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refreshError="1"/>
      <sheetData sheetId="6725" refreshError="1"/>
      <sheetData sheetId="6726" refreshError="1"/>
      <sheetData sheetId="6727" refreshError="1"/>
      <sheetData sheetId="6728"/>
      <sheetData sheetId="6729"/>
      <sheetData sheetId="6730"/>
      <sheetData sheetId="6731"/>
      <sheetData sheetId="6732"/>
      <sheetData sheetId="6733"/>
      <sheetData sheetId="6734"/>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sheetData sheetId="6744" refreshError="1"/>
      <sheetData sheetId="6745" refreshError="1"/>
      <sheetData sheetId="6746" refreshError="1"/>
      <sheetData sheetId="6747" refreshError="1"/>
      <sheetData sheetId="6748"/>
      <sheetData sheetId="6749"/>
      <sheetData sheetId="6750"/>
      <sheetData sheetId="6751"/>
      <sheetData sheetId="6752"/>
      <sheetData sheetId="6753"/>
      <sheetData sheetId="6754" refreshError="1"/>
      <sheetData sheetId="6755" refreshError="1"/>
      <sheetData sheetId="6756" refreshError="1"/>
      <sheetData sheetId="6757"/>
      <sheetData sheetId="6758"/>
      <sheetData sheetId="6759"/>
      <sheetData sheetId="6760" refreshError="1"/>
      <sheetData sheetId="6761"/>
      <sheetData sheetId="6762"/>
      <sheetData sheetId="6763"/>
      <sheetData sheetId="6764"/>
      <sheetData sheetId="6765"/>
      <sheetData sheetId="6766"/>
      <sheetData sheetId="6767"/>
      <sheetData sheetId="6768"/>
      <sheetData sheetId="6769"/>
      <sheetData sheetId="6770"/>
      <sheetData sheetId="6771">
        <row r="8">
          <cell r="D8" t="str">
            <v>P. ALBAÑILERIA</v>
          </cell>
        </row>
      </sheetData>
      <sheetData sheetId="6772">
        <row r="12">
          <cell r="A12" t="str">
            <v>COSTOS DE TRANSPORTE</v>
          </cell>
        </row>
      </sheetData>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refreshError="1"/>
      <sheetData sheetId="7053"/>
      <sheetData sheetId="7054" refreshError="1"/>
      <sheetData sheetId="7055" refreshError="1"/>
      <sheetData sheetId="7056" refreshError="1"/>
      <sheetData sheetId="7057"/>
      <sheetData sheetId="7058"/>
      <sheetData sheetId="7059"/>
      <sheetData sheetId="7060"/>
      <sheetData sheetId="7061"/>
      <sheetData sheetId="7062" refreshError="1"/>
      <sheetData sheetId="7063" refreshError="1"/>
      <sheetData sheetId="7064"/>
      <sheetData sheetId="7065" refreshError="1"/>
      <sheetData sheetId="7066" refreshError="1"/>
      <sheetData sheetId="7067" refreshError="1"/>
      <sheetData sheetId="7068" refreshError="1"/>
      <sheetData sheetId="7069" refreshError="1"/>
      <sheetData sheetId="7070" refreshError="1"/>
      <sheetData sheetId="7071" refreshError="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refreshError="1"/>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refreshError="1"/>
      <sheetData sheetId="7610"/>
      <sheetData sheetId="7611"/>
      <sheetData sheetId="7612" refreshError="1"/>
      <sheetData sheetId="7613"/>
      <sheetData sheetId="7614" refreshError="1"/>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sheetData sheetId="7652" refreshError="1"/>
      <sheetData sheetId="7653" refreshError="1"/>
      <sheetData sheetId="7654" refreshError="1"/>
      <sheetData sheetId="7655" refreshError="1"/>
      <sheetData sheetId="7656" refreshError="1"/>
      <sheetData sheetId="7657" refreshError="1"/>
      <sheetData sheetId="7658" refreshError="1"/>
      <sheetData sheetId="7659"/>
      <sheetData sheetId="7660"/>
      <sheetData sheetId="7661"/>
      <sheetData sheetId="7662"/>
      <sheetData sheetId="7663"/>
      <sheetData sheetId="7664"/>
      <sheetData sheetId="7665" refreshError="1"/>
      <sheetData sheetId="7666"/>
      <sheetData sheetId="7667" refreshError="1"/>
      <sheetData sheetId="7668"/>
      <sheetData sheetId="7669"/>
      <sheetData sheetId="7670"/>
      <sheetData sheetId="7671" refreshError="1"/>
      <sheetData sheetId="7672"/>
      <sheetData sheetId="7673"/>
      <sheetData sheetId="7674"/>
      <sheetData sheetId="7675"/>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refreshError="1"/>
      <sheetData sheetId="7823"/>
      <sheetData sheetId="7824" refreshError="1"/>
      <sheetData sheetId="7825" refreshError="1"/>
      <sheetData sheetId="7826" refreshError="1"/>
      <sheetData sheetId="7827"/>
      <sheetData sheetId="7828" refreshError="1"/>
      <sheetData sheetId="7829"/>
      <sheetData sheetId="7830"/>
      <sheetData sheetId="7831" refreshError="1"/>
      <sheetData sheetId="7832"/>
      <sheetData sheetId="7833"/>
      <sheetData sheetId="7834"/>
      <sheetData sheetId="7835"/>
      <sheetData sheetId="7836" refreshError="1"/>
      <sheetData sheetId="7837" refreshError="1"/>
      <sheetData sheetId="7838"/>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sheetData sheetId="7848" refreshError="1"/>
      <sheetData sheetId="7849" refreshError="1"/>
      <sheetData sheetId="7850" refreshError="1"/>
      <sheetData sheetId="7851" refreshError="1"/>
      <sheetData sheetId="7852" refreshError="1"/>
      <sheetData sheetId="7853" refreshError="1"/>
      <sheetData sheetId="7854" refreshError="1"/>
      <sheetData sheetId="7855"/>
      <sheetData sheetId="7856"/>
      <sheetData sheetId="7857"/>
      <sheetData sheetId="7858"/>
      <sheetData sheetId="7859"/>
      <sheetData sheetId="7860"/>
      <sheetData sheetId="7861"/>
      <sheetData sheetId="7862"/>
      <sheetData sheetId="7863" refreshError="1"/>
      <sheetData sheetId="7864" refreshError="1"/>
      <sheetData sheetId="7865"/>
      <sheetData sheetId="7866"/>
      <sheetData sheetId="7867"/>
      <sheetData sheetId="7868"/>
      <sheetData sheetId="7869"/>
      <sheetData sheetId="7870"/>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sheetData sheetId="9232"/>
      <sheetData sheetId="9233"/>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sheetData sheetId="9354"/>
      <sheetData sheetId="9355"/>
      <sheetData sheetId="9356"/>
      <sheetData sheetId="9357" refreshError="1"/>
      <sheetData sheetId="9358" refreshError="1"/>
      <sheetData sheetId="9359" refreshError="1"/>
      <sheetData sheetId="9360" refreshError="1"/>
      <sheetData sheetId="9361" refreshError="1"/>
      <sheetData sheetId="9362" refreshError="1"/>
      <sheetData sheetId="9363" refreshError="1"/>
      <sheetData sheetId="9364"/>
      <sheetData sheetId="9365"/>
      <sheetData sheetId="9366"/>
      <sheetData sheetId="9367"/>
      <sheetData sheetId="9368"/>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sheetData sheetId="9404"/>
      <sheetData sheetId="9405"/>
      <sheetData sheetId="9406"/>
      <sheetData sheetId="9407"/>
      <sheetData sheetId="9408"/>
      <sheetData sheetId="9409" refreshError="1"/>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refreshError="1"/>
      <sheetData sheetId="9529" refreshError="1"/>
      <sheetData sheetId="9530" refreshError="1"/>
      <sheetData sheetId="9531" refreshError="1"/>
      <sheetData sheetId="9532" refreshError="1"/>
      <sheetData sheetId="9533"/>
      <sheetData sheetId="9534" refreshError="1"/>
      <sheetData sheetId="9535"/>
      <sheetData sheetId="9536"/>
      <sheetData sheetId="9537"/>
      <sheetData sheetId="9538"/>
      <sheetData sheetId="9539"/>
      <sheetData sheetId="9540"/>
      <sheetData sheetId="9541" refreshError="1"/>
      <sheetData sheetId="9542" refreshError="1"/>
      <sheetData sheetId="9543" refreshError="1"/>
      <sheetData sheetId="9544"/>
      <sheetData sheetId="9545" refreshError="1"/>
      <sheetData sheetId="9546"/>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sheetData sheetId="9572" refreshError="1"/>
      <sheetData sheetId="9573" refreshError="1"/>
      <sheetData sheetId="9574" refreshError="1"/>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refreshError="1"/>
      <sheetData sheetId="9603" refreshError="1"/>
      <sheetData sheetId="9604"/>
      <sheetData sheetId="9605"/>
      <sheetData sheetId="9606"/>
      <sheetData sheetId="9607"/>
      <sheetData sheetId="9608"/>
      <sheetData sheetId="9609"/>
      <sheetData sheetId="9610" refreshError="1"/>
      <sheetData sheetId="9611" refreshError="1"/>
      <sheetData sheetId="9612" refreshError="1"/>
      <sheetData sheetId="9613"/>
      <sheetData sheetId="9614" refreshError="1"/>
      <sheetData sheetId="9615"/>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sheetData sheetId="9639" refreshError="1"/>
      <sheetData sheetId="9640" refreshError="1"/>
      <sheetData sheetId="9641" refreshError="1"/>
      <sheetData sheetId="9642"/>
      <sheetData sheetId="9643"/>
      <sheetData sheetId="9644"/>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sheetData sheetId="9779"/>
      <sheetData sheetId="9780"/>
      <sheetData sheetId="9781"/>
      <sheetData sheetId="9782"/>
      <sheetData sheetId="9783"/>
      <sheetData sheetId="9784"/>
      <sheetData sheetId="9785"/>
      <sheetData sheetId="9786" refreshError="1"/>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refreshError="1"/>
      <sheetData sheetId="9834"/>
      <sheetData sheetId="9835"/>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sheetData sheetId="9845" refreshError="1"/>
      <sheetData sheetId="9846"/>
      <sheetData sheetId="9847"/>
      <sheetData sheetId="9848"/>
      <sheetData sheetId="9849"/>
      <sheetData sheetId="9850"/>
      <sheetData sheetId="9851"/>
      <sheetData sheetId="9852"/>
      <sheetData sheetId="9853"/>
      <sheetData sheetId="9854"/>
      <sheetData sheetId="9855"/>
      <sheetData sheetId="9856" refreshError="1"/>
      <sheetData sheetId="9857"/>
      <sheetData sheetId="9858"/>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refreshError="1"/>
      <sheetData sheetId="9963" refreshError="1"/>
      <sheetData sheetId="9964" refreshError="1"/>
      <sheetData sheetId="9965" refreshError="1"/>
      <sheetData sheetId="9966"/>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refreshError="1"/>
      <sheetData sheetId="10031"/>
      <sheetData sheetId="10032"/>
      <sheetData sheetId="10033"/>
      <sheetData sheetId="10034"/>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refreshError="1"/>
      <sheetData sheetId="10072" refreshError="1"/>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refreshError="1"/>
      <sheetData sheetId="10215"/>
      <sheetData sheetId="10216"/>
      <sheetData sheetId="10217"/>
      <sheetData sheetId="10218"/>
      <sheetData sheetId="10219"/>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aCCIDENTES%20DE%201995%20-%2019"/>
      <sheetName val="Hoja1"/>
      <sheetName val="AMC"/>
      <sheetName val="Basico"/>
      <sheetName val="Iva"/>
      <sheetName val="Total"/>
      <sheetName val="amc_acta"/>
      <sheetName val="amc_bas"/>
      <sheetName val="amc_iva"/>
      <sheetName val="amc_total"/>
      <sheetName val="amc_anticip"/>
      <sheetName val="Datos"/>
      <sheetName val="CONT_ADI"/>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SUB APU"/>
      <sheetName val="Datos Básicos"/>
      <sheetName val="SALARIOS"/>
      <sheetName val="Formulario N° 4"/>
      <sheetName val="EQUIP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Res-Accide-10"/>
      <sheetName val="\K\a  aaInformación GRUPO 4\A M"/>
      <sheetName val="\E\a  aaInformación GRUPO 4\A M"/>
      <sheetName val="\\Escritorio\amv 2011\a  aaInfo"/>
      <sheetName val="\Users\avargase\AppData\Local\M"/>
      <sheetName val="\\Giovanni\administracion vial\"/>
      <sheetName val="\MONTO AGOTABLE 2010\a  aaInfor"/>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Users\HP\AppData\Local\Microso"/>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 obra"/>
      <sheetName val="\Documents and Settings\Pedro "/>
      <sheetName val="\Users\Administrador\Desktop\AM"/>
      <sheetName val="\I\A\a  aaInformación GRUPO 4\A"/>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Mini HP Enero 2015\Proyectos i"/>
      <sheetName val="\C\Users\avargase\AppData\Local"/>
      <sheetName val="\Volumes\USB PIOLIN\Escritorio\"/>
      <sheetName val="\\Sistemas_serv1\xx\Documents a"/>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precios-básicos2002"/>
      <sheetName val="ESTADO VÍA-CRIT.TECNICO"/>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APUs"/>
      <sheetName val="#REF"/>
      <sheetName val="DUB-823"/>
      <sheetName val="GPI 526"/>
      <sheetName val="SKJ452"/>
      <sheetName val="ITA878"/>
      <sheetName val="AEA-944"/>
      <sheetName val="XXJ617"/>
      <sheetName val="SNG_855"/>
      <sheetName val="VEA 374"/>
      <sheetName val="HFB024"/>
      <sheetName val="PAJ825"/>
      <sheetName val="COSTOS UNITARIOS"/>
      <sheetName val="CA-2909"/>
      <sheetName val="LISTADO "/>
      <sheetName val="M.O."/>
      <sheetName val="_aCCIDENTES_DE_1995___1996_xl_2"/>
      <sheetName val="//ccefici"/>
      <sheetName val="CANT OBRA"/>
      <sheetName val="\Users\ANDRES FELIPE MUÑOZ\Down"/>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oja2"/>
      <sheetName val="aactividad"/>
      <sheetName val="EQUIPOS"/>
      <sheetName val="MANO DE OBRA"/>
      <sheetName val="TRANSPORTE"/>
      <sheetName val="G.G"/>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_aCCIDENTES_DE_1995___1996_xl_4"/>
      <sheetName val="//d.docs.live.net/a  aaInformac"/>
      <sheetName val="_aCCIDENTES_DE_1995___1996_xl_3"/>
      <sheetName val="ACTA No.1 "/>
      <sheetName val="_aCCIDENTES_DE_1995___1996_xl_5"/>
      <sheetName val="AC2-AG96"/>
      <sheetName val="_aCCIDENTES_DE_1995___1996_xl_6"/>
      <sheetName val="_aCCIDENTES_DE_1995___1996_xl_7"/>
      <sheetName val="_aCCIDENTES_DE_1995___1996_xl_8"/>
      <sheetName val="ACTA No.5"/>
      <sheetName val="ACTA MAYORES - GENERAL"/>
      <sheetName val="Paral. 1"/>
      <sheetName val="Paral. 2"/>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ANALISIS RESUMIDOS"/>
      <sheetName val="Tabla CONPES 3714"/>
      <sheetName val="_aCCIDENTES_DE_1995___1996_x_13"/>
      <sheetName val="_aCCIDENTES_DE_1995___1996_x_12"/>
      <sheetName val="Paral. 3"/>
      <sheetName val="Paral.4"/>
      <sheetName val="Coloc. e Interc. Tapones"/>
      <sheetName val="Cambio de Valv."/>
      <sheetName val="Interc de Hidr."/>
      <sheetName val="Itemes Renovación"/>
      <sheetName val="Interc.tapones"/>
      <sheetName val="Interc.válv."/>
      <sheetName val="Varios."/>
      <sheetName val="Base_Muestras3"/>
      <sheetName val="Formulario_N°_4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aCCIDENTES_DE_1995_-_1996_xls3"/>
      <sheetName val="\\Escritorio\amv_2011\a__aaInf3"/>
      <sheetName val="Lista_obra3"/>
      <sheetName val="\Documents_and_Settings\Pedro_3"/>
      <sheetName val="\Documents_and_Settings\jviter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_aCCIDENTES_DE_1995___1996_x_14"/>
      <sheetName val="BASES"/>
      <sheetName val="CDItem"/>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 val="LISTADO_"/>
      <sheetName val="M_O_"/>
      <sheetName val="Tabla_CONPES_3714"/>
      <sheetName val="CANT_OBRA"/>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MATERIAL"/>
      <sheetName val="Program"/>
      <sheetName val="BASE"/>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aCCIDENTES_DE_1995_-_199646"/>
      <sheetName val="220"/>
      <sheetName val="\Users\rosalym\Desktop\BALANCE "/>
      <sheetName val="modf "/>
      <sheetName val="1,2 MC"/>
      <sheetName val="3,1 MC"/>
      <sheetName val="3,2 MC"/>
      <sheetName val="4,2 MC"/>
      <sheetName val="aCCIDENTES%2520DE%25201995%2520"/>
      <sheetName val="MAT"/>
      <sheetName val="HER"/>
      <sheetName val="PER"/>
      <sheetName val="TRANS"/>
      <sheetName val="\C\A\a  aaInformación GRUPO 4\A"/>
      <sheetName val="\G\a  aaInformación GRUPO 4\A M"/>
      <sheetName val="\C\G\a  aaInformación GRUPO 4\A"/>
      <sheetName val="\C\K\a  aaInformación GRUPO 4\A"/>
      <sheetName val="\C\E\a  aaInformación GRUPO 4\A"/>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_aCCIDENTES_DE_1995___1996_x_61"/>
      <sheetName val="_aCCIDENTES_DE_1995___1996_x_52"/>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DIRECTAS AMO I"/>
      <sheetName val="DIRECTAS AMO II"/>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L. MAT."/>
      <sheetName val="P.S."/>
      <sheetName val="ESTADO_VÍA-CRIT_TECNICO"/>
      <sheetName val="INST"/>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APU"/>
      <sheetName val="_aCCIDENTES_DE_1995___1996_x_91"/>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Res_616"/>
      <sheetName val="5.2"/>
      <sheetName val="Dólar"/>
      <sheetName val="CRONOGRAMA INICIAL"/>
      <sheetName val="informe sem no.1"/>
      <sheetName val="informe sem no.2"/>
      <sheetName val="informe sem no.3"/>
      <sheetName val="informe sem no.4"/>
      <sheetName val="REPROGRAMACION 2"/>
      <sheetName val="aCCIDENTES_DE_1995_-_1996_xls21"/>
      <sheetName val="ACTA_DE_MODIFICACION__(2)10"/>
      <sheetName val="\a__aaInformación_GRUPO_4\A_M10"/>
      <sheetName val="Datos_Básicos10"/>
      <sheetName val="SUB_APU10"/>
      <sheetName val="HISTORICOS_FUEL_OIL_EXP"/>
      <sheetName val="\Nuevos_APU_Córdoba\a__aaInform"/>
      <sheetName val="\E\Nuevos_APU_Córdoba\a__aaInfo"/>
      <sheetName val="\E\a__aaInformación_GRUPO_4\A_M"/>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sistema proteccion a tierra equ"/>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_Users_HP_AppData_Local_Microso"/>
      <sheetName val="_Users_USUARIO_Downloads_a  aaI"/>
      <sheetName val="__ccefici"/>
      <sheetName val="_a__aaInformación_GRUPO_4_A_MI6"/>
      <sheetName val="_a__aaInformación_GRUPO_4_A_MI8"/>
      <sheetName val="_a__aaInformación_GRUPO_4_A_MI7"/>
      <sheetName val="_a__aaInformación_GRUPO_4_A_MI9"/>
      <sheetName val="__d.docs.live.net_a  aaInformac"/>
      <sheetName val="_I_A_a__aaInformación_GRUPO_4_A"/>
      <sheetName val="_I_K_a__aaInformación_GRUPO_4_A"/>
      <sheetName val="_H_a__aaInformación_GRUPO_4_A_M"/>
      <sheetName val="_I_H_a__aaInformación_GRUPO_4_A"/>
      <sheetName val="__INTERVIALNUBE_Documents_and_S"/>
      <sheetName val="_aCCIDENTES_DE_1995_-_1996_xls_"/>
      <sheetName val="_Documents_and_Settings_Pedro_"/>
      <sheetName val="_Documents_and_Settings_jviteri"/>
      <sheetName val="__Sistemas_serv1_xx_Documents_a"/>
      <sheetName val="_Mini_HP_Enero_2015_Proyectos_i"/>
      <sheetName val="_Volumes_USB_PIOLIN_Escritorio_"/>
      <sheetName val="_Users_USUARIO_Downloads_a__aaI"/>
      <sheetName val="__Giovanni_administracion_vial1"/>
      <sheetName val="_MONTO_AGOTABLE_2010_a__aaInfo1"/>
      <sheetName val="_AMV___no_borrar_PRESUPUESTOS_1"/>
      <sheetName val="_I_AMV___no_borrar_PRESUPUESTO1"/>
      <sheetName val="_G_I_AMV___no_borrar_PRESUPUES1"/>
      <sheetName val="_A_a__aaInformación_GRUPO_4_A_1"/>
      <sheetName val="_G_A_a__aaInformación_GRUPO_4_1"/>
      <sheetName val="_I_A_a__aaInformación_GRUPO_4_1"/>
      <sheetName val="_K_a__aaInformación_GRUPO_4_A_1"/>
      <sheetName val="_I_K_a__aaInformación_GRUPO_4_1"/>
      <sheetName val="_H_a__aaInformación_GRUPO_4_A_1"/>
      <sheetName val="_I_H_a__aaInformación_GRUPO_4_1"/>
      <sheetName val="__INTERVIALNUBE_Documents_and_1"/>
      <sheetName val="_aCCIDENTES_DE_1995_-_1996_xls1"/>
      <sheetName val="__Escritorio_amv_2011_a__aaInf1"/>
      <sheetName val="_Documents_and_Settings_Pedro_1"/>
      <sheetName val="_Documents_and_Settings_jviter1"/>
      <sheetName val="__Sistemas_serv1_xx_Documents_1"/>
      <sheetName val="_Mini_HP_Enero_2015_Proyectos_1"/>
      <sheetName val="_Volumes_USB_PIOLIN_Escritorio1"/>
      <sheetName val="_Users_USUARIO_Downloads_a__aa1"/>
      <sheetName val="_aCCIDENTES_DE_1995_-_1996_xls2"/>
      <sheetName val="__Escritorio_amv_2011_a__aaInf2"/>
      <sheetName val="__Giovanni_administracion_vial2"/>
      <sheetName val="_MONTO_AGOTABLE_2010_a__aaInfo2"/>
      <sheetName val="_AMV___no_borrar_PRESUPUESTOS_2"/>
      <sheetName val="_I_AMV___no_borrar_PRESUPUESTO2"/>
      <sheetName val="_G_I_AMV___no_borrar_PRESUPUES2"/>
      <sheetName val="_A_a__aaInformación_GRUPO_4_A_2"/>
      <sheetName val="_G_A_a__aaInformación_GRUPO_4_2"/>
      <sheetName val="_I_A_a__aaInformación_GRUPO_4_2"/>
      <sheetName val="_K_a__aaInformación_GRUPO_4_A_2"/>
      <sheetName val="_I_K_a__aaInformación_GRUPO_4_2"/>
      <sheetName val="_H_a__aaInformación_GRUPO_4_A_2"/>
      <sheetName val="_I_H_a__aaInformación_GRUPO_4_2"/>
      <sheetName val="__INTERVIALNUBE_Documents_and_2"/>
      <sheetName val="_Documents_and_Settings_Pedro_2"/>
      <sheetName val="_Documents_and_Settings_jviter2"/>
      <sheetName val="_Mini_HP_Enero_2015_Proyectos_2"/>
      <sheetName val="_Volumes_USB_PIOLIN_Escritorio2"/>
      <sheetName val="__Sistemas_serv1_xx_Documents_2"/>
      <sheetName val="_Users_USUARIO_Downloads_a__aa2"/>
      <sheetName val="__Produccion_archivos de domin"/>
      <sheetName val="_aCCIDENTES_DE_1995_-_1996_xls4"/>
      <sheetName val="__Escritorio_amv_2011_a__aaInf4"/>
      <sheetName val="__Giovanni_administracion_vial4"/>
      <sheetName val="_MONTO_AGOTABLE_2010_a__aaInfo4"/>
      <sheetName val="_AMV___no_borrar_PRESUPUESTOS_4"/>
      <sheetName val="_I_AMV___no_borrar_PRESUPUESTO4"/>
      <sheetName val="_G_I_AMV___no_borrar_PRESUPUES4"/>
      <sheetName val="_A_a__aaInformación_GRUPO_4_A_4"/>
      <sheetName val="_G_A_a__aaInformación_GRUPO_4_4"/>
      <sheetName val="_I_A_a__aaInformación_GRUPO_4_4"/>
      <sheetName val="_K_a__aaInformación_GRUPO_4_A_4"/>
      <sheetName val="_I_K_a__aaInformación_GRUPO_4_4"/>
      <sheetName val="_H_a__aaInformación_GRUPO_4_A_4"/>
      <sheetName val="_I_H_a__aaInformación_GRUPO_4_4"/>
      <sheetName val="__INTERVIALNUBE_Documents_and_4"/>
      <sheetName val="_Documents_and_Settings_Pedro_4"/>
      <sheetName val="_Documents_and_Settings_jviter4"/>
      <sheetName val="_Mini_HP_Enero_2015_Proyectos_4"/>
      <sheetName val="_Volumes_USB_PIOLIN_Escritorio4"/>
      <sheetName val="__Sistemas_serv1_xx_Documents_4"/>
      <sheetName val="_Users_USUARIO_Downloads_a__aa4"/>
      <sheetName val="_aCCIDENTES_DE_1995_-_1996_xls3"/>
      <sheetName val="__Escritorio_amv_2011_a__aaInf3"/>
      <sheetName val="__Giovanni_administracion_vial3"/>
      <sheetName val="_MONTO_AGOTABLE_2010_a__aaInfo3"/>
      <sheetName val="_AMV___no_borrar_PRESUPUESTOS_3"/>
      <sheetName val="_I_AMV___no_borrar_PRESUPUESTO3"/>
      <sheetName val="_G_I_AMV___no_borrar_PRESUPUES3"/>
      <sheetName val="_A_a__aaInformación_GRUPO_4_A_3"/>
      <sheetName val="_G_A_a__aaInformación_GRUPO_4_3"/>
      <sheetName val="_I_A_a__aaInformación_GRUPO_4_3"/>
      <sheetName val="_K_a__aaInformación_GRUPO_4_A_3"/>
      <sheetName val="_I_K_a__aaInformación_GRUPO_4_3"/>
      <sheetName val="_H_a__aaInformación_GRUPO_4_A_3"/>
      <sheetName val="_I_H_a__aaInformación_GRUPO_4_3"/>
      <sheetName val="__INTERVIALNUBE_Documents_and_3"/>
      <sheetName val="_Documents_and_Settings_Pedro_3"/>
      <sheetName val="_Documents_and_Settings_jviter3"/>
      <sheetName val="_Mini_HP_Enero_2015_Proyectos_3"/>
      <sheetName val="_Volumes_USB_PIOLIN_Escritorio3"/>
      <sheetName val="__Sistemas_serv1_xx_Documents_3"/>
      <sheetName val="_Users_USUARIO_Downloads_a__aa3"/>
      <sheetName val="_aCCIDENTES_DE_1995_-_1996_xls5"/>
      <sheetName val="__Escritorio_amv_2011_a__aaInf5"/>
      <sheetName val="__Giovanni_administracion_vial5"/>
      <sheetName val="_MONTO_AGOTABLE_2010_a__aaInfo5"/>
      <sheetName val="_AMV___no_borrar_PRESUPUESTOS_5"/>
      <sheetName val="_I_AMV___no_borrar_PRESUPUESTO5"/>
      <sheetName val="_G_I_AMV___no_borrar_PRESUPUES5"/>
      <sheetName val="_A_a__aaInformación_GRUPO_4_A_5"/>
      <sheetName val="_G_A_a__aaInformación_GRUPO_4_5"/>
      <sheetName val="_I_A_a__aaInformación_GRUPO_4_5"/>
      <sheetName val="_K_a__aaInformación_GRUPO_4_A_5"/>
      <sheetName val="_I_K_a__aaInformación_GRUPO_4_5"/>
      <sheetName val="_H_a__aaInformación_GRUPO_4_A_5"/>
      <sheetName val="_I_H_a__aaInformación_GRUPO_4_5"/>
      <sheetName val="__INTERVIALNUBE_Documents_and_5"/>
      <sheetName val="_Documents_and_Settings_Pedro_5"/>
      <sheetName val="_Documents_and_Settings_jviter5"/>
      <sheetName val="_Mini_HP_Enero_2015_Proyectos_5"/>
      <sheetName val="_Volumes_USB_PIOLIN_Escritorio5"/>
      <sheetName val="__Sistemas_serv1_xx_Documents_5"/>
      <sheetName val="_Users_USUARIO_Downloads_a__aa5"/>
      <sheetName val="_Nuevos APU Córdoba_a  aaInform"/>
      <sheetName val="_E_Nuevos APU Córdoba_a  aaInfo"/>
      <sheetName val="_Users_JoseGabriel_Documents_Mi"/>
      <sheetName val="__Gabrielaapabone_d copias_a  a"/>
      <sheetName val="_Users_ANDRES FELIPE MUÑOZ_Down"/>
      <sheetName val="Insum"/>
      <sheetName val="TEMPORALES"/>
      <sheetName val="UNITARIO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refreshError="1"/>
      <sheetData sheetId="88"/>
      <sheetData sheetId="89"/>
      <sheetData sheetId="90"/>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sheetData sheetId="387" refreshError="1"/>
      <sheetData sheetId="388"/>
      <sheetData sheetId="389" refreshError="1"/>
      <sheetData sheetId="390" refreshError="1"/>
      <sheetData sheetId="391" refreshError="1"/>
      <sheetData sheetId="392" refreshError="1"/>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refreshError="1"/>
      <sheetData sheetId="597" refreshError="1"/>
      <sheetData sheetId="598" refreshError="1"/>
      <sheetData sheetId="599"/>
      <sheetData sheetId="600" refreshError="1"/>
      <sheetData sheetId="601" refreshError="1"/>
      <sheetData sheetId="602" refreshError="1"/>
      <sheetData sheetId="603" refreshError="1"/>
      <sheetData sheetId="604" refreshError="1"/>
      <sheetData sheetId="605"/>
      <sheetData sheetId="606"/>
      <sheetData sheetId="607" refreshError="1"/>
      <sheetData sheetId="608" refreshError="1"/>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refreshError="1"/>
      <sheetData sheetId="1446" refreshError="1"/>
      <sheetData sheetId="1447" refreshError="1"/>
      <sheetData sheetId="1448"/>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refreshError="1"/>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sheetData sheetId="2357"/>
      <sheetData sheetId="2358"/>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sheetData sheetId="2413" refreshError="1"/>
      <sheetData sheetId="2414" refreshError="1"/>
      <sheetData sheetId="2415"/>
      <sheetData sheetId="2416"/>
      <sheetData sheetId="2417"/>
      <sheetData sheetId="2418"/>
      <sheetData sheetId="2419"/>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sheetData sheetId="2489"/>
      <sheetData sheetId="2490"/>
      <sheetData sheetId="2491"/>
      <sheetData sheetId="2492"/>
      <sheetData sheetId="2493"/>
      <sheetData sheetId="2494"/>
      <sheetData sheetId="2495"/>
      <sheetData sheetId="2496"/>
      <sheetData sheetId="2497"/>
      <sheetData sheetId="2498"/>
      <sheetData sheetId="2499" refreshError="1"/>
      <sheetData sheetId="2500" refreshError="1"/>
      <sheetData sheetId="2501" refreshError="1"/>
      <sheetData sheetId="2502" refreshError="1"/>
      <sheetData sheetId="2503" refreshError="1"/>
      <sheetData sheetId="2504" refreshError="1"/>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PESOS"/>
      <sheetName val="Sanitario"/>
      <sheetName val="210.2.2"/>
      <sheetName val="TARIFAS"/>
      <sheetName val="OCTUBRE"/>
      <sheetName val="Sheet1"/>
      <sheetName val="PrecRec"/>
      <sheetName val="EST2"/>
      <sheetName val="Hoja2"/>
      <sheetName val="EQUI"/>
      <sheetName val="MH"/>
      <sheetName val="estado red"/>
      <sheetName val="7422CW00"/>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VEA_3745"/>
      <sheetName val="GPI_5265"/>
      <sheetName val="CUADRO_CONTROL5"/>
      <sheetName val="GPI_5266"/>
      <sheetName val="AEA-_2645"/>
      <sheetName val="SKG_-4195"/>
      <sheetName val="VEA_3635"/>
      <sheetName val="VEA_3746"/>
      <sheetName val="PALET_DEL_21_FEB_AL_5_MARZ5"/>
      <sheetName val="APU_(22)"/>
      <sheetName val="O_Civil_A__Base_Zona_A2S4"/>
      <sheetName val="DATA_I"/>
      <sheetName val="SEÑAL_1"/>
      <sheetName val="Pavement_Data"/>
      <sheetName val="ESTADO_FINANCIERO"/>
      <sheetName val="BASE_DATOS"/>
      <sheetName val="210_2_2"/>
      <sheetName val="GPI_5267"/>
      <sheetName val="VEA_3747"/>
      <sheetName val="CUADRO_CONTROL6"/>
      <sheetName val="AEA-_2646"/>
      <sheetName val="SKG_-4196"/>
      <sheetName val="VEA_3636"/>
      <sheetName val="PALET_DEL_21_FEB_AL_5_MARZ6"/>
      <sheetName val="APU_(22)1"/>
      <sheetName val="O_Civil_A__Base_Zona_A2S41"/>
      <sheetName val="DATA_I1"/>
      <sheetName val="SEÑAL_11"/>
      <sheetName val="Pavement_Data1"/>
      <sheetName val="ESTADO_FINANCIERO1"/>
      <sheetName val="BASE_DATOS1"/>
      <sheetName val="210_2_21"/>
      <sheetName val="LIQ.TRANSPORTE%20DE%20MATERIALE"/>
      <sheetName val="perfil"/>
      <sheetName val="cantidades pH3"/>
      <sheetName val="Clúster 8"/>
      <sheetName val="Clúster 14"/>
      <sheetName val="COMPARACION_MARZO_2011"/>
      <sheetName val="articulos"/>
      <sheetName val="MI"/>
      <sheetName val="L. de Constru"/>
      <sheetName val="BUSCADOR"/>
      <sheetName val="BASE DATOS NOMINA EL-EK"/>
      <sheetName val="Cuadrillas"/>
      <sheetName val="Equ"/>
      <sheetName val="Trans"/>
      <sheetName val="Salarios"/>
      <sheetName val="2,2,6,1 Pilotes 0,30"/>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yección CETSA"/>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a%20%20aaInformación"/>
      <sheetName val="Hoja1"/>
      <sheetName val="AMC"/>
      <sheetName val="Basico"/>
      <sheetName val="Iva"/>
      <sheetName val="Total"/>
      <sheetName val="amc_acta"/>
      <sheetName val="amc_bas"/>
      <sheetName val="amc_iva"/>
      <sheetName val="amc_total"/>
      <sheetName val="amc_anticip"/>
      <sheetName val="Informacion"/>
      <sheetName val="aCCIDENTES DE 1995 - 1996"/>
      <sheetName val="a%20%20aaInformaci%C3%B3n"/>
      <sheetName val="BASES"/>
      <sheetName val="CDItem"/>
      <sheetName val="CONT_ADI"/>
      <sheetName val="\MANTENIMIENTO RUTA 1001_MARZO "/>
      <sheetName val="\I\MANTENIMIENTO RUTA 1001_MARZ"/>
      <sheetName val="_MANTENIMIENTO RUTA 1001_MARZO "/>
      <sheetName val="_I_MANTENIMIENTO RUTA 1001_MARZ"/>
      <sheetName val="\F\MANTENIMIENTO RUTA 1001_MARZ"/>
      <sheetName val="Materiales"/>
      <sheetName val="Cuadrillas"/>
      <sheetName val="Concretos y morteros"/>
      <sheetName val="Equipo"/>
      <sheetName val="Datos iniciales "/>
      <sheetName val="Transporte"/>
      <sheetName val="ANEXO IX"/>
      <sheetName val="Presupuesto"/>
      <sheetName val="otros"/>
      <sheetName val="\Users\USUARIO\Downloads\MANTEN"/>
      <sheetName val="APUs"/>
      <sheetName val="INSUMOS"/>
      <sheetName val="PptoGral"/>
      <sheetName val="a__aaInformación"/>
      <sheetName val="a__aaInformación1"/>
      <sheetName val="a__aaInformación2"/>
      <sheetName val="Formulario N° 4"/>
      <sheetName val="\\SERVIDOR\Public2\MANTENIMIENT"/>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a  aaInformación][a  aaInforma"/>
      <sheetName val="lisprecios"/>
      <sheetName val="PERSONAL"/>
      <sheetName val="PRESTACIONES SOCIALES"/>
      <sheetName val="[a  aaInformación]__cceficien_3"/>
      <sheetName val="[a  aaInformación]__cceficien_5"/>
      <sheetName val="[a  aaInformación]__cceficien_4"/>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ANEL"/>
      <sheetName val="[a  aaInformación]__cceficien_6"/>
      <sheetName val="precios-básicos2002"/>
      <sheetName val="Res-Accide-10"/>
      <sheetName val="Base Datos"/>
      <sheetName val="[a  aaInformación]__cceficien_7"/>
      <sheetName val="[a  aaInformación]__cceficien_8"/>
      <sheetName val="Emboquillar"/>
      <sheetName val="Acometidacobrerígido"/>
      <sheetName val="Acometidatoma"/>
      <sheetName val="Acometidahasta1&quot;"/>
      <sheetName val="[a  aaInformación]//cceficiente"/>
      <sheetName val="PRECIOS"/>
      <sheetName val="AJIZAL 3335"/>
      <sheetName val="SABANETA 3335"/>
      <sheetName val="EQUIPO, MATERIALES Y TRANSPORTE"/>
      <sheetName val="AIU"/>
      <sheetName val="[a  aaInformación]__192_168_0_2"/>
      <sheetName val="PRESUP"/>
      <sheetName val="46W9"/>
      <sheetName val="Presentacion"/>
      <sheetName val="[a  aaInformación]__cceficie_11"/>
      <sheetName val="[a  aaInformación]__cceficien_9"/>
      <sheetName val="[a  aaInformación]__cceficie_10"/>
      <sheetName val="INFORME SEMANAL"/>
      <sheetName val="AVANCE SEMANAL"/>
      <sheetName val="CLIMA mes"/>
      <sheetName val="REG FOTO"/>
      <sheetName val="SISOMA"/>
      <sheetName val="\Users\LENOVO\Downloads\Users\A"/>
      <sheetName val="\G\MANTENIMIENTO RUTA 1001_MARZ"/>
      <sheetName val="a  aaInformaci%C3%B3n"/>
      <sheetName val="[a  aaInformación]__192_168_0_3"/>
      <sheetName val="[a  aaInformación]__192_168_0_9"/>
      <sheetName val="[a  aaInformación]__192_168_0_6"/>
      <sheetName val="[a  aaInformación]__192_168_0_5"/>
      <sheetName val="[a  aaInformación]__192_168_0_4"/>
      <sheetName val="[a  aaInformación]__192_168_0_7"/>
      <sheetName val="[a  aaInformación]__192_168_0_8"/>
      <sheetName val="[a  aaInformación]__192_168__10"/>
      <sheetName val="[a  aaInformación]__192_168__11"/>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OCTUBRE"/>
      <sheetName val="CRA.MODI"/>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Datos Generales"/>
      <sheetName val="Hoja 1 "/>
      <sheetName val="ITEMS"/>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cceficie_41"/>
      <sheetName val="[a  aaInformación]__192_168__16"/>
      <sheetName val="[a  aaInformación]__192_168__15"/>
      <sheetName val="\MANTENIMIENTO_RUTA_1001_MARZO1"/>
      <sheetName val="ANEXO_IX1"/>
      <sheetName val="\I\MANTENIMIENTO_RUTA_1001_MAR1"/>
      <sheetName val="\F\MANTENIMIENTO_RUTA_1001_MAR1"/>
      <sheetName val="Formulario_N°_41"/>
      <sheetName val="\G\I\MANTENIMIENTO_RUTA_1001_M1"/>
      <sheetName val="\D\MANTENIMIENTO_RUTA_1001_MAR1"/>
      <sheetName val="\G\D\MANTENIMIENTO_RUTA_1001_M1"/>
      <sheetName val="Fornato_61"/>
      <sheetName val="Concretos_y_morteros"/>
      <sheetName val="Datos_iniciales_"/>
      <sheetName val="\I\I\MANTENIMIENTO_RUTA_1001_M1"/>
      <sheetName val="M_O_"/>
      <sheetName val="[a__aaInformación]__192_168__10"/>
      <sheetName val="a__aaInformaci%C3%B3n"/>
      <sheetName val="CRA_MODI"/>
      <sheetName val="[a__aaInformación]__cceficien_8"/>
      <sheetName val="[a__aaInformación]__cceficien_2"/>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0_3"/>
      <sheetName val="[a__aaInformación]__192_168_0_2"/>
      <sheetName val="[a__aaInformación]__192_168_0_4"/>
      <sheetName val="[a__aaInformación]__192_168_0_5"/>
      <sheetName val="[a__aaInformación]__192_168_0_6"/>
      <sheetName val="[a__aaInformación]__192_168_0_7"/>
      <sheetName val="[a__aaInformación]__192_168_0_8"/>
      <sheetName val="[a__aaInformación]__cceficie_12"/>
      <sheetName val="[a__aaInformación]__cceficie_11"/>
      <sheetName val="[a__aaInformación]__cceficie_13"/>
      <sheetName val="[a__aaInformación]__cceficie_14"/>
      <sheetName val="[a__aaInformación]__cceficie_16"/>
      <sheetName val="[a__aaInformación]//cceficiente"/>
      <sheetName val="[a__aaInformación]__cceficie_15"/>
      <sheetName val="[a__aaInformación]__cceficie_19"/>
      <sheetName val="[a__aaInformación]__cceficie_18"/>
      <sheetName val="[a__aaInformación]__cceficie_17"/>
      <sheetName val="Banderas"/>
      <sheetName val="[a  aaInformación]__192_168__17"/>
      <sheetName val="[a  aaInformación]__192_168__18"/>
      <sheetName val="#REF!"/>
      <sheetName val="\Users\ANGELICA\Downloads\MANTE"/>
      <sheetName val="[a  aaInformación]__cceficie_57"/>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_Users_USUARIO_Downloads_MANTEN"/>
      <sheetName val="HER"/>
      <sheetName val="MAT"/>
      <sheetName val="PER"/>
      <sheetName val="TRANS"/>
      <sheetName val="//cceficiente_sharepoint_com/MA"/>
      <sheetName val="Info-Portaf"/>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CrudosA"/>
      <sheetName val="casosWTI"/>
      <sheetName val="PLAN DE INVERSION ANTICIPO"/>
      <sheetName val="inv mensual"/>
      <sheetName val="borrador flujo inv"/>
      <sheetName val="social-ambiental"/>
      <sheetName val="AU"/>
      <sheetName val="//d.docs.live.net/MANTENIMIENTO"/>
      <sheetName val="a__aaInformación11"/>
      <sheetName val="a__aaInformación12"/>
      <sheetName val="a__aaInformación13"/>
      <sheetName val="a__aaInformación14"/>
      <sheetName val="a__aaInformación15"/>
      <sheetName val="a__aaInformación16"/>
      <sheetName val="_F_MANTENIMIENTO RUTA 1001_MARZ"/>
      <sheetName val="[a__aaInformación][a__aaInforma"/>
      <sheetName val="PRESTACIONES_SOCIALES"/>
      <sheetName val="__SERVIDOR_Public2_MANTENIMIENT"/>
      <sheetName val="_a  aaInformación__a  aaInforma"/>
      <sheetName val="_G_I_MANTENIMIENTO RUTA 1001_MA"/>
      <sheetName val="_D_MANTENIMIENTO RUTA 1001_MARZ"/>
      <sheetName val="_G_D_MANTENIMIENTO RUTA 1001_MA"/>
      <sheetName val="_I_I_MANTENIMIENTO RUTA 1001_MA"/>
      <sheetName val="_Users_Personal_Downloads_MANTE"/>
      <sheetName val="_a  aaInformación___cceficien_4"/>
      <sheetName val="_a  aaInformación___cceficien_3"/>
      <sheetName val="_a  aaInformación___cceficiente"/>
      <sheetName val="_a  aaInformación___cceficien_2"/>
      <sheetName val="_a  aaInformación___cceficie_11"/>
      <sheetName val="_a  aaInformación___cceficien_5"/>
      <sheetName val="_a  aaInformación___cceficien_6"/>
      <sheetName val="_a  aaInformación___cceficien_7"/>
      <sheetName val="_a  aaInformación___cceficien_8"/>
      <sheetName val="_a  aaInformación___cceficien_9"/>
      <sheetName val="_a  aaInformación___cceficie_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refreshError="1"/>
      <sheetData sheetId="243" refreshError="1"/>
      <sheetData sheetId="244" refreshError="1"/>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sheetData sheetId="292"/>
      <sheetData sheetId="293"/>
      <sheetData sheetId="294"/>
      <sheetData sheetId="295"/>
      <sheetData sheetId="296" refreshError="1"/>
      <sheetData sheetId="297"/>
      <sheetData sheetId="298"/>
      <sheetData sheetId="299"/>
      <sheetData sheetId="300"/>
      <sheetData sheetId="301"/>
      <sheetData sheetId="302"/>
      <sheetData sheetId="303" refreshError="1"/>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Datos Generales"/>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Lucho\transfer lucho\Mis docu"/>
      <sheetName val="Hoja1"/>
      <sheetName val="__Lucho_transfer lucho_Mis docu"/>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BAS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Mat"/>
      <sheetName val="Equi"/>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RELACION DE PRECIOS"/>
      <sheetName val="ACTA 6"/>
      <sheetName val="MODIF. 2"/>
      <sheetName val="MODIF. 3"/>
      <sheetName val="MODIF. 4"/>
      <sheetName val="cant"/>
      <sheetName val="par mar19"/>
      <sheetName val="par"/>
      <sheetName val="Sucre PIR 2008"/>
      <sheetName val="STRSUMM0"/>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ESTADO RED"/>
      <sheetName val="Materiales"/>
      <sheetName val="Cuadrillas"/>
      <sheetName val="Concretos y morteros"/>
      <sheetName val="Equipo"/>
      <sheetName val="Datos iniciales "/>
      <sheetName val="Transporte"/>
      <sheetName val="CDItem"/>
      <sheetName val="Acc Ago-Sep.xls"/>
      <sheetName val="INSUMO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otros"/>
      <sheetName val="MC SF GAVIONES"/>
      <sheetName val="ANEXO 7"/>
      <sheetName val="Macro1"/>
      <sheetName val="ARBOL DE PROBLEMAS final"/>
      <sheetName val="IDENTIFICACION DEL PROBLEMA fin"/>
      <sheetName val="OBJETIVOS FINALES"/>
      <sheetName val="ESTRUCTURA DE PROYECTO"/>
      <sheetName val="OBJETIVOS ESPECIFICOS final"/>
      <sheetName val="Análisis de precios"/>
      <sheetName val="VARIABLES"/>
      <sheetName val="INDICMICROEMP"/>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__Amd_documentos c_Documentos-W"/>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APU"/>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5.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ESTADO RED"/>
      <sheetName val="GENERALIDAD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Ejecutado%"/>
      <sheetName val="Ejecutado$"/>
      <sheetName val="Programado$"/>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PU (2)"/>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FLUJOS"/>
      <sheetName val="Puntajes"/>
      <sheetName val="TOTCAPIT"/>
      <sheetName val="JORNABAS"/>
      <sheetName val="MATERIALES"/>
      <sheetName val="TOTCUADEQ"/>
      <sheetName val="TOTCUADMO"/>
      <sheetName val="Anexo No. 5"/>
      <sheetName val="Datos"/>
      <sheetName val="ESTADO VÍA-CRIT.TECNICO"/>
      <sheetName val="COSTOS OFICINA"/>
      <sheetName val="COSTOS CAMPAMENTO"/>
      <sheetName val="5094-2003"/>
      <sheetName val="FINANCIERA"/>
      <sheetName val="PREACTA"/>
      <sheetName val="1_Preliminares"/>
      <sheetName val="Insumos"/>
      <sheetName val="M.Obra"/>
      <sheetName val="BASE"/>
      <sheetName val="calidad"/>
      <sheetName val="HOJA 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APU_PART2"/>
      <sheetName val="A__P__U_2"/>
      <sheetName val="Analisis_de_Precios_Unitarios_2"/>
      <sheetName val="Análisis_de_precios"/>
      <sheetName val="APU_PART3"/>
      <sheetName val="A__P__U_3"/>
      <sheetName val="Analisis_de_Precios_Unitarios_3"/>
      <sheetName val="Análisis_de_precios1"/>
      <sheetName val="PRESUPUESTO "/>
      <sheetName val="Cuadrillas"/>
      <sheetName val="Equ"/>
      <sheetName val="Trans"/>
      <sheetName val="Mat"/>
      <sheetName val="Salarios"/>
      <sheetName val="FACTORES"/>
      <sheetName val="Civil work"/>
      <sheetName val="310 B  (2)"/>
      <sheetName val="PPTO"/>
      <sheetName val="F. Prest"/>
      <sheetName val="glvc"/>
      <sheetName val="Index"/>
      <sheetName val="NPV Summary"/>
      <sheetName val="Equip Data"/>
      <sheetName val="Royalties"/>
      <sheetName val="Title"/>
      <sheetName val="LISTADO APU"/>
      <sheetName val="ITEMS"/>
      <sheetName val="Gener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DItem"/>
      <sheetName val="VALORES"/>
      <sheetName val="Capitulos"/>
      <sheetName val="Maqui Equip"/>
      <sheetName val="ESTADO_RED"/>
      <sheetName val="GENERALIDADES_"/>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ersonalizar"/>
      <sheetName val="Anal"/>
      <sheetName val="Civil_work"/>
      <sheetName val="UNITARIO AULAS"/>
      <sheetName val="Trans y Herra"/>
      <sheetName val="AMO"/>
      <sheetName val="Lp"/>
      <sheetName val="PU (2)"/>
      <sheetName val="A__P__U_4"/>
      <sheetName val="A__P__U_5"/>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__Pc1_E_AMV-3005-2005_ADMON GRU"/>
      <sheetName val="Tablas"/>
      <sheetName val="LISTADO_APU"/>
      <sheetName val="Av_Acum"/>
    </sheetNames>
    <sheetDataSet>
      <sheetData sheetId="0"/>
      <sheetData sheetId="1"/>
      <sheetData sheetId="2"/>
      <sheetData sheetId="3"/>
      <sheetData sheetId="4"/>
      <sheetData sheetId="5" refreshError="1"/>
      <sheetData sheetId="6" refreshError="1"/>
      <sheetData sheetId="7"/>
      <sheetData sheetId="8"/>
      <sheetData sheetId="9" refreshError="1"/>
      <sheetData sheetId="10" refreshError="1"/>
      <sheetData sheetId="11"/>
      <sheetData sheetId="12"/>
      <sheetData sheetId="13"/>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sheetData sheetId="257" refreshError="1"/>
      <sheetData sheetId="258" refreshError="1"/>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PU (2)"/>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VARIABLES"/>
      <sheetName val="PERSONAL"/>
      <sheetName val="CONTRATIST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BITACORA"/>
      <sheetName val="Tabl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 val="6_Hidro "/>
      <sheetName val="12_Elect_GA"/>
      <sheetName val="6_Hidro2"/>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refreshError="1"/>
      <sheetData sheetId="10" refreshError="1"/>
      <sheetData sheetId="1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Presupuesto remoción de derrumb"/>
      <sheetName val="Insum"/>
      <sheetName val="Presup Av 1o de mayo con 73a "/>
      <sheetName val="Tabla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320.1"/>
      <sheetName val="330.2"/>
      <sheetName val="700.1"/>
      <sheetName val="APU CORREGIDO NUEVOS"/>
      <sheetName val="Presupuesto obra"/>
      <sheetName val="SKJ452"/>
      <sheetName val="ITA878"/>
      <sheetName val="AEA-944"/>
      <sheetName val="DUB-823"/>
      <sheetName val="GPI 526"/>
      <sheetName val="XXJ617"/>
      <sheetName val="SNG_855"/>
      <sheetName val="VEA 374"/>
      <sheetName val="HFB024"/>
      <sheetName val="PAJ825"/>
      <sheetName val="Indices"/>
      <sheetName val="TARIF2002"/>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CálculoTarifasMR"/>
      <sheetName val="Análisis de precios"/>
    </sheetNames>
    <sheetDataSet>
      <sheetData sheetId="0"/>
      <sheetData sheetId="1" refreshError="1"/>
      <sheetData sheetId="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CálculoTarifasMR"/>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
      <sheetName val="Itemes Renovación"/>
      <sheetName val="GRAFICOS"/>
      <sheetName val="PlanCero"/>
      <sheetName val="210.2.2"/>
      <sheetName val="Hoja1"/>
      <sheetName val="GENERALIDADES "/>
      <sheetName val="Estructura"/>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A. P. U."/>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TABLAS"/>
      <sheetName val="1"/>
      <sheetName val="CIC-NOV"/>
      <sheetName val="experiencia especifica"/>
      <sheetName val="experiencia general"/>
      <sheetName val="FORMULARIO N° 14"/>
      <sheetName val="FORMULARIO N°7"/>
      <sheetName val="contrato en ejecución"/>
      <sheetName val="Calculo capacidad residual"/>
      <sheetName val="ELECTRICO"/>
      <sheetName val="Vuelta"/>
      <sheetName val="Design"/>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refreshError="1"/>
      <sheetData sheetId="62" refreshError="1"/>
      <sheetData sheetId="63"/>
      <sheetData sheetId="64"/>
      <sheetData sheetId="65"/>
      <sheetData sheetId="66"/>
      <sheetData sheetId="67"/>
      <sheetData sheetId="68"/>
      <sheetData sheetId="69"/>
      <sheetData sheetId="70"/>
      <sheetData sheetId="7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Análisis de precios"/>
      <sheetName val="2103mar%20.xls"/>
      <sheetName val="Formulas"/>
      <sheetName val="Hoja1"/>
      <sheetName val="BASE"/>
      <sheetName val="1_Preliminares"/>
      <sheetName val="M.Obra"/>
      <sheetName val="Precios"/>
      <sheetName val="días habiles 2015"/>
      <sheetName val="INS"/>
      <sheetName val="Ppto"/>
      <sheetName val="Plan auditoría"/>
      <sheetName val="320.1"/>
      <sheetName val="330.2"/>
      <sheetName val="700.1"/>
      <sheetName val="220.1"/>
      <sheetName val="330.1"/>
      <sheetName val="640.1.2"/>
      <sheetName val="673.1"/>
      <sheetName val="673.2"/>
      <sheetName val="ManoDeObra"/>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RICS NUEVA HOJA DIARIA"/>
    </sheetNames>
    <sheetDataSet>
      <sheetData sheetId="0" refreshError="1">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row r="2">
          <cell r="B2" t="str">
            <v>INFORME SEMANAL DE ACTIVIDADES</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CRONOGRAM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Equipo"/>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PUNITARIOS%20PARA%20241201%202S"/>
      <sheetName val="RELACION MES"/>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OCTUBRE"/>
      <sheetName val="CODCONST"/>
      <sheetName val="PREACTA Y CONTRATISTAS"/>
      <sheetName val="5. ELECTRICO"/>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BALANCE"/>
      <sheetName val="ITEMS NO REVISTOS"/>
      <sheetName val="APU ELECTRICOS"/>
      <sheetName val="CONT_ADI"/>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sheetData sheetId="29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TRANSPORTE"/>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5. ELECTRICO"/>
      <sheetName val="A.P.U"/>
      <sheetName val="REC-COD,"/>
      <sheetName val="TABLA 2008"/>
      <sheetName val="Listas"/>
      <sheetName val="PRESUPUESTO"/>
      <sheetName val="ESTADO VÍA-CRIT.TECNICO"/>
      <sheetName val="SUB APU"/>
      <sheetName val="CLASIFICACION"/>
      <sheetName val="2,2,6,1 Pilotes 0,30"/>
      <sheetName val="062"/>
      <sheetName val="LISTA DE PRECIOS"/>
      <sheetName val="Listado"/>
      <sheetName val="Equipo"/>
      <sheetName val="Excavación Mat. Común Estacione"/>
      <sheetName val="Demolición Pavimento"/>
      <sheetName val="Insum"/>
      <sheetName val="A. P. U."/>
      <sheetName val="PUNITARIOS%20PARA%20241201%202S"/>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Presup_Canch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GCB2000"/>
      <sheetName val="c2.5y2.6"/>
      <sheetName val="CRA.MODI"/>
      <sheetName val="FORMULA"/>
      <sheetName val="K16+000 AL K18+500"/>
      <sheetName val="K23+200 AL K24+700"/>
      <sheetName val="k18+500 AL K23+050"/>
      <sheetName val="Presupuesto PUENTE"/>
      <sheetName val="VOLUMENES (4)"/>
      <sheetName val="VOLUMENES (4SA)"/>
      <sheetName val=" Liquidacion de Obra por Tramos"/>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SALARIOS"/>
      <sheetName val="APU NO PREVISTO"/>
      <sheetName val="PPTA (3)"/>
      <sheetName val="PPTA (2)"/>
      <sheetName val="PPTA"/>
      <sheetName val="Requisición1"/>
      <sheetName val="materiales"/>
      <sheetName val="otros"/>
      <sheetName val="Bajadas"/>
      <sheetName val="NARIÑO"/>
      <sheetName val="OCTUBRE"/>
      <sheetName val="skj452"/>
      <sheetName val="ita878"/>
      <sheetName val="aea-944"/>
      <sheetName val="dub-823"/>
      <sheetName val="gpi 526"/>
      <sheetName val="xxj617"/>
      <sheetName val="sng_855"/>
      <sheetName val="vea 374"/>
      <sheetName val="hfb024"/>
      <sheetName val="paj825"/>
      <sheetName val="TODAS"/>
      <sheetName val="FINANC"/>
      <sheetName val="APU"/>
      <sheetName val="Summary"/>
      <sheetName val="CODCONST"/>
      <sheetName val="BALANCE"/>
      <sheetName val="ITEMS NO REVISTOS"/>
      <sheetName val="APU ELECTRICOS"/>
      <sheetName val="CONT_ADI"/>
      <sheetName val="Hoja2"/>
      <sheetName val="Cuadr."/>
      <sheetName val="PUNITARIOS PARA 241201 2S.xls"/>
      <sheetName val="OBRAS SES"/>
      <sheetName val="glvc"/>
      <sheetName val="for 6"/>
      <sheetName val="c2_5y2_613"/>
      <sheetName val="PREACTA_62"/>
      <sheetName val="TABLA_20082"/>
      <sheetName val="c2_5y2_612"/>
      <sheetName val="PREACTA_61"/>
      <sheetName val="TABLA_20081"/>
      <sheetName val="c2_5y2_611"/>
      <sheetName val="TABLA_2008"/>
      <sheetName val="PERSONAL"/>
      <sheetName val="Tarifa MT"/>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 Y CONTRATISTAS"/>
      <sheetName val="7.1.8.1.1"/>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SE"/>
      <sheetName val="FACTORES"/>
      <sheetName val="Proveedores y acreedores"/>
      <sheetName val="gpi_526"/>
      <sheetName val="vea_374"/>
      <sheetName val="c2_5y2_614"/>
      <sheetName val="Tarifa_MT"/>
      <sheetName val="Proveedores_y_acreedores"/>
      <sheetName val="5__ELECTRICO"/>
      <sheetName val="costos oficina"/>
      <sheetName val="costos campamento"/>
      <sheetName val="días habiles 2015"/>
      <sheetName val="Input"/>
      <sheetName val="bd100-45-p1"/>
      <sheetName val="PTAR ANDES"/>
      <sheetName val="PLAN DE INVERSION ANTICIPO"/>
      <sheetName val="inv mensual"/>
      <sheetName val="borrador flujo inv"/>
      <sheetName val="social-ambiental"/>
      <sheetName val="AU"/>
      <sheetName val="inst"/>
      <sheetName val="TABLAS"/>
      <sheetName val="CURVA"/>
      <sheetName val="PREACTA_Y_CONTRATISTAS"/>
      <sheetName val="PUNITARIOS_PARA_241201_2S_xls"/>
      <sheetName val="CHINCHINA FINAL . A CEROS"/>
      <sheetName val="Memoria de calculo"/>
      <sheetName val="devdics"/>
      <sheetName val="Bases 2A"/>
      <sheetName val="@RISK - Correlaciones"/>
      <sheetName val="Acta"/>
      <sheetName val="REAJUSTESACTA1PROVI"/>
      <sheetName val="DEST. MEDIOS"/>
      <sheetName val="COMBUASF"/>
      <sheetName val="BALCRUDO"/>
      <sheetName val="CARGASPROC."/>
      <sheetName val="G L P  FINAL"/>
      <sheetName val="mi"/>
      <sheetName val="Conto economico"/>
      <sheetName val="M.Obra"/>
      <sheetName val="Poblacion"/>
      <sheetName val="Estado Resumen"/>
      <sheetName val="ACTA MODIFICACIÓN CIVIL"/>
      <sheetName val="2,2,6,1_Pilotes_0,30"/>
      <sheetName val="APU_NO_PREVISTO"/>
      <sheetName val="PPTA_(3)"/>
      <sheetName val="PPTA_(2)"/>
      <sheetName val="7_1_8_1_1"/>
      <sheetName val="ITEMS_NO_REVISTOS"/>
      <sheetName val="APU_ELECTRICOS"/>
      <sheetName val="CIRCUITOS_CODENSA"/>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EVA"/>
      <sheetName val="AIU"/>
      <sheetName val="Program"/>
      <sheetName val="MATERIAL"/>
      <sheetName val="CUMPLIMIENTO"/>
      <sheetName val="precios-básicos2002"/>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row r="48">
          <cell r="E48">
            <v>0</v>
          </cell>
        </row>
      </sheetData>
      <sheetData sheetId="110"/>
      <sheetData sheetId="111"/>
      <sheetData sheetId="112"/>
      <sheetData sheetId="113"/>
      <sheetData sheetId="114"/>
      <sheetData sheetId="115"/>
      <sheetData sheetId="116">
        <row r="48">
          <cell r="E48">
            <v>0</v>
          </cell>
        </row>
      </sheetData>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row r="48">
          <cell r="E48">
            <v>0</v>
          </cell>
        </row>
      </sheetData>
      <sheetData sheetId="146">
        <row r="48">
          <cell r="E48">
            <v>0</v>
          </cell>
        </row>
      </sheetData>
      <sheetData sheetId="147"/>
      <sheetData sheetId="148"/>
      <sheetData sheetId="149" refreshError="1"/>
      <sheetData sheetId="150" refreshError="1"/>
      <sheetData sheetId="151" refreshError="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ow r="48">
          <cell r="E48">
            <v>0</v>
          </cell>
        </row>
      </sheetData>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row r="48">
          <cell r="E48">
            <v>0</v>
          </cell>
        </row>
      </sheetData>
      <sheetData sheetId="187"/>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ow r="48">
          <cell r="E48">
            <v>0</v>
          </cell>
        </row>
      </sheetData>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sheetData sheetId="302" refreshError="1"/>
      <sheetData sheetId="303"/>
      <sheetData sheetId="304"/>
      <sheetData sheetId="305"/>
      <sheetData sheetId="306" refreshError="1"/>
      <sheetData sheetId="307" refreshError="1"/>
      <sheetData sheetId="308"/>
      <sheetData sheetId="309"/>
      <sheetData sheetId="310">
        <row r="48">
          <cell r="E48">
            <v>0</v>
          </cell>
        </row>
      </sheetData>
      <sheetData sheetId="311"/>
      <sheetData sheetId="312" refreshError="1"/>
      <sheetData sheetId="313" refreshError="1"/>
      <sheetData sheetId="314" refreshError="1"/>
      <sheetData sheetId="315" refreshError="1"/>
      <sheetData sheetId="316" refreshError="1"/>
      <sheetData sheetId="317" refreshError="1"/>
      <sheetData sheetId="318"/>
      <sheetData sheetId="319"/>
      <sheetData sheetId="320" refreshError="1"/>
      <sheetData sheetId="321" refreshError="1"/>
      <sheetData sheetId="322" refreshError="1"/>
      <sheetData sheetId="323"/>
      <sheetData sheetId="324"/>
      <sheetData sheetId="325"/>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row r="48">
          <cell r="E48">
            <v>0</v>
          </cell>
        </row>
      </sheetData>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sheetData sheetId="366" refreshError="1"/>
      <sheetData sheetId="36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Cuadro p. Capital Vs estimado"/>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Listas"/>
      <sheetName val="AASHTO"/>
      <sheetName val="INV"/>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row r="6">
          <cell r="A6" t="str">
            <v>UNIDAD ADMINISTRATIVA ESPECIAL DE LA AERONAUTICA CIVIL</v>
          </cell>
        </row>
      </sheetData>
      <sheetData sheetId="35"/>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Datos Desplegab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406"/>
  <sheetViews>
    <sheetView showGridLines="0" tabSelected="1" view="pageBreakPreview" zoomScale="95" zoomScaleNormal="100" zoomScaleSheetLayoutView="95" zoomScalePageLayoutView="87" workbookViewId="0">
      <selection activeCell="G335" sqref="G335"/>
    </sheetView>
  </sheetViews>
  <sheetFormatPr baseColWidth="10" defaultColWidth="11.44140625" defaultRowHeight="13.8"/>
  <cols>
    <col min="1" max="2" width="3.44140625" style="1" customWidth="1"/>
    <col min="3" max="3" width="7.88671875" style="1" bestFit="1" customWidth="1"/>
    <col min="4" max="4" width="11" style="1" hidden="1" customWidth="1"/>
    <col min="5" max="5" width="11.33203125" style="2" hidden="1" customWidth="1"/>
    <col min="6" max="6" width="14.5546875" style="1" hidden="1" customWidth="1"/>
    <col min="7" max="7" width="71.88671875" style="1" customWidth="1"/>
    <col min="8" max="8" width="8.109375" style="1" bestFit="1" customWidth="1"/>
    <col min="9" max="9" width="12.6640625" style="1" bestFit="1" customWidth="1"/>
    <col min="10" max="10" width="19" style="1" bestFit="1" customWidth="1"/>
    <col min="11" max="11" width="20.5546875" style="1" bestFit="1" customWidth="1"/>
    <col min="12" max="12" width="1.88671875" style="1" customWidth="1"/>
    <col min="13" max="13" width="2.6640625" style="1" customWidth="1"/>
    <col min="14" max="14" width="22.5546875" style="1" bestFit="1" customWidth="1"/>
    <col min="15" max="15" width="8.88671875" style="1" customWidth="1"/>
    <col min="16" max="16" width="15.109375" style="1" customWidth="1"/>
    <col min="17" max="16384" width="11.44140625" style="1"/>
  </cols>
  <sheetData>
    <row r="1" spans="1:14" ht="16.2" thickBot="1">
      <c r="A1" s="5"/>
      <c r="B1" s="5"/>
      <c r="C1" s="5"/>
      <c r="D1" s="5"/>
      <c r="E1" s="6"/>
      <c r="F1" s="5"/>
      <c r="G1" s="5"/>
      <c r="H1" s="5"/>
      <c r="I1" s="5"/>
      <c r="J1" s="5"/>
      <c r="K1" s="5"/>
      <c r="L1" s="5"/>
      <c r="M1" s="5"/>
    </row>
    <row r="2" spans="1:14" ht="16.2" thickTop="1">
      <c r="A2" s="5"/>
      <c r="B2" s="7"/>
      <c r="C2" s="145"/>
      <c r="D2" s="145"/>
      <c r="E2" s="146"/>
      <c r="F2" s="145"/>
      <c r="G2" s="145"/>
      <c r="H2" s="145"/>
      <c r="I2" s="145"/>
      <c r="J2" s="145"/>
      <c r="K2" s="145"/>
      <c r="L2" s="8"/>
      <c r="M2" s="5"/>
    </row>
    <row r="3" spans="1:14" ht="30" customHeight="1">
      <c r="A3" s="5"/>
      <c r="B3" s="9"/>
      <c r="C3" s="234" t="s">
        <v>0</v>
      </c>
      <c r="D3" s="234"/>
      <c r="E3" s="234"/>
      <c r="F3" s="234"/>
      <c r="G3" s="5"/>
      <c r="H3" s="5"/>
      <c r="I3" s="5"/>
      <c r="J3" s="5"/>
      <c r="K3" s="5"/>
      <c r="L3" s="10"/>
      <c r="M3" s="5"/>
    </row>
    <row r="4" spans="1:14" ht="16.2" thickBot="1">
      <c r="A4" s="5"/>
      <c r="B4" s="9"/>
      <c r="C4" s="162" t="s">
        <v>1</v>
      </c>
      <c r="D4" s="163" t="s">
        <v>2</v>
      </c>
      <c r="E4" s="164" t="s">
        <v>3</v>
      </c>
      <c r="F4" s="163">
        <v>1</v>
      </c>
      <c r="G4" s="5"/>
      <c r="H4" s="5"/>
      <c r="I4" s="5"/>
      <c r="J4" s="5"/>
      <c r="K4" s="5"/>
      <c r="L4" s="10"/>
      <c r="M4" s="5"/>
    </row>
    <row r="5" spans="1:14" ht="15.6">
      <c r="A5" s="5"/>
      <c r="B5" s="9"/>
      <c r="C5" s="240" t="s">
        <v>4</v>
      </c>
      <c r="D5" s="241"/>
      <c r="E5" s="241"/>
      <c r="F5" s="241"/>
      <c r="G5" s="241"/>
      <c r="H5" s="241"/>
      <c r="I5" s="241"/>
      <c r="J5" s="241"/>
      <c r="K5" s="242"/>
      <c r="L5" s="10"/>
      <c r="M5" s="5"/>
    </row>
    <row r="6" spans="1:14" ht="16.2" thickBot="1">
      <c r="A6" s="5"/>
      <c r="B6" s="9"/>
      <c r="C6" s="235" t="s">
        <v>5</v>
      </c>
      <c r="D6" s="236"/>
      <c r="E6" s="236"/>
      <c r="F6" s="236"/>
      <c r="G6" s="236"/>
      <c r="H6" s="236"/>
      <c r="I6" s="236"/>
      <c r="J6" s="236"/>
      <c r="K6" s="237"/>
      <c r="L6" s="10"/>
      <c r="M6" s="5"/>
    </row>
    <row r="7" spans="1:14" s="18" customFormat="1" ht="22.5" customHeight="1">
      <c r="A7" s="16"/>
      <c r="B7" s="17"/>
      <c r="C7" s="252" t="s">
        <v>6</v>
      </c>
      <c r="D7" s="253"/>
      <c r="E7" s="253"/>
      <c r="F7" s="253"/>
      <c r="G7" s="253"/>
      <c r="H7" s="253"/>
      <c r="I7" s="253"/>
      <c r="J7" s="253"/>
      <c r="K7" s="254"/>
      <c r="L7" s="19"/>
      <c r="M7" s="16"/>
    </row>
    <row r="8" spans="1:14" ht="22.5" customHeight="1" thickBot="1">
      <c r="A8" s="5"/>
      <c r="B8" s="9"/>
      <c r="C8" s="255"/>
      <c r="D8" s="256"/>
      <c r="E8" s="256"/>
      <c r="F8" s="256"/>
      <c r="G8" s="256"/>
      <c r="H8" s="256"/>
      <c r="I8" s="256"/>
      <c r="J8" s="256"/>
      <c r="K8" s="257"/>
      <c r="L8" s="10"/>
      <c r="M8" s="5"/>
    </row>
    <row r="9" spans="1:14" ht="47.25" customHeight="1" thickBot="1">
      <c r="A9" s="5"/>
      <c r="B9" s="9"/>
      <c r="C9" s="258" t="s">
        <v>7</v>
      </c>
      <c r="D9" s="259"/>
      <c r="E9" s="259"/>
      <c r="F9" s="259"/>
      <c r="G9" s="259"/>
      <c r="H9" s="259"/>
      <c r="I9" s="259"/>
      <c r="J9" s="259"/>
      <c r="K9" s="260"/>
      <c r="L9" s="10"/>
      <c r="M9" s="5"/>
    </row>
    <row r="10" spans="1:14" ht="15.75" customHeight="1">
      <c r="A10" s="5"/>
      <c r="B10" s="9"/>
      <c r="C10" s="247" t="s">
        <v>8</v>
      </c>
      <c r="D10" s="249" t="s">
        <v>9</v>
      </c>
      <c r="E10" s="251" t="s">
        <v>10</v>
      </c>
      <c r="F10" s="251"/>
      <c r="G10" s="247" t="s">
        <v>11</v>
      </c>
      <c r="H10" s="249" t="s">
        <v>12</v>
      </c>
      <c r="I10" s="238" t="s">
        <v>90</v>
      </c>
      <c r="J10" s="243" t="s">
        <v>88</v>
      </c>
      <c r="K10" s="245" t="s">
        <v>89</v>
      </c>
      <c r="L10" s="10"/>
      <c r="M10" s="5"/>
    </row>
    <row r="11" spans="1:14" ht="15.75" customHeight="1" thickBot="1">
      <c r="A11" s="5"/>
      <c r="B11" s="9"/>
      <c r="C11" s="248"/>
      <c r="D11" s="250"/>
      <c r="E11" s="126" t="s">
        <v>14</v>
      </c>
      <c r="F11" s="126" t="s">
        <v>15</v>
      </c>
      <c r="G11" s="248"/>
      <c r="H11" s="250"/>
      <c r="I11" s="239"/>
      <c r="J11" s="244"/>
      <c r="K11" s="246"/>
      <c r="L11" s="10"/>
      <c r="M11" s="5"/>
    </row>
    <row r="12" spans="1:14" ht="17.25" customHeight="1" thickBot="1">
      <c r="A12" s="5"/>
      <c r="B12" s="9"/>
      <c r="C12" s="231" t="s">
        <v>126</v>
      </c>
      <c r="D12" s="232"/>
      <c r="E12" s="232"/>
      <c r="F12" s="232"/>
      <c r="G12" s="232"/>
      <c r="H12" s="232"/>
      <c r="I12" s="232"/>
      <c r="J12" s="232"/>
      <c r="K12" s="233"/>
      <c r="L12" s="10"/>
      <c r="M12" s="5"/>
    </row>
    <row r="13" spans="1:14" ht="16.2" thickBot="1">
      <c r="A13" s="5"/>
      <c r="B13" s="9"/>
      <c r="C13" s="198" t="s">
        <v>158</v>
      </c>
      <c r="D13" s="220" t="s">
        <v>101</v>
      </c>
      <c r="E13" s="221"/>
      <c r="F13" s="221"/>
      <c r="G13" s="221"/>
      <c r="H13" s="221"/>
      <c r="I13" s="221"/>
      <c r="J13" s="221"/>
      <c r="K13" s="222"/>
      <c r="L13" s="10"/>
      <c r="M13" s="5"/>
      <c r="N13" s="194"/>
    </row>
    <row r="14" spans="1:14" ht="30">
      <c r="A14" s="5"/>
      <c r="B14" s="9"/>
      <c r="C14" s="181" t="s">
        <v>127</v>
      </c>
      <c r="D14" s="187"/>
      <c r="E14" s="187"/>
      <c r="F14" s="187"/>
      <c r="G14" s="199" t="s">
        <v>92</v>
      </c>
      <c r="H14" s="187" t="s">
        <v>83</v>
      </c>
      <c r="I14" s="160">
        <v>6059</v>
      </c>
      <c r="J14" s="161">
        <v>7579</v>
      </c>
      <c r="K14" s="184">
        <f>+ROUND(I14*J14,0)</f>
        <v>45921161</v>
      </c>
      <c r="L14" s="10"/>
      <c r="M14" s="5"/>
    </row>
    <row r="15" spans="1:14" ht="17.399999999999999">
      <c r="A15" s="5"/>
      <c r="B15" s="9"/>
      <c r="C15" s="181" t="s">
        <v>128</v>
      </c>
      <c r="D15" s="187"/>
      <c r="E15" s="187"/>
      <c r="F15" s="187"/>
      <c r="G15" s="183" t="s">
        <v>102</v>
      </c>
      <c r="H15" s="182" t="s">
        <v>85</v>
      </c>
      <c r="I15" s="160">
        <v>2860</v>
      </c>
      <c r="J15" s="161">
        <v>3195</v>
      </c>
      <c r="K15" s="184">
        <f>+ROUND(I15*J15,0)</f>
        <v>9137700</v>
      </c>
      <c r="L15" s="10"/>
      <c r="M15" s="5"/>
    </row>
    <row r="16" spans="1:14" ht="17.399999999999999">
      <c r="A16" s="5"/>
      <c r="B16" s="9"/>
      <c r="C16" s="181" t="s">
        <v>129</v>
      </c>
      <c r="D16" s="187"/>
      <c r="E16" s="187"/>
      <c r="F16" s="187"/>
      <c r="G16" s="183" t="s">
        <v>103</v>
      </c>
      <c r="H16" s="182" t="s">
        <v>85</v>
      </c>
      <c r="I16" s="160">
        <v>839</v>
      </c>
      <c r="J16" s="161">
        <v>24149</v>
      </c>
      <c r="K16" s="184">
        <f>+ROUND(I16*J16,0)</f>
        <v>20261011</v>
      </c>
      <c r="L16" s="10"/>
      <c r="M16" s="5"/>
    </row>
    <row r="17" spans="1:16" ht="16.2" thickBot="1">
      <c r="A17" s="5"/>
      <c r="B17" s="9"/>
      <c r="C17" s="228" t="str">
        <f>+CONCATENATE("SUB TOTAL ",C13,"",D13)</f>
        <v>SUB TOTAL 1. PRELIMINARES</v>
      </c>
      <c r="D17" s="229"/>
      <c r="E17" s="229"/>
      <c r="F17" s="229"/>
      <c r="G17" s="229"/>
      <c r="H17" s="229"/>
      <c r="I17" s="229"/>
      <c r="J17" s="230"/>
      <c r="K17" s="200">
        <f>SUM(K14:K16)</f>
        <v>75319872</v>
      </c>
      <c r="L17" s="10"/>
      <c r="M17" s="5"/>
    </row>
    <row r="18" spans="1:16" ht="16.2" thickBot="1">
      <c r="A18" s="5"/>
      <c r="B18" s="9"/>
      <c r="C18" s="198" t="s">
        <v>159</v>
      </c>
      <c r="D18" s="220" t="s">
        <v>104</v>
      </c>
      <c r="E18" s="221"/>
      <c r="F18" s="221"/>
      <c r="G18" s="221"/>
      <c r="H18" s="221"/>
      <c r="I18" s="221"/>
      <c r="J18" s="221"/>
      <c r="K18" s="222"/>
      <c r="L18" s="10"/>
      <c r="M18" s="5"/>
    </row>
    <row r="19" spans="1:16" ht="30">
      <c r="A19" s="5"/>
      <c r="B19" s="9"/>
      <c r="C19" s="181" t="s">
        <v>130</v>
      </c>
      <c r="D19" s="187"/>
      <c r="E19" s="187"/>
      <c r="F19" s="187"/>
      <c r="G19" s="199" t="s">
        <v>93</v>
      </c>
      <c r="H19" s="187" t="s">
        <v>84</v>
      </c>
      <c r="I19" s="160">
        <v>989.6</v>
      </c>
      <c r="J19" s="161">
        <v>69260</v>
      </c>
      <c r="K19" s="184">
        <f>+ROUND(I19*J19,0)</f>
        <v>68539696</v>
      </c>
      <c r="L19" s="10"/>
      <c r="M19" s="5"/>
    </row>
    <row r="20" spans="1:16" ht="30">
      <c r="A20" s="5"/>
      <c r="B20" s="9"/>
      <c r="C20" s="181" t="s">
        <v>131</v>
      </c>
      <c r="D20" s="182"/>
      <c r="E20" s="182"/>
      <c r="F20" s="182"/>
      <c r="G20" s="183" t="s">
        <v>94</v>
      </c>
      <c r="H20" s="187" t="s">
        <v>84</v>
      </c>
      <c r="I20" s="166">
        <v>247.4</v>
      </c>
      <c r="J20" s="161">
        <v>77530</v>
      </c>
      <c r="K20" s="184">
        <f t="shared" ref="K20:K31" si="0">+ROUND(I20*J20,0)</f>
        <v>19180922</v>
      </c>
      <c r="L20" s="10"/>
      <c r="M20" s="5"/>
    </row>
    <row r="21" spans="1:16" ht="30">
      <c r="A21" s="5"/>
      <c r="B21" s="9"/>
      <c r="C21" s="181" t="s">
        <v>132</v>
      </c>
      <c r="D21" s="182"/>
      <c r="E21" s="182"/>
      <c r="F21" s="182"/>
      <c r="G21" s="183" t="s">
        <v>95</v>
      </c>
      <c r="H21" s="187" t="s">
        <v>84</v>
      </c>
      <c r="I21" s="166">
        <v>128.80000000000001</v>
      </c>
      <c r="J21" s="161">
        <v>86575</v>
      </c>
      <c r="K21" s="184">
        <f t="shared" si="0"/>
        <v>11150860</v>
      </c>
      <c r="L21" s="10"/>
      <c r="M21" s="5"/>
      <c r="P21" s="153"/>
    </row>
    <row r="22" spans="1:16" ht="30">
      <c r="A22" s="5"/>
      <c r="B22" s="9"/>
      <c r="C22" s="181" t="s">
        <v>133</v>
      </c>
      <c r="D22" s="182"/>
      <c r="E22" s="182"/>
      <c r="F22" s="182"/>
      <c r="G22" s="183" t="s">
        <v>105</v>
      </c>
      <c r="H22" s="187" t="s">
        <v>84</v>
      </c>
      <c r="I22" s="166">
        <v>32.200000000000003</v>
      </c>
      <c r="J22" s="161">
        <v>94445</v>
      </c>
      <c r="K22" s="184">
        <f t="shared" si="0"/>
        <v>3041129</v>
      </c>
      <c r="L22" s="10"/>
      <c r="M22" s="5"/>
    </row>
    <row r="23" spans="1:16" ht="30">
      <c r="A23" s="5"/>
      <c r="B23" s="9"/>
      <c r="C23" s="181" t="s">
        <v>134</v>
      </c>
      <c r="D23" s="182"/>
      <c r="E23" s="182"/>
      <c r="F23" s="182"/>
      <c r="G23" s="183" t="s">
        <v>106</v>
      </c>
      <c r="H23" s="187" t="s">
        <v>84</v>
      </c>
      <c r="I23" s="166">
        <v>104.80000000000001</v>
      </c>
      <c r="J23" s="161">
        <v>96194</v>
      </c>
      <c r="K23" s="184">
        <f t="shared" si="0"/>
        <v>10081131</v>
      </c>
      <c r="L23" s="10"/>
      <c r="M23" s="5"/>
    </row>
    <row r="24" spans="1:16" s="5" customFormat="1" ht="30">
      <c r="B24" s="9"/>
      <c r="C24" s="181" t="s">
        <v>135</v>
      </c>
      <c r="D24" s="189"/>
      <c r="E24" s="189"/>
      <c r="F24" s="189"/>
      <c r="G24" s="183" t="s">
        <v>107</v>
      </c>
      <c r="H24" s="187" t="s">
        <v>84</v>
      </c>
      <c r="I24" s="166">
        <v>26.200000000000003</v>
      </c>
      <c r="J24" s="161">
        <v>115433</v>
      </c>
      <c r="K24" s="184">
        <f t="shared" si="0"/>
        <v>3024345</v>
      </c>
      <c r="L24" s="10"/>
    </row>
    <row r="25" spans="1:16" s="5" customFormat="1" ht="30">
      <c r="B25" s="9"/>
      <c r="C25" s="181" t="s">
        <v>136</v>
      </c>
      <c r="D25" s="189"/>
      <c r="E25" s="189"/>
      <c r="F25" s="189"/>
      <c r="G25" s="183" t="s">
        <v>98</v>
      </c>
      <c r="H25" s="187" t="s">
        <v>84</v>
      </c>
      <c r="I25" s="166">
        <v>17128</v>
      </c>
      <c r="J25" s="161">
        <v>15969</v>
      </c>
      <c r="K25" s="184">
        <f t="shared" si="0"/>
        <v>273517032</v>
      </c>
      <c r="L25" s="10"/>
    </row>
    <row r="26" spans="1:16" ht="30">
      <c r="A26" s="5"/>
      <c r="B26" s="9"/>
      <c r="C26" s="181" t="s">
        <v>137</v>
      </c>
      <c r="D26" s="182"/>
      <c r="E26" s="182"/>
      <c r="F26" s="182"/>
      <c r="G26" s="183" t="s">
        <v>108</v>
      </c>
      <c r="H26" s="187" t="s">
        <v>84</v>
      </c>
      <c r="I26" s="166">
        <v>4282</v>
      </c>
      <c r="J26" s="161">
        <v>17299</v>
      </c>
      <c r="K26" s="184">
        <f t="shared" si="0"/>
        <v>74074318</v>
      </c>
      <c r="L26" s="10"/>
      <c r="M26" s="5"/>
      <c r="P26" s="153"/>
    </row>
    <row r="27" spans="1:16" ht="30">
      <c r="A27" s="5"/>
      <c r="B27" s="9"/>
      <c r="C27" s="181" t="s">
        <v>138</v>
      </c>
      <c r="D27" s="182"/>
      <c r="E27" s="182"/>
      <c r="F27" s="182"/>
      <c r="G27" s="183" t="s">
        <v>109</v>
      </c>
      <c r="H27" s="187" t="s">
        <v>84</v>
      </c>
      <c r="I27" s="166">
        <v>5313.6</v>
      </c>
      <c r="J27" s="161">
        <v>20352</v>
      </c>
      <c r="K27" s="184">
        <f t="shared" si="0"/>
        <v>108142387</v>
      </c>
      <c r="L27" s="10"/>
      <c r="M27" s="5"/>
    </row>
    <row r="28" spans="1:16" ht="30">
      <c r="A28" s="5"/>
      <c r="B28" s="9"/>
      <c r="C28" s="181" t="s">
        <v>139</v>
      </c>
      <c r="D28" s="182"/>
      <c r="E28" s="182"/>
      <c r="F28" s="182"/>
      <c r="G28" s="183" t="s">
        <v>110</v>
      </c>
      <c r="H28" s="187" t="s">
        <v>84</v>
      </c>
      <c r="I28" s="166">
        <v>1328.4</v>
      </c>
      <c r="J28" s="161">
        <v>24027</v>
      </c>
      <c r="K28" s="184">
        <f t="shared" si="0"/>
        <v>31917467</v>
      </c>
      <c r="L28" s="10"/>
      <c r="M28" s="5"/>
    </row>
    <row r="29" spans="1:16" s="5" customFormat="1" ht="30">
      <c r="B29" s="9"/>
      <c r="C29" s="181" t="s">
        <v>140</v>
      </c>
      <c r="D29" s="189"/>
      <c r="E29" s="189"/>
      <c r="F29" s="189"/>
      <c r="G29" s="183" t="s">
        <v>111</v>
      </c>
      <c r="H29" s="187" t="s">
        <v>84</v>
      </c>
      <c r="I29" s="166">
        <v>639.20000000000005</v>
      </c>
      <c r="J29" s="161">
        <v>26546</v>
      </c>
      <c r="K29" s="184">
        <f t="shared" si="0"/>
        <v>16968203</v>
      </c>
      <c r="L29" s="10"/>
    </row>
    <row r="30" spans="1:16" s="5" customFormat="1" ht="30">
      <c r="B30" s="9"/>
      <c r="C30" s="181" t="s">
        <v>141</v>
      </c>
      <c r="D30" s="189"/>
      <c r="E30" s="189"/>
      <c r="F30" s="189"/>
      <c r="G30" s="183" t="s">
        <v>112</v>
      </c>
      <c r="H30" s="187" t="s">
        <v>84</v>
      </c>
      <c r="I30" s="166">
        <v>159.80000000000001</v>
      </c>
      <c r="J30" s="161">
        <v>24876</v>
      </c>
      <c r="K30" s="184">
        <f t="shared" si="0"/>
        <v>3975185</v>
      </c>
      <c r="L30" s="10"/>
    </row>
    <row r="31" spans="1:16" s="5" customFormat="1" ht="30">
      <c r="B31" s="9"/>
      <c r="C31" s="181" t="s">
        <v>142</v>
      </c>
      <c r="D31" s="196"/>
      <c r="E31" s="196"/>
      <c r="F31" s="196"/>
      <c r="G31" s="183" t="s">
        <v>113</v>
      </c>
      <c r="H31" s="197" t="s">
        <v>125</v>
      </c>
      <c r="I31" s="160">
        <v>490052</v>
      </c>
      <c r="J31" s="161">
        <v>3364</v>
      </c>
      <c r="K31" s="184">
        <f t="shared" si="0"/>
        <v>1648534928</v>
      </c>
      <c r="L31" s="10"/>
    </row>
    <row r="32" spans="1:16" ht="15.75" customHeight="1">
      <c r="A32" s="5"/>
      <c r="B32" s="9"/>
      <c r="C32" s="181" t="s">
        <v>143</v>
      </c>
      <c r="D32" s="187"/>
      <c r="E32" s="187"/>
      <c r="F32" s="187"/>
      <c r="G32" s="183" t="s">
        <v>114</v>
      </c>
      <c r="H32" s="187" t="s">
        <v>84</v>
      </c>
      <c r="I32" s="160">
        <v>21005</v>
      </c>
      <c r="J32" s="161">
        <v>8361</v>
      </c>
      <c r="K32" s="184">
        <f>+ROUND(I32*J32,0)</f>
        <v>175622805</v>
      </c>
      <c r="L32" s="10"/>
      <c r="M32" s="5"/>
    </row>
    <row r="33" spans="1:16" ht="17.399999999999999">
      <c r="A33" s="5"/>
      <c r="B33" s="9"/>
      <c r="C33" s="181" t="s">
        <v>144</v>
      </c>
      <c r="D33" s="182"/>
      <c r="E33" s="182"/>
      <c r="F33" s="182"/>
      <c r="G33" s="183" t="s">
        <v>96</v>
      </c>
      <c r="H33" s="182" t="s">
        <v>85</v>
      </c>
      <c r="I33" s="166">
        <v>2405</v>
      </c>
      <c r="J33" s="161">
        <v>45114</v>
      </c>
      <c r="K33" s="184">
        <f t="shared" ref="K33:K43" si="1">+ROUND(I33*J33,0)</f>
        <v>108499170</v>
      </c>
      <c r="L33" s="10"/>
      <c r="M33" s="5"/>
    </row>
    <row r="34" spans="1:16" ht="17.399999999999999">
      <c r="A34" s="5"/>
      <c r="B34" s="9"/>
      <c r="C34" s="181" t="s">
        <v>145</v>
      </c>
      <c r="D34" s="182"/>
      <c r="E34" s="182"/>
      <c r="F34" s="182"/>
      <c r="G34" s="183" t="s">
        <v>115</v>
      </c>
      <c r="H34" s="182" t="s">
        <v>85</v>
      </c>
      <c r="I34" s="166">
        <v>7396</v>
      </c>
      <c r="J34" s="161">
        <v>49527</v>
      </c>
      <c r="K34" s="184">
        <f t="shared" ref="K34:K38" si="2">+ROUND(I34*J34,0)</f>
        <v>366301692</v>
      </c>
      <c r="L34" s="10"/>
      <c r="M34" s="5"/>
      <c r="P34" s="153"/>
    </row>
    <row r="35" spans="1:16" ht="17.399999999999999">
      <c r="A35" s="5"/>
      <c r="B35" s="9"/>
      <c r="C35" s="181" t="s">
        <v>146</v>
      </c>
      <c r="D35" s="182"/>
      <c r="E35" s="182"/>
      <c r="F35" s="182"/>
      <c r="G35" s="183" t="s">
        <v>116</v>
      </c>
      <c r="H35" s="182" t="s">
        <v>85</v>
      </c>
      <c r="I35" s="166">
        <v>4947</v>
      </c>
      <c r="J35" s="161">
        <v>54811</v>
      </c>
      <c r="K35" s="184">
        <f t="shared" si="2"/>
        <v>271150017</v>
      </c>
      <c r="L35" s="10"/>
      <c r="M35" s="5"/>
    </row>
    <row r="36" spans="1:16" ht="17.399999999999999">
      <c r="A36" s="5"/>
      <c r="B36" s="9"/>
      <c r="C36" s="181" t="s">
        <v>147</v>
      </c>
      <c r="D36" s="182"/>
      <c r="E36" s="182"/>
      <c r="F36" s="182"/>
      <c r="G36" s="183" t="s">
        <v>117</v>
      </c>
      <c r="H36" s="182" t="s">
        <v>85</v>
      </c>
      <c r="I36" s="166">
        <v>757</v>
      </c>
      <c r="J36" s="161">
        <v>73051</v>
      </c>
      <c r="K36" s="184">
        <f t="shared" si="2"/>
        <v>55299607</v>
      </c>
      <c r="L36" s="10"/>
      <c r="M36" s="5"/>
    </row>
    <row r="37" spans="1:16" s="5" customFormat="1" ht="45">
      <c r="B37" s="9"/>
      <c r="C37" s="181" t="s">
        <v>148</v>
      </c>
      <c r="D37" s="189"/>
      <c r="E37" s="189"/>
      <c r="F37" s="189"/>
      <c r="G37" s="183" t="s">
        <v>118</v>
      </c>
      <c r="H37" s="187" t="s">
        <v>84</v>
      </c>
      <c r="I37" s="166">
        <v>11118</v>
      </c>
      <c r="J37" s="161">
        <v>39923</v>
      </c>
      <c r="K37" s="184">
        <f t="shared" si="2"/>
        <v>443863914</v>
      </c>
      <c r="L37" s="10"/>
    </row>
    <row r="38" spans="1:16" s="5" customFormat="1" ht="75" customHeight="1">
      <c r="B38" s="9"/>
      <c r="C38" s="181" t="s">
        <v>149</v>
      </c>
      <c r="D38" s="189"/>
      <c r="E38" s="189"/>
      <c r="F38" s="189"/>
      <c r="G38" s="183" t="s">
        <v>119</v>
      </c>
      <c r="H38" s="187" t="s">
        <v>84</v>
      </c>
      <c r="I38" s="166">
        <v>2979</v>
      </c>
      <c r="J38" s="161">
        <v>104830</v>
      </c>
      <c r="K38" s="184">
        <f t="shared" si="2"/>
        <v>312288570</v>
      </c>
      <c r="L38" s="10"/>
    </row>
    <row r="39" spans="1:16" ht="30">
      <c r="A39" s="5"/>
      <c r="B39" s="9"/>
      <c r="C39" s="181" t="s">
        <v>150</v>
      </c>
      <c r="D39" s="182"/>
      <c r="E39" s="182"/>
      <c r="F39" s="182"/>
      <c r="G39" s="183" t="s">
        <v>120</v>
      </c>
      <c r="H39" s="187" t="s">
        <v>84</v>
      </c>
      <c r="I39" s="166">
        <v>183</v>
      </c>
      <c r="J39" s="161">
        <v>169166</v>
      </c>
      <c r="K39" s="184">
        <f t="shared" si="1"/>
        <v>30957378</v>
      </c>
      <c r="L39" s="10"/>
      <c r="M39" s="5"/>
      <c r="P39" s="153"/>
    </row>
    <row r="40" spans="1:16" ht="30">
      <c r="A40" s="5"/>
      <c r="B40" s="9"/>
      <c r="C40" s="181" t="s">
        <v>151</v>
      </c>
      <c r="D40" s="182"/>
      <c r="E40" s="182"/>
      <c r="F40" s="182"/>
      <c r="G40" s="183" t="s">
        <v>121</v>
      </c>
      <c r="H40" s="187" t="s">
        <v>84</v>
      </c>
      <c r="I40" s="166">
        <v>4469</v>
      </c>
      <c r="J40" s="161">
        <v>218932</v>
      </c>
      <c r="K40" s="184">
        <f t="shared" si="1"/>
        <v>978407108</v>
      </c>
      <c r="L40" s="10"/>
      <c r="M40" s="5"/>
    </row>
    <row r="41" spans="1:16" ht="17.399999999999999">
      <c r="A41" s="5"/>
      <c r="B41" s="9"/>
      <c r="C41" s="181" t="s">
        <v>152</v>
      </c>
      <c r="D41" s="182"/>
      <c r="E41" s="182"/>
      <c r="F41" s="182"/>
      <c r="G41" s="183" t="s">
        <v>122</v>
      </c>
      <c r="H41" s="187" t="s">
        <v>84</v>
      </c>
      <c r="I41" s="166">
        <v>1318</v>
      </c>
      <c r="J41" s="161">
        <v>162138</v>
      </c>
      <c r="K41" s="184">
        <f t="shared" si="1"/>
        <v>213697884</v>
      </c>
      <c r="L41" s="10"/>
      <c r="M41" s="5"/>
    </row>
    <row r="42" spans="1:16" s="5" customFormat="1" ht="17.399999999999999">
      <c r="B42" s="9"/>
      <c r="C42" s="181" t="s">
        <v>153</v>
      </c>
      <c r="D42" s="189"/>
      <c r="E42" s="189"/>
      <c r="F42" s="189"/>
      <c r="G42" s="183" t="s">
        <v>123</v>
      </c>
      <c r="H42" s="182" t="s">
        <v>85</v>
      </c>
      <c r="I42" s="166">
        <v>3393</v>
      </c>
      <c r="J42" s="161">
        <v>16518</v>
      </c>
      <c r="K42" s="184">
        <f t="shared" ref="K42" si="3">+ROUND(I42*J42,0)</f>
        <v>56045574</v>
      </c>
      <c r="L42" s="10"/>
    </row>
    <row r="43" spans="1:16" s="5" customFormat="1" ht="17.399999999999999">
      <c r="B43" s="9"/>
      <c r="C43" s="181" t="s">
        <v>154</v>
      </c>
      <c r="D43" s="189"/>
      <c r="E43" s="189"/>
      <c r="F43" s="189"/>
      <c r="G43" s="183" t="s">
        <v>124</v>
      </c>
      <c r="H43" s="187" t="s">
        <v>84</v>
      </c>
      <c r="I43" s="166">
        <v>455</v>
      </c>
      <c r="J43" s="161">
        <v>789519</v>
      </c>
      <c r="K43" s="184">
        <f t="shared" si="1"/>
        <v>359231145</v>
      </c>
      <c r="L43" s="10"/>
    </row>
    <row r="44" spans="1:16" ht="16.2" thickBot="1">
      <c r="A44" s="5"/>
      <c r="B44" s="9"/>
      <c r="C44" s="223" t="str">
        <f>+CONCATENATE("SUB TOTAL ",C18,"",D18)</f>
        <v>SUB TOTAL 2. MOVIMIENTO DE TIERRAS</v>
      </c>
      <c r="D44" s="224"/>
      <c r="E44" s="224"/>
      <c r="F44" s="224"/>
      <c r="G44" s="224"/>
      <c r="H44" s="224"/>
      <c r="I44" s="224"/>
      <c r="J44" s="225"/>
      <c r="K44" s="200">
        <f>SUM(K19:K43)</f>
        <v>5643512467</v>
      </c>
      <c r="L44" s="10"/>
      <c r="M44" s="5"/>
    </row>
    <row r="45" spans="1:16" ht="16.2" thickBot="1">
      <c r="A45" s="5"/>
      <c r="B45" s="9"/>
      <c r="C45" s="198" t="s">
        <v>160</v>
      </c>
      <c r="D45" s="220" t="s">
        <v>358</v>
      </c>
      <c r="E45" s="221"/>
      <c r="F45" s="221"/>
      <c r="G45" s="221"/>
      <c r="H45" s="221"/>
      <c r="I45" s="221"/>
      <c r="J45" s="221"/>
      <c r="K45" s="222"/>
      <c r="L45" s="10"/>
      <c r="M45" s="5"/>
    </row>
    <row r="46" spans="1:16" ht="15.6">
      <c r="A46" s="5"/>
      <c r="B46" s="9"/>
      <c r="C46" s="181" t="s">
        <v>156</v>
      </c>
      <c r="D46" s="187"/>
      <c r="E46" s="187"/>
      <c r="F46" s="187"/>
      <c r="G46" s="199" t="s">
        <v>166</v>
      </c>
      <c r="H46" s="187" t="s">
        <v>83</v>
      </c>
      <c r="I46" s="160">
        <v>104</v>
      </c>
      <c r="J46" s="161">
        <v>104693</v>
      </c>
      <c r="K46" s="184">
        <f>+ROUND(I46*J46,0)</f>
        <v>10888072</v>
      </c>
      <c r="L46" s="10"/>
      <c r="M46" s="5"/>
    </row>
    <row r="47" spans="1:16" ht="17.399999999999999">
      <c r="A47" s="5"/>
      <c r="B47" s="9"/>
      <c r="C47" s="181" t="s">
        <v>359</v>
      </c>
      <c r="D47" s="182"/>
      <c r="E47" s="182"/>
      <c r="F47" s="182"/>
      <c r="G47" s="183" t="s">
        <v>600</v>
      </c>
      <c r="H47" s="182" t="s">
        <v>85</v>
      </c>
      <c r="I47" s="166">
        <v>695</v>
      </c>
      <c r="J47" s="161">
        <v>86460</v>
      </c>
      <c r="K47" s="184">
        <f t="shared" ref="K47:K58" si="4">+ROUND(I47*J47,0)</f>
        <v>60089700</v>
      </c>
      <c r="L47" s="10"/>
      <c r="M47" s="5"/>
    </row>
    <row r="48" spans="1:16" ht="30">
      <c r="A48" s="5"/>
      <c r="B48" s="9"/>
      <c r="C48" s="181" t="s">
        <v>360</v>
      </c>
      <c r="D48" s="182"/>
      <c r="E48" s="182"/>
      <c r="F48" s="182"/>
      <c r="G48" s="183" t="s">
        <v>601</v>
      </c>
      <c r="H48" s="187" t="s">
        <v>84</v>
      </c>
      <c r="I48" s="166">
        <v>139</v>
      </c>
      <c r="J48" s="161">
        <v>1411289</v>
      </c>
      <c r="K48" s="184">
        <f t="shared" si="4"/>
        <v>196169171</v>
      </c>
      <c r="L48" s="10"/>
      <c r="M48" s="5"/>
      <c r="P48" s="153"/>
    </row>
    <row r="49" spans="1:16" ht="30">
      <c r="A49" s="5"/>
      <c r="B49" s="9"/>
      <c r="C49" s="181" t="s">
        <v>361</v>
      </c>
      <c r="D49" s="182"/>
      <c r="E49" s="182"/>
      <c r="F49" s="182"/>
      <c r="G49" s="183" t="s">
        <v>602</v>
      </c>
      <c r="H49" s="187" t="s">
        <v>84</v>
      </c>
      <c r="I49" s="166">
        <v>192</v>
      </c>
      <c r="J49" s="161">
        <v>1600847</v>
      </c>
      <c r="K49" s="184">
        <f t="shared" si="4"/>
        <v>307362624</v>
      </c>
      <c r="L49" s="10"/>
      <c r="M49" s="5"/>
    </row>
    <row r="50" spans="1:16" ht="17.399999999999999">
      <c r="A50" s="5"/>
      <c r="B50" s="9"/>
      <c r="C50" s="181" t="s">
        <v>362</v>
      </c>
      <c r="D50" s="182"/>
      <c r="E50" s="182"/>
      <c r="F50" s="182"/>
      <c r="G50" s="183" t="s">
        <v>603</v>
      </c>
      <c r="H50" s="187" t="s">
        <v>84</v>
      </c>
      <c r="I50" s="166">
        <v>1</v>
      </c>
      <c r="J50" s="161">
        <v>914831</v>
      </c>
      <c r="K50" s="184">
        <f t="shared" si="4"/>
        <v>914831</v>
      </c>
      <c r="L50" s="10"/>
      <c r="M50" s="5"/>
    </row>
    <row r="51" spans="1:16" s="5" customFormat="1" ht="30">
      <c r="B51" s="9"/>
      <c r="C51" s="181" t="s">
        <v>363</v>
      </c>
      <c r="D51" s="189"/>
      <c r="E51" s="189"/>
      <c r="F51" s="189"/>
      <c r="G51" s="183" t="s">
        <v>604</v>
      </c>
      <c r="H51" s="187" t="s">
        <v>97</v>
      </c>
      <c r="I51" s="166">
        <v>24553</v>
      </c>
      <c r="J51" s="161">
        <v>10443</v>
      </c>
      <c r="K51" s="184">
        <f t="shared" si="4"/>
        <v>256406979</v>
      </c>
      <c r="L51" s="10"/>
    </row>
    <row r="52" spans="1:16" s="5" customFormat="1" ht="15.6">
      <c r="B52" s="9"/>
      <c r="C52" s="181" t="s">
        <v>364</v>
      </c>
      <c r="D52" s="189"/>
      <c r="E52" s="189"/>
      <c r="F52" s="189"/>
      <c r="G52" s="183" t="s">
        <v>605</v>
      </c>
      <c r="H52" s="187" t="s">
        <v>100</v>
      </c>
      <c r="I52" s="166">
        <v>26</v>
      </c>
      <c r="J52" s="161">
        <v>144739</v>
      </c>
      <c r="K52" s="184">
        <f t="shared" si="4"/>
        <v>3763214</v>
      </c>
      <c r="L52" s="10"/>
    </row>
    <row r="53" spans="1:16" ht="15.6">
      <c r="A53" s="5"/>
      <c r="B53" s="9"/>
      <c r="C53" s="181" t="s">
        <v>365</v>
      </c>
      <c r="D53" s="182"/>
      <c r="E53" s="182"/>
      <c r="F53" s="182"/>
      <c r="G53" s="183" t="s">
        <v>606</v>
      </c>
      <c r="H53" s="187" t="s">
        <v>100</v>
      </c>
      <c r="I53" s="166">
        <v>9.0500000000000007</v>
      </c>
      <c r="J53" s="161">
        <v>145665</v>
      </c>
      <c r="K53" s="184">
        <f t="shared" si="4"/>
        <v>1318268</v>
      </c>
      <c r="L53" s="10"/>
      <c r="M53" s="5"/>
      <c r="P53" s="153"/>
    </row>
    <row r="54" spans="1:16" ht="15.6">
      <c r="A54" s="5"/>
      <c r="B54" s="9"/>
      <c r="C54" s="181" t="s">
        <v>366</v>
      </c>
      <c r="D54" s="182"/>
      <c r="E54" s="182"/>
      <c r="F54" s="182"/>
      <c r="G54" s="183" t="s">
        <v>607</v>
      </c>
      <c r="H54" s="187" t="s">
        <v>100</v>
      </c>
      <c r="I54" s="166">
        <v>31</v>
      </c>
      <c r="J54" s="161">
        <v>146591</v>
      </c>
      <c r="K54" s="184">
        <f t="shared" si="4"/>
        <v>4544321</v>
      </c>
      <c r="L54" s="10"/>
      <c r="M54" s="5"/>
    </row>
    <row r="55" spans="1:16" ht="30">
      <c r="A55" s="5"/>
      <c r="B55" s="9"/>
      <c r="C55" s="181" t="s">
        <v>367</v>
      </c>
      <c r="D55" s="182"/>
      <c r="E55" s="182"/>
      <c r="F55" s="182"/>
      <c r="G55" s="183" t="s">
        <v>608</v>
      </c>
      <c r="H55" s="187" t="s">
        <v>86</v>
      </c>
      <c r="I55" s="166">
        <v>8</v>
      </c>
      <c r="J55" s="161">
        <v>21819780</v>
      </c>
      <c r="K55" s="184">
        <f t="shared" si="4"/>
        <v>174558240</v>
      </c>
      <c r="L55" s="10"/>
      <c r="M55" s="5"/>
    </row>
    <row r="56" spans="1:16" s="5" customFormat="1" ht="15.6">
      <c r="B56" s="9"/>
      <c r="C56" s="181" t="s">
        <v>368</v>
      </c>
      <c r="D56" s="189"/>
      <c r="E56" s="189"/>
      <c r="F56" s="189"/>
      <c r="G56" s="183" t="s">
        <v>609</v>
      </c>
      <c r="H56" s="187" t="s">
        <v>86</v>
      </c>
      <c r="I56" s="166">
        <v>3</v>
      </c>
      <c r="J56" s="161">
        <v>208509</v>
      </c>
      <c r="K56" s="184">
        <f t="shared" si="4"/>
        <v>625527</v>
      </c>
      <c r="L56" s="10"/>
    </row>
    <row r="57" spans="1:16" s="5" customFormat="1" ht="15.6">
      <c r="B57" s="9"/>
      <c r="C57" s="181" t="s">
        <v>369</v>
      </c>
      <c r="D57" s="189"/>
      <c r="E57" s="189"/>
      <c r="F57" s="189"/>
      <c r="G57" s="183" t="s">
        <v>610</v>
      </c>
      <c r="H57" s="187" t="s">
        <v>86</v>
      </c>
      <c r="I57" s="166">
        <v>6</v>
      </c>
      <c r="J57" s="161">
        <v>6009396</v>
      </c>
      <c r="K57" s="184">
        <f t="shared" si="4"/>
        <v>36056376</v>
      </c>
      <c r="L57" s="10"/>
    </row>
    <row r="58" spans="1:16" s="5" customFormat="1" ht="30">
      <c r="B58" s="9"/>
      <c r="C58" s="181" t="s">
        <v>370</v>
      </c>
      <c r="D58" s="196"/>
      <c r="E58" s="196"/>
      <c r="F58" s="196"/>
      <c r="G58" s="183" t="s">
        <v>611</v>
      </c>
      <c r="H58" s="187" t="s">
        <v>86</v>
      </c>
      <c r="I58" s="160">
        <v>2</v>
      </c>
      <c r="J58" s="161">
        <v>37882805</v>
      </c>
      <c r="K58" s="184">
        <f t="shared" si="4"/>
        <v>75765610</v>
      </c>
      <c r="L58" s="10"/>
    </row>
    <row r="59" spans="1:16" ht="16.2" thickBot="1">
      <c r="A59" s="5"/>
      <c r="B59" s="9"/>
      <c r="C59" s="223" t="str">
        <f>+CONCATENATE("SUB TOTAL ",C45,"",D45)</f>
        <v>SUB TOTAL 3. DESARENADOR</v>
      </c>
      <c r="D59" s="224"/>
      <c r="E59" s="224"/>
      <c r="F59" s="224"/>
      <c r="G59" s="224"/>
      <c r="H59" s="224"/>
      <c r="I59" s="224"/>
      <c r="J59" s="225"/>
      <c r="K59" s="200">
        <f>SUM(K46:K58)</f>
        <v>1128462933</v>
      </c>
      <c r="L59" s="10"/>
      <c r="M59" s="5"/>
    </row>
    <row r="60" spans="1:16" ht="16.2" thickBot="1">
      <c r="A60" s="5"/>
      <c r="B60" s="9"/>
      <c r="C60" s="198" t="s">
        <v>296</v>
      </c>
      <c r="D60" s="220" t="s">
        <v>299</v>
      </c>
      <c r="E60" s="221"/>
      <c r="F60" s="221"/>
      <c r="G60" s="221"/>
      <c r="H60" s="221"/>
      <c r="I60" s="221"/>
      <c r="J60" s="221"/>
      <c r="K60" s="222"/>
      <c r="L60" s="10"/>
      <c r="M60" s="5"/>
    </row>
    <row r="61" spans="1:16" ht="15.6">
      <c r="A61" s="5"/>
      <c r="B61" s="9"/>
      <c r="C61" s="195" t="s">
        <v>298</v>
      </c>
      <c r="D61" s="226" t="s">
        <v>300</v>
      </c>
      <c r="E61" s="227"/>
      <c r="F61" s="227"/>
      <c r="G61" s="227"/>
      <c r="H61" s="227"/>
      <c r="I61" s="227"/>
      <c r="J61" s="227"/>
      <c r="K61" s="210"/>
      <c r="L61" s="10"/>
      <c r="M61" s="5"/>
    </row>
    <row r="62" spans="1:16" ht="15.6">
      <c r="A62" s="5"/>
      <c r="B62" s="9"/>
      <c r="C62" s="181" t="s">
        <v>297</v>
      </c>
      <c r="D62" s="187"/>
      <c r="E62" s="187"/>
      <c r="F62" s="187"/>
      <c r="G62" s="183" t="s">
        <v>274</v>
      </c>
      <c r="H62" s="187" t="s">
        <v>100</v>
      </c>
      <c r="I62" s="160">
        <v>980</v>
      </c>
      <c r="J62" s="161">
        <v>147518</v>
      </c>
      <c r="K62" s="184">
        <f>+ROUND(I62*J62,0)</f>
        <v>144567640</v>
      </c>
      <c r="L62" s="10"/>
      <c r="M62" s="5"/>
    </row>
    <row r="63" spans="1:16" ht="15.6">
      <c r="A63" s="5"/>
      <c r="B63" s="9"/>
      <c r="C63" s="181" t="s">
        <v>301</v>
      </c>
      <c r="D63" s="187"/>
      <c r="E63" s="187"/>
      <c r="F63" s="187"/>
      <c r="G63" s="183" t="s">
        <v>323</v>
      </c>
      <c r="H63" s="187" t="s">
        <v>345</v>
      </c>
      <c r="I63" s="160">
        <v>20996</v>
      </c>
      <c r="J63" s="161">
        <v>6853</v>
      </c>
      <c r="K63" s="184">
        <f t="shared" ref="K63:K84" si="5">+ROUND(I63*J63,0)</f>
        <v>143885588</v>
      </c>
      <c r="L63" s="10"/>
      <c r="M63" s="5"/>
    </row>
    <row r="64" spans="1:16" ht="15.6">
      <c r="A64" s="5"/>
      <c r="B64" s="9"/>
      <c r="C64" s="181" t="s">
        <v>302</v>
      </c>
      <c r="D64" s="187"/>
      <c r="E64" s="187"/>
      <c r="F64" s="187"/>
      <c r="G64" s="183" t="s">
        <v>324</v>
      </c>
      <c r="H64" s="187" t="s">
        <v>345</v>
      </c>
      <c r="I64" s="160">
        <v>4330</v>
      </c>
      <c r="J64" s="161">
        <v>5331</v>
      </c>
      <c r="K64" s="184">
        <f t="shared" si="5"/>
        <v>23083230</v>
      </c>
      <c r="L64" s="10"/>
      <c r="M64" s="5"/>
    </row>
    <row r="65" spans="1:13" ht="15.6">
      <c r="A65" s="5"/>
      <c r="B65" s="9"/>
      <c r="C65" s="181" t="s">
        <v>303</v>
      </c>
      <c r="D65" s="187"/>
      <c r="E65" s="187"/>
      <c r="F65" s="187"/>
      <c r="G65" s="183" t="s">
        <v>325</v>
      </c>
      <c r="H65" s="187" t="s">
        <v>86</v>
      </c>
      <c r="I65" s="160">
        <v>12</v>
      </c>
      <c r="J65" s="161">
        <v>6993256</v>
      </c>
      <c r="K65" s="184">
        <f t="shared" si="5"/>
        <v>83919072</v>
      </c>
      <c r="L65" s="10"/>
      <c r="M65" s="5"/>
    </row>
    <row r="66" spans="1:13" ht="15.6">
      <c r="A66" s="5"/>
      <c r="B66" s="9"/>
      <c r="C66" s="181" t="s">
        <v>304</v>
      </c>
      <c r="D66" s="187"/>
      <c r="E66" s="187"/>
      <c r="F66" s="187"/>
      <c r="G66" s="183" t="s">
        <v>326</v>
      </c>
      <c r="H66" s="187" t="s">
        <v>86</v>
      </c>
      <c r="I66" s="160">
        <v>10</v>
      </c>
      <c r="J66" s="161">
        <v>7518777</v>
      </c>
      <c r="K66" s="184">
        <f t="shared" si="5"/>
        <v>75187770</v>
      </c>
      <c r="L66" s="10"/>
      <c r="M66" s="5"/>
    </row>
    <row r="67" spans="1:13" ht="30">
      <c r="A67" s="5"/>
      <c r="B67" s="9"/>
      <c r="C67" s="181" t="s">
        <v>305</v>
      </c>
      <c r="D67" s="187"/>
      <c r="E67" s="187"/>
      <c r="F67" s="187"/>
      <c r="G67" s="183" t="s">
        <v>327</v>
      </c>
      <c r="H67" s="187" t="s">
        <v>86</v>
      </c>
      <c r="I67" s="160">
        <v>5</v>
      </c>
      <c r="J67" s="161">
        <v>11187379</v>
      </c>
      <c r="K67" s="184">
        <f t="shared" si="5"/>
        <v>55936895</v>
      </c>
      <c r="L67" s="10"/>
      <c r="M67" s="5"/>
    </row>
    <row r="68" spans="1:13" ht="30">
      <c r="A68" s="5"/>
      <c r="B68" s="9"/>
      <c r="C68" s="181" t="s">
        <v>306</v>
      </c>
      <c r="D68" s="187"/>
      <c r="E68" s="187"/>
      <c r="F68" s="187"/>
      <c r="G68" s="183" t="s">
        <v>328</v>
      </c>
      <c r="H68" s="187" t="s">
        <v>86</v>
      </c>
      <c r="I68" s="160">
        <v>12</v>
      </c>
      <c r="J68" s="161">
        <v>12716714</v>
      </c>
      <c r="K68" s="184">
        <f t="shared" si="5"/>
        <v>152600568</v>
      </c>
      <c r="L68" s="10"/>
      <c r="M68" s="5"/>
    </row>
    <row r="69" spans="1:13" ht="30">
      <c r="A69" s="5"/>
      <c r="B69" s="9"/>
      <c r="C69" s="181" t="s">
        <v>307</v>
      </c>
      <c r="D69" s="187"/>
      <c r="E69" s="187"/>
      <c r="F69" s="187"/>
      <c r="G69" s="183" t="s">
        <v>329</v>
      </c>
      <c r="H69" s="187" t="s">
        <v>86</v>
      </c>
      <c r="I69" s="160">
        <v>9</v>
      </c>
      <c r="J69" s="161">
        <v>14307083</v>
      </c>
      <c r="K69" s="184">
        <f t="shared" si="5"/>
        <v>128763747</v>
      </c>
      <c r="L69" s="10"/>
      <c r="M69" s="5"/>
    </row>
    <row r="70" spans="1:13" ht="30">
      <c r="A70" s="5"/>
      <c r="B70" s="9"/>
      <c r="C70" s="181" t="s">
        <v>308</v>
      </c>
      <c r="D70" s="187"/>
      <c r="E70" s="187"/>
      <c r="F70" s="187"/>
      <c r="G70" s="183" t="s">
        <v>330</v>
      </c>
      <c r="H70" s="187" t="s">
        <v>86</v>
      </c>
      <c r="I70" s="160">
        <v>1</v>
      </c>
      <c r="J70" s="161">
        <v>13518627</v>
      </c>
      <c r="K70" s="184">
        <f t="shared" si="5"/>
        <v>13518627</v>
      </c>
      <c r="L70" s="10"/>
      <c r="M70" s="5"/>
    </row>
    <row r="71" spans="1:13" ht="30">
      <c r="A71" s="5"/>
      <c r="B71" s="9"/>
      <c r="C71" s="181" t="s">
        <v>309</v>
      </c>
      <c r="D71" s="187"/>
      <c r="E71" s="187"/>
      <c r="F71" s="187"/>
      <c r="G71" s="183" t="s">
        <v>331</v>
      </c>
      <c r="H71" s="187" t="s">
        <v>86</v>
      </c>
      <c r="I71" s="160">
        <v>2</v>
      </c>
      <c r="J71" s="161">
        <v>21437272</v>
      </c>
      <c r="K71" s="184">
        <f t="shared" si="5"/>
        <v>42874544</v>
      </c>
      <c r="L71" s="10"/>
      <c r="M71" s="5"/>
    </row>
    <row r="72" spans="1:13" ht="30">
      <c r="A72" s="5"/>
      <c r="B72" s="9"/>
      <c r="C72" s="181" t="s">
        <v>310</v>
      </c>
      <c r="D72" s="187"/>
      <c r="E72" s="187"/>
      <c r="F72" s="187"/>
      <c r="G72" s="183" t="s">
        <v>332</v>
      </c>
      <c r="H72" s="187" t="s">
        <v>100</v>
      </c>
      <c r="I72" s="160">
        <v>1235</v>
      </c>
      <c r="J72" s="161">
        <v>138257</v>
      </c>
      <c r="K72" s="184">
        <f t="shared" si="5"/>
        <v>170747395</v>
      </c>
      <c r="L72" s="10"/>
      <c r="M72" s="5"/>
    </row>
    <row r="73" spans="1:13" ht="30">
      <c r="A73" s="5"/>
      <c r="B73" s="9"/>
      <c r="C73" s="181" t="s">
        <v>311</v>
      </c>
      <c r="D73" s="187"/>
      <c r="E73" s="187"/>
      <c r="F73" s="187"/>
      <c r="G73" s="183" t="s">
        <v>333</v>
      </c>
      <c r="H73" s="187" t="s">
        <v>100</v>
      </c>
      <c r="I73" s="160">
        <v>3375</v>
      </c>
      <c r="J73" s="161">
        <v>110605</v>
      </c>
      <c r="K73" s="184">
        <f t="shared" si="5"/>
        <v>373291875</v>
      </c>
      <c r="L73" s="10"/>
      <c r="M73" s="5"/>
    </row>
    <row r="74" spans="1:13" ht="30">
      <c r="A74" s="5"/>
      <c r="B74" s="9"/>
      <c r="C74" s="181" t="s">
        <v>312</v>
      </c>
      <c r="D74" s="187"/>
      <c r="E74" s="187"/>
      <c r="F74" s="187"/>
      <c r="G74" s="183" t="s">
        <v>334</v>
      </c>
      <c r="H74" s="187" t="s">
        <v>100</v>
      </c>
      <c r="I74" s="160">
        <v>180</v>
      </c>
      <c r="J74" s="161">
        <v>110605</v>
      </c>
      <c r="K74" s="184">
        <f t="shared" si="5"/>
        <v>19908900</v>
      </c>
      <c r="L74" s="10"/>
      <c r="M74" s="5"/>
    </row>
    <row r="75" spans="1:13" ht="30">
      <c r="A75" s="5"/>
      <c r="B75" s="9"/>
      <c r="C75" s="181" t="s">
        <v>313</v>
      </c>
      <c r="D75" s="187"/>
      <c r="E75" s="187"/>
      <c r="F75" s="187"/>
      <c r="G75" s="183" t="s">
        <v>335</v>
      </c>
      <c r="H75" s="187" t="s">
        <v>86</v>
      </c>
      <c r="I75" s="160">
        <v>138</v>
      </c>
      <c r="J75" s="161">
        <v>959476</v>
      </c>
      <c r="K75" s="184">
        <f t="shared" si="5"/>
        <v>132407688</v>
      </c>
      <c r="L75" s="10"/>
      <c r="M75" s="5"/>
    </row>
    <row r="76" spans="1:13" ht="30">
      <c r="A76" s="5"/>
      <c r="B76" s="9"/>
      <c r="C76" s="181" t="s">
        <v>314</v>
      </c>
      <c r="D76" s="187"/>
      <c r="E76" s="187"/>
      <c r="F76" s="187"/>
      <c r="G76" s="183" t="s">
        <v>336</v>
      </c>
      <c r="H76" s="187" t="s">
        <v>86</v>
      </c>
      <c r="I76" s="160">
        <v>1063</v>
      </c>
      <c r="J76" s="161">
        <v>766374</v>
      </c>
      <c r="K76" s="184">
        <f t="shared" si="5"/>
        <v>814655562</v>
      </c>
      <c r="L76" s="10"/>
      <c r="M76" s="5"/>
    </row>
    <row r="77" spans="1:13" ht="30">
      <c r="A77" s="5"/>
      <c r="B77" s="9"/>
      <c r="C77" s="181" t="s">
        <v>315</v>
      </c>
      <c r="D77" s="187"/>
      <c r="E77" s="187"/>
      <c r="F77" s="187"/>
      <c r="G77" s="183" t="s">
        <v>337</v>
      </c>
      <c r="H77" s="187" t="s">
        <v>86</v>
      </c>
      <c r="I77" s="160">
        <v>54</v>
      </c>
      <c r="J77" s="161">
        <v>1146185</v>
      </c>
      <c r="K77" s="184">
        <f t="shared" si="5"/>
        <v>61893990</v>
      </c>
      <c r="L77" s="10"/>
      <c r="M77" s="5"/>
    </row>
    <row r="78" spans="1:13" ht="30">
      <c r="A78" s="5"/>
      <c r="B78" s="9"/>
      <c r="C78" s="181" t="s">
        <v>316</v>
      </c>
      <c r="D78" s="187"/>
      <c r="E78" s="187"/>
      <c r="F78" s="187"/>
      <c r="G78" s="183" t="s">
        <v>338</v>
      </c>
      <c r="H78" s="187" t="s">
        <v>86</v>
      </c>
      <c r="I78" s="160">
        <v>9</v>
      </c>
      <c r="J78" s="161">
        <v>2793513</v>
      </c>
      <c r="K78" s="184">
        <f t="shared" si="5"/>
        <v>25141617</v>
      </c>
      <c r="L78" s="10"/>
      <c r="M78" s="5"/>
    </row>
    <row r="79" spans="1:13" ht="30">
      <c r="A79" s="5"/>
      <c r="B79" s="9"/>
      <c r="C79" s="181" t="s">
        <v>317</v>
      </c>
      <c r="D79" s="187"/>
      <c r="E79" s="187"/>
      <c r="F79" s="187"/>
      <c r="G79" s="183" t="s">
        <v>339</v>
      </c>
      <c r="H79" s="187" t="s">
        <v>86</v>
      </c>
      <c r="I79" s="160">
        <v>3</v>
      </c>
      <c r="J79" s="161">
        <v>5026658</v>
      </c>
      <c r="K79" s="184">
        <f t="shared" si="5"/>
        <v>15079974</v>
      </c>
      <c r="L79" s="10"/>
      <c r="M79" s="5"/>
    </row>
    <row r="80" spans="1:13" ht="30">
      <c r="A80" s="5"/>
      <c r="B80" s="9"/>
      <c r="C80" s="181" t="s">
        <v>318</v>
      </c>
      <c r="D80" s="187"/>
      <c r="E80" s="187"/>
      <c r="F80" s="187"/>
      <c r="G80" s="183" t="s">
        <v>340</v>
      </c>
      <c r="H80" s="187" t="s">
        <v>86</v>
      </c>
      <c r="I80" s="160">
        <v>3</v>
      </c>
      <c r="J80" s="161">
        <v>7460621</v>
      </c>
      <c r="K80" s="184">
        <f t="shared" si="5"/>
        <v>22381863</v>
      </c>
      <c r="L80" s="10"/>
      <c r="M80" s="5"/>
    </row>
    <row r="81" spans="1:16" ht="30">
      <c r="A81" s="5"/>
      <c r="B81" s="9"/>
      <c r="C81" s="181" t="s">
        <v>319</v>
      </c>
      <c r="D81" s="187"/>
      <c r="E81" s="187"/>
      <c r="F81" s="187"/>
      <c r="G81" s="183" t="s">
        <v>341</v>
      </c>
      <c r="H81" s="187" t="s">
        <v>86</v>
      </c>
      <c r="I81" s="160">
        <v>77</v>
      </c>
      <c r="J81" s="161">
        <v>2385596</v>
      </c>
      <c r="K81" s="184">
        <f t="shared" si="5"/>
        <v>183690892</v>
      </c>
      <c r="L81" s="10"/>
      <c r="M81" s="5"/>
    </row>
    <row r="82" spans="1:16" ht="30">
      <c r="A82" s="5"/>
      <c r="B82" s="9"/>
      <c r="C82" s="181" t="s">
        <v>320</v>
      </c>
      <c r="D82" s="182"/>
      <c r="E82" s="182"/>
      <c r="F82" s="182"/>
      <c r="G82" s="183" t="s">
        <v>342</v>
      </c>
      <c r="H82" s="187" t="s">
        <v>86</v>
      </c>
      <c r="I82" s="166">
        <v>31</v>
      </c>
      <c r="J82" s="161">
        <v>4089482</v>
      </c>
      <c r="K82" s="184">
        <f t="shared" si="5"/>
        <v>126773942</v>
      </c>
      <c r="L82" s="10"/>
      <c r="M82" s="5"/>
    </row>
    <row r="83" spans="1:16" ht="30">
      <c r="A83" s="5"/>
      <c r="B83" s="9"/>
      <c r="C83" s="181" t="s">
        <v>321</v>
      </c>
      <c r="D83" s="182"/>
      <c r="E83" s="182"/>
      <c r="F83" s="182"/>
      <c r="G83" s="183" t="s">
        <v>343</v>
      </c>
      <c r="H83" s="187" t="s">
        <v>86</v>
      </c>
      <c r="I83" s="166">
        <v>3</v>
      </c>
      <c r="J83" s="161">
        <v>6057430</v>
      </c>
      <c r="K83" s="184">
        <f t="shared" si="5"/>
        <v>18172290</v>
      </c>
      <c r="L83" s="10"/>
      <c r="M83" s="5"/>
      <c r="P83" s="153"/>
    </row>
    <row r="84" spans="1:16" ht="30">
      <c r="A84" s="5"/>
      <c r="B84" s="9"/>
      <c r="C84" s="181" t="s">
        <v>322</v>
      </c>
      <c r="D84" s="182"/>
      <c r="E84" s="182"/>
      <c r="F84" s="182"/>
      <c r="G84" s="183" t="s">
        <v>344</v>
      </c>
      <c r="H84" s="187" t="s">
        <v>86</v>
      </c>
      <c r="I84" s="166">
        <v>1</v>
      </c>
      <c r="J84" s="161">
        <v>2385596</v>
      </c>
      <c r="K84" s="184">
        <f t="shared" si="5"/>
        <v>2385596</v>
      </c>
      <c r="L84" s="10"/>
      <c r="M84" s="5"/>
    </row>
    <row r="85" spans="1:16" ht="15.6">
      <c r="A85" s="5"/>
      <c r="B85" s="9"/>
      <c r="C85" s="211" t="str">
        <f>+CONCATENATE("SUB TOTAL ",C61,"",D61)</f>
        <v>SUB TOTAL 4.1. SUMINISTRO E INSTALACIÓN DE TUBERÍA Y ACCESORIOS HD Y GRP</v>
      </c>
      <c r="D85" s="212"/>
      <c r="E85" s="212"/>
      <c r="F85" s="212"/>
      <c r="G85" s="212"/>
      <c r="H85" s="212"/>
      <c r="I85" s="212"/>
      <c r="J85" s="213"/>
      <c r="K85" s="188">
        <f>SUM(K62:K84)</f>
        <v>2830869265</v>
      </c>
      <c r="L85" s="10"/>
      <c r="M85" s="5"/>
    </row>
    <row r="86" spans="1:16" ht="15.6">
      <c r="A86" s="5"/>
      <c r="B86" s="9"/>
      <c r="C86" s="191" t="s">
        <v>346</v>
      </c>
      <c r="D86" s="208" t="s">
        <v>347</v>
      </c>
      <c r="E86" s="209"/>
      <c r="F86" s="209"/>
      <c r="G86" s="209"/>
      <c r="H86" s="209"/>
      <c r="I86" s="209"/>
      <c r="J86" s="209"/>
      <c r="K86" s="273"/>
      <c r="L86" s="10"/>
      <c r="M86" s="5"/>
    </row>
    <row r="87" spans="1:16" ht="30">
      <c r="A87" s="5"/>
      <c r="B87" s="9"/>
      <c r="C87" s="181" t="s">
        <v>353</v>
      </c>
      <c r="D87" s="190"/>
      <c r="E87" s="190"/>
      <c r="F87" s="190"/>
      <c r="G87" s="183" t="s">
        <v>348</v>
      </c>
      <c r="H87" s="187" t="s">
        <v>97</v>
      </c>
      <c r="I87" s="166">
        <v>2782</v>
      </c>
      <c r="J87" s="165">
        <v>10360</v>
      </c>
      <c r="K87" s="184">
        <f t="shared" ref="K87:K91" si="6">+ROUND(I87*J87,0)</f>
        <v>28821520</v>
      </c>
      <c r="L87" s="10"/>
      <c r="M87" s="5"/>
      <c r="N87" s="180"/>
    </row>
    <row r="88" spans="1:16" ht="17.399999999999999">
      <c r="A88" s="5"/>
      <c r="B88" s="9"/>
      <c r="C88" s="181" t="s">
        <v>354</v>
      </c>
      <c r="D88" s="190"/>
      <c r="E88" s="190"/>
      <c r="F88" s="190"/>
      <c r="G88" s="183" t="s">
        <v>349</v>
      </c>
      <c r="H88" s="187" t="s">
        <v>84</v>
      </c>
      <c r="I88" s="166">
        <v>103</v>
      </c>
      <c r="J88" s="165">
        <v>995853</v>
      </c>
      <c r="K88" s="184">
        <f t="shared" si="6"/>
        <v>102572859</v>
      </c>
      <c r="L88" s="10"/>
      <c r="M88" s="5"/>
      <c r="N88" s="180"/>
    </row>
    <row r="89" spans="1:16" ht="17.399999999999999">
      <c r="A89" s="5"/>
      <c r="B89" s="9"/>
      <c r="C89" s="181" t="s">
        <v>355</v>
      </c>
      <c r="D89" s="190"/>
      <c r="E89" s="190"/>
      <c r="F89" s="190"/>
      <c r="G89" s="183" t="s">
        <v>350</v>
      </c>
      <c r="H89" s="187" t="s">
        <v>84</v>
      </c>
      <c r="I89" s="166">
        <v>21</v>
      </c>
      <c r="J89" s="165">
        <v>1000134</v>
      </c>
      <c r="K89" s="184">
        <f t="shared" si="6"/>
        <v>21002814</v>
      </c>
      <c r="L89" s="10"/>
      <c r="M89" s="5"/>
      <c r="N89" s="180"/>
    </row>
    <row r="90" spans="1:16" ht="17.399999999999999">
      <c r="A90" s="5"/>
      <c r="B90" s="9"/>
      <c r="C90" s="181" t="s">
        <v>356</v>
      </c>
      <c r="D90" s="190"/>
      <c r="E90" s="190"/>
      <c r="F90" s="190"/>
      <c r="G90" s="183" t="s">
        <v>351</v>
      </c>
      <c r="H90" s="187" t="s">
        <v>84</v>
      </c>
      <c r="I90" s="166">
        <v>42</v>
      </c>
      <c r="J90" s="165">
        <v>1000134</v>
      </c>
      <c r="K90" s="184">
        <f t="shared" si="6"/>
        <v>42005628</v>
      </c>
      <c r="L90" s="10"/>
      <c r="M90" s="5"/>
      <c r="N90" s="180"/>
    </row>
    <row r="91" spans="1:16" ht="15.6">
      <c r="A91" s="5"/>
      <c r="B91" s="9"/>
      <c r="C91" s="181" t="s">
        <v>357</v>
      </c>
      <c r="D91" s="190"/>
      <c r="E91" s="190"/>
      <c r="F91" s="190"/>
      <c r="G91" s="183" t="s">
        <v>352</v>
      </c>
      <c r="H91" s="187" t="s">
        <v>86</v>
      </c>
      <c r="I91" s="166">
        <v>166</v>
      </c>
      <c r="J91" s="165">
        <v>2716643</v>
      </c>
      <c r="K91" s="184">
        <f t="shared" si="6"/>
        <v>450962738</v>
      </c>
      <c r="L91" s="10"/>
      <c r="M91" s="5"/>
      <c r="N91" s="180"/>
    </row>
    <row r="92" spans="1:16" ht="15.6">
      <c r="A92" s="5"/>
      <c r="B92" s="9"/>
      <c r="C92" s="211" t="str">
        <f>+CONCATENATE("SUB TOTAL ", C86,"",D86)</f>
        <v>SUB TOTAL 4.2. ESTRUCTURAS DE CONCRETO Y ANCLAJE DE TUBERÍA</v>
      </c>
      <c r="D92" s="212"/>
      <c r="E92" s="212"/>
      <c r="F92" s="212"/>
      <c r="G92" s="212"/>
      <c r="H92" s="212"/>
      <c r="I92" s="212"/>
      <c r="J92" s="213"/>
      <c r="K92" s="188">
        <f>SUM(K87:K91)</f>
        <v>645365559</v>
      </c>
      <c r="L92" s="10"/>
      <c r="M92" s="5"/>
    </row>
    <row r="93" spans="1:16" ht="16.2" thickBot="1">
      <c r="A93" s="5"/>
      <c r="B93" s="9"/>
      <c r="C93" s="223" t="str">
        <f>+CONCATENATE("SUB TOTAL ",C60,"",D60)</f>
        <v xml:space="preserve">SUB TOTAL 4. LINEA DE CONDUCCIÓN DE AGUA </v>
      </c>
      <c r="D93" s="224"/>
      <c r="E93" s="224"/>
      <c r="F93" s="224"/>
      <c r="G93" s="224"/>
      <c r="H93" s="224"/>
      <c r="I93" s="224"/>
      <c r="J93" s="225"/>
      <c r="K93" s="200">
        <f>+K85+K92</f>
        <v>3476234824</v>
      </c>
      <c r="L93" s="10"/>
      <c r="M93" s="5"/>
    </row>
    <row r="94" spans="1:16" ht="16.2" thickBot="1">
      <c r="A94" s="5"/>
      <c r="B94" s="9"/>
      <c r="C94" s="198" t="s">
        <v>371</v>
      </c>
      <c r="D94" s="220" t="s">
        <v>589</v>
      </c>
      <c r="E94" s="221"/>
      <c r="F94" s="221"/>
      <c r="G94" s="221"/>
      <c r="H94" s="221"/>
      <c r="I94" s="221"/>
      <c r="J94" s="221"/>
      <c r="K94" s="222"/>
      <c r="L94" s="10"/>
      <c r="M94" s="5"/>
    </row>
    <row r="95" spans="1:16" ht="15.6">
      <c r="A95" s="5"/>
      <c r="B95" s="9"/>
      <c r="C95" s="195" t="s">
        <v>372</v>
      </c>
      <c r="D95" s="226" t="s">
        <v>590</v>
      </c>
      <c r="E95" s="227"/>
      <c r="F95" s="227"/>
      <c r="G95" s="227"/>
      <c r="H95" s="227"/>
      <c r="I95" s="227"/>
      <c r="J95" s="227"/>
      <c r="K95" s="210"/>
      <c r="L95" s="10"/>
      <c r="M95" s="5"/>
    </row>
    <row r="96" spans="1:16" ht="30">
      <c r="A96" s="5"/>
      <c r="B96" s="9"/>
      <c r="C96" s="181" t="s">
        <v>373</v>
      </c>
      <c r="D96" s="190"/>
      <c r="E96" s="190"/>
      <c r="F96" s="190"/>
      <c r="G96" s="183" t="s">
        <v>348</v>
      </c>
      <c r="H96" s="182" t="s">
        <v>97</v>
      </c>
      <c r="I96" s="166">
        <v>2530</v>
      </c>
      <c r="J96" s="165">
        <v>10360</v>
      </c>
      <c r="K96" s="184">
        <f t="shared" ref="K96:K105" si="7">+ROUND(I96*J96,0)</f>
        <v>26210800</v>
      </c>
      <c r="L96" s="10"/>
      <c r="M96" s="5"/>
    </row>
    <row r="97" spans="1:13" ht="30">
      <c r="A97" s="5"/>
      <c r="B97" s="9"/>
      <c r="C97" s="181" t="s">
        <v>374</v>
      </c>
      <c r="D97" s="190"/>
      <c r="E97" s="190"/>
      <c r="F97" s="190"/>
      <c r="G97" s="183" t="s">
        <v>591</v>
      </c>
      <c r="H97" s="182" t="s">
        <v>85</v>
      </c>
      <c r="I97" s="166">
        <v>23</v>
      </c>
      <c r="J97" s="165">
        <v>76345</v>
      </c>
      <c r="K97" s="184">
        <f t="shared" si="7"/>
        <v>1755935</v>
      </c>
      <c r="L97" s="10"/>
      <c r="M97" s="5"/>
    </row>
    <row r="98" spans="1:13" ht="15.6">
      <c r="A98" s="5"/>
      <c r="B98" s="9"/>
      <c r="C98" s="181" t="s">
        <v>375</v>
      </c>
      <c r="D98" s="190"/>
      <c r="E98" s="190"/>
      <c r="F98" s="190"/>
      <c r="G98" s="183" t="s">
        <v>592</v>
      </c>
      <c r="H98" s="182" t="s">
        <v>97</v>
      </c>
      <c r="I98" s="166">
        <v>27262</v>
      </c>
      <c r="J98" s="165">
        <v>52638</v>
      </c>
      <c r="K98" s="184">
        <f t="shared" si="7"/>
        <v>1435017156</v>
      </c>
      <c r="L98" s="10"/>
      <c r="M98" s="5"/>
    </row>
    <row r="99" spans="1:13" ht="17.399999999999999">
      <c r="A99" s="5"/>
      <c r="B99" s="9"/>
      <c r="C99" s="181" t="s">
        <v>376</v>
      </c>
      <c r="D99" s="190"/>
      <c r="E99" s="190"/>
      <c r="F99" s="190"/>
      <c r="G99" s="183" t="s">
        <v>593</v>
      </c>
      <c r="H99" s="187" t="s">
        <v>84</v>
      </c>
      <c r="I99" s="166">
        <v>45</v>
      </c>
      <c r="J99" s="165">
        <v>1506607</v>
      </c>
      <c r="K99" s="184">
        <f t="shared" si="7"/>
        <v>67797315</v>
      </c>
      <c r="L99" s="10"/>
      <c r="M99" s="5"/>
    </row>
    <row r="100" spans="1:13" ht="30">
      <c r="A100" s="5"/>
      <c r="B100" s="9"/>
      <c r="C100" s="181" t="s">
        <v>377</v>
      </c>
      <c r="D100" s="190"/>
      <c r="E100" s="190"/>
      <c r="F100" s="190"/>
      <c r="G100" s="183" t="s">
        <v>594</v>
      </c>
      <c r="H100" s="187" t="s">
        <v>84</v>
      </c>
      <c r="I100" s="166">
        <v>31</v>
      </c>
      <c r="J100" s="165">
        <v>1190026</v>
      </c>
      <c r="K100" s="184">
        <f t="shared" si="7"/>
        <v>36890806</v>
      </c>
      <c r="L100" s="10"/>
      <c r="M100" s="5"/>
    </row>
    <row r="101" spans="1:13" ht="17.399999999999999">
      <c r="A101" s="5"/>
      <c r="B101" s="9"/>
      <c r="C101" s="181" t="s">
        <v>378</v>
      </c>
      <c r="D101" s="190"/>
      <c r="E101" s="190"/>
      <c r="F101" s="190"/>
      <c r="G101" s="183" t="s">
        <v>595</v>
      </c>
      <c r="H101" s="182" t="s">
        <v>85</v>
      </c>
      <c r="I101" s="166">
        <v>8</v>
      </c>
      <c r="J101" s="165">
        <v>1283940</v>
      </c>
      <c r="K101" s="184">
        <f t="shared" si="7"/>
        <v>10271520</v>
      </c>
      <c r="L101" s="10"/>
      <c r="M101" s="5"/>
    </row>
    <row r="102" spans="1:13" ht="17.399999999999999">
      <c r="A102" s="5"/>
      <c r="B102" s="9"/>
      <c r="C102" s="181" t="s">
        <v>379</v>
      </c>
      <c r="D102" s="190"/>
      <c r="E102" s="190"/>
      <c r="F102" s="190"/>
      <c r="G102" s="183" t="s">
        <v>596</v>
      </c>
      <c r="H102" s="182" t="s">
        <v>85</v>
      </c>
      <c r="I102" s="166">
        <v>4</v>
      </c>
      <c r="J102" s="165">
        <v>862130</v>
      </c>
      <c r="K102" s="184">
        <f t="shared" si="7"/>
        <v>3448520</v>
      </c>
      <c r="L102" s="10"/>
      <c r="M102" s="5"/>
    </row>
    <row r="103" spans="1:13" ht="15.6">
      <c r="A103" s="5"/>
      <c r="B103" s="9"/>
      <c r="C103" s="181" t="s">
        <v>380</v>
      </c>
      <c r="D103" s="190"/>
      <c r="E103" s="190"/>
      <c r="F103" s="190"/>
      <c r="G103" s="183" t="s">
        <v>597</v>
      </c>
      <c r="H103" s="187" t="s">
        <v>100</v>
      </c>
      <c r="I103" s="166">
        <v>503</v>
      </c>
      <c r="J103" s="165">
        <v>169830</v>
      </c>
      <c r="K103" s="184">
        <f t="shared" si="7"/>
        <v>85424490</v>
      </c>
      <c r="L103" s="10"/>
      <c r="M103" s="5"/>
    </row>
    <row r="104" spans="1:13" ht="15.6">
      <c r="A104" s="5"/>
      <c r="B104" s="9"/>
      <c r="C104" s="181" t="s">
        <v>381</v>
      </c>
      <c r="D104" s="190"/>
      <c r="E104" s="190"/>
      <c r="F104" s="190"/>
      <c r="G104" s="183" t="s">
        <v>598</v>
      </c>
      <c r="H104" s="187" t="s">
        <v>100</v>
      </c>
      <c r="I104" s="166">
        <v>521</v>
      </c>
      <c r="J104" s="165">
        <v>49702</v>
      </c>
      <c r="K104" s="184">
        <f t="shared" si="7"/>
        <v>25894742</v>
      </c>
      <c r="L104" s="10"/>
      <c r="M104" s="5"/>
    </row>
    <row r="105" spans="1:13" ht="30">
      <c r="A105" s="5"/>
      <c r="B105" s="9"/>
      <c r="C105" s="181" t="s">
        <v>382</v>
      </c>
      <c r="D105" s="190"/>
      <c r="E105" s="190"/>
      <c r="F105" s="190"/>
      <c r="G105" s="183" t="s">
        <v>599</v>
      </c>
      <c r="H105" s="187" t="s">
        <v>86</v>
      </c>
      <c r="I105" s="166">
        <v>4</v>
      </c>
      <c r="J105" s="165">
        <v>710333</v>
      </c>
      <c r="K105" s="184">
        <f t="shared" si="7"/>
        <v>2841332</v>
      </c>
      <c r="L105" s="10"/>
      <c r="M105" s="5"/>
    </row>
    <row r="106" spans="1:13" s="5" customFormat="1" ht="15.6">
      <c r="B106" s="9"/>
      <c r="C106" s="211" t="str">
        <f>+CONCATENATE("SUB TOTAL ",C95,"",D95)</f>
        <v>SUB TOTAL 5.1. VIADUCTO AZUL L= 87 m</v>
      </c>
      <c r="D106" s="212"/>
      <c r="E106" s="212"/>
      <c r="F106" s="212"/>
      <c r="G106" s="212"/>
      <c r="H106" s="212"/>
      <c r="I106" s="212"/>
      <c r="J106" s="213"/>
      <c r="K106" s="188">
        <f>SUM(K96:K105)</f>
        <v>1695552616</v>
      </c>
      <c r="L106" s="10"/>
    </row>
    <row r="107" spans="1:13" ht="15.6">
      <c r="A107" s="5"/>
      <c r="B107" s="9"/>
      <c r="C107" s="195" t="s">
        <v>383</v>
      </c>
      <c r="D107" s="226" t="s">
        <v>619</v>
      </c>
      <c r="E107" s="227"/>
      <c r="F107" s="227"/>
      <c r="G107" s="227"/>
      <c r="H107" s="227"/>
      <c r="I107" s="227"/>
      <c r="J107" s="227"/>
      <c r="K107" s="210"/>
      <c r="L107" s="10"/>
      <c r="M107" s="5"/>
    </row>
    <row r="108" spans="1:13" ht="30">
      <c r="A108" s="5"/>
      <c r="B108" s="9"/>
      <c r="C108" s="181" t="s">
        <v>384</v>
      </c>
      <c r="D108" s="190"/>
      <c r="E108" s="190"/>
      <c r="F108" s="190"/>
      <c r="G108" s="183" t="s">
        <v>348</v>
      </c>
      <c r="H108" s="182" t="s">
        <v>97</v>
      </c>
      <c r="I108" s="166">
        <v>1854</v>
      </c>
      <c r="J108" s="165">
        <v>10360</v>
      </c>
      <c r="K108" s="184">
        <f t="shared" ref="K108:K117" si="8">+ROUND(I108*J108,0)</f>
        <v>19207440</v>
      </c>
      <c r="L108" s="10"/>
      <c r="M108" s="5"/>
    </row>
    <row r="109" spans="1:13" ht="30">
      <c r="A109" s="5"/>
      <c r="B109" s="9"/>
      <c r="C109" s="181" t="s">
        <v>385</v>
      </c>
      <c r="D109" s="190"/>
      <c r="E109" s="190"/>
      <c r="F109" s="190"/>
      <c r="G109" s="183" t="s">
        <v>591</v>
      </c>
      <c r="H109" s="182" t="s">
        <v>85</v>
      </c>
      <c r="I109" s="166">
        <v>11</v>
      </c>
      <c r="J109" s="165">
        <v>76345</v>
      </c>
      <c r="K109" s="184">
        <f t="shared" si="8"/>
        <v>839795</v>
      </c>
      <c r="L109" s="10"/>
      <c r="M109" s="5"/>
    </row>
    <row r="110" spans="1:13" ht="15.6">
      <c r="A110" s="5"/>
      <c r="B110" s="9"/>
      <c r="C110" s="181" t="s">
        <v>386</v>
      </c>
      <c r="D110" s="190"/>
      <c r="E110" s="190"/>
      <c r="F110" s="190"/>
      <c r="G110" s="183" t="s">
        <v>592</v>
      </c>
      <c r="H110" s="182" t="s">
        <v>97</v>
      </c>
      <c r="I110" s="166">
        <v>11644</v>
      </c>
      <c r="J110" s="165">
        <v>52638</v>
      </c>
      <c r="K110" s="184">
        <f t="shared" si="8"/>
        <v>612916872</v>
      </c>
      <c r="L110" s="10"/>
      <c r="M110" s="5"/>
    </row>
    <row r="111" spans="1:13" ht="17.399999999999999">
      <c r="A111" s="5"/>
      <c r="B111" s="9"/>
      <c r="C111" s="181" t="s">
        <v>387</v>
      </c>
      <c r="D111" s="190"/>
      <c r="E111" s="190"/>
      <c r="F111" s="190"/>
      <c r="G111" s="183" t="s">
        <v>612</v>
      </c>
      <c r="H111" s="182" t="s">
        <v>85</v>
      </c>
      <c r="I111" s="166">
        <v>11</v>
      </c>
      <c r="J111" s="165">
        <v>737829</v>
      </c>
      <c r="K111" s="184">
        <f t="shared" si="8"/>
        <v>8116119</v>
      </c>
      <c r="L111" s="10"/>
      <c r="M111" s="5"/>
    </row>
    <row r="112" spans="1:13" ht="15.6">
      <c r="A112" s="5"/>
      <c r="B112" s="9"/>
      <c r="C112" s="181" t="s">
        <v>388</v>
      </c>
      <c r="D112" s="190"/>
      <c r="E112" s="190"/>
      <c r="F112" s="190"/>
      <c r="G112" s="183" t="s">
        <v>613</v>
      </c>
      <c r="H112" s="187" t="s">
        <v>100</v>
      </c>
      <c r="I112" s="166">
        <v>24</v>
      </c>
      <c r="J112" s="165">
        <v>3286451</v>
      </c>
      <c r="K112" s="184">
        <f t="shared" si="8"/>
        <v>78874824</v>
      </c>
      <c r="L112" s="10"/>
      <c r="M112" s="5"/>
    </row>
    <row r="113" spans="1:13" ht="15.6">
      <c r="A113" s="5"/>
      <c r="B113" s="9"/>
      <c r="C113" s="181" t="s">
        <v>389</v>
      </c>
      <c r="D113" s="190"/>
      <c r="E113" s="190"/>
      <c r="F113" s="190"/>
      <c r="G113" s="183" t="s">
        <v>614</v>
      </c>
      <c r="H113" s="182" t="s">
        <v>100</v>
      </c>
      <c r="I113" s="166">
        <v>7.8</v>
      </c>
      <c r="J113" s="165">
        <v>234104</v>
      </c>
      <c r="K113" s="184">
        <f t="shared" si="8"/>
        <v>1826011</v>
      </c>
      <c r="L113" s="10"/>
      <c r="M113" s="5"/>
    </row>
    <row r="114" spans="1:13" ht="15.6">
      <c r="A114" s="5"/>
      <c r="B114" s="9"/>
      <c r="C114" s="181" t="s">
        <v>390</v>
      </c>
      <c r="D114" s="190"/>
      <c r="E114" s="190"/>
      <c r="F114" s="190"/>
      <c r="G114" s="183" t="s">
        <v>615</v>
      </c>
      <c r="H114" s="182" t="s">
        <v>100</v>
      </c>
      <c r="I114" s="166">
        <v>3.1</v>
      </c>
      <c r="J114" s="165">
        <v>231510</v>
      </c>
      <c r="K114" s="184">
        <f t="shared" si="8"/>
        <v>717681</v>
      </c>
      <c r="L114" s="10"/>
      <c r="M114" s="5"/>
    </row>
    <row r="115" spans="1:13" ht="30">
      <c r="A115" s="5"/>
      <c r="B115" s="9"/>
      <c r="C115" s="181" t="s">
        <v>391</v>
      </c>
      <c r="D115" s="190"/>
      <c r="E115" s="190"/>
      <c r="F115" s="190"/>
      <c r="G115" s="183" t="s">
        <v>616</v>
      </c>
      <c r="H115" s="187" t="s">
        <v>86</v>
      </c>
      <c r="I115" s="166">
        <v>4</v>
      </c>
      <c r="J115" s="165">
        <v>326983</v>
      </c>
      <c r="K115" s="184">
        <f t="shared" si="8"/>
        <v>1307932</v>
      </c>
      <c r="L115" s="10"/>
      <c r="M115" s="5"/>
    </row>
    <row r="116" spans="1:13" ht="30">
      <c r="A116" s="5"/>
      <c r="B116" s="9"/>
      <c r="C116" s="181" t="s">
        <v>392</v>
      </c>
      <c r="D116" s="190"/>
      <c r="E116" s="190"/>
      <c r="F116" s="190"/>
      <c r="G116" s="183" t="s">
        <v>617</v>
      </c>
      <c r="H116" s="187" t="s">
        <v>86</v>
      </c>
      <c r="I116" s="166">
        <v>2</v>
      </c>
      <c r="J116" s="165">
        <v>254286</v>
      </c>
      <c r="K116" s="184">
        <f t="shared" si="8"/>
        <v>508572</v>
      </c>
      <c r="L116" s="10"/>
      <c r="M116" s="5"/>
    </row>
    <row r="117" spans="1:13" ht="30">
      <c r="A117" s="5"/>
      <c r="B117" s="9"/>
      <c r="C117" s="181" t="s">
        <v>393</v>
      </c>
      <c r="D117" s="190"/>
      <c r="E117" s="190"/>
      <c r="F117" s="190"/>
      <c r="G117" s="183" t="s">
        <v>618</v>
      </c>
      <c r="H117" s="187" t="s">
        <v>86</v>
      </c>
      <c r="I117" s="166">
        <v>6</v>
      </c>
      <c r="J117" s="165">
        <v>233028</v>
      </c>
      <c r="K117" s="184">
        <f t="shared" si="8"/>
        <v>1398168</v>
      </c>
      <c r="L117" s="10"/>
      <c r="M117" s="5"/>
    </row>
    <row r="118" spans="1:13" s="5" customFormat="1" ht="15.6">
      <c r="B118" s="9"/>
      <c r="C118" s="211" t="str">
        <f>+CONCATENATE("SUB TOTAL ",C107,"",D107)</f>
        <v>SUB TOTAL 5.2. VIADUCTO PALACE L= 35 m</v>
      </c>
      <c r="D118" s="212"/>
      <c r="E118" s="212"/>
      <c r="F118" s="212"/>
      <c r="G118" s="212"/>
      <c r="H118" s="212"/>
      <c r="I118" s="212"/>
      <c r="J118" s="213"/>
      <c r="K118" s="188">
        <f>SUM(K108:K117)</f>
        <v>725713414</v>
      </c>
      <c r="L118" s="10"/>
    </row>
    <row r="119" spans="1:13" ht="15.6">
      <c r="A119" s="5"/>
      <c r="B119" s="9"/>
      <c r="C119" s="195" t="s">
        <v>394</v>
      </c>
      <c r="D119" s="226" t="s">
        <v>620</v>
      </c>
      <c r="E119" s="227"/>
      <c r="F119" s="227"/>
      <c r="G119" s="227"/>
      <c r="H119" s="227"/>
      <c r="I119" s="227"/>
      <c r="J119" s="227"/>
      <c r="K119" s="210"/>
      <c r="L119" s="10"/>
      <c r="M119" s="5"/>
    </row>
    <row r="120" spans="1:13" ht="30">
      <c r="A120" s="5"/>
      <c r="B120" s="9"/>
      <c r="C120" s="181" t="s">
        <v>395</v>
      </c>
      <c r="D120" s="190"/>
      <c r="E120" s="190"/>
      <c r="F120" s="190"/>
      <c r="G120" s="183" t="s">
        <v>348</v>
      </c>
      <c r="H120" s="182" t="s">
        <v>97</v>
      </c>
      <c r="I120" s="166">
        <v>10848</v>
      </c>
      <c r="J120" s="165">
        <v>10360</v>
      </c>
      <c r="K120" s="184">
        <f t="shared" ref="K120:K124" si="9">+ROUND(I120*J120,0)</f>
        <v>112385280</v>
      </c>
      <c r="L120" s="10"/>
      <c r="M120" s="5"/>
    </row>
    <row r="121" spans="1:13" ht="15.6">
      <c r="A121" s="5"/>
      <c r="B121" s="9"/>
      <c r="C121" s="181" t="s">
        <v>396</v>
      </c>
      <c r="D121" s="190"/>
      <c r="E121" s="190"/>
      <c r="F121" s="190"/>
      <c r="G121" s="183" t="s">
        <v>592</v>
      </c>
      <c r="H121" s="182" t="s">
        <v>97</v>
      </c>
      <c r="I121" s="166">
        <v>22740</v>
      </c>
      <c r="J121" s="165">
        <v>52638</v>
      </c>
      <c r="K121" s="184">
        <f t="shared" si="9"/>
        <v>1196988120</v>
      </c>
      <c r="L121" s="10"/>
      <c r="M121" s="5"/>
    </row>
    <row r="122" spans="1:13" ht="17.399999999999999">
      <c r="A122" s="5"/>
      <c r="B122" s="9"/>
      <c r="C122" s="181" t="s">
        <v>397</v>
      </c>
      <c r="D122" s="190"/>
      <c r="E122" s="190"/>
      <c r="F122" s="190"/>
      <c r="G122" s="183" t="s">
        <v>612</v>
      </c>
      <c r="H122" s="182" t="s">
        <v>85</v>
      </c>
      <c r="I122" s="166">
        <v>17</v>
      </c>
      <c r="J122" s="165">
        <v>737829</v>
      </c>
      <c r="K122" s="184">
        <f t="shared" si="9"/>
        <v>12543093</v>
      </c>
      <c r="L122" s="10"/>
      <c r="M122" s="5"/>
    </row>
    <row r="123" spans="1:13" ht="15.6">
      <c r="A123" s="5"/>
      <c r="B123" s="9"/>
      <c r="C123" s="181" t="s">
        <v>398</v>
      </c>
      <c r="D123" s="190"/>
      <c r="E123" s="190"/>
      <c r="F123" s="190"/>
      <c r="G123" s="183" t="s">
        <v>613</v>
      </c>
      <c r="H123" s="182" t="s">
        <v>100</v>
      </c>
      <c r="I123" s="166">
        <v>63</v>
      </c>
      <c r="J123" s="165">
        <v>3286451</v>
      </c>
      <c r="K123" s="184">
        <f t="shared" si="9"/>
        <v>207046413</v>
      </c>
      <c r="L123" s="10"/>
      <c r="M123" s="5"/>
    </row>
    <row r="124" spans="1:13" ht="30">
      <c r="A124" s="5"/>
      <c r="B124" s="9"/>
      <c r="C124" s="181" t="s">
        <v>399</v>
      </c>
      <c r="D124" s="190"/>
      <c r="E124" s="190"/>
      <c r="F124" s="190"/>
      <c r="G124" s="183" t="s">
        <v>616</v>
      </c>
      <c r="H124" s="187" t="s">
        <v>86</v>
      </c>
      <c r="I124" s="166">
        <v>12</v>
      </c>
      <c r="J124" s="165">
        <v>326983</v>
      </c>
      <c r="K124" s="184">
        <f t="shared" si="9"/>
        <v>3923796</v>
      </c>
      <c r="L124" s="10"/>
      <c r="M124" s="5"/>
    </row>
    <row r="125" spans="1:13" s="5" customFormat="1" ht="15.6">
      <c r="B125" s="9"/>
      <c r="C125" s="211" t="str">
        <f>+CONCATENATE("SUB TOTAL ",C119,"",D119)</f>
        <v>SUB TOTAL 5.3. VIADUCTOS L= 27 m (3)</v>
      </c>
      <c r="D125" s="212"/>
      <c r="E125" s="212"/>
      <c r="F125" s="212"/>
      <c r="G125" s="212"/>
      <c r="H125" s="212"/>
      <c r="I125" s="212"/>
      <c r="J125" s="213"/>
      <c r="K125" s="188">
        <f>SUM(K120:K124)</f>
        <v>1532886702</v>
      </c>
      <c r="L125" s="10"/>
    </row>
    <row r="126" spans="1:13" ht="15.6">
      <c r="A126" s="5"/>
      <c r="B126" s="9"/>
      <c r="C126" s="195" t="s">
        <v>400</v>
      </c>
      <c r="D126" s="226" t="s">
        <v>621</v>
      </c>
      <c r="E126" s="227"/>
      <c r="F126" s="227"/>
      <c r="G126" s="227"/>
      <c r="H126" s="227"/>
      <c r="I126" s="227"/>
      <c r="J126" s="227"/>
      <c r="K126" s="210"/>
      <c r="L126" s="10"/>
      <c r="M126" s="5"/>
    </row>
    <row r="127" spans="1:13" ht="30">
      <c r="A127" s="5"/>
      <c r="B127" s="9"/>
      <c r="C127" s="181" t="s">
        <v>401</v>
      </c>
      <c r="D127" s="190"/>
      <c r="E127" s="190"/>
      <c r="F127" s="190"/>
      <c r="G127" s="183" t="s">
        <v>348</v>
      </c>
      <c r="H127" s="182" t="s">
        <v>97</v>
      </c>
      <c r="I127" s="166">
        <v>3616</v>
      </c>
      <c r="J127" s="165">
        <v>10360</v>
      </c>
      <c r="K127" s="184">
        <f t="shared" ref="K127:K131" si="10">+ROUND(I127*J127,0)</f>
        <v>37461760</v>
      </c>
      <c r="L127" s="10"/>
      <c r="M127" s="5"/>
    </row>
    <row r="128" spans="1:13" ht="15.6">
      <c r="A128" s="5"/>
      <c r="B128" s="9"/>
      <c r="C128" s="181" t="s">
        <v>402</v>
      </c>
      <c r="D128" s="190"/>
      <c r="E128" s="190"/>
      <c r="F128" s="190"/>
      <c r="G128" s="183" t="s">
        <v>592</v>
      </c>
      <c r="H128" s="182" t="s">
        <v>97</v>
      </c>
      <c r="I128" s="166">
        <v>6082</v>
      </c>
      <c r="J128" s="165">
        <v>52638</v>
      </c>
      <c r="K128" s="184">
        <f t="shared" si="10"/>
        <v>320144316</v>
      </c>
      <c r="L128" s="10"/>
      <c r="M128" s="5"/>
    </row>
    <row r="129" spans="1:13" ht="17.399999999999999">
      <c r="A129" s="5"/>
      <c r="B129" s="9"/>
      <c r="C129" s="181" t="s">
        <v>403</v>
      </c>
      <c r="D129" s="190"/>
      <c r="E129" s="190"/>
      <c r="F129" s="190"/>
      <c r="G129" s="183" t="s">
        <v>612</v>
      </c>
      <c r="H129" s="182" t="s">
        <v>85</v>
      </c>
      <c r="I129" s="166">
        <v>6</v>
      </c>
      <c r="J129" s="165">
        <v>737829</v>
      </c>
      <c r="K129" s="184">
        <f t="shared" si="10"/>
        <v>4426974</v>
      </c>
      <c r="L129" s="10"/>
      <c r="M129" s="5"/>
    </row>
    <row r="130" spans="1:13" ht="15.6">
      <c r="A130" s="5"/>
      <c r="B130" s="9"/>
      <c r="C130" s="181" t="s">
        <v>404</v>
      </c>
      <c r="D130" s="190"/>
      <c r="E130" s="190"/>
      <c r="F130" s="190"/>
      <c r="G130" s="183" t="s">
        <v>613</v>
      </c>
      <c r="H130" s="182" t="s">
        <v>100</v>
      </c>
      <c r="I130" s="166">
        <v>13</v>
      </c>
      <c r="J130" s="165">
        <v>3286451</v>
      </c>
      <c r="K130" s="184">
        <f t="shared" si="10"/>
        <v>42723863</v>
      </c>
      <c r="L130" s="10"/>
      <c r="M130" s="5"/>
    </row>
    <row r="131" spans="1:13" ht="30">
      <c r="A131" s="5"/>
      <c r="B131" s="9"/>
      <c r="C131" s="181" t="s">
        <v>405</v>
      </c>
      <c r="D131" s="190"/>
      <c r="E131" s="190"/>
      <c r="F131" s="190"/>
      <c r="G131" s="183" t="s">
        <v>616</v>
      </c>
      <c r="H131" s="187" t="s">
        <v>86</v>
      </c>
      <c r="I131" s="166">
        <v>4</v>
      </c>
      <c r="J131" s="165">
        <v>326983</v>
      </c>
      <c r="K131" s="184">
        <f t="shared" si="10"/>
        <v>1307932</v>
      </c>
      <c r="L131" s="10"/>
      <c r="M131" s="5"/>
    </row>
    <row r="132" spans="1:13" s="5" customFormat="1" ht="15.6">
      <c r="B132" s="9"/>
      <c r="C132" s="211" t="str">
        <f>+CONCATENATE("SUB TOTAL ",C126,"",D126)</f>
        <v>SUB TOTAL 5.4. VIADUCTOS L= 20 m</v>
      </c>
      <c r="D132" s="212"/>
      <c r="E132" s="212"/>
      <c r="F132" s="212"/>
      <c r="G132" s="212"/>
      <c r="H132" s="212"/>
      <c r="I132" s="212"/>
      <c r="J132" s="213"/>
      <c r="K132" s="188">
        <f>SUM(K127:K131)</f>
        <v>406064845</v>
      </c>
      <c r="L132" s="10"/>
    </row>
    <row r="133" spans="1:13" s="5" customFormat="1" ht="16.2" thickBot="1">
      <c r="B133" s="9"/>
      <c r="C133" s="223" t="str">
        <f>+CONCATENATE("SUB TOTAL ",C94,"",D94)</f>
        <v>SUB TOTAL 5. VIADUCTOS</v>
      </c>
      <c r="D133" s="224"/>
      <c r="E133" s="224"/>
      <c r="F133" s="224"/>
      <c r="G133" s="224"/>
      <c r="H133" s="224"/>
      <c r="I133" s="224"/>
      <c r="J133" s="225"/>
      <c r="K133" s="188">
        <f>+K106+K118+K125+K132</f>
        <v>4360217577</v>
      </c>
      <c r="L133" s="10"/>
    </row>
    <row r="134" spans="1:13" ht="16.2" thickBot="1">
      <c r="A134" s="5"/>
      <c r="B134" s="9"/>
      <c r="C134" s="198" t="s">
        <v>406</v>
      </c>
      <c r="D134" s="220" t="s">
        <v>155</v>
      </c>
      <c r="E134" s="221"/>
      <c r="F134" s="221"/>
      <c r="G134" s="221"/>
      <c r="H134" s="221"/>
      <c r="I134" s="221"/>
      <c r="J134" s="221"/>
      <c r="K134" s="222"/>
      <c r="L134" s="10"/>
      <c r="M134" s="5"/>
    </row>
    <row r="135" spans="1:13" ht="15.6">
      <c r="A135" s="5"/>
      <c r="B135" s="9"/>
      <c r="C135" s="195" t="s">
        <v>407</v>
      </c>
      <c r="D135" s="226" t="s">
        <v>157</v>
      </c>
      <c r="E135" s="227"/>
      <c r="F135" s="227"/>
      <c r="G135" s="227"/>
      <c r="H135" s="227"/>
      <c r="I135" s="227"/>
      <c r="J135" s="227"/>
      <c r="K135" s="210"/>
      <c r="L135" s="10"/>
      <c r="M135" s="5"/>
    </row>
    <row r="136" spans="1:13" ht="17.399999999999999">
      <c r="A136" s="5"/>
      <c r="B136" s="9"/>
      <c r="C136" s="181" t="s">
        <v>408</v>
      </c>
      <c r="D136" s="190"/>
      <c r="E136" s="190"/>
      <c r="F136" s="190"/>
      <c r="G136" s="183" t="s">
        <v>99</v>
      </c>
      <c r="H136" s="182" t="s">
        <v>85</v>
      </c>
      <c r="I136" s="166">
        <v>62</v>
      </c>
      <c r="J136" s="165">
        <v>71803</v>
      </c>
      <c r="K136" s="184">
        <f t="shared" ref="K136:K165" si="11">+ROUND(I136*J136,0)</f>
        <v>4451786</v>
      </c>
      <c r="L136" s="10"/>
      <c r="M136" s="5"/>
    </row>
    <row r="137" spans="1:13" ht="17.399999999999999">
      <c r="A137" s="5"/>
      <c r="B137" s="9"/>
      <c r="C137" s="181" t="s">
        <v>409</v>
      </c>
      <c r="D137" s="190"/>
      <c r="E137" s="190"/>
      <c r="F137" s="190"/>
      <c r="G137" s="183" t="s">
        <v>161</v>
      </c>
      <c r="H137" s="187" t="s">
        <v>84</v>
      </c>
      <c r="I137" s="166">
        <v>48</v>
      </c>
      <c r="J137" s="165">
        <v>1538744</v>
      </c>
      <c r="K137" s="184">
        <f t="shared" si="11"/>
        <v>73859712</v>
      </c>
      <c r="L137" s="10"/>
      <c r="M137" s="5"/>
    </row>
    <row r="138" spans="1:13" ht="17.399999999999999">
      <c r="A138" s="5"/>
      <c r="B138" s="9"/>
      <c r="C138" s="181" t="s">
        <v>410</v>
      </c>
      <c r="D138" s="190"/>
      <c r="E138" s="190"/>
      <c r="F138" s="190"/>
      <c r="G138" s="183" t="s">
        <v>162</v>
      </c>
      <c r="H138" s="187" t="s">
        <v>84</v>
      </c>
      <c r="I138" s="166">
        <v>25</v>
      </c>
      <c r="J138" s="165">
        <v>1424691</v>
      </c>
      <c r="K138" s="184">
        <f t="shared" si="11"/>
        <v>35617275</v>
      </c>
      <c r="L138" s="10"/>
      <c r="M138" s="5"/>
    </row>
    <row r="139" spans="1:13" ht="17.399999999999999">
      <c r="A139" s="5"/>
      <c r="B139" s="9"/>
      <c r="C139" s="181" t="s">
        <v>411</v>
      </c>
      <c r="D139" s="190"/>
      <c r="E139" s="190"/>
      <c r="F139" s="190"/>
      <c r="G139" s="183" t="s">
        <v>163</v>
      </c>
      <c r="H139" s="187" t="s">
        <v>84</v>
      </c>
      <c r="I139" s="166">
        <v>3</v>
      </c>
      <c r="J139" s="165">
        <v>1537532</v>
      </c>
      <c r="K139" s="184">
        <f t="shared" si="11"/>
        <v>4612596</v>
      </c>
      <c r="L139" s="10"/>
      <c r="M139" s="5"/>
    </row>
    <row r="140" spans="1:13" ht="30">
      <c r="A140" s="5"/>
      <c r="B140" s="9"/>
      <c r="C140" s="181" t="s">
        <v>412</v>
      </c>
      <c r="D140" s="190"/>
      <c r="E140" s="190"/>
      <c r="F140" s="190"/>
      <c r="G140" s="183" t="s">
        <v>164</v>
      </c>
      <c r="H140" s="187" t="s">
        <v>97</v>
      </c>
      <c r="I140" s="166">
        <v>9548</v>
      </c>
      <c r="J140" s="165">
        <v>10196</v>
      </c>
      <c r="K140" s="184">
        <f t="shared" si="11"/>
        <v>97351408</v>
      </c>
      <c r="L140" s="10"/>
      <c r="M140" s="5"/>
    </row>
    <row r="141" spans="1:13" ht="30">
      <c r="A141" s="5"/>
      <c r="B141" s="9"/>
      <c r="C141" s="181" t="s">
        <v>413</v>
      </c>
      <c r="D141" s="190"/>
      <c r="E141" s="190"/>
      <c r="F141" s="190"/>
      <c r="G141" s="183" t="s">
        <v>165</v>
      </c>
      <c r="H141" s="187" t="s">
        <v>84</v>
      </c>
      <c r="I141" s="166">
        <v>2</v>
      </c>
      <c r="J141" s="165">
        <v>1543800</v>
      </c>
      <c r="K141" s="184">
        <f t="shared" si="11"/>
        <v>3087600</v>
      </c>
      <c r="L141" s="10"/>
      <c r="M141" s="5"/>
    </row>
    <row r="142" spans="1:13" ht="15.6">
      <c r="A142" s="5"/>
      <c r="B142" s="9"/>
      <c r="C142" s="181" t="s">
        <v>414</v>
      </c>
      <c r="D142" s="190"/>
      <c r="E142" s="190"/>
      <c r="F142" s="190"/>
      <c r="G142" s="183" t="s">
        <v>166</v>
      </c>
      <c r="H142" s="187" t="s">
        <v>83</v>
      </c>
      <c r="I142" s="166">
        <v>30</v>
      </c>
      <c r="J142" s="165">
        <v>104693</v>
      </c>
      <c r="K142" s="184">
        <f t="shared" ref="K142:K144" si="12">+ROUND(I142*J142,0)</f>
        <v>3140790</v>
      </c>
      <c r="L142" s="10"/>
      <c r="M142" s="5"/>
    </row>
    <row r="143" spans="1:13" ht="30">
      <c r="A143" s="5"/>
      <c r="B143" s="9"/>
      <c r="C143" s="181" t="s">
        <v>415</v>
      </c>
      <c r="D143" s="190"/>
      <c r="E143" s="190"/>
      <c r="F143" s="190"/>
      <c r="G143" s="183" t="s">
        <v>167</v>
      </c>
      <c r="H143" s="187" t="s">
        <v>83</v>
      </c>
      <c r="I143" s="166">
        <v>13</v>
      </c>
      <c r="J143" s="165">
        <v>229229</v>
      </c>
      <c r="K143" s="184">
        <f t="shared" si="12"/>
        <v>2979977</v>
      </c>
      <c r="L143" s="10"/>
      <c r="M143" s="5"/>
    </row>
    <row r="144" spans="1:13" ht="15.6">
      <c r="A144" s="5"/>
      <c r="B144" s="9"/>
      <c r="C144" s="181" t="s">
        <v>416</v>
      </c>
      <c r="D144" s="190"/>
      <c r="E144" s="190"/>
      <c r="F144" s="190"/>
      <c r="G144" s="183" t="s">
        <v>168</v>
      </c>
      <c r="H144" s="187" t="s">
        <v>97</v>
      </c>
      <c r="I144" s="166">
        <v>391</v>
      </c>
      <c r="J144" s="165">
        <v>44239</v>
      </c>
      <c r="K144" s="184">
        <f t="shared" si="12"/>
        <v>17297449</v>
      </c>
      <c r="L144" s="10"/>
      <c r="M144" s="5"/>
    </row>
    <row r="145" spans="1:13" ht="30">
      <c r="A145" s="5"/>
      <c r="B145" s="9"/>
      <c r="C145" s="181" t="s">
        <v>417</v>
      </c>
      <c r="D145" s="190"/>
      <c r="E145" s="190"/>
      <c r="F145" s="190"/>
      <c r="G145" s="183" t="s">
        <v>169</v>
      </c>
      <c r="H145" s="182" t="s">
        <v>97</v>
      </c>
      <c r="I145" s="166">
        <v>953</v>
      </c>
      <c r="J145" s="165">
        <v>52816</v>
      </c>
      <c r="K145" s="184">
        <f t="shared" si="11"/>
        <v>50333648</v>
      </c>
      <c r="L145" s="10"/>
      <c r="M145" s="5"/>
    </row>
    <row r="146" spans="1:13" ht="45">
      <c r="A146" s="5"/>
      <c r="B146" s="9"/>
      <c r="C146" s="181" t="s">
        <v>418</v>
      </c>
      <c r="D146" s="190"/>
      <c r="E146" s="190"/>
      <c r="F146" s="190"/>
      <c r="G146" s="183" t="s">
        <v>170</v>
      </c>
      <c r="H146" s="182" t="s">
        <v>86</v>
      </c>
      <c r="I146" s="166">
        <v>3</v>
      </c>
      <c r="J146" s="165">
        <v>197567207</v>
      </c>
      <c r="K146" s="184">
        <f t="shared" si="11"/>
        <v>592701621</v>
      </c>
      <c r="L146" s="10"/>
      <c r="M146" s="5"/>
    </row>
    <row r="147" spans="1:13" ht="45">
      <c r="A147" s="5"/>
      <c r="B147" s="9"/>
      <c r="C147" s="181" t="s">
        <v>419</v>
      </c>
      <c r="D147" s="190"/>
      <c r="E147" s="190"/>
      <c r="F147" s="190"/>
      <c r="G147" s="183" t="s">
        <v>171</v>
      </c>
      <c r="H147" s="187" t="s">
        <v>86</v>
      </c>
      <c r="I147" s="166">
        <v>2</v>
      </c>
      <c r="J147" s="165">
        <v>92188632</v>
      </c>
      <c r="K147" s="184">
        <f t="shared" ref="K147:K164" si="13">+ROUND(I147*J147,0)</f>
        <v>184377264</v>
      </c>
      <c r="L147" s="10"/>
      <c r="M147" s="5"/>
    </row>
    <row r="148" spans="1:13" ht="45">
      <c r="A148" s="5"/>
      <c r="B148" s="9"/>
      <c r="C148" s="181" t="s">
        <v>420</v>
      </c>
      <c r="D148" s="190"/>
      <c r="E148" s="190"/>
      <c r="F148" s="190"/>
      <c r="G148" s="183" t="s">
        <v>172</v>
      </c>
      <c r="H148" s="182" t="s">
        <v>86</v>
      </c>
      <c r="I148" s="166">
        <v>4</v>
      </c>
      <c r="J148" s="165">
        <v>44466101</v>
      </c>
      <c r="K148" s="184">
        <f t="shared" si="13"/>
        <v>177864404</v>
      </c>
      <c r="L148" s="10"/>
      <c r="M148" s="5"/>
    </row>
    <row r="149" spans="1:13" ht="45">
      <c r="A149" s="5"/>
      <c r="B149" s="9"/>
      <c r="C149" s="181" t="s">
        <v>421</v>
      </c>
      <c r="D149" s="190"/>
      <c r="E149" s="190"/>
      <c r="F149" s="190"/>
      <c r="G149" s="183" t="s">
        <v>173</v>
      </c>
      <c r="H149" s="182" t="s">
        <v>86</v>
      </c>
      <c r="I149" s="166">
        <v>4</v>
      </c>
      <c r="J149" s="165">
        <v>107175731</v>
      </c>
      <c r="K149" s="184">
        <f t="shared" si="13"/>
        <v>428702924</v>
      </c>
      <c r="L149" s="10"/>
      <c r="M149" s="5"/>
    </row>
    <row r="150" spans="1:13" ht="30">
      <c r="A150" s="5"/>
      <c r="B150" s="9"/>
      <c r="C150" s="181" t="s">
        <v>422</v>
      </c>
      <c r="D150" s="190"/>
      <c r="E150" s="190"/>
      <c r="F150" s="190"/>
      <c r="G150" s="183" t="s">
        <v>174</v>
      </c>
      <c r="H150" s="182" t="s">
        <v>86</v>
      </c>
      <c r="I150" s="166">
        <v>1</v>
      </c>
      <c r="J150" s="165">
        <v>1591463</v>
      </c>
      <c r="K150" s="184">
        <f t="shared" si="13"/>
        <v>1591463</v>
      </c>
      <c r="L150" s="10"/>
      <c r="M150" s="5"/>
    </row>
    <row r="151" spans="1:13" ht="30">
      <c r="A151" s="5"/>
      <c r="B151" s="9"/>
      <c r="C151" s="181" t="s">
        <v>423</v>
      </c>
      <c r="D151" s="190"/>
      <c r="E151" s="190"/>
      <c r="F151" s="190"/>
      <c r="G151" s="183" t="s">
        <v>175</v>
      </c>
      <c r="H151" s="182" t="s">
        <v>86</v>
      </c>
      <c r="I151" s="166">
        <v>2</v>
      </c>
      <c r="J151" s="165">
        <v>640054</v>
      </c>
      <c r="K151" s="184">
        <f t="shared" si="13"/>
        <v>1280108</v>
      </c>
      <c r="L151" s="10"/>
      <c r="M151" s="5"/>
    </row>
    <row r="152" spans="1:13" ht="30">
      <c r="A152" s="5"/>
      <c r="B152" s="9"/>
      <c r="C152" s="181" t="s">
        <v>424</v>
      </c>
      <c r="D152" s="190"/>
      <c r="E152" s="190"/>
      <c r="F152" s="190"/>
      <c r="G152" s="183" t="s">
        <v>176</v>
      </c>
      <c r="H152" s="182" t="s">
        <v>86</v>
      </c>
      <c r="I152" s="166">
        <v>2</v>
      </c>
      <c r="J152" s="165">
        <v>81687501</v>
      </c>
      <c r="K152" s="184">
        <f t="shared" si="13"/>
        <v>163375002</v>
      </c>
      <c r="L152" s="10"/>
      <c r="M152" s="5"/>
    </row>
    <row r="153" spans="1:13" ht="15.6">
      <c r="A153" s="5"/>
      <c r="B153" s="9"/>
      <c r="C153" s="181" t="s">
        <v>425</v>
      </c>
      <c r="D153" s="190"/>
      <c r="E153" s="190"/>
      <c r="F153" s="190"/>
      <c r="G153" s="183" t="s">
        <v>177</v>
      </c>
      <c r="H153" s="182" t="s">
        <v>86</v>
      </c>
      <c r="I153" s="166">
        <v>1</v>
      </c>
      <c r="J153" s="165">
        <v>7187726</v>
      </c>
      <c r="K153" s="184">
        <f t="shared" si="13"/>
        <v>7187726</v>
      </c>
      <c r="L153" s="10"/>
      <c r="M153" s="5"/>
    </row>
    <row r="154" spans="1:13" ht="30">
      <c r="A154" s="5"/>
      <c r="B154" s="9"/>
      <c r="C154" s="181" t="s">
        <v>426</v>
      </c>
      <c r="D154" s="190"/>
      <c r="E154" s="190"/>
      <c r="F154" s="190"/>
      <c r="G154" s="183" t="s">
        <v>178</v>
      </c>
      <c r="H154" s="182" t="s">
        <v>86</v>
      </c>
      <c r="I154" s="166">
        <v>2</v>
      </c>
      <c r="J154" s="165">
        <v>22358960</v>
      </c>
      <c r="K154" s="184">
        <f t="shared" si="13"/>
        <v>44717920</v>
      </c>
      <c r="L154" s="10"/>
      <c r="M154" s="5"/>
    </row>
    <row r="155" spans="1:13" ht="30">
      <c r="A155" s="5"/>
      <c r="B155" s="9"/>
      <c r="C155" s="181" t="s">
        <v>427</v>
      </c>
      <c r="D155" s="190"/>
      <c r="E155" s="190"/>
      <c r="F155" s="190"/>
      <c r="G155" s="183" t="s">
        <v>179</v>
      </c>
      <c r="H155" s="182" t="s">
        <v>86</v>
      </c>
      <c r="I155" s="166">
        <v>2</v>
      </c>
      <c r="J155" s="165">
        <v>4586781</v>
      </c>
      <c r="K155" s="184">
        <f t="shared" si="13"/>
        <v>9173562</v>
      </c>
      <c r="L155" s="10"/>
      <c r="M155" s="5"/>
    </row>
    <row r="156" spans="1:13" ht="30">
      <c r="A156" s="5"/>
      <c r="B156" s="9"/>
      <c r="C156" s="181" t="s">
        <v>428</v>
      </c>
      <c r="D156" s="190"/>
      <c r="E156" s="190"/>
      <c r="F156" s="190"/>
      <c r="G156" s="183" t="s">
        <v>180</v>
      </c>
      <c r="H156" s="182" t="s">
        <v>86</v>
      </c>
      <c r="I156" s="166">
        <v>1</v>
      </c>
      <c r="J156" s="165">
        <v>22358960</v>
      </c>
      <c r="K156" s="184">
        <f t="shared" si="13"/>
        <v>22358960</v>
      </c>
      <c r="L156" s="10"/>
      <c r="M156" s="5"/>
    </row>
    <row r="157" spans="1:13" ht="30">
      <c r="A157" s="5"/>
      <c r="B157" s="9"/>
      <c r="C157" s="181" t="s">
        <v>429</v>
      </c>
      <c r="D157" s="190"/>
      <c r="E157" s="190"/>
      <c r="F157" s="190"/>
      <c r="G157" s="183" t="s">
        <v>181</v>
      </c>
      <c r="H157" s="182" t="s">
        <v>86</v>
      </c>
      <c r="I157" s="166">
        <v>1</v>
      </c>
      <c r="J157" s="165">
        <v>22358960</v>
      </c>
      <c r="K157" s="184">
        <f t="shared" si="13"/>
        <v>22358960</v>
      </c>
      <c r="L157" s="10"/>
      <c r="M157" s="5"/>
    </row>
    <row r="158" spans="1:13" ht="30">
      <c r="A158" s="5"/>
      <c r="B158" s="9"/>
      <c r="C158" s="181" t="s">
        <v>430</v>
      </c>
      <c r="D158" s="190"/>
      <c r="E158" s="190"/>
      <c r="F158" s="190"/>
      <c r="G158" s="183" t="s">
        <v>182</v>
      </c>
      <c r="H158" s="182" t="s">
        <v>86</v>
      </c>
      <c r="I158" s="166">
        <v>1</v>
      </c>
      <c r="J158" s="165">
        <v>22358960</v>
      </c>
      <c r="K158" s="184">
        <f t="shared" si="13"/>
        <v>22358960</v>
      </c>
      <c r="L158" s="10"/>
      <c r="M158" s="5"/>
    </row>
    <row r="159" spans="1:13" ht="30">
      <c r="A159" s="5"/>
      <c r="B159" s="9"/>
      <c r="C159" s="181" t="s">
        <v>431</v>
      </c>
      <c r="D159" s="190"/>
      <c r="E159" s="190"/>
      <c r="F159" s="190"/>
      <c r="G159" s="183" t="s">
        <v>183</v>
      </c>
      <c r="H159" s="182" t="s">
        <v>86</v>
      </c>
      <c r="I159" s="166">
        <v>1</v>
      </c>
      <c r="J159" s="165">
        <v>944172364</v>
      </c>
      <c r="K159" s="184">
        <f t="shared" si="13"/>
        <v>944172364</v>
      </c>
      <c r="L159" s="10"/>
      <c r="M159" s="5"/>
    </row>
    <row r="160" spans="1:13" ht="15.6">
      <c r="A160" s="5"/>
      <c r="B160" s="9"/>
      <c r="C160" s="181" t="s">
        <v>432</v>
      </c>
      <c r="D160" s="190"/>
      <c r="E160" s="190"/>
      <c r="F160" s="190"/>
      <c r="G160" s="183" t="s">
        <v>184</v>
      </c>
      <c r="H160" s="182" t="s">
        <v>86</v>
      </c>
      <c r="I160" s="166">
        <v>1</v>
      </c>
      <c r="J160" s="165">
        <v>158801353</v>
      </c>
      <c r="K160" s="184">
        <f t="shared" si="13"/>
        <v>158801353</v>
      </c>
      <c r="L160" s="10"/>
      <c r="M160" s="5"/>
    </row>
    <row r="161" spans="1:13" ht="30">
      <c r="A161" s="5"/>
      <c r="B161" s="9"/>
      <c r="C161" s="181" t="s">
        <v>433</v>
      </c>
      <c r="D161" s="190"/>
      <c r="E161" s="190"/>
      <c r="F161" s="190"/>
      <c r="G161" s="183" t="s">
        <v>185</v>
      </c>
      <c r="H161" s="187" t="s">
        <v>83</v>
      </c>
      <c r="I161" s="166">
        <v>13.5</v>
      </c>
      <c r="J161" s="165">
        <v>38476</v>
      </c>
      <c r="K161" s="184">
        <f t="shared" si="13"/>
        <v>519426</v>
      </c>
      <c r="L161" s="10"/>
      <c r="M161" s="5"/>
    </row>
    <row r="162" spans="1:13" ht="15.6">
      <c r="A162" s="5"/>
      <c r="B162" s="9"/>
      <c r="C162" s="181" t="s">
        <v>434</v>
      </c>
      <c r="D162" s="190"/>
      <c r="E162" s="190"/>
      <c r="F162" s="190"/>
      <c r="G162" s="183" t="s">
        <v>186</v>
      </c>
      <c r="H162" s="182" t="s">
        <v>86</v>
      </c>
      <c r="I162" s="166">
        <v>1</v>
      </c>
      <c r="J162" s="165">
        <v>917645</v>
      </c>
      <c r="K162" s="184">
        <f t="shared" si="13"/>
        <v>917645</v>
      </c>
      <c r="L162" s="10"/>
      <c r="M162" s="5"/>
    </row>
    <row r="163" spans="1:13" ht="15.6">
      <c r="A163" s="5"/>
      <c r="B163" s="9"/>
      <c r="C163" s="181" t="s">
        <v>435</v>
      </c>
      <c r="D163" s="190"/>
      <c r="E163" s="190"/>
      <c r="F163" s="190"/>
      <c r="G163" s="183" t="s">
        <v>187</v>
      </c>
      <c r="H163" s="182" t="s">
        <v>86</v>
      </c>
      <c r="I163" s="166">
        <v>2</v>
      </c>
      <c r="J163" s="165">
        <v>2918485</v>
      </c>
      <c r="K163" s="184">
        <f t="shared" si="13"/>
        <v>5836970</v>
      </c>
      <c r="L163" s="10"/>
      <c r="M163" s="5"/>
    </row>
    <row r="164" spans="1:13" ht="15.6">
      <c r="A164" s="5"/>
      <c r="B164" s="9"/>
      <c r="C164" s="181" t="s">
        <v>436</v>
      </c>
      <c r="D164" s="190"/>
      <c r="E164" s="190"/>
      <c r="F164" s="190"/>
      <c r="G164" s="183" t="s">
        <v>188</v>
      </c>
      <c r="H164" s="182" t="s">
        <v>86</v>
      </c>
      <c r="I164" s="166">
        <v>1</v>
      </c>
      <c r="J164" s="165">
        <v>28910075</v>
      </c>
      <c r="K164" s="184">
        <f t="shared" si="13"/>
        <v>28910075</v>
      </c>
      <c r="L164" s="10"/>
      <c r="M164" s="5"/>
    </row>
    <row r="165" spans="1:13" ht="15.6">
      <c r="A165" s="5"/>
      <c r="B165" s="9"/>
      <c r="C165" s="181" t="s">
        <v>437</v>
      </c>
      <c r="D165" s="190"/>
      <c r="E165" s="190"/>
      <c r="F165" s="190"/>
      <c r="G165" s="183" t="s">
        <v>189</v>
      </c>
      <c r="H165" s="182" t="s">
        <v>86</v>
      </c>
      <c r="I165" s="166">
        <v>1</v>
      </c>
      <c r="J165" s="165">
        <v>23171414</v>
      </c>
      <c r="K165" s="184">
        <f t="shared" si="11"/>
        <v>23171414</v>
      </c>
      <c r="L165" s="10"/>
      <c r="M165" s="5"/>
    </row>
    <row r="166" spans="1:13" s="5" customFormat="1" ht="15.6">
      <c r="B166" s="9"/>
      <c r="C166" s="211" t="str">
        <f>+CONCATENATE("SUB TOTAL ",C135,"",D135)</f>
        <v>SUB TOTAL 6.1. CAMARA DE MEZCLA RÁPIDA</v>
      </c>
      <c r="D166" s="212"/>
      <c r="E166" s="212"/>
      <c r="F166" s="212"/>
      <c r="G166" s="212"/>
      <c r="H166" s="212"/>
      <c r="I166" s="212"/>
      <c r="J166" s="213"/>
      <c r="K166" s="188">
        <f>SUM(K135:K165)</f>
        <v>3133110362</v>
      </c>
      <c r="L166" s="10"/>
    </row>
    <row r="167" spans="1:13" ht="15.6">
      <c r="A167" s="5"/>
      <c r="B167" s="9"/>
      <c r="C167" s="191" t="s">
        <v>438</v>
      </c>
      <c r="D167" s="208" t="s">
        <v>190</v>
      </c>
      <c r="E167" s="209"/>
      <c r="F167" s="209"/>
      <c r="G167" s="209"/>
      <c r="H167" s="209"/>
      <c r="I167" s="209"/>
      <c r="J167" s="209"/>
      <c r="K167" s="210"/>
      <c r="L167" s="10"/>
      <c r="M167" s="5"/>
    </row>
    <row r="168" spans="1:13" ht="17.399999999999999">
      <c r="A168" s="5"/>
      <c r="B168" s="9"/>
      <c r="C168" s="181" t="s">
        <v>439</v>
      </c>
      <c r="D168" s="190"/>
      <c r="E168" s="190"/>
      <c r="F168" s="190"/>
      <c r="G168" s="183" t="s">
        <v>99</v>
      </c>
      <c r="H168" s="182" t="s">
        <v>85</v>
      </c>
      <c r="I168" s="166">
        <v>335</v>
      </c>
      <c r="J168" s="165">
        <v>71803</v>
      </c>
      <c r="K168" s="184">
        <f t="shared" ref="K168:K195" si="14">+ROUND(I168*J168,0)</f>
        <v>24054005</v>
      </c>
      <c r="L168" s="10"/>
      <c r="M168" s="5"/>
    </row>
    <row r="169" spans="1:13" ht="17.399999999999999">
      <c r="A169" s="5"/>
      <c r="B169" s="9"/>
      <c r="C169" s="181" t="s">
        <v>440</v>
      </c>
      <c r="D169" s="190"/>
      <c r="E169" s="190"/>
      <c r="F169" s="190"/>
      <c r="G169" s="183" t="s">
        <v>161</v>
      </c>
      <c r="H169" s="187" t="s">
        <v>84</v>
      </c>
      <c r="I169" s="166">
        <v>296</v>
      </c>
      <c r="J169" s="165">
        <v>1538744</v>
      </c>
      <c r="K169" s="184">
        <f t="shared" si="14"/>
        <v>455468224</v>
      </c>
      <c r="L169" s="10"/>
      <c r="M169" s="5"/>
    </row>
    <row r="170" spans="1:13" ht="17.399999999999999">
      <c r="A170" s="5"/>
      <c r="B170" s="9"/>
      <c r="C170" s="181" t="s">
        <v>441</v>
      </c>
      <c r="D170" s="190"/>
      <c r="E170" s="190"/>
      <c r="F170" s="190"/>
      <c r="G170" s="183" t="s">
        <v>162</v>
      </c>
      <c r="H170" s="187" t="s">
        <v>84</v>
      </c>
      <c r="I170" s="166">
        <v>134</v>
      </c>
      <c r="J170" s="165">
        <v>1424691</v>
      </c>
      <c r="K170" s="184">
        <f t="shared" si="14"/>
        <v>190908594</v>
      </c>
      <c r="L170" s="10"/>
      <c r="M170" s="5"/>
    </row>
    <row r="171" spans="1:13" ht="17.399999999999999">
      <c r="A171" s="5"/>
      <c r="B171" s="9"/>
      <c r="C171" s="181" t="s">
        <v>442</v>
      </c>
      <c r="D171" s="190"/>
      <c r="E171" s="190"/>
      <c r="F171" s="190"/>
      <c r="G171" s="183" t="s">
        <v>163</v>
      </c>
      <c r="H171" s="187" t="s">
        <v>84</v>
      </c>
      <c r="I171" s="166">
        <v>7</v>
      </c>
      <c r="J171" s="165">
        <v>1537532</v>
      </c>
      <c r="K171" s="184">
        <f t="shared" si="14"/>
        <v>10762724</v>
      </c>
      <c r="L171" s="10"/>
      <c r="M171" s="5"/>
    </row>
    <row r="172" spans="1:13" ht="30">
      <c r="A172" s="5"/>
      <c r="B172" s="9"/>
      <c r="C172" s="181" t="s">
        <v>443</v>
      </c>
      <c r="D172" s="190"/>
      <c r="E172" s="190"/>
      <c r="F172" s="190"/>
      <c r="G172" s="183" t="s">
        <v>164</v>
      </c>
      <c r="H172" s="187" t="s">
        <v>97</v>
      </c>
      <c r="I172" s="166">
        <v>53489</v>
      </c>
      <c r="J172" s="165">
        <v>10196</v>
      </c>
      <c r="K172" s="184">
        <f t="shared" si="14"/>
        <v>545373844</v>
      </c>
      <c r="L172" s="10"/>
      <c r="M172" s="5"/>
    </row>
    <row r="173" spans="1:13" ht="15.6">
      <c r="A173" s="5"/>
      <c r="B173" s="9"/>
      <c r="C173" s="181" t="s">
        <v>444</v>
      </c>
      <c r="D173" s="190"/>
      <c r="E173" s="190"/>
      <c r="F173" s="190"/>
      <c r="G173" s="183" t="s">
        <v>166</v>
      </c>
      <c r="H173" s="187" t="s">
        <v>83</v>
      </c>
      <c r="I173" s="166">
        <v>79</v>
      </c>
      <c r="J173" s="165">
        <v>104693</v>
      </c>
      <c r="K173" s="184">
        <f t="shared" si="14"/>
        <v>8270747</v>
      </c>
      <c r="L173" s="10"/>
      <c r="M173" s="5"/>
    </row>
    <row r="174" spans="1:13" ht="30">
      <c r="A174" s="5"/>
      <c r="B174" s="9"/>
      <c r="C174" s="181" t="s">
        <v>445</v>
      </c>
      <c r="D174" s="190"/>
      <c r="E174" s="190"/>
      <c r="F174" s="190"/>
      <c r="G174" s="183" t="s">
        <v>169</v>
      </c>
      <c r="H174" s="187" t="s">
        <v>97</v>
      </c>
      <c r="I174" s="166">
        <v>1398</v>
      </c>
      <c r="J174" s="165">
        <v>52816</v>
      </c>
      <c r="K174" s="184">
        <f t="shared" si="14"/>
        <v>73836768</v>
      </c>
      <c r="L174" s="10"/>
      <c r="M174" s="5"/>
    </row>
    <row r="175" spans="1:13" ht="30">
      <c r="A175" s="5"/>
      <c r="B175" s="9"/>
      <c r="C175" s="181" t="s">
        <v>446</v>
      </c>
      <c r="D175" s="190"/>
      <c r="E175" s="190"/>
      <c r="F175" s="190"/>
      <c r="G175" s="183" t="s">
        <v>191</v>
      </c>
      <c r="H175" s="187" t="s">
        <v>97</v>
      </c>
      <c r="I175" s="166">
        <v>210</v>
      </c>
      <c r="J175" s="165">
        <v>51488</v>
      </c>
      <c r="K175" s="184">
        <f t="shared" si="14"/>
        <v>10812480</v>
      </c>
      <c r="L175" s="10"/>
      <c r="M175" s="5"/>
    </row>
    <row r="176" spans="1:13" ht="15.6">
      <c r="A176" s="5"/>
      <c r="B176" s="9"/>
      <c r="C176" s="181" t="s">
        <v>447</v>
      </c>
      <c r="D176" s="190"/>
      <c r="E176" s="190"/>
      <c r="F176" s="190"/>
      <c r="G176" s="183" t="s">
        <v>192</v>
      </c>
      <c r="H176" s="187" t="s">
        <v>83</v>
      </c>
      <c r="I176" s="166">
        <v>67</v>
      </c>
      <c r="J176" s="165">
        <v>416783</v>
      </c>
      <c r="K176" s="184">
        <f t="shared" si="14"/>
        <v>27924461</v>
      </c>
      <c r="L176" s="10"/>
      <c r="M176" s="5"/>
    </row>
    <row r="177" spans="1:13" ht="30">
      <c r="A177" s="5"/>
      <c r="B177" s="9"/>
      <c r="C177" s="181" t="s">
        <v>448</v>
      </c>
      <c r="D177" s="190"/>
      <c r="E177" s="190"/>
      <c r="F177" s="190"/>
      <c r="G177" s="183" t="s">
        <v>193</v>
      </c>
      <c r="H177" s="182" t="s">
        <v>97</v>
      </c>
      <c r="I177" s="166">
        <v>4593</v>
      </c>
      <c r="J177" s="165">
        <v>51778</v>
      </c>
      <c r="K177" s="184">
        <f t="shared" si="14"/>
        <v>237816354</v>
      </c>
      <c r="L177" s="10"/>
      <c r="M177" s="5"/>
    </row>
    <row r="178" spans="1:13" ht="15.6">
      <c r="A178" s="5"/>
      <c r="B178" s="9"/>
      <c r="C178" s="181" t="s">
        <v>449</v>
      </c>
      <c r="D178" s="190"/>
      <c r="E178" s="190"/>
      <c r="F178" s="190"/>
      <c r="G178" s="183" t="s">
        <v>194</v>
      </c>
      <c r="H178" s="182" t="s">
        <v>97</v>
      </c>
      <c r="I178" s="166">
        <v>1766</v>
      </c>
      <c r="J178" s="165">
        <v>50643</v>
      </c>
      <c r="K178" s="184">
        <f t="shared" si="14"/>
        <v>89435538</v>
      </c>
      <c r="L178" s="10"/>
      <c r="M178" s="5"/>
    </row>
    <row r="179" spans="1:13" ht="15.6">
      <c r="A179" s="5"/>
      <c r="B179" s="9"/>
      <c r="C179" s="181" t="s">
        <v>450</v>
      </c>
      <c r="D179" s="190"/>
      <c r="E179" s="190"/>
      <c r="F179" s="190"/>
      <c r="G179" s="183" t="s">
        <v>195</v>
      </c>
      <c r="H179" s="187" t="s">
        <v>97</v>
      </c>
      <c r="I179" s="166">
        <v>5544</v>
      </c>
      <c r="J179" s="165">
        <v>48408</v>
      </c>
      <c r="K179" s="184">
        <f t="shared" si="14"/>
        <v>268373952</v>
      </c>
      <c r="L179" s="10"/>
      <c r="M179" s="5"/>
    </row>
    <row r="180" spans="1:13" ht="15.6">
      <c r="A180" s="5"/>
      <c r="B180" s="9"/>
      <c r="C180" s="181" t="s">
        <v>451</v>
      </c>
      <c r="D180" s="190"/>
      <c r="E180" s="190"/>
      <c r="F180" s="190"/>
      <c r="G180" s="183" t="s">
        <v>196</v>
      </c>
      <c r="H180" s="187" t="s">
        <v>86</v>
      </c>
      <c r="I180" s="166">
        <v>36</v>
      </c>
      <c r="J180" s="165">
        <v>364281681</v>
      </c>
      <c r="K180" s="184">
        <f t="shared" si="14"/>
        <v>13114140516</v>
      </c>
      <c r="L180" s="10"/>
      <c r="M180" s="5"/>
    </row>
    <row r="181" spans="1:13" ht="15.6">
      <c r="A181" s="5"/>
      <c r="B181" s="9"/>
      <c r="C181" s="181" t="s">
        <v>452</v>
      </c>
      <c r="D181" s="190"/>
      <c r="E181" s="190"/>
      <c r="F181" s="190"/>
      <c r="G181" s="183" t="s">
        <v>197</v>
      </c>
      <c r="H181" s="187" t="s">
        <v>86</v>
      </c>
      <c r="I181" s="166">
        <v>8</v>
      </c>
      <c r="J181" s="165">
        <v>12888820</v>
      </c>
      <c r="K181" s="184">
        <f t="shared" si="14"/>
        <v>103110560</v>
      </c>
      <c r="L181" s="10"/>
      <c r="M181" s="5"/>
    </row>
    <row r="182" spans="1:13" ht="30">
      <c r="A182" s="5"/>
      <c r="B182" s="9"/>
      <c r="C182" s="181" t="s">
        <v>453</v>
      </c>
      <c r="D182" s="190"/>
      <c r="E182" s="190"/>
      <c r="F182" s="190"/>
      <c r="G182" s="183" t="s">
        <v>198</v>
      </c>
      <c r="H182" s="187" t="s">
        <v>86</v>
      </c>
      <c r="I182" s="166">
        <v>1</v>
      </c>
      <c r="J182" s="165">
        <v>22358960</v>
      </c>
      <c r="K182" s="184">
        <f t="shared" si="14"/>
        <v>22358960</v>
      </c>
      <c r="L182" s="10"/>
      <c r="M182" s="5"/>
    </row>
    <row r="183" spans="1:13" ht="30">
      <c r="A183" s="5"/>
      <c r="B183" s="9"/>
      <c r="C183" s="181" t="s">
        <v>454</v>
      </c>
      <c r="D183" s="190"/>
      <c r="E183" s="190"/>
      <c r="F183" s="190"/>
      <c r="G183" s="183" t="s">
        <v>199</v>
      </c>
      <c r="H183" s="187" t="s">
        <v>86</v>
      </c>
      <c r="I183" s="166">
        <v>1</v>
      </c>
      <c r="J183" s="165">
        <v>22358960</v>
      </c>
      <c r="K183" s="184">
        <f t="shared" si="14"/>
        <v>22358960</v>
      </c>
      <c r="L183" s="10"/>
      <c r="M183" s="5"/>
    </row>
    <row r="184" spans="1:13" ht="15.6">
      <c r="A184" s="5"/>
      <c r="B184" s="9"/>
      <c r="C184" s="181" t="s">
        <v>455</v>
      </c>
      <c r="D184" s="190"/>
      <c r="E184" s="190"/>
      <c r="F184" s="190"/>
      <c r="G184" s="183" t="s">
        <v>200</v>
      </c>
      <c r="H184" s="187" t="s">
        <v>86</v>
      </c>
      <c r="I184" s="166">
        <v>5</v>
      </c>
      <c r="J184" s="165">
        <v>10113730</v>
      </c>
      <c r="K184" s="184">
        <f t="shared" si="14"/>
        <v>50568650</v>
      </c>
      <c r="L184" s="10"/>
      <c r="M184" s="5"/>
    </row>
    <row r="185" spans="1:13" ht="15.6">
      <c r="A185" s="5"/>
      <c r="B185" s="9"/>
      <c r="C185" s="181" t="s">
        <v>456</v>
      </c>
      <c r="D185" s="190"/>
      <c r="E185" s="190"/>
      <c r="F185" s="190"/>
      <c r="G185" s="183" t="s">
        <v>201</v>
      </c>
      <c r="H185" s="187" t="s">
        <v>86</v>
      </c>
      <c r="I185" s="166">
        <v>4</v>
      </c>
      <c r="J185" s="165">
        <v>10113730</v>
      </c>
      <c r="K185" s="184">
        <f t="shared" si="14"/>
        <v>40454920</v>
      </c>
      <c r="L185" s="10"/>
      <c r="M185" s="5"/>
    </row>
    <row r="186" spans="1:13" ht="30">
      <c r="A186" s="5"/>
      <c r="B186" s="9"/>
      <c r="C186" s="181" t="s">
        <v>457</v>
      </c>
      <c r="D186" s="190"/>
      <c r="E186" s="190"/>
      <c r="F186" s="190"/>
      <c r="G186" s="183" t="s">
        <v>202</v>
      </c>
      <c r="H186" s="187" t="s">
        <v>86</v>
      </c>
      <c r="I186" s="166">
        <v>1</v>
      </c>
      <c r="J186" s="165">
        <v>22302327</v>
      </c>
      <c r="K186" s="184">
        <f t="shared" si="14"/>
        <v>22302327</v>
      </c>
      <c r="L186" s="10"/>
      <c r="M186" s="5"/>
    </row>
    <row r="187" spans="1:13" ht="15.6">
      <c r="A187" s="5"/>
      <c r="B187" s="9"/>
      <c r="C187" s="181" t="s">
        <v>458</v>
      </c>
      <c r="D187" s="190"/>
      <c r="E187" s="190"/>
      <c r="F187" s="190"/>
      <c r="G187" s="183" t="s">
        <v>203</v>
      </c>
      <c r="H187" s="187" t="s">
        <v>86</v>
      </c>
      <c r="I187" s="166">
        <v>2</v>
      </c>
      <c r="J187" s="165">
        <v>774843</v>
      </c>
      <c r="K187" s="184">
        <f t="shared" si="14"/>
        <v>1549686</v>
      </c>
      <c r="L187" s="10"/>
      <c r="M187" s="5"/>
    </row>
    <row r="188" spans="1:13" ht="30">
      <c r="A188" s="5"/>
      <c r="B188" s="9"/>
      <c r="C188" s="181" t="s">
        <v>459</v>
      </c>
      <c r="D188" s="190"/>
      <c r="E188" s="190"/>
      <c r="F188" s="190"/>
      <c r="G188" s="183" t="s">
        <v>204</v>
      </c>
      <c r="H188" s="187" t="s">
        <v>86</v>
      </c>
      <c r="I188" s="166">
        <v>2</v>
      </c>
      <c r="J188" s="165">
        <v>9865682</v>
      </c>
      <c r="K188" s="184">
        <f t="shared" si="14"/>
        <v>19731364</v>
      </c>
      <c r="L188" s="10"/>
      <c r="M188" s="5"/>
    </row>
    <row r="189" spans="1:13" ht="15.6">
      <c r="A189" s="5"/>
      <c r="B189" s="9"/>
      <c r="C189" s="181" t="s">
        <v>460</v>
      </c>
      <c r="D189" s="190"/>
      <c r="E189" s="190"/>
      <c r="F189" s="190"/>
      <c r="G189" s="183" t="s">
        <v>205</v>
      </c>
      <c r="H189" s="187" t="s">
        <v>86</v>
      </c>
      <c r="I189" s="166">
        <v>1</v>
      </c>
      <c r="J189" s="165">
        <v>6368675</v>
      </c>
      <c r="K189" s="184">
        <f t="shared" si="14"/>
        <v>6368675</v>
      </c>
      <c r="L189" s="10"/>
      <c r="M189" s="5"/>
    </row>
    <row r="190" spans="1:13" ht="30">
      <c r="A190" s="5"/>
      <c r="B190" s="9"/>
      <c r="C190" s="181" t="s">
        <v>461</v>
      </c>
      <c r="D190" s="190"/>
      <c r="E190" s="190"/>
      <c r="F190" s="190"/>
      <c r="G190" s="183" t="s">
        <v>206</v>
      </c>
      <c r="H190" s="187" t="s">
        <v>86</v>
      </c>
      <c r="I190" s="166">
        <v>1</v>
      </c>
      <c r="J190" s="165">
        <v>7128210</v>
      </c>
      <c r="K190" s="184">
        <f t="shared" si="14"/>
        <v>7128210</v>
      </c>
      <c r="L190" s="10"/>
      <c r="M190" s="5"/>
    </row>
    <row r="191" spans="1:13" ht="15.6">
      <c r="A191" s="5"/>
      <c r="B191" s="9"/>
      <c r="C191" s="181" t="s">
        <v>462</v>
      </c>
      <c r="D191" s="190"/>
      <c r="E191" s="190"/>
      <c r="F191" s="190"/>
      <c r="G191" s="183" t="s">
        <v>207</v>
      </c>
      <c r="H191" s="187" t="s">
        <v>86</v>
      </c>
      <c r="I191" s="166">
        <v>1</v>
      </c>
      <c r="J191" s="165">
        <v>2612578</v>
      </c>
      <c r="K191" s="184">
        <f t="shared" si="14"/>
        <v>2612578</v>
      </c>
      <c r="L191" s="10"/>
      <c r="M191" s="5"/>
    </row>
    <row r="192" spans="1:13" ht="15.6">
      <c r="A192" s="5"/>
      <c r="B192" s="9"/>
      <c r="C192" s="181" t="s">
        <v>463</v>
      </c>
      <c r="D192" s="190"/>
      <c r="E192" s="190"/>
      <c r="F192" s="190"/>
      <c r="G192" s="183" t="s">
        <v>208</v>
      </c>
      <c r="H192" s="187" t="s">
        <v>86</v>
      </c>
      <c r="I192" s="166">
        <v>1</v>
      </c>
      <c r="J192" s="165">
        <v>5930653</v>
      </c>
      <c r="K192" s="184">
        <f t="shared" si="14"/>
        <v>5930653</v>
      </c>
      <c r="L192" s="10"/>
      <c r="M192" s="5"/>
    </row>
    <row r="193" spans="1:13" ht="30">
      <c r="A193" s="5"/>
      <c r="B193" s="9"/>
      <c r="C193" s="181" t="s">
        <v>464</v>
      </c>
      <c r="D193" s="190"/>
      <c r="E193" s="190"/>
      <c r="F193" s="190"/>
      <c r="G193" s="183" t="s">
        <v>209</v>
      </c>
      <c r="H193" s="187" t="s">
        <v>83</v>
      </c>
      <c r="I193" s="166">
        <v>20</v>
      </c>
      <c r="J193" s="165">
        <v>154429</v>
      </c>
      <c r="K193" s="184">
        <f t="shared" si="14"/>
        <v>3088580</v>
      </c>
      <c r="L193" s="10"/>
      <c r="M193" s="5"/>
    </row>
    <row r="194" spans="1:13" ht="30">
      <c r="A194" s="5"/>
      <c r="B194" s="9"/>
      <c r="C194" s="181" t="s">
        <v>465</v>
      </c>
      <c r="D194" s="190"/>
      <c r="E194" s="190"/>
      <c r="F194" s="190"/>
      <c r="G194" s="183" t="s">
        <v>210</v>
      </c>
      <c r="H194" s="187" t="s">
        <v>83</v>
      </c>
      <c r="I194" s="166">
        <v>30</v>
      </c>
      <c r="J194" s="165">
        <v>161342</v>
      </c>
      <c r="K194" s="184">
        <f t="shared" si="14"/>
        <v>4840260</v>
      </c>
      <c r="L194" s="10"/>
      <c r="M194" s="5"/>
    </row>
    <row r="195" spans="1:13" ht="15.6">
      <c r="A195" s="5"/>
      <c r="B195" s="9"/>
      <c r="C195" s="181" t="s">
        <v>466</v>
      </c>
      <c r="D195" s="190"/>
      <c r="E195" s="190"/>
      <c r="F195" s="190"/>
      <c r="G195" s="183" t="s">
        <v>211</v>
      </c>
      <c r="H195" s="182" t="s">
        <v>86</v>
      </c>
      <c r="I195" s="166">
        <v>1</v>
      </c>
      <c r="J195" s="165">
        <v>91639568</v>
      </c>
      <c r="K195" s="184">
        <f t="shared" si="14"/>
        <v>91639568</v>
      </c>
      <c r="L195" s="10"/>
      <c r="M195" s="5"/>
    </row>
    <row r="196" spans="1:13" s="5" customFormat="1" ht="15.6">
      <c r="B196" s="9"/>
      <c r="C196" s="211" t="str">
        <f>+CONCATENATE("SUB TOTAL ",C167,"",D167)</f>
        <v>SUB TOTAL 6.2. FLOCULADORES</v>
      </c>
      <c r="D196" s="212"/>
      <c r="E196" s="212"/>
      <c r="F196" s="212"/>
      <c r="G196" s="212"/>
      <c r="H196" s="212"/>
      <c r="I196" s="212"/>
      <c r="J196" s="213"/>
      <c r="K196" s="188">
        <f>SUM(K168:K195)</f>
        <v>15461222158</v>
      </c>
      <c r="L196" s="10"/>
    </row>
    <row r="197" spans="1:13" ht="15.6">
      <c r="A197" s="5"/>
      <c r="B197" s="9"/>
      <c r="C197" s="191" t="s">
        <v>467</v>
      </c>
      <c r="D197" s="208" t="s">
        <v>212</v>
      </c>
      <c r="E197" s="209"/>
      <c r="F197" s="209"/>
      <c r="G197" s="209"/>
      <c r="H197" s="209"/>
      <c r="I197" s="209"/>
      <c r="J197" s="209"/>
      <c r="K197" s="210"/>
      <c r="L197" s="10"/>
      <c r="M197" s="5"/>
    </row>
    <row r="198" spans="1:13" ht="17.399999999999999">
      <c r="A198" s="5"/>
      <c r="B198" s="9"/>
      <c r="C198" s="181" t="s">
        <v>468</v>
      </c>
      <c r="D198" s="190"/>
      <c r="E198" s="190"/>
      <c r="F198" s="190"/>
      <c r="G198" s="183" t="s">
        <v>99</v>
      </c>
      <c r="H198" s="182" t="s">
        <v>85</v>
      </c>
      <c r="I198" s="166">
        <v>19</v>
      </c>
      <c r="J198" s="165">
        <v>71803</v>
      </c>
      <c r="K198" s="184">
        <f t="shared" ref="K198:K227" si="15">+ROUND(I198*J198,0)</f>
        <v>1364257</v>
      </c>
      <c r="L198" s="10"/>
      <c r="M198" s="5"/>
    </row>
    <row r="199" spans="1:13" ht="17.399999999999999">
      <c r="A199" s="5"/>
      <c r="B199" s="9"/>
      <c r="C199" s="181" t="s">
        <v>469</v>
      </c>
      <c r="D199" s="190"/>
      <c r="E199" s="190"/>
      <c r="F199" s="190"/>
      <c r="G199" s="183" t="s">
        <v>161</v>
      </c>
      <c r="H199" s="187" t="s">
        <v>84</v>
      </c>
      <c r="I199" s="166">
        <v>411</v>
      </c>
      <c r="J199" s="165">
        <v>1538744</v>
      </c>
      <c r="K199" s="184">
        <f t="shared" si="15"/>
        <v>632423784</v>
      </c>
      <c r="L199" s="10"/>
      <c r="M199" s="5"/>
    </row>
    <row r="200" spans="1:13" ht="17.399999999999999">
      <c r="A200" s="5"/>
      <c r="B200" s="9"/>
      <c r="C200" s="181" t="s">
        <v>470</v>
      </c>
      <c r="D200" s="190"/>
      <c r="E200" s="190"/>
      <c r="F200" s="190"/>
      <c r="G200" s="183" t="s">
        <v>162</v>
      </c>
      <c r="H200" s="187" t="s">
        <v>84</v>
      </c>
      <c r="I200" s="166">
        <v>205</v>
      </c>
      <c r="J200" s="165">
        <v>1424691</v>
      </c>
      <c r="K200" s="184">
        <f t="shared" si="15"/>
        <v>292061655</v>
      </c>
      <c r="L200" s="10"/>
      <c r="M200" s="5"/>
    </row>
    <row r="201" spans="1:13" ht="30">
      <c r="A201" s="5"/>
      <c r="B201" s="9"/>
      <c r="C201" s="181" t="s">
        <v>471</v>
      </c>
      <c r="D201" s="190"/>
      <c r="E201" s="190"/>
      <c r="F201" s="190"/>
      <c r="G201" s="183" t="s">
        <v>164</v>
      </c>
      <c r="H201" s="187" t="s">
        <v>97</v>
      </c>
      <c r="I201" s="166">
        <v>75399</v>
      </c>
      <c r="J201" s="165">
        <v>10196</v>
      </c>
      <c r="K201" s="184">
        <f t="shared" si="15"/>
        <v>768768204</v>
      </c>
      <c r="L201" s="10"/>
      <c r="M201" s="5"/>
    </row>
    <row r="202" spans="1:13" ht="15.6">
      <c r="A202" s="5"/>
      <c r="B202" s="9"/>
      <c r="C202" s="181" t="s">
        <v>472</v>
      </c>
      <c r="D202" s="190"/>
      <c r="E202" s="190"/>
      <c r="F202" s="190"/>
      <c r="G202" s="183" t="s">
        <v>166</v>
      </c>
      <c r="H202" s="187" t="s">
        <v>83</v>
      </c>
      <c r="I202" s="166">
        <v>152</v>
      </c>
      <c r="J202" s="165">
        <v>104693</v>
      </c>
      <c r="K202" s="184">
        <f t="shared" si="15"/>
        <v>15913336</v>
      </c>
      <c r="L202" s="10"/>
      <c r="M202" s="5"/>
    </row>
    <row r="203" spans="1:13" ht="30">
      <c r="A203" s="5"/>
      <c r="B203" s="9"/>
      <c r="C203" s="181" t="s">
        <v>473</v>
      </c>
      <c r="D203" s="190"/>
      <c r="E203" s="190"/>
      <c r="F203" s="190"/>
      <c r="G203" s="183" t="s">
        <v>213</v>
      </c>
      <c r="H203" s="187" t="s">
        <v>83</v>
      </c>
      <c r="I203" s="166">
        <v>28</v>
      </c>
      <c r="J203" s="165">
        <v>229229</v>
      </c>
      <c r="K203" s="184">
        <f t="shared" si="15"/>
        <v>6418412</v>
      </c>
      <c r="L203" s="10"/>
      <c r="M203" s="5"/>
    </row>
    <row r="204" spans="1:13" ht="30">
      <c r="A204" s="5"/>
      <c r="B204" s="9"/>
      <c r="C204" s="181" t="s">
        <v>474</v>
      </c>
      <c r="D204" s="190"/>
      <c r="E204" s="190"/>
      <c r="F204" s="190"/>
      <c r="G204" s="183" t="s">
        <v>169</v>
      </c>
      <c r="H204" s="187" t="s">
        <v>97</v>
      </c>
      <c r="I204" s="166">
        <v>1491</v>
      </c>
      <c r="J204" s="165">
        <v>52816</v>
      </c>
      <c r="K204" s="184">
        <f t="shared" si="15"/>
        <v>78748656</v>
      </c>
      <c r="L204" s="10"/>
      <c r="M204" s="5"/>
    </row>
    <row r="205" spans="1:13" ht="15.6">
      <c r="A205" s="5"/>
      <c r="B205" s="9"/>
      <c r="C205" s="181" t="s">
        <v>475</v>
      </c>
      <c r="D205" s="190"/>
      <c r="E205" s="190"/>
      <c r="F205" s="190"/>
      <c r="G205" s="183" t="s">
        <v>192</v>
      </c>
      <c r="H205" s="187" t="s">
        <v>83</v>
      </c>
      <c r="I205" s="166">
        <v>228</v>
      </c>
      <c r="J205" s="165">
        <v>416783</v>
      </c>
      <c r="K205" s="184">
        <f t="shared" si="15"/>
        <v>95026524</v>
      </c>
      <c r="L205" s="10"/>
      <c r="M205" s="5"/>
    </row>
    <row r="206" spans="1:13" ht="30">
      <c r="A206" s="5"/>
      <c r="B206" s="9"/>
      <c r="C206" s="181" t="s">
        <v>476</v>
      </c>
      <c r="D206" s="190"/>
      <c r="E206" s="190"/>
      <c r="F206" s="190"/>
      <c r="G206" s="183" t="s">
        <v>193</v>
      </c>
      <c r="H206" s="187" t="s">
        <v>97</v>
      </c>
      <c r="I206" s="166">
        <v>2159</v>
      </c>
      <c r="J206" s="165">
        <v>51778</v>
      </c>
      <c r="K206" s="184">
        <f t="shared" si="15"/>
        <v>111788702</v>
      </c>
      <c r="L206" s="10"/>
      <c r="M206" s="5"/>
    </row>
    <row r="207" spans="1:13" ht="45">
      <c r="A207" s="5"/>
      <c r="B207" s="9"/>
      <c r="C207" s="181" t="s">
        <v>477</v>
      </c>
      <c r="D207" s="190"/>
      <c r="E207" s="190"/>
      <c r="F207" s="190"/>
      <c r="G207" s="183" t="s">
        <v>214</v>
      </c>
      <c r="H207" s="182" t="s">
        <v>86</v>
      </c>
      <c r="I207" s="166">
        <v>1</v>
      </c>
      <c r="J207" s="165">
        <v>237023391</v>
      </c>
      <c r="K207" s="184">
        <f t="shared" si="15"/>
        <v>237023391</v>
      </c>
      <c r="L207" s="10"/>
      <c r="M207" s="5"/>
    </row>
    <row r="208" spans="1:13" ht="30">
      <c r="A208" s="5"/>
      <c r="B208" s="9"/>
      <c r="C208" s="181" t="s">
        <v>478</v>
      </c>
      <c r="D208" s="190"/>
      <c r="E208" s="190"/>
      <c r="F208" s="190"/>
      <c r="G208" s="183" t="s">
        <v>215</v>
      </c>
      <c r="H208" s="182" t="s">
        <v>86</v>
      </c>
      <c r="I208" s="166">
        <v>8</v>
      </c>
      <c r="J208" s="165">
        <v>2139281</v>
      </c>
      <c r="K208" s="184">
        <f t="shared" si="15"/>
        <v>17114248</v>
      </c>
      <c r="L208" s="10"/>
      <c r="M208" s="5"/>
    </row>
    <row r="209" spans="1:13" ht="30">
      <c r="A209" s="5"/>
      <c r="B209" s="9"/>
      <c r="C209" s="181" t="s">
        <v>479</v>
      </c>
      <c r="D209" s="190"/>
      <c r="E209" s="190"/>
      <c r="F209" s="190"/>
      <c r="G209" s="183" t="s">
        <v>216</v>
      </c>
      <c r="H209" s="182" t="s">
        <v>86</v>
      </c>
      <c r="I209" s="166">
        <v>5</v>
      </c>
      <c r="J209" s="165">
        <v>5859701</v>
      </c>
      <c r="K209" s="184">
        <f t="shared" si="15"/>
        <v>29298505</v>
      </c>
      <c r="L209" s="10"/>
      <c r="M209" s="5"/>
    </row>
    <row r="210" spans="1:13" ht="30">
      <c r="A210" s="5"/>
      <c r="B210" s="9"/>
      <c r="C210" s="181" t="s">
        <v>480</v>
      </c>
      <c r="D210" s="190"/>
      <c r="E210" s="190"/>
      <c r="F210" s="190"/>
      <c r="G210" s="183" t="s">
        <v>217</v>
      </c>
      <c r="H210" s="182" t="s">
        <v>86</v>
      </c>
      <c r="I210" s="166">
        <v>1</v>
      </c>
      <c r="J210" s="165">
        <v>14282411</v>
      </c>
      <c r="K210" s="184">
        <f t="shared" si="15"/>
        <v>14282411</v>
      </c>
      <c r="L210" s="10"/>
      <c r="M210" s="5"/>
    </row>
    <row r="211" spans="1:13" ht="30">
      <c r="A211" s="5"/>
      <c r="B211" s="9"/>
      <c r="C211" s="181" t="s">
        <v>481</v>
      </c>
      <c r="D211" s="190"/>
      <c r="E211" s="190"/>
      <c r="F211" s="190"/>
      <c r="G211" s="183" t="s">
        <v>218</v>
      </c>
      <c r="H211" s="182" t="s">
        <v>86</v>
      </c>
      <c r="I211" s="166">
        <v>1</v>
      </c>
      <c r="J211" s="165">
        <v>10394165</v>
      </c>
      <c r="K211" s="184">
        <f t="shared" si="15"/>
        <v>10394165</v>
      </c>
      <c r="L211" s="10"/>
      <c r="M211" s="5"/>
    </row>
    <row r="212" spans="1:13" ht="30">
      <c r="A212" s="5"/>
      <c r="B212" s="9"/>
      <c r="C212" s="181" t="s">
        <v>482</v>
      </c>
      <c r="D212" s="190"/>
      <c r="E212" s="190"/>
      <c r="F212" s="190"/>
      <c r="G212" s="183" t="s">
        <v>219</v>
      </c>
      <c r="H212" s="182" t="s">
        <v>86</v>
      </c>
      <c r="I212" s="166">
        <v>5</v>
      </c>
      <c r="J212" s="165">
        <v>16294346</v>
      </c>
      <c r="K212" s="184">
        <f t="shared" si="15"/>
        <v>81471730</v>
      </c>
      <c r="L212" s="10"/>
      <c r="M212" s="5"/>
    </row>
    <row r="213" spans="1:13" ht="15.6">
      <c r="A213" s="5"/>
      <c r="B213" s="9"/>
      <c r="C213" s="181" t="s">
        <v>483</v>
      </c>
      <c r="D213" s="190"/>
      <c r="E213" s="190"/>
      <c r="F213" s="190"/>
      <c r="G213" s="183" t="s">
        <v>220</v>
      </c>
      <c r="H213" s="182" t="s">
        <v>86</v>
      </c>
      <c r="I213" s="166">
        <v>6</v>
      </c>
      <c r="J213" s="165">
        <v>3621886</v>
      </c>
      <c r="K213" s="184">
        <f t="shared" si="15"/>
        <v>21731316</v>
      </c>
      <c r="L213" s="10"/>
      <c r="M213" s="5"/>
    </row>
    <row r="214" spans="1:13" ht="30">
      <c r="A214" s="5"/>
      <c r="B214" s="9"/>
      <c r="C214" s="181" t="s">
        <v>484</v>
      </c>
      <c r="D214" s="190"/>
      <c r="E214" s="190"/>
      <c r="F214" s="190"/>
      <c r="G214" s="183" t="s">
        <v>221</v>
      </c>
      <c r="H214" s="182" t="s">
        <v>83</v>
      </c>
      <c r="I214" s="166">
        <v>11</v>
      </c>
      <c r="J214" s="165">
        <v>38476</v>
      </c>
      <c r="K214" s="184">
        <f t="shared" si="15"/>
        <v>423236</v>
      </c>
      <c r="L214" s="10"/>
      <c r="M214" s="5"/>
    </row>
    <row r="215" spans="1:13" ht="15.6">
      <c r="A215" s="5"/>
      <c r="B215" s="9"/>
      <c r="C215" s="181" t="s">
        <v>485</v>
      </c>
      <c r="D215" s="190"/>
      <c r="E215" s="190"/>
      <c r="F215" s="190"/>
      <c r="G215" s="183" t="s">
        <v>222</v>
      </c>
      <c r="H215" s="182" t="s">
        <v>83</v>
      </c>
      <c r="I215" s="166">
        <v>8</v>
      </c>
      <c r="J215" s="165">
        <v>38476</v>
      </c>
      <c r="K215" s="184">
        <f t="shared" si="15"/>
        <v>307808</v>
      </c>
      <c r="L215" s="10"/>
      <c r="M215" s="5"/>
    </row>
    <row r="216" spans="1:13" ht="30">
      <c r="A216" s="5"/>
      <c r="B216" s="9"/>
      <c r="C216" s="181" t="s">
        <v>486</v>
      </c>
      <c r="D216" s="190"/>
      <c r="E216" s="190"/>
      <c r="F216" s="190"/>
      <c r="G216" s="183" t="s">
        <v>223</v>
      </c>
      <c r="H216" s="182" t="s">
        <v>100</v>
      </c>
      <c r="I216" s="166">
        <v>0.5</v>
      </c>
      <c r="J216" s="165">
        <v>62345</v>
      </c>
      <c r="K216" s="184">
        <f t="shared" si="15"/>
        <v>31173</v>
      </c>
      <c r="L216" s="10"/>
      <c r="M216" s="5"/>
    </row>
    <row r="217" spans="1:13" ht="30">
      <c r="A217" s="5"/>
      <c r="B217" s="9"/>
      <c r="C217" s="181" t="s">
        <v>487</v>
      </c>
      <c r="D217" s="190"/>
      <c r="E217" s="190"/>
      <c r="F217" s="190"/>
      <c r="G217" s="183" t="s">
        <v>224</v>
      </c>
      <c r="H217" s="182" t="s">
        <v>100</v>
      </c>
      <c r="I217" s="166">
        <v>60</v>
      </c>
      <c r="J217" s="165">
        <v>82508</v>
      </c>
      <c r="K217" s="184">
        <f t="shared" si="15"/>
        <v>4950480</v>
      </c>
      <c r="L217" s="10"/>
      <c r="M217" s="5"/>
    </row>
    <row r="218" spans="1:13" ht="30">
      <c r="A218" s="5"/>
      <c r="B218" s="9"/>
      <c r="C218" s="181" t="s">
        <v>488</v>
      </c>
      <c r="D218" s="190"/>
      <c r="E218" s="190"/>
      <c r="F218" s="190"/>
      <c r="G218" s="183" t="s">
        <v>225</v>
      </c>
      <c r="H218" s="182" t="s">
        <v>83</v>
      </c>
      <c r="I218" s="166">
        <v>6</v>
      </c>
      <c r="J218" s="165">
        <v>163194</v>
      </c>
      <c r="K218" s="184">
        <f t="shared" si="15"/>
        <v>979164</v>
      </c>
      <c r="L218" s="10"/>
      <c r="M218" s="5"/>
    </row>
    <row r="219" spans="1:13" ht="19.5" customHeight="1">
      <c r="A219" s="5"/>
      <c r="B219" s="9"/>
      <c r="C219" s="181" t="s">
        <v>489</v>
      </c>
      <c r="D219" s="190"/>
      <c r="E219" s="190"/>
      <c r="F219" s="190"/>
      <c r="G219" s="183" t="s">
        <v>226</v>
      </c>
      <c r="H219" s="182" t="s">
        <v>86</v>
      </c>
      <c r="I219" s="166">
        <v>8</v>
      </c>
      <c r="J219" s="165">
        <v>679624</v>
      </c>
      <c r="K219" s="184">
        <f t="shared" si="15"/>
        <v>5436992</v>
      </c>
      <c r="L219" s="10"/>
      <c r="M219" s="5"/>
    </row>
    <row r="220" spans="1:13" ht="19.5" customHeight="1">
      <c r="A220" s="5"/>
      <c r="B220" s="9"/>
      <c r="C220" s="181" t="s">
        <v>490</v>
      </c>
      <c r="D220" s="190"/>
      <c r="E220" s="190"/>
      <c r="F220" s="190"/>
      <c r="G220" s="183" t="s">
        <v>227</v>
      </c>
      <c r="H220" s="182" t="s">
        <v>86</v>
      </c>
      <c r="I220" s="166">
        <v>16</v>
      </c>
      <c r="J220" s="165">
        <v>328691</v>
      </c>
      <c r="K220" s="184">
        <f t="shared" si="15"/>
        <v>5259056</v>
      </c>
      <c r="L220" s="10"/>
      <c r="M220" s="5"/>
    </row>
    <row r="221" spans="1:13" ht="19.5" customHeight="1">
      <c r="A221" s="5"/>
      <c r="B221" s="9"/>
      <c r="C221" s="181" t="s">
        <v>491</v>
      </c>
      <c r="D221" s="190"/>
      <c r="E221" s="190"/>
      <c r="F221" s="190"/>
      <c r="G221" s="183" t="s">
        <v>228</v>
      </c>
      <c r="H221" s="182" t="s">
        <v>86</v>
      </c>
      <c r="I221" s="166">
        <v>2</v>
      </c>
      <c r="J221" s="165">
        <v>3859545</v>
      </c>
      <c r="K221" s="184">
        <f t="shared" si="15"/>
        <v>7719090</v>
      </c>
      <c r="L221" s="10"/>
      <c r="M221" s="5"/>
    </row>
    <row r="222" spans="1:13" ht="19.5" customHeight="1">
      <c r="A222" s="5"/>
      <c r="B222" s="9"/>
      <c r="C222" s="181" t="s">
        <v>492</v>
      </c>
      <c r="D222" s="190"/>
      <c r="E222" s="190"/>
      <c r="F222" s="190"/>
      <c r="G222" s="183" t="s">
        <v>229</v>
      </c>
      <c r="H222" s="182" t="s">
        <v>86</v>
      </c>
      <c r="I222" s="166">
        <v>2</v>
      </c>
      <c r="J222" s="165">
        <v>5070754</v>
      </c>
      <c r="K222" s="184">
        <f t="shared" si="15"/>
        <v>10141508</v>
      </c>
      <c r="L222" s="10"/>
      <c r="M222" s="5"/>
    </row>
    <row r="223" spans="1:13" ht="15.6">
      <c r="A223" s="5"/>
      <c r="B223" s="9"/>
      <c r="C223" s="181" t="s">
        <v>493</v>
      </c>
      <c r="D223" s="190"/>
      <c r="E223" s="190"/>
      <c r="F223" s="190"/>
      <c r="G223" s="183" t="s">
        <v>230</v>
      </c>
      <c r="H223" s="182" t="s">
        <v>86</v>
      </c>
      <c r="I223" s="166">
        <v>8</v>
      </c>
      <c r="J223" s="165">
        <v>391782</v>
      </c>
      <c r="K223" s="184">
        <f t="shared" si="15"/>
        <v>3134256</v>
      </c>
      <c r="L223" s="10"/>
      <c r="M223" s="5"/>
    </row>
    <row r="224" spans="1:13" ht="30">
      <c r="A224" s="5"/>
      <c r="B224" s="9"/>
      <c r="C224" s="181" t="s">
        <v>494</v>
      </c>
      <c r="D224" s="190"/>
      <c r="E224" s="190"/>
      <c r="F224" s="190"/>
      <c r="G224" s="183" t="s">
        <v>231</v>
      </c>
      <c r="H224" s="182" t="s">
        <v>86</v>
      </c>
      <c r="I224" s="166">
        <v>8</v>
      </c>
      <c r="J224" s="165">
        <v>56708014</v>
      </c>
      <c r="K224" s="184">
        <f t="shared" si="15"/>
        <v>453664112</v>
      </c>
      <c r="L224" s="10"/>
      <c r="M224" s="5"/>
    </row>
    <row r="225" spans="1:13" ht="45">
      <c r="A225" s="5"/>
      <c r="B225" s="9"/>
      <c r="C225" s="181" t="s">
        <v>495</v>
      </c>
      <c r="D225" s="190"/>
      <c r="E225" s="190"/>
      <c r="F225" s="190"/>
      <c r="G225" s="183" t="s">
        <v>232</v>
      </c>
      <c r="H225" s="182" t="s">
        <v>86</v>
      </c>
      <c r="I225" s="166">
        <v>4</v>
      </c>
      <c r="J225" s="165">
        <v>160273210</v>
      </c>
      <c r="K225" s="184">
        <f t="shared" si="15"/>
        <v>641092840</v>
      </c>
      <c r="L225" s="10"/>
      <c r="M225" s="5"/>
    </row>
    <row r="226" spans="1:13" ht="45">
      <c r="A226" s="5"/>
      <c r="B226" s="9"/>
      <c r="C226" s="181" t="s">
        <v>496</v>
      </c>
      <c r="D226" s="190"/>
      <c r="E226" s="190"/>
      <c r="F226" s="190"/>
      <c r="G226" s="183" t="s">
        <v>233</v>
      </c>
      <c r="H226" s="182" t="s">
        <v>86</v>
      </c>
      <c r="I226" s="166">
        <v>72</v>
      </c>
      <c r="J226" s="165">
        <v>9353525</v>
      </c>
      <c r="K226" s="184">
        <f t="shared" si="15"/>
        <v>673453800</v>
      </c>
      <c r="L226" s="10"/>
      <c r="M226" s="5"/>
    </row>
    <row r="227" spans="1:13" ht="15.6">
      <c r="A227" s="5"/>
      <c r="B227" s="9"/>
      <c r="C227" s="181" t="s">
        <v>497</v>
      </c>
      <c r="D227" s="190"/>
      <c r="E227" s="190"/>
      <c r="F227" s="190"/>
      <c r="G227" s="183" t="s">
        <v>234</v>
      </c>
      <c r="H227" s="182" t="s">
        <v>86</v>
      </c>
      <c r="I227" s="166">
        <v>8</v>
      </c>
      <c r="J227" s="165">
        <v>445897350</v>
      </c>
      <c r="K227" s="184">
        <f t="shared" si="15"/>
        <v>3567178800</v>
      </c>
      <c r="L227" s="10"/>
      <c r="M227" s="5"/>
    </row>
    <row r="228" spans="1:13" ht="15.6">
      <c r="A228" s="5"/>
      <c r="B228" s="9"/>
      <c r="C228" s="181" t="s">
        <v>498</v>
      </c>
      <c r="D228" s="190"/>
      <c r="E228" s="190"/>
      <c r="F228" s="190"/>
      <c r="G228" s="183" t="s">
        <v>235</v>
      </c>
      <c r="H228" s="182" t="s">
        <v>86</v>
      </c>
      <c r="I228" s="166">
        <v>8</v>
      </c>
      <c r="J228" s="165">
        <v>38826314</v>
      </c>
      <c r="K228" s="184">
        <f t="shared" ref="K228:K238" si="16">+ROUND(I228*J228,0)</f>
        <v>310610512</v>
      </c>
      <c r="L228" s="10"/>
      <c r="M228" s="5"/>
    </row>
    <row r="229" spans="1:13" ht="30">
      <c r="A229" s="5"/>
      <c r="B229" s="9"/>
      <c r="C229" s="181" t="s">
        <v>499</v>
      </c>
      <c r="D229" s="190"/>
      <c r="E229" s="190"/>
      <c r="F229" s="190"/>
      <c r="G229" s="183" t="s">
        <v>236</v>
      </c>
      <c r="H229" s="182" t="s">
        <v>86</v>
      </c>
      <c r="I229" s="166">
        <v>8</v>
      </c>
      <c r="J229" s="165">
        <v>429440262</v>
      </c>
      <c r="K229" s="184">
        <f t="shared" si="16"/>
        <v>3435522096</v>
      </c>
      <c r="L229" s="10"/>
      <c r="M229" s="5"/>
    </row>
    <row r="230" spans="1:13" ht="15.6">
      <c r="A230" s="5"/>
      <c r="B230" s="9"/>
      <c r="C230" s="181" t="s">
        <v>500</v>
      </c>
      <c r="D230" s="190"/>
      <c r="E230" s="190"/>
      <c r="F230" s="190"/>
      <c r="G230" s="183" t="s">
        <v>237</v>
      </c>
      <c r="H230" s="182" t="s">
        <v>86</v>
      </c>
      <c r="I230" s="166">
        <v>14</v>
      </c>
      <c r="J230" s="165">
        <v>317897</v>
      </c>
      <c r="K230" s="184">
        <f t="shared" si="16"/>
        <v>4450558</v>
      </c>
      <c r="L230" s="10"/>
      <c r="M230" s="5"/>
    </row>
    <row r="231" spans="1:13" ht="15.6">
      <c r="A231" s="5"/>
      <c r="B231" s="9"/>
      <c r="C231" s="181" t="s">
        <v>501</v>
      </c>
      <c r="D231" s="190"/>
      <c r="E231" s="190"/>
      <c r="F231" s="190"/>
      <c r="G231" s="183" t="s">
        <v>238</v>
      </c>
      <c r="H231" s="182" t="s">
        <v>86</v>
      </c>
      <c r="I231" s="166">
        <v>8</v>
      </c>
      <c r="J231" s="165">
        <v>393328</v>
      </c>
      <c r="K231" s="184">
        <f t="shared" si="16"/>
        <v>3146624</v>
      </c>
      <c r="L231" s="10"/>
      <c r="M231" s="5"/>
    </row>
    <row r="232" spans="1:13" ht="15.6">
      <c r="A232" s="5"/>
      <c r="B232" s="9"/>
      <c r="C232" s="181" t="s">
        <v>502</v>
      </c>
      <c r="D232" s="190"/>
      <c r="E232" s="190"/>
      <c r="F232" s="190"/>
      <c r="G232" s="183" t="s">
        <v>239</v>
      </c>
      <c r="H232" s="182" t="s">
        <v>86</v>
      </c>
      <c r="I232" s="166">
        <v>5</v>
      </c>
      <c r="J232" s="165">
        <v>615995</v>
      </c>
      <c r="K232" s="184">
        <f t="shared" si="16"/>
        <v>3079975</v>
      </c>
      <c r="L232" s="10"/>
      <c r="M232" s="5"/>
    </row>
    <row r="233" spans="1:13" ht="15.6">
      <c r="A233" s="5"/>
      <c r="B233" s="9"/>
      <c r="C233" s="181" t="s">
        <v>503</v>
      </c>
      <c r="D233" s="190"/>
      <c r="E233" s="190"/>
      <c r="F233" s="190"/>
      <c r="G233" s="183" t="s">
        <v>240</v>
      </c>
      <c r="H233" s="182" t="s">
        <v>86</v>
      </c>
      <c r="I233" s="166">
        <v>2</v>
      </c>
      <c r="J233" s="165">
        <v>958969</v>
      </c>
      <c r="K233" s="184">
        <f t="shared" si="16"/>
        <v>1917938</v>
      </c>
      <c r="L233" s="10"/>
      <c r="M233" s="5"/>
    </row>
    <row r="234" spans="1:13" ht="18.75" customHeight="1">
      <c r="A234" s="5"/>
      <c r="B234" s="9"/>
      <c r="C234" s="181" t="s">
        <v>504</v>
      </c>
      <c r="D234" s="190"/>
      <c r="E234" s="190"/>
      <c r="F234" s="190"/>
      <c r="G234" s="183" t="s">
        <v>241</v>
      </c>
      <c r="H234" s="182" t="s">
        <v>86</v>
      </c>
      <c r="I234" s="166">
        <v>5</v>
      </c>
      <c r="J234" s="165">
        <v>3536589</v>
      </c>
      <c r="K234" s="184">
        <f t="shared" si="16"/>
        <v>17682945</v>
      </c>
      <c r="L234" s="10"/>
      <c r="M234" s="5"/>
    </row>
    <row r="235" spans="1:13" ht="18.75" customHeight="1">
      <c r="A235" s="5"/>
      <c r="B235" s="9"/>
      <c r="C235" s="181" t="s">
        <v>505</v>
      </c>
      <c r="D235" s="190"/>
      <c r="E235" s="190"/>
      <c r="F235" s="190"/>
      <c r="G235" s="183" t="s">
        <v>242</v>
      </c>
      <c r="H235" s="182" t="s">
        <v>86</v>
      </c>
      <c r="I235" s="166">
        <v>8</v>
      </c>
      <c r="J235" s="165">
        <v>3845070</v>
      </c>
      <c r="K235" s="184">
        <f t="shared" si="16"/>
        <v>30760560</v>
      </c>
      <c r="L235" s="10"/>
      <c r="M235" s="5"/>
    </row>
    <row r="236" spans="1:13" ht="18.75" customHeight="1">
      <c r="A236" s="5"/>
      <c r="B236" s="9"/>
      <c r="C236" s="181" t="s">
        <v>506</v>
      </c>
      <c r="D236" s="190"/>
      <c r="E236" s="190"/>
      <c r="F236" s="190"/>
      <c r="G236" s="183" t="s">
        <v>243</v>
      </c>
      <c r="H236" s="182" t="s">
        <v>86</v>
      </c>
      <c r="I236" s="166">
        <v>1</v>
      </c>
      <c r="J236" s="165">
        <v>5418950</v>
      </c>
      <c r="K236" s="184">
        <f t="shared" si="16"/>
        <v>5418950</v>
      </c>
      <c r="L236" s="10"/>
      <c r="M236" s="5"/>
    </row>
    <row r="237" spans="1:13" ht="15.6">
      <c r="A237" s="5"/>
      <c r="B237" s="9"/>
      <c r="C237" s="181" t="s">
        <v>507</v>
      </c>
      <c r="D237" s="190"/>
      <c r="E237" s="190"/>
      <c r="F237" s="190"/>
      <c r="G237" s="183" t="s">
        <v>244</v>
      </c>
      <c r="H237" s="182" t="s">
        <v>86</v>
      </c>
      <c r="I237" s="166">
        <v>8</v>
      </c>
      <c r="J237" s="165">
        <v>1134792</v>
      </c>
      <c r="K237" s="184">
        <f t="shared" si="16"/>
        <v>9078336</v>
      </c>
      <c r="L237" s="10"/>
      <c r="M237" s="5"/>
    </row>
    <row r="238" spans="1:13" ht="30">
      <c r="A238" s="5"/>
      <c r="B238" s="9"/>
      <c r="C238" s="181" t="s">
        <v>508</v>
      </c>
      <c r="D238" s="190"/>
      <c r="E238" s="190"/>
      <c r="F238" s="190"/>
      <c r="G238" s="183" t="s">
        <v>245</v>
      </c>
      <c r="H238" s="182" t="s">
        <v>86</v>
      </c>
      <c r="I238" s="166">
        <v>1</v>
      </c>
      <c r="J238" s="165">
        <v>2867369</v>
      </c>
      <c r="K238" s="184">
        <f t="shared" si="16"/>
        <v>2867369</v>
      </c>
      <c r="L238" s="10"/>
      <c r="M238" s="5"/>
    </row>
    <row r="239" spans="1:13" s="5" customFormat="1" ht="15.6">
      <c r="B239" s="9"/>
      <c r="C239" s="211" t="str">
        <f>+CONCATENATE("SUB TOTAL ",C197,"",D197)</f>
        <v>SUB TOTAL 6.3. SEDIMENTADOR (DECANTADOR)</v>
      </c>
      <c r="D239" s="212"/>
      <c r="E239" s="212"/>
      <c r="F239" s="212"/>
      <c r="G239" s="212"/>
      <c r="H239" s="212"/>
      <c r="I239" s="212"/>
      <c r="J239" s="213"/>
      <c r="K239" s="188">
        <f>SUM(K197:K238)</f>
        <v>11612137474</v>
      </c>
      <c r="L239" s="10"/>
    </row>
    <row r="240" spans="1:13" ht="15.6">
      <c r="A240" s="5"/>
      <c r="B240" s="9"/>
      <c r="C240" s="191" t="s">
        <v>509</v>
      </c>
      <c r="D240" s="208" t="s">
        <v>246</v>
      </c>
      <c r="E240" s="209"/>
      <c r="F240" s="209"/>
      <c r="G240" s="209"/>
      <c r="H240" s="209"/>
      <c r="I240" s="209"/>
      <c r="J240" s="209"/>
      <c r="K240" s="210"/>
      <c r="L240" s="10"/>
      <c r="M240" s="5"/>
    </row>
    <row r="241" spans="1:13" ht="17.399999999999999">
      <c r="A241" s="5"/>
      <c r="B241" s="9"/>
      <c r="C241" s="181" t="s">
        <v>510</v>
      </c>
      <c r="D241" s="190"/>
      <c r="E241" s="190"/>
      <c r="F241" s="190"/>
      <c r="G241" s="183" t="s">
        <v>99</v>
      </c>
      <c r="H241" s="182" t="s">
        <v>85</v>
      </c>
      <c r="I241" s="166">
        <v>391</v>
      </c>
      <c r="J241" s="165">
        <v>71803</v>
      </c>
      <c r="K241" s="184">
        <f t="shared" ref="K241:K281" si="17">+ROUND(I241*J241,0)</f>
        <v>28074973</v>
      </c>
      <c r="L241" s="10"/>
      <c r="M241" s="5"/>
    </row>
    <row r="242" spans="1:13" ht="17.399999999999999">
      <c r="A242" s="5"/>
      <c r="B242" s="9"/>
      <c r="C242" s="181" t="s">
        <v>511</v>
      </c>
      <c r="D242" s="190"/>
      <c r="E242" s="190"/>
      <c r="F242" s="190"/>
      <c r="G242" s="183" t="s">
        <v>161</v>
      </c>
      <c r="H242" s="187" t="s">
        <v>84</v>
      </c>
      <c r="I242" s="166">
        <v>424</v>
      </c>
      <c r="J242" s="165">
        <v>1538744</v>
      </c>
      <c r="K242" s="184">
        <f t="shared" si="17"/>
        <v>652427456</v>
      </c>
      <c r="L242" s="10"/>
      <c r="M242" s="5"/>
    </row>
    <row r="243" spans="1:13" ht="17.399999999999999">
      <c r="A243" s="5"/>
      <c r="B243" s="9"/>
      <c r="C243" s="181" t="s">
        <v>512</v>
      </c>
      <c r="D243" s="190"/>
      <c r="E243" s="190"/>
      <c r="F243" s="190"/>
      <c r="G243" s="183" t="s">
        <v>162</v>
      </c>
      <c r="H243" s="187" t="s">
        <v>84</v>
      </c>
      <c r="I243" s="166">
        <v>170</v>
      </c>
      <c r="J243" s="165">
        <v>1424691</v>
      </c>
      <c r="K243" s="184">
        <f t="shared" si="17"/>
        <v>242197470</v>
      </c>
      <c r="L243" s="10"/>
      <c r="M243" s="5"/>
    </row>
    <row r="244" spans="1:13" ht="17.399999999999999">
      <c r="A244" s="5"/>
      <c r="B244" s="9"/>
      <c r="C244" s="181" t="s">
        <v>513</v>
      </c>
      <c r="D244" s="190"/>
      <c r="E244" s="190"/>
      <c r="F244" s="190"/>
      <c r="G244" s="183" t="s">
        <v>163</v>
      </c>
      <c r="H244" s="187" t="s">
        <v>84</v>
      </c>
      <c r="I244" s="166">
        <v>87</v>
      </c>
      <c r="J244" s="165">
        <v>1537532</v>
      </c>
      <c r="K244" s="184">
        <f t="shared" si="17"/>
        <v>133765284</v>
      </c>
      <c r="L244" s="10"/>
      <c r="M244" s="5"/>
    </row>
    <row r="245" spans="1:13" ht="30">
      <c r="A245" s="5"/>
      <c r="B245" s="9"/>
      <c r="C245" s="181" t="s">
        <v>514</v>
      </c>
      <c r="D245" s="190"/>
      <c r="E245" s="190"/>
      <c r="F245" s="190"/>
      <c r="G245" s="183" t="s">
        <v>164</v>
      </c>
      <c r="H245" s="187" t="s">
        <v>97</v>
      </c>
      <c r="I245" s="166">
        <v>83355</v>
      </c>
      <c r="J245" s="165">
        <v>10196</v>
      </c>
      <c r="K245" s="184">
        <f t="shared" si="17"/>
        <v>849887580</v>
      </c>
      <c r="L245" s="10"/>
      <c r="M245" s="5"/>
    </row>
    <row r="246" spans="1:13" ht="30">
      <c r="A246" s="5"/>
      <c r="B246" s="9"/>
      <c r="C246" s="181" t="s">
        <v>515</v>
      </c>
      <c r="D246" s="190"/>
      <c r="E246" s="190"/>
      <c r="F246" s="190"/>
      <c r="G246" s="183" t="s">
        <v>169</v>
      </c>
      <c r="H246" s="187" t="s">
        <v>97</v>
      </c>
      <c r="I246" s="166">
        <v>2610</v>
      </c>
      <c r="J246" s="165">
        <v>52816</v>
      </c>
      <c r="K246" s="184">
        <f t="shared" si="17"/>
        <v>137849760</v>
      </c>
      <c r="L246" s="10"/>
      <c r="M246" s="5"/>
    </row>
    <row r="247" spans="1:13" ht="30">
      <c r="A247" s="5"/>
      <c r="B247" s="9"/>
      <c r="C247" s="181" t="s">
        <v>516</v>
      </c>
      <c r="D247" s="190"/>
      <c r="E247" s="190"/>
      <c r="F247" s="190"/>
      <c r="G247" s="183" t="s">
        <v>182</v>
      </c>
      <c r="H247" s="187" t="s">
        <v>86</v>
      </c>
      <c r="I247" s="166">
        <v>1</v>
      </c>
      <c r="J247" s="165">
        <v>22358960</v>
      </c>
      <c r="K247" s="184">
        <f t="shared" si="17"/>
        <v>22358960</v>
      </c>
      <c r="L247" s="10"/>
      <c r="M247" s="5"/>
    </row>
    <row r="248" spans="1:13" ht="15.6">
      <c r="A248" s="5"/>
      <c r="B248" s="9"/>
      <c r="C248" s="181" t="s">
        <v>517</v>
      </c>
      <c r="D248" s="190"/>
      <c r="E248" s="190"/>
      <c r="F248" s="190"/>
      <c r="G248" s="183" t="s">
        <v>192</v>
      </c>
      <c r="H248" s="187" t="s">
        <v>83</v>
      </c>
      <c r="I248" s="166">
        <v>207</v>
      </c>
      <c r="J248" s="165">
        <v>416783</v>
      </c>
      <c r="K248" s="184">
        <f t="shared" si="17"/>
        <v>86274081</v>
      </c>
      <c r="L248" s="10"/>
      <c r="M248" s="5"/>
    </row>
    <row r="249" spans="1:13" ht="30">
      <c r="A249" s="5"/>
      <c r="B249" s="9"/>
      <c r="C249" s="181" t="s">
        <v>518</v>
      </c>
      <c r="D249" s="190"/>
      <c r="E249" s="190"/>
      <c r="F249" s="190"/>
      <c r="G249" s="183" t="s">
        <v>193</v>
      </c>
      <c r="H249" s="187" t="s">
        <v>97</v>
      </c>
      <c r="I249" s="166">
        <v>717</v>
      </c>
      <c r="J249" s="165">
        <v>51778</v>
      </c>
      <c r="K249" s="184">
        <f t="shared" si="17"/>
        <v>37124826</v>
      </c>
      <c r="L249" s="10"/>
      <c r="M249" s="5"/>
    </row>
    <row r="250" spans="1:13" ht="30">
      <c r="A250" s="5"/>
      <c r="B250" s="9"/>
      <c r="C250" s="181" t="s">
        <v>519</v>
      </c>
      <c r="D250" s="190"/>
      <c r="E250" s="190"/>
      <c r="F250" s="190"/>
      <c r="G250" s="183" t="s">
        <v>198</v>
      </c>
      <c r="H250" s="187" t="s">
        <v>86</v>
      </c>
      <c r="I250" s="166">
        <v>24</v>
      </c>
      <c r="J250" s="165">
        <v>22358960</v>
      </c>
      <c r="K250" s="184">
        <f t="shared" si="17"/>
        <v>536615040</v>
      </c>
      <c r="L250" s="10"/>
      <c r="M250" s="5"/>
    </row>
    <row r="251" spans="1:13" ht="30">
      <c r="A251" s="5"/>
      <c r="B251" s="9"/>
      <c r="C251" s="181" t="s">
        <v>520</v>
      </c>
      <c r="D251" s="190"/>
      <c r="E251" s="190"/>
      <c r="F251" s="190"/>
      <c r="G251" s="183" t="s">
        <v>202</v>
      </c>
      <c r="H251" s="187" t="s">
        <v>86</v>
      </c>
      <c r="I251" s="166">
        <v>14</v>
      </c>
      <c r="J251" s="165">
        <v>22302327</v>
      </c>
      <c r="K251" s="184">
        <f t="shared" si="17"/>
        <v>312232578</v>
      </c>
      <c r="L251" s="10"/>
      <c r="M251" s="5"/>
    </row>
    <row r="252" spans="1:13" ht="30">
      <c r="A252" s="5"/>
      <c r="B252" s="9"/>
      <c r="C252" s="181" t="s">
        <v>521</v>
      </c>
      <c r="D252" s="190"/>
      <c r="E252" s="190"/>
      <c r="F252" s="190"/>
      <c r="G252" s="183" t="s">
        <v>206</v>
      </c>
      <c r="H252" s="187" t="s">
        <v>86</v>
      </c>
      <c r="I252" s="166">
        <v>1</v>
      </c>
      <c r="J252" s="165">
        <v>7128210</v>
      </c>
      <c r="K252" s="184">
        <f t="shared" si="17"/>
        <v>7128210</v>
      </c>
      <c r="L252" s="10"/>
      <c r="M252" s="5"/>
    </row>
    <row r="253" spans="1:13" ht="15.6">
      <c r="A253" s="5"/>
      <c r="B253" s="9"/>
      <c r="C253" s="181" t="s">
        <v>522</v>
      </c>
      <c r="D253" s="190"/>
      <c r="E253" s="190"/>
      <c r="F253" s="190"/>
      <c r="G253" s="183" t="s">
        <v>207</v>
      </c>
      <c r="H253" s="187" t="s">
        <v>86</v>
      </c>
      <c r="I253" s="166">
        <v>10</v>
      </c>
      <c r="J253" s="165">
        <v>2612578</v>
      </c>
      <c r="K253" s="184">
        <f t="shared" si="17"/>
        <v>26125780</v>
      </c>
      <c r="L253" s="10"/>
      <c r="M253" s="5"/>
    </row>
    <row r="254" spans="1:13" ht="15.6">
      <c r="A254" s="5"/>
      <c r="B254" s="9"/>
      <c r="C254" s="181" t="s">
        <v>523</v>
      </c>
      <c r="D254" s="190"/>
      <c r="E254" s="190"/>
      <c r="F254" s="190"/>
      <c r="G254" s="183" t="s">
        <v>220</v>
      </c>
      <c r="H254" s="187" t="s">
        <v>86</v>
      </c>
      <c r="I254" s="166">
        <v>2</v>
      </c>
      <c r="J254" s="165">
        <v>3621886</v>
      </c>
      <c r="K254" s="184">
        <f t="shared" si="17"/>
        <v>7243772</v>
      </c>
      <c r="L254" s="10"/>
      <c r="M254" s="5"/>
    </row>
    <row r="255" spans="1:13" ht="30">
      <c r="A255" s="5"/>
      <c r="B255" s="9"/>
      <c r="C255" s="181" t="s">
        <v>524</v>
      </c>
      <c r="D255" s="190"/>
      <c r="E255" s="190"/>
      <c r="F255" s="190"/>
      <c r="G255" s="183" t="s">
        <v>223</v>
      </c>
      <c r="H255" s="182" t="s">
        <v>100</v>
      </c>
      <c r="I255" s="166">
        <v>58</v>
      </c>
      <c r="J255" s="165">
        <v>144739</v>
      </c>
      <c r="K255" s="184">
        <f t="shared" si="17"/>
        <v>8394862</v>
      </c>
      <c r="L255" s="10"/>
      <c r="M255" s="5"/>
    </row>
    <row r="256" spans="1:13" ht="30">
      <c r="A256" s="5"/>
      <c r="B256" s="9"/>
      <c r="C256" s="181" t="s">
        <v>525</v>
      </c>
      <c r="D256" s="190"/>
      <c r="E256" s="190"/>
      <c r="F256" s="190"/>
      <c r="G256" s="183" t="s">
        <v>225</v>
      </c>
      <c r="H256" s="182" t="s">
        <v>83</v>
      </c>
      <c r="I256" s="166">
        <v>3</v>
      </c>
      <c r="J256" s="165">
        <v>163194</v>
      </c>
      <c r="K256" s="184">
        <f t="shared" si="17"/>
        <v>489582</v>
      </c>
      <c r="L256" s="10"/>
      <c r="M256" s="5"/>
    </row>
    <row r="257" spans="1:13" ht="17.25" customHeight="1">
      <c r="A257" s="5"/>
      <c r="B257" s="9"/>
      <c r="C257" s="181" t="s">
        <v>526</v>
      </c>
      <c r="D257" s="190"/>
      <c r="E257" s="190"/>
      <c r="F257" s="190"/>
      <c r="G257" s="183" t="s">
        <v>229</v>
      </c>
      <c r="H257" s="187" t="s">
        <v>86</v>
      </c>
      <c r="I257" s="166">
        <v>2</v>
      </c>
      <c r="J257" s="165">
        <v>5070754</v>
      </c>
      <c r="K257" s="184">
        <f t="shared" si="17"/>
        <v>10141508</v>
      </c>
      <c r="L257" s="10"/>
      <c r="M257" s="5"/>
    </row>
    <row r="258" spans="1:13" ht="15.6">
      <c r="A258" s="5"/>
      <c r="B258" s="9"/>
      <c r="C258" s="181" t="s">
        <v>527</v>
      </c>
      <c r="D258" s="190"/>
      <c r="E258" s="190"/>
      <c r="F258" s="190"/>
      <c r="G258" s="183" t="s">
        <v>240</v>
      </c>
      <c r="H258" s="187" t="s">
        <v>86</v>
      </c>
      <c r="I258" s="166">
        <v>2</v>
      </c>
      <c r="J258" s="165">
        <v>958969</v>
      </c>
      <c r="K258" s="184">
        <f t="shared" si="17"/>
        <v>1917938</v>
      </c>
      <c r="L258" s="10"/>
      <c r="M258" s="5"/>
    </row>
    <row r="259" spans="1:13" ht="30">
      <c r="A259" s="5"/>
      <c r="B259" s="9"/>
      <c r="C259" s="181" t="s">
        <v>528</v>
      </c>
      <c r="D259" s="190"/>
      <c r="E259" s="190"/>
      <c r="F259" s="190"/>
      <c r="G259" s="183" t="s">
        <v>247</v>
      </c>
      <c r="H259" s="187" t="s">
        <v>86</v>
      </c>
      <c r="I259" s="166">
        <v>6</v>
      </c>
      <c r="J259" s="165">
        <v>11730627</v>
      </c>
      <c r="K259" s="184">
        <f t="shared" si="17"/>
        <v>70383762</v>
      </c>
      <c r="L259" s="10"/>
      <c r="M259" s="5"/>
    </row>
    <row r="260" spans="1:13" ht="30">
      <c r="A260" s="5"/>
      <c r="B260" s="9"/>
      <c r="C260" s="181" t="s">
        <v>529</v>
      </c>
      <c r="D260" s="190"/>
      <c r="E260" s="190"/>
      <c r="F260" s="190"/>
      <c r="G260" s="183" t="s">
        <v>248</v>
      </c>
      <c r="H260" s="187" t="s">
        <v>86</v>
      </c>
      <c r="I260" s="166">
        <v>12</v>
      </c>
      <c r="J260" s="165">
        <v>71309970</v>
      </c>
      <c r="K260" s="184">
        <f t="shared" si="17"/>
        <v>855719640</v>
      </c>
      <c r="L260" s="10"/>
      <c r="M260" s="5"/>
    </row>
    <row r="261" spans="1:13" ht="15.6">
      <c r="A261" s="5"/>
      <c r="B261" s="9"/>
      <c r="C261" s="181" t="s">
        <v>530</v>
      </c>
      <c r="D261" s="190"/>
      <c r="E261" s="190"/>
      <c r="F261" s="190"/>
      <c r="G261" s="183" t="s">
        <v>249</v>
      </c>
      <c r="H261" s="187" t="s">
        <v>86</v>
      </c>
      <c r="I261" s="166">
        <v>6</v>
      </c>
      <c r="J261" s="165">
        <v>8172665</v>
      </c>
      <c r="K261" s="184">
        <f t="shared" si="17"/>
        <v>49035990</v>
      </c>
      <c r="L261" s="10"/>
      <c r="M261" s="5"/>
    </row>
    <row r="262" spans="1:13" ht="15.6">
      <c r="A262" s="5"/>
      <c r="B262" s="9"/>
      <c r="C262" s="181" t="s">
        <v>531</v>
      </c>
      <c r="D262" s="190"/>
      <c r="E262" s="190"/>
      <c r="F262" s="190"/>
      <c r="G262" s="183" t="s">
        <v>250</v>
      </c>
      <c r="H262" s="187" t="s">
        <v>86</v>
      </c>
      <c r="I262" s="166">
        <v>1</v>
      </c>
      <c r="J262" s="165">
        <v>2733463</v>
      </c>
      <c r="K262" s="184">
        <f t="shared" si="17"/>
        <v>2733463</v>
      </c>
      <c r="L262" s="10"/>
      <c r="M262" s="5"/>
    </row>
    <row r="263" spans="1:13" ht="45">
      <c r="A263" s="5"/>
      <c r="B263" s="9"/>
      <c r="C263" s="181" t="s">
        <v>532</v>
      </c>
      <c r="D263" s="190"/>
      <c r="E263" s="190"/>
      <c r="F263" s="190"/>
      <c r="G263" s="183" t="s">
        <v>251</v>
      </c>
      <c r="H263" s="187" t="s">
        <v>86</v>
      </c>
      <c r="I263" s="166">
        <v>6</v>
      </c>
      <c r="J263" s="165">
        <v>112055655</v>
      </c>
      <c r="K263" s="184">
        <f t="shared" si="17"/>
        <v>672333930</v>
      </c>
      <c r="L263" s="10"/>
      <c r="M263" s="5"/>
    </row>
    <row r="264" spans="1:13" ht="15.6">
      <c r="A264" s="5"/>
      <c r="B264" s="9"/>
      <c r="C264" s="181" t="s">
        <v>533</v>
      </c>
      <c r="D264" s="190"/>
      <c r="E264" s="190"/>
      <c r="F264" s="190"/>
      <c r="G264" s="183" t="s">
        <v>252</v>
      </c>
      <c r="H264" s="187" t="s">
        <v>86</v>
      </c>
      <c r="I264" s="166">
        <v>6</v>
      </c>
      <c r="J264" s="165">
        <v>8261662</v>
      </c>
      <c r="K264" s="184">
        <f t="shared" si="17"/>
        <v>49569972</v>
      </c>
      <c r="L264" s="10"/>
      <c r="M264" s="5"/>
    </row>
    <row r="265" spans="1:13" ht="15.6">
      <c r="A265" s="5"/>
      <c r="B265" s="9"/>
      <c r="C265" s="181" t="s">
        <v>534</v>
      </c>
      <c r="D265" s="190"/>
      <c r="E265" s="190"/>
      <c r="F265" s="190"/>
      <c r="G265" s="183" t="s">
        <v>253</v>
      </c>
      <c r="H265" s="182" t="s">
        <v>83</v>
      </c>
      <c r="I265" s="166">
        <v>922</v>
      </c>
      <c r="J265" s="165">
        <v>19238</v>
      </c>
      <c r="K265" s="184">
        <f t="shared" si="17"/>
        <v>17737436</v>
      </c>
      <c r="L265" s="10"/>
      <c r="M265" s="5"/>
    </row>
    <row r="266" spans="1:13" ht="44.25" customHeight="1">
      <c r="A266" s="5"/>
      <c r="B266" s="9"/>
      <c r="C266" s="181" t="s">
        <v>535</v>
      </c>
      <c r="D266" s="190"/>
      <c r="E266" s="190"/>
      <c r="F266" s="190"/>
      <c r="G266" s="183" t="s">
        <v>254</v>
      </c>
      <c r="H266" s="187" t="s">
        <v>86</v>
      </c>
      <c r="I266" s="166">
        <v>12</v>
      </c>
      <c r="J266" s="165">
        <v>260528562</v>
      </c>
      <c r="K266" s="184">
        <f t="shared" si="17"/>
        <v>3126342744</v>
      </c>
      <c r="L266" s="10"/>
      <c r="M266" s="5"/>
    </row>
    <row r="267" spans="1:13" ht="18.75" customHeight="1">
      <c r="A267" s="5"/>
      <c r="B267" s="9"/>
      <c r="C267" s="181" t="s">
        <v>536</v>
      </c>
      <c r="D267" s="190"/>
      <c r="E267" s="190"/>
      <c r="F267" s="190"/>
      <c r="G267" s="183" t="s">
        <v>255</v>
      </c>
      <c r="H267" s="187" t="s">
        <v>86</v>
      </c>
      <c r="I267" s="166">
        <v>4</v>
      </c>
      <c r="J267" s="165">
        <v>7128210</v>
      </c>
      <c r="K267" s="184">
        <f t="shared" si="17"/>
        <v>28512840</v>
      </c>
      <c r="L267" s="10"/>
      <c r="M267" s="5"/>
    </row>
    <row r="268" spans="1:13" ht="18.75" customHeight="1">
      <c r="A268" s="5"/>
      <c r="B268" s="9"/>
      <c r="C268" s="181" t="s">
        <v>537</v>
      </c>
      <c r="D268" s="190"/>
      <c r="E268" s="190"/>
      <c r="F268" s="190"/>
      <c r="G268" s="183" t="s">
        <v>256</v>
      </c>
      <c r="H268" s="187" t="s">
        <v>86</v>
      </c>
      <c r="I268" s="166">
        <v>2</v>
      </c>
      <c r="J268" s="165">
        <v>7249782</v>
      </c>
      <c r="K268" s="184">
        <f t="shared" si="17"/>
        <v>14499564</v>
      </c>
      <c r="L268" s="10"/>
      <c r="M268" s="5"/>
    </row>
    <row r="269" spans="1:13" ht="18.75" customHeight="1">
      <c r="A269" s="5"/>
      <c r="B269" s="9"/>
      <c r="C269" s="181" t="s">
        <v>538</v>
      </c>
      <c r="D269" s="190"/>
      <c r="E269" s="190"/>
      <c r="F269" s="190"/>
      <c r="G269" s="183" t="s">
        <v>257</v>
      </c>
      <c r="H269" s="187" t="s">
        <v>86</v>
      </c>
      <c r="I269" s="166">
        <v>3</v>
      </c>
      <c r="J269" s="165">
        <v>4379034</v>
      </c>
      <c r="K269" s="184">
        <f t="shared" si="17"/>
        <v>13137102</v>
      </c>
      <c r="L269" s="10"/>
      <c r="M269" s="5"/>
    </row>
    <row r="270" spans="1:13" ht="18.75" customHeight="1">
      <c r="A270" s="5"/>
      <c r="B270" s="9"/>
      <c r="C270" s="181" t="s">
        <v>539</v>
      </c>
      <c r="D270" s="190"/>
      <c r="E270" s="190"/>
      <c r="F270" s="190"/>
      <c r="G270" s="183" t="s">
        <v>258</v>
      </c>
      <c r="H270" s="187" t="s">
        <v>86</v>
      </c>
      <c r="I270" s="166">
        <v>4</v>
      </c>
      <c r="J270" s="165">
        <v>7509182</v>
      </c>
      <c r="K270" s="184">
        <f t="shared" si="17"/>
        <v>30036728</v>
      </c>
      <c r="L270" s="10"/>
      <c r="M270" s="5"/>
    </row>
    <row r="271" spans="1:13" ht="18.75" customHeight="1">
      <c r="A271" s="5"/>
      <c r="B271" s="9"/>
      <c r="C271" s="181" t="s">
        <v>540</v>
      </c>
      <c r="D271" s="190"/>
      <c r="E271" s="190"/>
      <c r="F271" s="190"/>
      <c r="G271" s="183" t="s">
        <v>259</v>
      </c>
      <c r="H271" s="187" t="s">
        <v>86</v>
      </c>
      <c r="I271" s="166">
        <v>3</v>
      </c>
      <c r="J271" s="165">
        <v>9212836</v>
      </c>
      <c r="K271" s="184">
        <f t="shared" si="17"/>
        <v>27638508</v>
      </c>
      <c r="L271" s="10"/>
      <c r="M271" s="5"/>
    </row>
    <row r="272" spans="1:13" ht="30">
      <c r="A272" s="5"/>
      <c r="B272" s="9"/>
      <c r="C272" s="181" t="s">
        <v>541</v>
      </c>
      <c r="D272" s="190"/>
      <c r="E272" s="190"/>
      <c r="F272" s="190"/>
      <c r="G272" s="183" t="s">
        <v>260</v>
      </c>
      <c r="H272" s="187" t="s">
        <v>86</v>
      </c>
      <c r="I272" s="166">
        <v>4</v>
      </c>
      <c r="J272" s="165">
        <v>3461386</v>
      </c>
      <c r="K272" s="184">
        <f t="shared" si="17"/>
        <v>13845544</v>
      </c>
      <c r="L272" s="10"/>
      <c r="M272" s="5"/>
    </row>
    <row r="273" spans="1:13" ht="15.6">
      <c r="A273" s="5"/>
      <c r="B273" s="9"/>
      <c r="C273" s="181" t="s">
        <v>542</v>
      </c>
      <c r="D273" s="190"/>
      <c r="E273" s="190"/>
      <c r="F273" s="190"/>
      <c r="G273" s="183" t="s">
        <v>261</v>
      </c>
      <c r="H273" s="187" t="s">
        <v>86</v>
      </c>
      <c r="I273" s="166">
        <v>8</v>
      </c>
      <c r="J273" s="165">
        <v>494224</v>
      </c>
      <c r="K273" s="184">
        <f t="shared" si="17"/>
        <v>3953792</v>
      </c>
      <c r="L273" s="10"/>
      <c r="M273" s="5"/>
    </row>
    <row r="274" spans="1:13" ht="15.6">
      <c r="A274" s="5"/>
      <c r="B274" s="9"/>
      <c r="C274" s="181" t="s">
        <v>543</v>
      </c>
      <c r="D274" s="190"/>
      <c r="E274" s="190"/>
      <c r="F274" s="190"/>
      <c r="G274" s="183" t="s">
        <v>262</v>
      </c>
      <c r="H274" s="187" t="s">
        <v>86</v>
      </c>
      <c r="I274" s="166">
        <v>26</v>
      </c>
      <c r="J274" s="165">
        <v>478599</v>
      </c>
      <c r="K274" s="184">
        <f t="shared" si="17"/>
        <v>12443574</v>
      </c>
      <c r="L274" s="10"/>
      <c r="M274" s="5"/>
    </row>
    <row r="275" spans="1:13" ht="15.6">
      <c r="A275" s="5"/>
      <c r="B275" s="9"/>
      <c r="C275" s="181" t="s">
        <v>544</v>
      </c>
      <c r="D275" s="190"/>
      <c r="E275" s="190"/>
      <c r="F275" s="190"/>
      <c r="G275" s="183" t="s">
        <v>263</v>
      </c>
      <c r="H275" s="187" t="s">
        <v>86</v>
      </c>
      <c r="I275" s="166">
        <v>2</v>
      </c>
      <c r="J275" s="165">
        <v>768499</v>
      </c>
      <c r="K275" s="184">
        <f t="shared" si="17"/>
        <v>1536998</v>
      </c>
      <c r="L275" s="10"/>
      <c r="M275" s="5"/>
    </row>
    <row r="276" spans="1:13" ht="15.6">
      <c r="A276" s="5"/>
      <c r="B276" s="9"/>
      <c r="C276" s="181" t="s">
        <v>545</v>
      </c>
      <c r="D276" s="190"/>
      <c r="E276" s="190"/>
      <c r="F276" s="190"/>
      <c r="G276" s="183" t="s">
        <v>264</v>
      </c>
      <c r="H276" s="187" t="s">
        <v>86</v>
      </c>
      <c r="I276" s="166">
        <v>1</v>
      </c>
      <c r="J276" s="165">
        <v>1587568</v>
      </c>
      <c r="K276" s="184">
        <f t="shared" si="17"/>
        <v>1587568</v>
      </c>
      <c r="L276" s="10"/>
      <c r="M276" s="5"/>
    </row>
    <row r="277" spans="1:13" ht="15.6">
      <c r="A277" s="5"/>
      <c r="B277" s="9"/>
      <c r="C277" s="181" t="s">
        <v>546</v>
      </c>
      <c r="D277" s="190"/>
      <c r="E277" s="190"/>
      <c r="F277" s="190"/>
      <c r="G277" s="183" t="s">
        <v>265</v>
      </c>
      <c r="H277" s="187" t="s">
        <v>86</v>
      </c>
      <c r="I277" s="166">
        <v>1</v>
      </c>
      <c r="J277" s="165">
        <v>7175129</v>
      </c>
      <c r="K277" s="184">
        <f t="shared" si="17"/>
        <v>7175129</v>
      </c>
      <c r="L277" s="10"/>
      <c r="M277" s="5"/>
    </row>
    <row r="278" spans="1:13" ht="15.6">
      <c r="A278" s="5"/>
      <c r="B278" s="9"/>
      <c r="C278" s="181" t="s">
        <v>547</v>
      </c>
      <c r="D278" s="190"/>
      <c r="E278" s="190"/>
      <c r="F278" s="190"/>
      <c r="G278" s="183" t="s">
        <v>266</v>
      </c>
      <c r="H278" s="187" t="s">
        <v>86</v>
      </c>
      <c r="I278" s="166">
        <v>6</v>
      </c>
      <c r="J278" s="165">
        <v>2907037</v>
      </c>
      <c r="K278" s="184">
        <f t="shared" si="17"/>
        <v>17442222</v>
      </c>
      <c r="L278" s="10"/>
      <c r="M278" s="5"/>
    </row>
    <row r="279" spans="1:13" ht="15.6">
      <c r="A279" s="5"/>
      <c r="B279" s="9"/>
      <c r="C279" s="181" t="s">
        <v>548</v>
      </c>
      <c r="D279" s="190"/>
      <c r="E279" s="190"/>
      <c r="F279" s="190"/>
      <c r="G279" s="183" t="s">
        <v>267</v>
      </c>
      <c r="H279" s="187" t="s">
        <v>86</v>
      </c>
      <c r="I279" s="166">
        <v>10</v>
      </c>
      <c r="J279" s="165">
        <v>2729980</v>
      </c>
      <c r="K279" s="184">
        <f t="shared" si="17"/>
        <v>27299800</v>
      </c>
      <c r="L279" s="10"/>
      <c r="M279" s="5"/>
    </row>
    <row r="280" spans="1:13" ht="15.6">
      <c r="A280" s="5"/>
      <c r="B280" s="9"/>
      <c r="C280" s="181" t="s">
        <v>549</v>
      </c>
      <c r="D280" s="190"/>
      <c r="E280" s="190"/>
      <c r="F280" s="190"/>
      <c r="G280" s="183" t="s">
        <v>268</v>
      </c>
      <c r="H280" s="187" t="s">
        <v>86</v>
      </c>
      <c r="I280" s="166">
        <v>7</v>
      </c>
      <c r="J280" s="165">
        <v>6114756</v>
      </c>
      <c r="K280" s="184">
        <f t="shared" si="17"/>
        <v>42803292</v>
      </c>
      <c r="L280" s="10"/>
      <c r="M280" s="5"/>
    </row>
    <row r="281" spans="1:13" ht="15.6">
      <c r="A281" s="5"/>
      <c r="B281" s="9"/>
      <c r="C281" s="181" t="s">
        <v>550</v>
      </c>
      <c r="D281" s="190"/>
      <c r="E281" s="190"/>
      <c r="F281" s="190"/>
      <c r="G281" s="183" t="s">
        <v>269</v>
      </c>
      <c r="H281" s="187" t="s">
        <v>86</v>
      </c>
      <c r="I281" s="166">
        <v>1</v>
      </c>
      <c r="J281" s="165">
        <v>31903394</v>
      </c>
      <c r="K281" s="184">
        <f t="shared" si="17"/>
        <v>31903394</v>
      </c>
      <c r="L281" s="10"/>
      <c r="M281" s="5"/>
    </row>
    <row r="282" spans="1:13" ht="15.6">
      <c r="A282" s="5"/>
      <c r="B282" s="9"/>
      <c r="C282" s="181" t="s">
        <v>551</v>
      </c>
      <c r="D282" s="190"/>
      <c r="E282" s="190"/>
      <c r="F282" s="190"/>
      <c r="G282" s="183" t="s">
        <v>270</v>
      </c>
      <c r="H282" s="182" t="s">
        <v>83</v>
      </c>
      <c r="I282" s="166">
        <v>6</v>
      </c>
      <c r="J282" s="165">
        <v>82508</v>
      </c>
      <c r="K282" s="184">
        <f t="shared" ref="K282:K287" si="18">+ROUND(I282*J282,0)</f>
        <v>495048</v>
      </c>
      <c r="L282" s="10"/>
      <c r="M282" s="5"/>
    </row>
    <row r="283" spans="1:13" ht="15.6">
      <c r="A283" s="5"/>
      <c r="B283" s="9"/>
      <c r="C283" s="181" t="s">
        <v>552</v>
      </c>
      <c r="D283" s="190"/>
      <c r="E283" s="190"/>
      <c r="F283" s="190"/>
      <c r="G283" s="183" t="s">
        <v>271</v>
      </c>
      <c r="H283" s="187" t="s">
        <v>100</v>
      </c>
      <c r="I283" s="166">
        <v>100</v>
      </c>
      <c r="J283" s="165">
        <v>62345</v>
      </c>
      <c r="K283" s="184">
        <f t="shared" si="18"/>
        <v>6234500</v>
      </c>
      <c r="L283" s="10"/>
      <c r="M283" s="5"/>
    </row>
    <row r="284" spans="1:13" ht="30">
      <c r="A284" s="5"/>
      <c r="B284" s="9"/>
      <c r="C284" s="181" t="s">
        <v>553</v>
      </c>
      <c r="D284" s="190"/>
      <c r="E284" s="190"/>
      <c r="F284" s="190"/>
      <c r="G284" s="183" t="s">
        <v>272</v>
      </c>
      <c r="H284" s="187" t="s">
        <v>100</v>
      </c>
      <c r="I284" s="166">
        <v>10</v>
      </c>
      <c r="J284" s="165">
        <v>109976</v>
      </c>
      <c r="K284" s="184">
        <f t="shared" si="18"/>
        <v>1099760</v>
      </c>
      <c r="L284" s="10"/>
      <c r="M284" s="5"/>
    </row>
    <row r="285" spans="1:13" ht="30">
      <c r="A285" s="5"/>
      <c r="B285" s="9"/>
      <c r="C285" s="181" t="s">
        <v>554</v>
      </c>
      <c r="D285" s="190"/>
      <c r="E285" s="190"/>
      <c r="F285" s="190"/>
      <c r="G285" s="183" t="s">
        <v>273</v>
      </c>
      <c r="H285" s="187" t="s">
        <v>100</v>
      </c>
      <c r="I285" s="166">
        <v>60</v>
      </c>
      <c r="J285" s="165">
        <v>139410</v>
      </c>
      <c r="K285" s="184">
        <f t="shared" si="18"/>
        <v>8364600</v>
      </c>
      <c r="L285" s="10"/>
      <c r="M285" s="5"/>
    </row>
    <row r="286" spans="1:13" ht="15.6">
      <c r="A286" s="5"/>
      <c r="B286" s="9"/>
      <c r="C286" s="181" t="s">
        <v>555</v>
      </c>
      <c r="D286" s="190"/>
      <c r="E286" s="190"/>
      <c r="F286" s="190"/>
      <c r="G286" s="183" t="s">
        <v>274</v>
      </c>
      <c r="H286" s="187" t="s">
        <v>100</v>
      </c>
      <c r="I286" s="166">
        <v>60</v>
      </c>
      <c r="J286" s="165">
        <v>147518</v>
      </c>
      <c r="K286" s="184">
        <f t="shared" si="18"/>
        <v>8851080</v>
      </c>
      <c r="L286" s="10"/>
      <c r="M286" s="5"/>
    </row>
    <row r="287" spans="1:13" ht="15.6">
      <c r="A287" s="5"/>
      <c r="B287" s="9"/>
      <c r="C287" s="181" t="s">
        <v>556</v>
      </c>
      <c r="D287" s="190"/>
      <c r="E287" s="190"/>
      <c r="F287" s="190"/>
      <c r="G287" s="183" t="s">
        <v>275</v>
      </c>
      <c r="H287" s="187" t="s">
        <v>86</v>
      </c>
      <c r="I287" s="166">
        <v>2</v>
      </c>
      <c r="J287" s="165">
        <v>553823670</v>
      </c>
      <c r="K287" s="184">
        <f t="shared" si="18"/>
        <v>1107647340</v>
      </c>
      <c r="L287" s="10"/>
      <c r="M287" s="5"/>
    </row>
    <row r="288" spans="1:13" s="5" customFormat="1" ht="15.6">
      <c r="B288" s="9"/>
      <c r="C288" s="211" t="str">
        <f>+CONCATENATE("SUB TOTAL ",C240,"",D240)</f>
        <v>SUB TOTAL 6.4. FILTROS</v>
      </c>
      <c r="D288" s="212"/>
      <c r="E288" s="212"/>
      <c r="F288" s="212"/>
      <c r="G288" s="212"/>
      <c r="H288" s="212"/>
      <c r="I288" s="212"/>
      <c r="J288" s="213"/>
      <c r="K288" s="188">
        <f>SUM(K240:K287)</f>
        <v>9350614980</v>
      </c>
      <c r="L288" s="10"/>
    </row>
    <row r="289" spans="1:13" ht="15.6">
      <c r="A289" s="5"/>
      <c r="B289" s="9"/>
      <c r="C289" s="191" t="s">
        <v>557</v>
      </c>
      <c r="D289" s="208" t="s">
        <v>276</v>
      </c>
      <c r="E289" s="209"/>
      <c r="F289" s="209"/>
      <c r="G289" s="209"/>
      <c r="H289" s="209"/>
      <c r="I289" s="209"/>
      <c r="J289" s="209"/>
      <c r="K289" s="210"/>
      <c r="L289" s="10"/>
      <c r="M289" s="5"/>
    </row>
    <row r="290" spans="1:13" ht="17.399999999999999">
      <c r="A290" s="5"/>
      <c r="B290" s="9"/>
      <c r="C290" s="181" t="s">
        <v>558</v>
      </c>
      <c r="D290" s="190"/>
      <c r="E290" s="190"/>
      <c r="F290" s="190"/>
      <c r="G290" s="183" t="s">
        <v>99</v>
      </c>
      <c r="H290" s="182" t="s">
        <v>85</v>
      </c>
      <c r="I290" s="166">
        <v>176</v>
      </c>
      <c r="J290" s="165">
        <v>71803</v>
      </c>
      <c r="K290" s="184">
        <f t="shared" ref="K290:K303" si="19">+ROUND(I290*J290,0)</f>
        <v>12637328</v>
      </c>
      <c r="L290" s="10"/>
      <c r="M290" s="5"/>
    </row>
    <row r="291" spans="1:13" ht="17.399999999999999">
      <c r="A291" s="5"/>
      <c r="B291" s="9"/>
      <c r="C291" s="181" t="s">
        <v>559</v>
      </c>
      <c r="D291" s="190"/>
      <c r="E291" s="190"/>
      <c r="F291" s="190"/>
      <c r="G291" s="183" t="s">
        <v>161</v>
      </c>
      <c r="H291" s="187" t="s">
        <v>84</v>
      </c>
      <c r="I291" s="166">
        <v>166</v>
      </c>
      <c r="J291" s="165">
        <v>1538744</v>
      </c>
      <c r="K291" s="184">
        <f t="shared" si="19"/>
        <v>255431504</v>
      </c>
      <c r="L291" s="10"/>
      <c r="M291" s="5"/>
    </row>
    <row r="292" spans="1:13" ht="17.399999999999999">
      <c r="A292" s="5"/>
      <c r="B292" s="9"/>
      <c r="C292" s="181" t="s">
        <v>560</v>
      </c>
      <c r="D292" s="190"/>
      <c r="E292" s="190"/>
      <c r="F292" s="190"/>
      <c r="G292" s="183" t="s">
        <v>162</v>
      </c>
      <c r="H292" s="187" t="s">
        <v>84</v>
      </c>
      <c r="I292" s="166">
        <v>43</v>
      </c>
      <c r="J292" s="165">
        <v>1424691</v>
      </c>
      <c r="K292" s="184">
        <f t="shared" si="19"/>
        <v>61261713</v>
      </c>
      <c r="L292" s="10"/>
      <c r="M292" s="5"/>
    </row>
    <row r="293" spans="1:13" ht="17.399999999999999">
      <c r="A293" s="5"/>
      <c r="B293" s="9"/>
      <c r="C293" s="181" t="s">
        <v>561</v>
      </c>
      <c r="D293" s="190"/>
      <c r="E293" s="190"/>
      <c r="F293" s="190"/>
      <c r="G293" s="183" t="s">
        <v>163</v>
      </c>
      <c r="H293" s="187" t="s">
        <v>84</v>
      </c>
      <c r="I293" s="166">
        <v>55</v>
      </c>
      <c r="J293" s="165">
        <v>1537532</v>
      </c>
      <c r="K293" s="184">
        <f t="shared" si="19"/>
        <v>84564260</v>
      </c>
      <c r="L293" s="10"/>
      <c r="M293" s="5"/>
    </row>
    <row r="294" spans="1:13" ht="30">
      <c r="A294" s="5"/>
      <c r="B294" s="9"/>
      <c r="C294" s="181" t="s">
        <v>562</v>
      </c>
      <c r="D294" s="190"/>
      <c r="E294" s="190"/>
      <c r="F294" s="190"/>
      <c r="G294" s="183" t="s">
        <v>164</v>
      </c>
      <c r="H294" s="187" t="s">
        <v>97</v>
      </c>
      <c r="I294" s="166">
        <v>42833</v>
      </c>
      <c r="J294" s="165">
        <v>10196</v>
      </c>
      <c r="K294" s="184">
        <f t="shared" si="19"/>
        <v>436725268</v>
      </c>
      <c r="L294" s="10"/>
      <c r="M294" s="5"/>
    </row>
    <row r="295" spans="1:13" ht="15.6">
      <c r="A295" s="5"/>
      <c r="B295" s="9"/>
      <c r="C295" s="181" t="s">
        <v>563</v>
      </c>
      <c r="D295" s="190"/>
      <c r="E295" s="190"/>
      <c r="F295" s="190"/>
      <c r="G295" s="183" t="s">
        <v>166</v>
      </c>
      <c r="H295" s="187" t="s">
        <v>83</v>
      </c>
      <c r="I295" s="166">
        <v>22.933088699999999</v>
      </c>
      <c r="J295" s="165">
        <v>104693</v>
      </c>
      <c r="K295" s="184">
        <f t="shared" si="19"/>
        <v>2400934</v>
      </c>
      <c r="L295" s="10"/>
      <c r="M295" s="5"/>
    </row>
    <row r="296" spans="1:13" ht="15.6">
      <c r="A296" s="5"/>
      <c r="B296" s="9"/>
      <c r="C296" s="181" t="s">
        <v>564</v>
      </c>
      <c r="D296" s="190"/>
      <c r="E296" s="190"/>
      <c r="F296" s="190"/>
      <c r="G296" s="183" t="s">
        <v>277</v>
      </c>
      <c r="H296" s="187" t="s">
        <v>86</v>
      </c>
      <c r="I296" s="166">
        <v>20</v>
      </c>
      <c r="J296" s="165">
        <v>316073</v>
      </c>
      <c r="K296" s="184">
        <f t="shared" si="19"/>
        <v>6321460</v>
      </c>
      <c r="L296" s="10"/>
      <c r="M296" s="5"/>
    </row>
    <row r="297" spans="1:13" ht="30">
      <c r="A297" s="5"/>
      <c r="B297" s="9"/>
      <c r="C297" s="181" t="s">
        <v>565</v>
      </c>
      <c r="D297" s="190"/>
      <c r="E297" s="190"/>
      <c r="F297" s="190"/>
      <c r="G297" s="183" t="s">
        <v>278</v>
      </c>
      <c r="H297" s="187" t="s">
        <v>86</v>
      </c>
      <c r="I297" s="166">
        <v>6</v>
      </c>
      <c r="J297" s="165">
        <v>21226658</v>
      </c>
      <c r="K297" s="184">
        <f t="shared" si="19"/>
        <v>127359948</v>
      </c>
      <c r="L297" s="10"/>
      <c r="M297" s="5"/>
    </row>
    <row r="298" spans="1:13" ht="30">
      <c r="A298" s="5"/>
      <c r="B298" s="9"/>
      <c r="C298" s="181" t="s">
        <v>566</v>
      </c>
      <c r="D298" s="190"/>
      <c r="E298" s="190"/>
      <c r="F298" s="190"/>
      <c r="G298" s="183" t="s">
        <v>279</v>
      </c>
      <c r="H298" s="187" t="s">
        <v>86</v>
      </c>
      <c r="I298" s="166">
        <v>2</v>
      </c>
      <c r="J298" s="165">
        <v>3558702</v>
      </c>
      <c r="K298" s="184">
        <f t="shared" si="19"/>
        <v>7117404</v>
      </c>
      <c r="L298" s="10"/>
      <c r="M298" s="5"/>
    </row>
    <row r="299" spans="1:13" ht="30">
      <c r="A299" s="5"/>
      <c r="B299" s="9"/>
      <c r="C299" s="181" t="s">
        <v>567</v>
      </c>
      <c r="D299" s="190"/>
      <c r="E299" s="190"/>
      <c r="F299" s="190"/>
      <c r="G299" s="183" t="s">
        <v>280</v>
      </c>
      <c r="H299" s="187" t="s">
        <v>86</v>
      </c>
      <c r="I299" s="166">
        <v>2</v>
      </c>
      <c r="J299" s="165">
        <v>4586781</v>
      </c>
      <c r="K299" s="184">
        <f t="shared" si="19"/>
        <v>9173562</v>
      </c>
      <c r="L299" s="10"/>
      <c r="M299" s="5"/>
    </row>
    <row r="300" spans="1:13" ht="30">
      <c r="A300" s="5"/>
      <c r="B300" s="9"/>
      <c r="C300" s="181" t="s">
        <v>568</v>
      </c>
      <c r="D300" s="190"/>
      <c r="E300" s="190"/>
      <c r="F300" s="190"/>
      <c r="G300" s="183" t="s">
        <v>281</v>
      </c>
      <c r="H300" s="187" t="s">
        <v>86</v>
      </c>
      <c r="I300" s="166">
        <v>2</v>
      </c>
      <c r="J300" s="165">
        <v>29944308</v>
      </c>
      <c r="K300" s="184">
        <f t="shared" si="19"/>
        <v>59888616</v>
      </c>
      <c r="L300" s="10"/>
      <c r="M300" s="5"/>
    </row>
    <row r="301" spans="1:13" ht="15.6">
      <c r="A301" s="5"/>
      <c r="B301" s="9"/>
      <c r="C301" s="181" t="s">
        <v>569</v>
      </c>
      <c r="D301" s="190"/>
      <c r="E301" s="190"/>
      <c r="F301" s="190"/>
      <c r="G301" s="183" t="s">
        <v>282</v>
      </c>
      <c r="H301" s="187" t="s">
        <v>86</v>
      </c>
      <c r="I301" s="166">
        <v>2</v>
      </c>
      <c r="J301" s="165">
        <v>132476733</v>
      </c>
      <c r="K301" s="184">
        <f t="shared" si="19"/>
        <v>264953466</v>
      </c>
      <c r="L301" s="10"/>
      <c r="M301" s="5"/>
    </row>
    <row r="302" spans="1:13" ht="45">
      <c r="A302" s="5"/>
      <c r="B302" s="9"/>
      <c r="C302" s="181" t="s">
        <v>570</v>
      </c>
      <c r="D302" s="190"/>
      <c r="E302" s="190"/>
      <c r="F302" s="190"/>
      <c r="G302" s="183" t="s">
        <v>283</v>
      </c>
      <c r="H302" s="187" t="s">
        <v>86</v>
      </c>
      <c r="I302" s="166">
        <v>2</v>
      </c>
      <c r="J302" s="165">
        <v>304344424</v>
      </c>
      <c r="K302" s="184">
        <f t="shared" si="19"/>
        <v>608688848</v>
      </c>
      <c r="L302" s="10"/>
      <c r="M302" s="5"/>
    </row>
    <row r="303" spans="1:13" ht="45">
      <c r="A303" s="5"/>
      <c r="B303" s="9"/>
      <c r="C303" s="181" t="s">
        <v>571</v>
      </c>
      <c r="D303" s="190"/>
      <c r="E303" s="190"/>
      <c r="F303" s="190"/>
      <c r="G303" s="183" t="s">
        <v>284</v>
      </c>
      <c r="H303" s="187" t="s">
        <v>86</v>
      </c>
      <c r="I303" s="166">
        <v>2</v>
      </c>
      <c r="J303" s="165">
        <v>824133169</v>
      </c>
      <c r="K303" s="184">
        <f t="shared" si="19"/>
        <v>1648266338</v>
      </c>
      <c r="L303" s="10"/>
      <c r="M303" s="5"/>
    </row>
    <row r="304" spans="1:13" s="5" customFormat="1" ht="15.6">
      <c r="B304" s="9"/>
      <c r="C304" s="211" t="str">
        <f>+CONCATENATE("SUB TOTAL ",C289,"",D289)</f>
        <v>SUB TOTAL 6.5. ESPESADORES DE LODOS Y EDIFICIO DE LODOS</v>
      </c>
      <c r="D304" s="212"/>
      <c r="E304" s="212"/>
      <c r="F304" s="212"/>
      <c r="G304" s="212"/>
      <c r="H304" s="212"/>
      <c r="I304" s="212"/>
      <c r="J304" s="213"/>
      <c r="K304" s="188">
        <f>SUM(K290:K303)</f>
        <v>3584790649</v>
      </c>
      <c r="L304" s="10"/>
    </row>
    <row r="305" spans="1:13" ht="15.6">
      <c r="A305" s="5"/>
      <c r="B305" s="9"/>
      <c r="C305" s="191" t="s">
        <v>670</v>
      </c>
      <c r="D305" s="208" t="s">
        <v>693</v>
      </c>
      <c r="E305" s="209"/>
      <c r="F305" s="209"/>
      <c r="G305" s="209"/>
      <c r="H305" s="209"/>
      <c r="I305" s="209"/>
      <c r="J305" s="209"/>
      <c r="K305" s="210"/>
      <c r="L305" s="10"/>
      <c r="M305" s="5"/>
    </row>
    <row r="306" spans="1:13" ht="45">
      <c r="A306" s="5"/>
      <c r="B306" s="9"/>
      <c r="C306" s="181" t="s">
        <v>671</v>
      </c>
      <c r="D306" s="190"/>
      <c r="E306" s="190"/>
      <c r="F306" s="190"/>
      <c r="G306" s="183" t="s">
        <v>682</v>
      </c>
      <c r="H306" s="187" t="s">
        <v>86</v>
      </c>
      <c r="I306" s="166">
        <v>1</v>
      </c>
      <c r="J306" s="165">
        <v>1603198986</v>
      </c>
      <c r="K306" s="184">
        <f t="shared" ref="K306:K316" si="20">+ROUND(I306*J306,0)</f>
        <v>1603198986</v>
      </c>
      <c r="L306" s="10"/>
      <c r="M306" s="5"/>
    </row>
    <row r="307" spans="1:13" ht="75">
      <c r="A307" s="5"/>
      <c r="B307" s="9"/>
      <c r="C307" s="181" t="s">
        <v>672</v>
      </c>
      <c r="D307" s="190"/>
      <c r="E307" s="190"/>
      <c r="F307" s="190"/>
      <c r="G307" s="183" t="s">
        <v>683</v>
      </c>
      <c r="H307" s="187" t="s">
        <v>86</v>
      </c>
      <c r="I307" s="166">
        <v>1</v>
      </c>
      <c r="J307" s="165">
        <v>774603320</v>
      </c>
      <c r="K307" s="184">
        <f t="shared" si="20"/>
        <v>774603320</v>
      </c>
      <c r="L307" s="10"/>
      <c r="M307" s="5"/>
    </row>
    <row r="308" spans="1:13" ht="75">
      <c r="A308" s="5"/>
      <c r="B308" s="9"/>
      <c r="C308" s="181" t="s">
        <v>673</v>
      </c>
      <c r="D308" s="190"/>
      <c r="E308" s="190"/>
      <c r="F308" s="190"/>
      <c r="G308" s="183" t="s">
        <v>684</v>
      </c>
      <c r="H308" s="187" t="s">
        <v>86</v>
      </c>
      <c r="I308" s="166">
        <v>1</v>
      </c>
      <c r="J308" s="165">
        <v>1085838310</v>
      </c>
      <c r="K308" s="184">
        <f t="shared" si="20"/>
        <v>1085838310</v>
      </c>
      <c r="L308" s="10"/>
      <c r="M308" s="5"/>
    </row>
    <row r="309" spans="1:13" ht="45">
      <c r="A309" s="5"/>
      <c r="B309" s="9"/>
      <c r="C309" s="181" t="s">
        <v>674</v>
      </c>
      <c r="D309" s="190"/>
      <c r="E309" s="190"/>
      <c r="F309" s="190"/>
      <c r="G309" s="183" t="s">
        <v>685</v>
      </c>
      <c r="H309" s="187" t="s">
        <v>86</v>
      </c>
      <c r="I309" s="166">
        <v>1</v>
      </c>
      <c r="J309" s="165">
        <v>1399219992</v>
      </c>
      <c r="K309" s="184">
        <f t="shared" si="20"/>
        <v>1399219992</v>
      </c>
      <c r="L309" s="10"/>
      <c r="M309" s="5"/>
    </row>
    <row r="310" spans="1:13" ht="75">
      <c r="A310" s="5"/>
      <c r="B310" s="9"/>
      <c r="C310" s="181" t="s">
        <v>675</v>
      </c>
      <c r="D310" s="190"/>
      <c r="E310" s="190"/>
      <c r="F310" s="190"/>
      <c r="G310" s="183" t="s">
        <v>686</v>
      </c>
      <c r="H310" s="187" t="s">
        <v>86</v>
      </c>
      <c r="I310" s="166">
        <v>1</v>
      </c>
      <c r="J310" s="165">
        <v>2214523244</v>
      </c>
      <c r="K310" s="184">
        <f t="shared" si="20"/>
        <v>2214523244</v>
      </c>
      <c r="L310" s="10"/>
      <c r="M310" s="5"/>
    </row>
    <row r="311" spans="1:13" ht="60">
      <c r="A311" s="5"/>
      <c r="B311" s="9"/>
      <c r="C311" s="181" t="s">
        <v>676</v>
      </c>
      <c r="D311" s="190"/>
      <c r="E311" s="190"/>
      <c r="F311" s="190"/>
      <c r="G311" s="183" t="s">
        <v>687</v>
      </c>
      <c r="H311" s="187" t="s">
        <v>86</v>
      </c>
      <c r="I311" s="166">
        <v>1</v>
      </c>
      <c r="J311" s="165">
        <v>1920672262</v>
      </c>
      <c r="K311" s="184">
        <f t="shared" si="20"/>
        <v>1920672262</v>
      </c>
      <c r="L311" s="10"/>
      <c r="M311" s="5"/>
    </row>
    <row r="312" spans="1:13" ht="45">
      <c r="A312" s="5"/>
      <c r="B312" s="9"/>
      <c r="C312" s="181" t="s">
        <v>677</v>
      </c>
      <c r="D312" s="190"/>
      <c r="E312" s="190"/>
      <c r="F312" s="190"/>
      <c r="G312" s="183" t="s">
        <v>688</v>
      </c>
      <c r="H312" s="187" t="s">
        <v>86</v>
      </c>
      <c r="I312" s="166">
        <v>1</v>
      </c>
      <c r="J312" s="165">
        <v>151788799</v>
      </c>
      <c r="K312" s="184">
        <f t="shared" si="20"/>
        <v>151788799</v>
      </c>
      <c r="L312" s="10"/>
      <c r="M312" s="5"/>
    </row>
    <row r="313" spans="1:13" ht="45">
      <c r="A313" s="5"/>
      <c r="B313" s="9"/>
      <c r="C313" s="181" t="s">
        <v>678</v>
      </c>
      <c r="D313" s="190"/>
      <c r="E313" s="190"/>
      <c r="F313" s="190"/>
      <c r="G313" s="183" t="s">
        <v>689</v>
      </c>
      <c r="H313" s="187" t="s">
        <v>86</v>
      </c>
      <c r="I313" s="166">
        <v>1</v>
      </c>
      <c r="J313" s="165">
        <v>830020128</v>
      </c>
      <c r="K313" s="184">
        <f t="shared" si="20"/>
        <v>830020128</v>
      </c>
      <c r="L313" s="10"/>
      <c r="M313" s="5"/>
    </row>
    <row r="314" spans="1:13" ht="45">
      <c r="A314" s="5"/>
      <c r="B314" s="9"/>
      <c r="C314" s="181" t="s">
        <v>679</v>
      </c>
      <c r="D314" s="190"/>
      <c r="E314" s="190"/>
      <c r="F314" s="190"/>
      <c r="G314" s="183" t="s">
        <v>690</v>
      </c>
      <c r="H314" s="187" t="s">
        <v>86</v>
      </c>
      <c r="I314" s="166">
        <v>1</v>
      </c>
      <c r="J314" s="165">
        <v>526275562</v>
      </c>
      <c r="K314" s="184">
        <f t="shared" si="20"/>
        <v>526275562</v>
      </c>
      <c r="L314" s="10"/>
      <c r="M314" s="5"/>
    </row>
    <row r="315" spans="1:13" ht="60">
      <c r="A315" s="5"/>
      <c r="B315" s="9"/>
      <c r="C315" s="181" t="s">
        <v>680</v>
      </c>
      <c r="D315" s="190"/>
      <c r="E315" s="190"/>
      <c r="F315" s="190"/>
      <c r="G315" s="183" t="s">
        <v>691</v>
      </c>
      <c r="H315" s="187" t="s">
        <v>86</v>
      </c>
      <c r="I315" s="166">
        <v>1</v>
      </c>
      <c r="J315" s="165">
        <v>2358124241</v>
      </c>
      <c r="K315" s="184">
        <f t="shared" si="20"/>
        <v>2358124241</v>
      </c>
      <c r="L315" s="10"/>
      <c r="M315" s="5"/>
    </row>
    <row r="316" spans="1:13" ht="60">
      <c r="A316" s="5"/>
      <c r="B316" s="9"/>
      <c r="C316" s="181" t="s">
        <v>681</v>
      </c>
      <c r="D316" s="190"/>
      <c r="E316" s="190"/>
      <c r="F316" s="190"/>
      <c r="G316" s="183" t="s">
        <v>692</v>
      </c>
      <c r="H316" s="187" t="s">
        <v>86</v>
      </c>
      <c r="I316" s="166">
        <v>1</v>
      </c>
      <c r="J316" s="165">
        <v>766736186</v>
      </c>
      <c r="K316" s="184">
        <f t="shared" si="20"/>
        <v>766736186</v>
      </c>
      <c r="L316" s="10"/>
      <c r="M316" s="5"/>
    </row>
    <row r="317" spans="1:13" s="5" customFormat="1" ht="15.6">
      <c r="B317" s="9"/>
      <c r="C317" s="211" t="str">
        <f>+CONCATENATE("SUB TOTAL ",C305,"",D305)</f>
        <v>SUB TOTAL 6.6. SUMINISTRO, INSTALACIÓN Y PUESTA EN SERVICIO DE EQUIPOS DE INSTRUMENTACIÓN</v>
      </c>
      <c r="D317" s="212"/>
      <c r="E317" s="212"/>
      <c r="F317" s="212"/>
      <c r="G317" s="212"/>
      <c r="H317" s="212"/>
      <c r="I317" s="212"/>
      <c r="J317" s="213"/>
      <c r="K317" s="188">
        <f>SUM(K306:K316)</f>
        <v>13631001030</v>
      </c>
      <c r="L317" s="10"/>
    </row>
    <row r="318" spans="1:13" ht="15.6">
      <c r="A318" s="5"/>
      <c r="B318" s="9"/>
      <c r="C318" s="191" t="s">
        <v>694</v>
      </c>
      <c r="D318" s="208" t="s">
        <v>707</v>
      </c>
      <c r="E318" s="209"/>
      <c r="F318" s="209"/>
      <c r="G318" s="209"/>
      <c r="H318" s="209"/>
      <c r="I318" s="209"/>
      <c r="J318" s="209"/>
      <c r="K318" s="210"/>
      <c r="L318" s="10"/>
      <c r="M318" s="5"/>
    </row>
    <row r="319" spans="1:13" ht="30">
      <c r="A319" s="5"/>
      <c r="B319" s="9"/>
      <c r="C319" s="181" t="s">
        <v>695</v>
      </c>
      <c r="D319" s="190"/>
      <c r="E319" s="190"/>
      <c r="F319" s="190"/>
      <c r="G319" s="183" t="s">
        <v>708</v>
      </c>
      <c r="H319" s="187" t="s">
        <v>86</v>
      </c>
      <c r="I319" s="166">
        <v>1</v>
      </c>
      <c r="J319" s="165">
        <v>14710497</v>
      </c>
      <c r="K319" s="184">
        <f t="shared" ref="K319:K329" si="21">+ROUND(I319*J319,0)</f>
        <v>14710497</v>
      </c>
      <c r="L319" s="10"/>
      <c r="M319" s="5"/>
    </row>
    <row r="320" spans="1:13" ht="15.6">
      <c r="A320" s="5"/>
      <c r="B320" s="9"/>
      <c r="C320" s="181" t="s">
        <v>696</v>
      </c>
      <c r="D320" s="190"/>
      <c r="E320" s="190"/>
      <c r="F320" s="190"/>
      <c r="G320" s="183" t="s">
        <v>709</v>
      </c>
      <c r="H320" s="187" t="s">
        <v>86</v>
      </c>
      <c r="I320" s="166">
        <v>1</v>
      </c>
      <c r="J320" s="165">
        <v>61267412</v>
      </c>
      <c r="K320" s="184">
        <f t="shared" si="21"/>
        <v>61267412</v>
      </c>
      <c r="L320" s="10"/>
      <c r="M320" s="5"/>
    </row>
    <row r="321" spans="1:13" ht="15.6">
      <c r="A321" s="5"/>
      <c r="B321" s="9"/>
      <c r="C321" s="181" t="s">
        <v>697</v>
      </c>
      <c r="D321" s="190"/>
      <c r="E321" s="190"/>
      <c r="F321" s="190"/>
      <c r="G321" s="183" t="s">
        <v>710</v>
      </c>
      <c r="H321" s="187" t="s">
        <v>86</v>
      </c>
      <c r="I321" s="166">
        <v>1</v>
      </c>
      <c r="J321" s="165">
        <v>148256320</v>
      </c>
      <c r="K321" s="184">
        <f t="shared" si="21"/>
        <v>148256320</v>
      </c>
      <c r="L321" s="10"/>
      <c r="M321" s="5"/>
    </row>
    <row r="322" spans="1:13" ht="15.6">
      <c r="A322" s="5"/>
      <c r="B322" s="9"/>
      <c r="C322" s="181" t="s">
        <v>698</v>
      </c>
      <c r="D322" s="190"/>
      <c r="E322" s="190"/>
      <c r="F322" s="190"/>
      <c r="G322" s="183" t="s">
        <v>711</v>
      </c>
      <c r="H322" s="187" t="s">
        <v>86</v>
      </c>
      <c r="I322" s="166">
        <v>1</v>
      </c>
      <c r="J322" s="165">
        <v>659558937</v>
      </c>
      <c r="K322" s="184">
        <f t="shared" si="21"/>
        <v>659558937</v>
      </c>
      <c r="L322" s="10"/>
      <c r="M322" s="5"/>
    </row>
    <row r="323" spans="1:13" ht="30">
      <c r="A323" s="5"/>
      <c r="B323" s="9"/>
      <c r="C323" s="181" t="s">
        <v>699</v>
      </c>
      <c r="D323" s="190"/>
      <c r="E323" s="190"/>
      <c r="F323" s="190"/>
      <c r="G323" s="183" t="s">
        <v>712</v>
      </c>
      <c r="H323" s="187" t="s">
        <v>86</v>
      </c>
      <c r="I323" s="166">
        <v>1</v>
      </c>
      <c r="J323" s="165">
        <v>16244231</v>
      </c>
      <c r="K323" s="184">
        <f t="shared" si="21"/>
        <v>16244231</v>
      </c>
      <c r="L323" s="10"/>
      <c r="M323" s="5"/>
    </row>
    <row r="324" spans="1:13" ht="15.6">
      <c r="A324" s="5"/>
      <c r="B324" s="9"/>
      <c r="C324" s="181" t="s">
        <v>700</v>
      </c>
      <c r="D324" s="190"/>
      <c r="E324" s="190"/>
      <c r="F324" s="190"/>
      <c r="G324" s="183" t="s">
        <v>713</v>
      </c>
      <c r="H324" s="187" t="s">
        <v>86</v>
      </c>
      <c r="I324" s="166">
        <v>1</v>
      </c>
      <c r="J324" s="165">
        <v>19469900</v>
      </c>
      <c r="K324" s="184">
        <f t="shared" si="21"/>
        <v>19469900</v>
      </c>
      <c r="L324" s="10"/>
      <c r="M324" s="5"/>
    </row>
    <row r="325" spans="1:13" ht="15.6">
      <c r="A325" s="5"/>
      <c r="B325" s="9"/>
      <c r="C325" s="181" t="s">
        <v>701</v>
      </c>
      <c r="D325" s="190"/>
      <c r="E325" s="190"/>
      <c r="F325" s="190"/>
      <c r="G325" s="183" t="s">
        <v>714</v>
      </c>
      <c r="H325" s="187" t="s">
        <v>86</v>
      </c>
      <c r="I325" s="166">
        <v>1</v>
      </c>
      <c r="J325" s="165">
        <v>355495394</v>
      </c>
      <c r="K325" s="184">
        <f t="shared" si="21"/>
        <v>355495394</v>
      </c>
      <c r="L325" s="10"/>
      <c r="M325" s="5"/>
    </row>
    <row r="326" spans="1:13" ht="15.6">
      <c r="A326" s="5"/>
      <c r="B326" s="9"/>
      <c r="C326" s="181" t="s">
        <v>702</v>
      </c>
      <c r="D326" s="190"/>
      <c r="E326" s="190"/>
      <c r="F326" s="190"/>
      <c r="G326" s="183" t="s">
        <v>715</v>
      </c>
      <c r="H326" s="187" t="s">
        <v>86</v>
      </c>
      <c r="I326" s="166">
        <v>1</v>
      </c>
      <c r="J326" s="165">
        <v>118412388</v>
      </c>
      <c r="K326" s="184">
        <f t="shared" si="21"/>
        <v>118412388</v>
      </c>
      <c r="L326" s="10"/>
      <c r="M326" s="5"/>
    </row>
    <row r="327" spans="1:13" ht="15.6">
      <c r="A327" s="5"/>
      <c r="B327" s="9"/>
      <c r="C327" s="181" t="s">
        <v>703</v>
      </c>
      <c r="D327" s="190"/>
      <c r="E327" s="190"/>
      <c r="F327" s="190"/>
      <c r="G327" s="183" t="s">
        <v>716</v>
      </c>
      <c r="H327" s="187" t="s">
        <v>86</v>
      </c>
      <c r="I327" s="166">
        <v>1</v>
      </c>
      <c r="J327" s="165">
        <v>28670395</v>
      </c>
      <c r="K327" s="184">
        <f t="shared" si="21"/>
        <v>28670395</v>
      </c>
      <c r="L327" s="10"/>
      <c r="M327" s="5"/>
    </row>
    <row r="328" spans="1:13" ht="15.6">
      <c r="A328" s="5"/>
      <c r="B328" s="9"/>
      <c r="C328" s="181" t="s">
        <v>704</v>
      </c>
      <c r="D328" s="190"/>
      <c r="E328" s="190"/>
      <c r="F328" s="190"/>
      <c r="G328" s="183" t="s">
        <v>717</v>
      </c>
      <c r="H328" s="187" t="s">
        <v>86</v>
      </c>
      <c r="I328" s="166">
        <v>1</v>
      </c>
      <c r="J328" s="165">
        <v>200773775</v>
      </c>
      <c r="K328" s="184">
        <f t="shared" si="21"/>
        <v>200773775</v>
      </c>
      <c r="L328" s="10"/>
      <c r="M328" s="5"/>
    </row>
    <row r="329" spans="1:13" ht="15.6">
      <c r="A329" s="5"/>
      <c r="B329" s="9"/>
      <c r="C329" s="181" t="s">
        <v>705</v>
      </c>
      <c r="D329" s="190"/>
      <c r="E329" s="190"/>
      <c r="F329" s="190"/>
      <c r="G329" s="183" t="s">
        <v>718</v>
      </c>
      <c r="H329" s="187" t="s">
        <v>86</v>
      </c>
      <c r="I329" s="166">
        <v>1</v>
      </c>
      <c r="J329" s="165">
        <v>28527357</v>
      </c>
      <c r="K329" s="184">
        <f t="shared" si="21"/>
        <v>28527357</v>
      </c>
      <c r="L329" s="10"/>
      <c r="M329" s="5"/>
    </row>
    <row r="330" spans="1:13" ht="15.6">
      <c r="A330" s="5"/>
      <c r="B330" s="9"/>
      <c r="C330" s="181" t="s">
        <v>706</v>
      </c>
      <c r="D330" s="190"/>
      <c r="E330" s="190"/>
      <c r="F330" s="190"/>
      <c r="G330" s="183" t="s">
        <v>719</v>
      </c>
      <c r="H330" s="187" t="s">
        <v>86</v>
      </c>
      <c r="I330" s="166">
        <v>1</v>
      </c>
      <c r="J330" s="165">
        <v>3945279</v>
      </c>
      <c r="K330" s="184">
        <f t="shared" ref="K330" si="22">+ROUND(I330*J330,0)</f>
        <v>3945279</v>
      </c>
      <c r="L330" s="10"/>
      <c r="M330" s="5"/>
    </row>
    <row r="331" spans="1:13" s="5" customFormat="1" ht="15.6">
      <c r="B331" s="9"/>
      <c r="C331" s="211" t="str">
        <f>+CONCATENATE("SUB TOTAL ",C318,"",D318)</f>
        <v>SUB TOTAL 6.7. SISTEMA ELÉCTRICO</v>
      </c>
      <c r="D331" s="212"/>
      <c r="E331" s="212"/>
      <c r="F331" s="212"/>
      <c r="G331" s="212"/>
      <c r="H331" s="212"/>
      <c r="I331" s="212"/>
      <c r="J331" s="213"/>
      <c r="K331" s="188">
        <f>SUM(K319:K330)</f>
        <v>1655331885</v>
      </c>
      <c r="L331" s="10"/>
    </row>
    <row r="332" spans="1:13" ht="15.6">
      <c r="A332" s="5"/>
      <c r="B332" s="9"/>
      <c r="C332" s="191" t="s">
        <v>720</v>
      </c>
      <c r="D332" s="208" t="s">
        <v>752</v>
      </c>
      <c r="E332" s="209"/>
      <c r="F332" s="209"/>
      <c r="G332" s="209"/>
      <c r="H332" s="209"/>
      <c r="I332" s="209"/>
      <c r="J332" s="209"/>
      <c r="K332" s="210"/>
      <c r="L332" s="10"/>
      <c r="M332" s="5"/>
    </row>
    <row r="333" spans="1:13" ht="17.399999999999999">
      <c r="A333" s="5"/>
      <c r="B333" s="9"/>
      <c r="C333" s="181" t="s">
        <v>721</v>
      </c>
      <c r="D333" s="190"/>
      <c r="E333" s="190"/>
      <c r="F333" s="190"/>
      <c r="G333" s="183" t="s">
        <v>734</v>
      </c>
      <c r="H333" s="182" t="s">
        <v>85</v>
      </c>
      <c r="I333" s="166">
        <v>103</v>
      </c>
      <c r="J333" s="165">
        <v>71803</v>
      </c>
      <c r="K333" s="184">
        <f t="shared" ref="K333:K344" si="23">+ROUND(I333*J333,0)</f>
        <v>7395709</v>
      </c>
      <c r="L333" s="10"/>
      <c r="M333" s="5"/>
    </row>
    <row r="334" spans="1:13" ht="17.399999999999999">
      <c r="A334" s="5"/>
      <c r="B334" s="9"/>
      <c r="C334" s="181" t="s">
        <v>722</v>
      </c>
      <c r="D334" s="190"/>
      <c r="E334" s="190"/>
      <c r="F334" s="190"/>
      <c r="G334" s="183" t="s">
        <v>735</v>
      </c>
      <c r="H334" s="187" t="s">
        <v>84</v>
      </c>
      <c r="I334" s="166">
        <v>16</v>
      </c>
      <c r="J334" s="165">
        <v>1351210</v>
      </c>
      <c r="K334" s="184">
        <f t="shared" si="23"/>
        <v>21619360</v>
      </c>
      <c r="L334" s="10"/>
      <c r="M334" s="5"/>
    </row>
    <row r="335" spans="1:13" ht="30">
      <c r="A335" s="5"/>
      <c r="B335" s="9"/>
      <c r="C335" s="181" t="s">
        <v>723</v>
      </c>
      <c r="D335" s="190"/>
      <c r="E335" s="190"/>
      <c r="F335" s="190"/>
      <c r="G335" s="183" t="s">
        <v>736</v>
      </c>
      <c r="H335" s="187" t="s">
        <v>100</v>
      </c>
      <c r="I335" s="166">
        <v>57</v>
      </c>
      <c r="J335" s="165">
        <v>258893</v>
      </c>
      <c r="K335" s="184">
        <f t="shared" si="23"/>
        <v>14756901</v>
      </c>
      <c r="L335" s="10"/>
      <c r="M335" s="5"/>
    </row>
    <row r="336" spans="1:13" ht="30">
      <c r="A336" s="5"/>
      <c r="B336" s="9"/>
      <c r="C336" s="181" t="s">
        <v>724</v>
      </c>
      <c r="D336" s="190"/>
      <c r="E336" s="190"/>
      <c r="F336" s="190"/>
      <c r="G336" s="183" t="s">
        <v>737</v>
      </c>
      <c r="H336" s="187" t="s">
        <v>100</v>
      </c>
      <c r="I336" s="166">
        <v>11</v>
      </c>
      <c r="J336" s="165">
        <v>326345</v>
      </c>
      <c r="K336" s="184">
        <f t="shared" si="23"/>
        <v>3589795</v>
      </c>
      <c r="L336" s="10"/>
      <c r="M336" s="5"/>
    </row>
    <row r="337" spans="1:13" ht="15.6">
      <c r="A337" s="5"/>
      <c r="B337" s="9"/>
      <c r="C337" s="181" t="s">
        <v>725</v>
      </c>
      <c r="D337" s="190"/>
      <c r="E337" s="190"/>
      <c r="F337" s="190"/>
      <c r="G337" s="183" t="s">
        <v>738</v>
      </c>
      <c r="H337" s="187" t="s">
        <v>100</v>
      </c>
      <c r="I337" s="166">
        <v>31</v>
      </c>
      <c r="J337" s="165">
        <v>107009</v>
      </c>
      <c r="K337" s="184">
        <f t="shared" si="23"/>
        <v>3317279</v>
      </c>
      <c r="L337" s="10"/>
      <c r="M337" s="5"/>
    </row>
    <row r="338" spans="1:13" ht="30">
      <c r="A338" s="5"/>
      <c r="B338" s="9"/>
      <c r="C338" s="181" t="s">
        <v>726</v>
      </c>
      <c r="D338" s="190"/>
      <c r="E338" s="190"/>
      <c r="F338" s="190"/>
      <c r="G338" s="183" t="s">
        <v>739</v>
      </c>
      <c r="H338" s="182" t="s">
        <v>85</v>
      </c>
      <c r="I338" s="166">
        <v>208</v>
      </c>
      <c r="J338" s="165">
        <v>262340</v>
      </c>
      <c r="K338" s="184">
        <f t="shared" si="23"/>
        <v>54566720</v>
      </c>
      <c r="L338" s="10"/>
      <c r="M338" s="5"/>
    </row>
    <row r="339" spans="1:13" ht="30">
      <c r="A339" s="5"/>
      <c r="B339" s="9"/>
      <c r="C339" s="181" t="s">
        <v>727</v>
      </c>
      <c r="D339" s="190"/>
      <c r="E339" s="190"/>
      <c r="F339" s="190"/>
      <c r="G339" s="183" t="s">
        <v>740</v>
      </c>
      <c r="H339" s="182" t="s">
        <v>85</v>
      </c>
      <c r="I339" s="166">
        <v>5</v>
      </c>
      <c r="J339" s="165">
        <v>491222</v>
      </c>
      <c r="K339" s="184">
        <f t="shared" si="23"/>
        <v>2456110</v>
      </c>
      <c r="L339" s="10"/>
      <c r="M339" s="5"/>
    </row>
    <row r="340" spans="1:13" ht="30">
      <c r="A340" s="5"/>
      <c r="B340" s="9"/>
      <c r="C340" s="181" t="s">
        <v>728</v>
      </c>
      <c r="D340" s="190"/>
      <c r="E340" s="190"/>
      <c r="F340" s="190"/>
      <c r="G340" s="183" t="s">
        <v>741</v>
      </c>
      <c r="H340" s="187" t="s">
        <v>86</v>
      </c>
      <c r="I340" s="166">
        <v>8</v>
      </c>
      <c r="J340" s="165">
        <v>1360576</v>
      </c>
      <c r="K340" s="184">
        <f t="shared" si="23"/>
        <v>10884608</v>
      </c>
      <c r="L340" s="10"/>
      <c r="M340" s="5"/>
    </row>
    <row r="341" spans="1:13" ht="30">
      <c r="A341" s="5"/>
      <c r="B341" s="9"/>
      <c r="C341" s="181" t="s">
        <v>729</v>
      </c>
      <c r="D341" s="190"/>
      <c r="E341" s="190"/>
      <c r="F341" s="190"/>
      <c r="G341" s="183" t="s">
        <v>742</v>
      </c>
      <c r="H341" s="187" t="s">
        <v>97</v>
      </c>
      <c r="I341" s="166">
        <v>496</v>
      </c>
      <c r="J341" s="165">
        <v>21431</v>
      </c>
      <c r="K341" s="184">
        <f t="shared" si="23"/>
        <v>10629776</v>
      </c>
      <c r="L341" s="10"/>
      <c r="M341" s="5"/>
    </row>
    <row r="342" spans="1:13" ht="17.399999999999999">
      <c r="A342" s="5"/>
      <c r="B342" s="9"/>
      <c r="C342" s="181" t="s">
        <v>730</v>
      </c>
      <c r="D342" s="190"/>
      <c r="E342" s="190"/>
      <c r="F342" s="190"/>
      <c r="G342" s="183" t="s">
        <v>743</v>
      </c>
      <c r="H342" s="182" t="s">
        <v>85</v>
      </c>
      <c r="I342" s="166">
        <v>129</v>
      </c>
      <c r="J342" s="165">
        <v>1448902</v>
      </c>
      <c r="K342" s="184">
        <f t="shared" si="23"/>
        <v>186908358</v>
      </c>
      <c r="L342" s="10"/>
      <c r="M342" s="5"/>
    </row>
    <row r="343" spans="1:13" ht="17.399999999999999">
      <c r="A343" s="5"/>
      <c r="B343" s="9"/>
      <c r="C343" s="181" t="s">
        <v>731</v>
      </c>
      <c r="D343" s="190"/>
      <c r="E343" s="190"/>
      <c r="F343" s="190"/>
      <c r="G343" s="183" t="s">
        <v>744</v>
      </c>
      <c r="H343" s="182" t="s">
        <v>85</v>
      </c>
      <c r="I343" s="166">
        <v>14</v>
      </c>
      <c r="J343" s="165">
        <v>1133655</v>
      </c>
      <c r="K343" s="184">
        <f t="shared" si="23"/>
        <v>15871170</v>
      </c>
      <c r="L343" s="10"/>
      <c r="M343" s="5"/>
    </row>
    <row r="344" spans="1:13" ht="15.6">
      <c r="A344" s="5"/>
      <c r="B344" s="9"/>
      <c r="C344" s="181" t="s">
        <v>732</v>
      </c>
      <c r="D344" s="190"/>
      <c r="E344" s="190"/>
      <c r="F344" s="190"/>
      <c r="G344" s="183" t="s">
        <v>745</v>
      </c>
      <c r="H344" s="187" t="s">
        <v>86</v>
      </c>
      <c r="I344" s="166">
        <v>10</v>
      </c>
      <c r="J344" s="165">
        <v>802794</v>
      </c>
      <c r="K344" s="184">
        <f t="shared" si="23"/>
        <v>8027940</v>
      </c>
      <c r="L344" s="10"/>
      <c r="M344" s="5"/>
    </row>
    <row r="345" spans="1:13" ht="15.6">
      <c r="A345" s="5"/>
      <c r="B345" s="9"/>
      <c r="C345" s="181" t="s">
        <v>733</v>
      </c>
      <c r="D345" s="190"/>
      <c r="E345" s="190"/>
      <c r="F345" s="190"/>
      <c r="G345" s="183" t="s">
        <v>746</v>
      </c>
      <c r="H345" s="187" t="s">
        <v>86</v>
      </c>
      <c r="I345" s="166">
        <v>2</v>
      </c>
      <c r="J345" s="165">
        <v>1526772</v>
      </c>
      <c r="K345" s="184">
        <f t="shared" ref="K345" si="24">+ROUND(I345*J345,0)</f>
        <v>3053544</v>
      </c>
      <c r="L345" s="10"/>
      <c r="M345" s="5"/>
    </row>
    <row r="346" spans="1:13" s="5" customFormat="1" ht="15.6">
      <c r="B346" s="9"/>
      <c r="C346" s="211" t="str">
        <f>+CONCATENATE("SUB TOTAL ",C332,"",D332)</f>
        <v>SUB TOTAL 6.8. CUARTO TÉCNICO</v>
      </c>
      <c r="D346" s="212"/>
      <c r="E346" s="212"/>
      <c r="F346" s="212"/>
      <c r="G346" s="212"/>
      <c r="H346" s="212"/>
      <c r="I346" s="212"/>
      <c r="J346" s="213"/>
      <c r="K346" s="188">
        <f>SUM(K333:K345)</f>
        <v>343077270</v>
      </c>
      <c r="L346" s="10"/>
    </row>
    <row r="347" spans="1:13" ht="15.6">
      <c r="A347" s="5"/>
      <c r="B347" s="9"/>
      <c r="C347" s="191" t="s">
        <v>747</v>
      </c>
      <c r="D347" s="208" t="s">
        <v>749</v>
      </c>
      <c r="E347" s="209"/>
      <c r="F347" s="209"/>
      <c r="G347" s="209"/>
      <c r="H347" s="209"/>
      <c r="I347" s="209"/>
      <c r="J347" s="209"/>
      <c r="K347" s="210"/>
      <c r="L347" s="10"/>
      <c r="M347" s="5"/>
    </row>
    <row r="348" spans="1:13" ht="15.6">
      <c r="A348" s="5"/>
      <c r="B348" s="9"/>
      <c r="C348" s="181" t="s">
        <v>748</v>
      </c>
      <c r="D348" s="190"/>
      <c r="E348" s="190"/>
      <c r="F348" s="190"/>
      <c r="G348" s="183" t="s">
        <v>750</v>
      </c>
      <c r="H348" s="182" t="s">
        <v>751</v>
      </c>
      <c r="I348" s="166">
        <v>6</v>
      </c>
      <c r="J348" s="165">
        <v>208394776</v>
      </c>
      <c r="K348" s="184">
        <f t="shared" ref="K348" si="25">+ROUND(I348*J348,0)</f>
        <v>1250368656</v>
      </c>
      <c r="L348" s="10"/>
      <c r="M348" s="5"/>
    </row>
    <row r="349" spans="1:13" s="5" customFormat="1" ht="15.6">
      <c r="B349" s="9"/>
      <c r="C349" s="211" t="str">
        <f>+CONCATENATE("SUB TOTAL ",C347,"",D347)</f>
        <v>SUB TOTAL 6.9. PUESTA EN MARCHA DE LA PLANTA</v>
      </c>
      <c r="D349" s="212"/>
      <c r="E349" s="212"/>
      <c r="F349" s="212"/>
      <c r="G349" s="212"/>
      <c r="H349" s="212"/>
      <c r="I349" s="212"/>
      <c r="J349" s="213"/>
      <c r="K349" s="188">
        <f>SUM(K348:K348)</f>
        <v>1250368656</v>
      </c>
      <c r="L349" s="10"/>
    </row>
    <row r="350" spans="1:13" s="5" customFormat="1" ht="16.2" thickBot="1">
      <c r="B350" s="9"/>
      <c r="C350" s="223" t="str">
        <f>+CONCATENATE("SUB TOTAL ",C134,"",D134)</f>
        <v xml:space="preserve">SUB TOTAL 6. PLANTA DE TRATAMIENTO DE AGUA POTABLE </v>
      </c>
      <c r="D350" s="224"/>
      <c r="E350" s="224"/>
      <c r="F350" s="224"/>
      <c r="G350" s="224"/>
      <c r="H350" s="224"/>
      <c r="I350" s="224"/>
      <c r="J350" s="225"/>
      <c r="K350" s="188">
        <f>+K166+K196+K239+K288+K304+K317+K331+K346+K349</f>
        <v>60021654464</v>
      </c>
      <c r="L350" s="10"/>
    </row>
    <row r="351" spans="1:13" ht="16.2" thickBot="1">
      <c r="A351" s="5"/>
      <c r="B351" s="9"/>
      <c r="C351" s="198" t="s">
        <v>572</v>
      </c>
      <c r="D351" s="220" t="s">
        <v>285</v>
      </c>
      <c r="E351" s="221"/>
      <c r="F351" s="221"/>
      <c r="G351" s="221"/>
      <c r="H351" s="221"/>
      <c r="I351" s="221"/>
      <c r="J351" s="221"/>
      <c r="K351" s="222"/>
      <c r="L351" s="10"/>
      <c r="M351" s="5"/>
    </row>
    <row r="352" spans="1:13" ht="30">
      <c r="A352" s="5"/>
      <c r="B352" s="9"/>
      <c r="C352" s="181" t="s">
        <v>573</v>
      </c>
      <c r="D352" s="190"/>
      <c r="E352" s="190"/>
      <c r="F352" s="190"/>
      <c r="G352" s="183" t="s">
        <v>164</v>
      </c>
      <c r="H352" s="182" t="s">
        <v>97</v>
      </c>
      <c r="I352" s="166">
        <v>99315</v>
      </c>
      <c r="J352" s="165">
        <v>10196</v>
      </c>
      <c r="K352" s="184">
        <f t="shared" ref="K352:K365" si="26">+ROUND(I352*J352,0)</f>
        <v>1012615740</v>
      </c>
      <c r="L352" s="10"/>
      <c r="M352" s="5"/>
    </row>
    <row r="353" spans="1:13" ht="15.6">
      <c r="A353" s="5"/>
      <c r="B353" s="9"/>
      <c r="C353" s="181" t="s">
        <v>574</v>
      </c>
      <c r="D353" s="190"/>
      <c r="E353" s="190"/>
      <c r="F353" s="190"/>
      <c r="G353" s="183" t="s">
        <v>166</v>
      </c>
      <c r="H353" s="187" t="s">
        <v>83</v>
      </c>
      <c r="I353" s="166">
        <v>141</v>
      </c>
      <c r="J353" s="165">
        <v>104693</v>
      </c>
      <c r="K353" s="184">
        <f t="shared" si="26"/>
        <v>14761713</v>
      </c>
      <c r="L353" s="10"/>
      <c r="M353" s="5"/>
    </row>
    <row r="354" spans="1:13" ht="30">
      <c r="A354" s="5"/>
      <c r="B354" s="9"/>
      <c r="C354" s="181" t="s">
        <v>575</v>
      </c>
      <c r="D354" s="190"/>
      <c r="E354" s="190"/>
      <c r="F354" s="190"/>
      <c r="G354" s="183" t="s">
        <v>176</v>
      </c>
      <c r="H354" s="187" t="s">
        <v>86</v>
      </c>
      <c r="I354" s="166">
        <v>2</v>
      </c>
      <c r="J354" s="165">
        <v>81687501</v>
      </c>
      <c r="K354" s="184">
        <f t="shared" si="26"/>
        <v>163375002</v>
      </c>
      <c r="L354" s="10"/>
      <c r="M354" s="5"/>
    </row>
    <row r="355" spans="1:13" ht="30">
      <c r="A355" s="5"/>
      <c r="B355" s="9"/>
      <c r="C355" s="181" t="s">
        <v>576</v>
      </c>
      <c r="D355" s="190"/>
      <c r="E355" s="190"/>
      <c r="F355" s="190"/>
      <c r="G355" s="183" t="s">
        <v>202</v>
      </c>
      <c r="H355" s="187" t="s">
        <v>86</v>
      </c>
      <c r="I355" s="166">
        <v>2</v>
      </c>
      <c r="J355" s="165">
        <v>22302327</v>
      </c>
      <c r="K355" s="184">
        <f t="shared" si="26"/>
        <v>44604654</v>
      </c>
      <c r="L355" s="10"/>
      <c r="M355" s="5"/>
    </row>
    <row r="356" spans="1:13" ht="15.6">
      <c r="A356" s="5"/>
      <c r="B356" s="9"/>
      <c r="C356" s="181" t="s">
        <v>577</v>
      </c>
      <c r="D356" s="190"/>
      <c r="E356" s="190"/>
      <c r="F356" s="190"/>
      <c r="G356" s="183" t="s">
        <v>220</v>
      </c>
      <c r="H356" s="187" t="s">
        <v>86</v>
      </c>
      <c r="I356" s="166">
        <v>4</v>
      </c>
      <c r="J356" s="165">
        <v>3621886</v>
      </c>
      <c r="K356" s="184">
        <f t="shared" si="26"/>
        <v>14487544</v>
      </c>
      <c r="L356" s="10"/>
      <c r="M356" s="5"/>
    </row>
    <row r="357" spans="1:13" ht="17.399999999999999">
      <c r="A357" s="5"/>
      <c r="B357" s="9"/>
      <c r="C357" s="181" t="s">
        <v>578</v>
      </c>
      <c r="D357" s="190"/>
      <c r="E357" s="190"/>
      <c r="F357" s="190"/>
      <c r="G357" s="183" t="s">
        <v>286</v>
      </c>
      <c r="H357" s="182" t="s">
        <v>85</v>
      </c>
      <c r="I357" s="166">
        <v>549</v>
      </c>
      <c r="J357" s="165">
        <v>82212</v>
      </c>
      <c r="K357" s="184">
        <f t="shared" si="26"/>
        <v>45134388</v>
      </c>
      <c r="L357" s="10"/>
      <c r="M357" s="5"/>
    </row>
    <row r="358" spans="1:13" ht="17.399999999999999">
      <c r="A358" s="5"/>
      <c r="B358" s="9"/>
      <c r="C358" s="181" t="s">
        <v>579</v>
      </c>
      <c r="D358" s="190"/>
      <c r="E358" s="190"/>
      <c r="F358" s="190"/>
      <c r="G358" s="183" t="s">
        <v>287</v>
      </c>
      <c r="H358" s="187" t="s">
        <v>84</v>
      </c>
      <c r="I358" s="166">
        <v>378</v>
      </c>
      <c r="J358" s="165">
        <v>1626654</v>
      </c>
      <c r="K358" s="184">
        <f t="shared" si="26"/>
        <v>614875212</v>
      </c>
      <c r="L358" s="10"/>
      <c r="M358" s="5"/>
    </row>
    <row r="359" spans="1:13" ht="17.399999999999999">
      <c r="A359" s="5"/>
      <c r="B359" s="9"/>
      <c r="C359" s="181" t="s">
        <v>580</v>
      </c>
      <c r="D359" s="190"/>
      <c r="E359" s="190"/>
      <c r="F359" s="190"/>
      <c r="G359" s="183" t="s">
        <v>288</v>
      </c>
      <c r="H359" s="187" t="s">
        <v>84</v>
      </c>
      <c r="I359" s="166">
        <v>247</v>
      </c>
      <c r="J359" s="165">
        <v>1466820</v>
      </c>
      <c r="K359" s="184">
        <f t="shared" si="26"/>
        <v>362304540</v>
      </c>
      <c r="L359" s="10"/>
      <c r="M359" s="5"/>
    </row>
    <row r="360" spans="1:13" ht="17.399999999999999">
      <c r="A360" s="5"/>
      <c r="B360" s="9"/>
      <c r="C360" s="181" t="s">
        <v>581</v>
      </c>
      <c r="D360" s="190"/>
      <c r="E360" s="190"/>
      <c r="F360" s="190"/>
      <c r="G360" s="183" t="s">
        <v>289</v>
      </c>
      <c r="H360" s="187" t="s">
        <v>84</v>
      </c>
      <c r="I360" s="166">
        <v>114</v>
      </c>
      <c r="J360" s="165">
        <v>1579662</v>
      </c>
      <c r="K360" s="184">
        <f t="shared" si="26"/>
        <v>180081468</v>
      </c>
      <c r="L360" s="10"/>
      <c r="M360" s="5"/>
    </row>
    <row r="361" spans="1:13" ht="30">
      <c r="A361" s="5"/>
      <c r="B361" s="9"/>
      <c r="C361" s="181" t="s">
        <v>582</v>
      </c>
      <c r="D361" s="190"/>
      <c r="E361" s="190"/>
      <c r="F361" s="190"/>
      <c r="G361" s="183" t="s">
        <v>290</v>
      </c>
      <c r="H361" s="187" t="s">
        <v>83</v>
      </c>
      <c r="I361" s="166">
        <v>111</v>
      </c>
      <c r="J361" s="165">
        <v>438975</v>
      </c>
      <c r="K361" s="184">
        <f t="shared" si="26"/>
        <v>48726225</v>
      </c>
      <c r="L361" s="10"/>
      <c r="M361" s="5"/>
    </row>
    <row r="362" spans="1:13" ht="30">
      <c r="A362" s="5"/>
      <c r="B362" s="9"/>
      <c r="C362" s="181" t="s">
        <v>583</v>
      </c>
      <c r="D362" s="190"/>
      <c r="E362" s="190"/>
      <c r="F362" s="190"/>
      <c r="G362" s="183" t="s">
        <v>291</v>
      </c>
      <c r="H362" s="187" t="s">
        <v>83</v>
      </c>
      <c r="I362" s="166">
        <v>133</v>
      </c>
      <c r="J362" s="165">
        <v>282498</v>
      </c>
      <c r="K362" s="184">
        <f t="shared" si="26"/>
        <v>37572234</v>
      </c>
      <c r="L362" s="10"/>
      <c r="M362" s="5"/>
    </row>
    <row r="363" spans="1:13" ht="30">
      <c r="A363" s="5"/>
      <c r="B363" s="9"/>
      <c r="C363" s="181" t="s">
        <v>584</v>
      </c>
      <c r="D363" s="190"/>
      <c r="E363" s="190"/>
      <c r="F363" s="190"/>
      <c r="G363" s="183" t="s">
        <v>292</v>
      </c>
      <c r="H363" s="187" t="s">
        <v>86</v>
      </c>
      <c r="I363" s="166">
        <v>2</v>
      </c>
      <c r="J363" s="165">
        <v>41882338</v>
      </c>
      <c r="K363" s="184">
        <f t="shared" si="26"/>
        <v>83764676</v>
      </c>
      <c r="L363" s="10"/>
      <c r="M363" s="5"/>
    </row>
    <row r="364" spans="1:13" ht="15.6">
      <c r="A364" s="5"/>
      <c r="B364" s="9"/>
      <c r="C364" s="181" t="s">
        <v>585</v>
      </c>
      <c r="D364" s="190"/>
      <c r="E364" s="190"/>
      <c r="F364" s="190"/>
      <c r="G364" s="183" t="s">
        <v>293</v>
      </c>
      <c r="H364" s="187" t="s">
        <v>83</v>
      </c>
      <c r="I364" s="166">
        <v>24</v>
      </c>
      <c r="J364" s="165">
        <v>3244172</v>
      </c>
      <c r="K364" s="184">
        <f t="shared" si="26"/>
        <v>77860128</v>
      </c>
      <c r="L364" s="10"/>
      <c r="M364" s="5"/>
    </row>
    <row r="365" spans="1:13" ht="30">
      <c r="A365" s="5"/>
      <c r="B365" s="9"/>
      <c r="C365" s="181" t="s">
        <v>586</v>
      </c>
      <c r="D365" s="190"/>
      <c r="E365" s="190"/>
      <c r="F365" s="190"/>
      <c r="G365" s="183" t="s">
        <v>179</v>
      </c>
      <c r="H365" s="187" t="s">
        <v>86</v>
      </c>
      <c r="I365" s="166">
        <v>2</v>
      </c>
      <c r="J365" s="165">
        <v>4586781</v>
      </c>
      <c r="K365" s="184">
        <f t="shared" si="26"/>
        <v>9173562</v>
      </c>
      <c r="L365" s="10"/>
      <c r="M365" s="5"/>
    </row>
    <row r="366" spans="1:13" ht="30">
      <c r="A366" s="5"/>
      <c r="B366" s="9"/>
      <c r="C366" s="181" t="s">
        <v>587</v>
      </c>
      <c r="D366" s="190"/>
      <c r="E366" s="190"/>
      <c r="F366" s="190"/>
      <c r="G366" s="183" t="s">
        <v>294</v>
      </c>
      <c r="H366" s="187" t="s">
        <v>86</v>
      </c>
      <c r="I366" s="166">
        <v>2</v>
      </c>
      <c r="J366" s="165">
        <v>14282411</v>
      </c>
      <c r="K366" s="184">
        <f t="shared" ref="K366:K367" si="27">+ROUND(I366*J366,0)</f>
        <v>28564822</v>
      </c>
      <c r="L366" s="10"/>
      <c r="M366" s="5"/>
    </row>
    <row r="367" spans="1:13" ht="30">
      <c r="A367" s="5"/>
      <c r="B367" s="9"/>
      <c r="C367" s="181" t="s">
        <v>588</v>
      </c>
      <c r="D367" s="190"/>
      <c r="E367" s="190"/>
      <c r="F367" s="190"/>
      <c r="G367" s="183" t="s">
        <v>295</v>
      </c>
      <c r="H367" s="187" t="s">
        <v>86</v>
      </c>
      <c r="I367" s="166">
        <v>2</v>
      </c>
      <c r="J367" s="165">
        <v>22358960</v>
      </c>
      <c r="K367" s="184">
        <f t="shared" si="27"/>
        <v>44717920</v>
      </c>
      <c r="L367" s="10"/>
      <c r="M367" s="5"/>
    </row>
    <row r="368" spans="1:13" s="5" customFormat="1" ht="15.6">
      <c r="B368" s="9"/>
      <c r="C368" s="211" t="str">
        <f>+CONCATENATE("SUB TOTAL ",C351,"",D351)</f>
        <v>SUB TOTAL 7. TANQUE DE ALMACENAMIENTO</v>
      </c>
      <c r="D368" s="212"/>
      <c r="E368" s="212"/>
      <c r="F368" s="212"/>
      <c r="G368" s="212"/>
      <c r="H368" s="212"/>
      <c r="I368" s="212"/>
      <c r="J368" s="213"/>
      <c r="K368" s="188">
        <f>SUM(K352:K367)</f>
        <v>2782619828</v>
      </c>
      <c r="L368" s="10"/>
    </row>
    <row r="369" spans="1:14" s="5" customFormat="1" ht="16.2" thickBot="1">
      <c r="B369" s="9"/>
      <c r="C369" s="223" t="s">
        <v>667</v>
      </c>
      <c r="D369" s="224"/>
      <c r="E369" s="224"/>
      <c r="F369" s="224"/>
      <c r="G369" s="224"/>
      <c r="H369" s="224"/>
      <c r="I369" s="224"/>
      <c r="J369" s="225"/>
      <c r="K369" s="188">
        <f>+K17+K44+K59+K93+K133+K350+K368</f>
        <v>77488021965</v>
      </c>
      <c r="L369" s="10"/>
    </row>
    <row r="370" spans="1:14" ht="17.25" customHeight="1" thickBot="1">
      <c r="A370" s="5"/>
      <c r="B370" s="9"/>
      <c r="C370" s="231" t="s">
        <v>623</v>
      </c>
      <c r="D370" s="232"/>
      <c r="E370" s="232"/>
      <c r="F370" s="232"/>
      <c r="G370" s="232"/>
      <c r="H370" s="232"/>
      <c r="I370" s="232"/>
      <c r="J370" s="232"/>
      <c r="K370" s="233"/>
      <c r="L370" s="10"/>
      <c r="M370" s="5"/>
    </row>
    <row r="371" spans="1:14" ht="16.2" thickBot="1">
      <c r="A371" s="5"/>
      <c r="B371" s="9"/>
      <c r="C371" s="198" t="s">
        <v>622</v>
      </c>
      <c r="D371" s="220" t="s">
        <v>624</v>
      </c>
      <c r="E371" s="221"/>
      <c r="F371" s="221"/>
      <c r="G371" s="221"/>
      <c r="H371" s="221"/>
      <c r="I371" s="221"/>
      <c r="J371" s="221"/>
      <c r="K371" s="222"/>
      <c r="L371" s="10"/>
      <c r="M371" s="5"/>
      <c r="N371" s="194"/>
    </row>
    <row r="372" spans="1:14" ht="30">
      <c r="A372" s="5"/>
      <c r="B372" s="9"/>
      <c r="C372" s="181" t="s">
        <v>625</v>
      </c>
      <c r="D372" s="190"/>
      <c r="E372" s="190"/>
      <c r="F372" s="190"/>
      <c r="G372" s="183" t="s">
        <v>645</v>
      </c>
      <c r="H372" s="187" t="s">
        <v>100</v>
      </c>
      <c r="I372" s="166">
        <v>13.5</v>
      </c>
      <c r="J372" s="165">
        <v>530529</v>
      </c>
      <c r="K372" s="184">
        <f t="shared" ref="K372:K391" si="28">+ROUND(I372*J372,0)</f>
        <v>7162142</v>
      </c>
      <c r="L372" s="10"/>
      <c r="M372" s="5"/>
    </row>
    <row r="373" spans="1:14" ht="30">
      <c r="A373" s="5"/>
      <c r="B373" s="9"/>
      <c r="C373" s="181" t="s">
        <v>626</v>
      </c>
      <c r="D373" s="190"/>
      <c r="E373" s="190"/>
      <c r="F373" s="190"/>
      <c r="G373" s="183" t="s">
        <v>646</v>
      </c>
      <c r="H373" s="187" t="s">
        <v>100</v>
      </c>
      <c r="I373" s="166">
        <v>6</v>
      </c>
      <c r="J373" s="165">
        <v>985220</v>
      </c>
      <c r="K373" s="184">
        <f t="shared" si="28"/>
        <v>5911320</v>
      </c>
      <c r="L373" s="10"/>
      <c r="M373" s="5"/>
    </row>
    <row r="374" spans="1:14" ht="30">
      <c r="A374" s="5"/>
      <c r="B374" s="9"/>
      <c r="C374" s="181" t="s">
        <v>627</v>
      </c>
      <c r="D374" s="190"/>
      <c r="E374" s="190"/>
      <c r="F374" s="190"/>
      <c r="G374" s="183" t="s">
        <v>647</v>
      </c>
      <c r="H374" s="187" t="s">
        <v>100</v>
      </c>
      <c r="I374" s="166">
        <v>20</v>
      </c>
      <c r="J374" s="165">
        <v>1221083</v>
      </c>
      <c r="K374" s="184">
        <f t="shared" si="28"/>
        <v>24421660</v>
      </c>
      <c r="L374" s="10"/>
      <c r="M374" s="5"/>
    </row>
    <row r="375" spans="1:14" ht="30">
      <c r="A375" s="5"/>
      <c r="B375" s="9"/>
      <c r="C375" s="181" t="s">
        <v>628</v>
      </c>
      <c r="D375" s="190"/>
      <c r="E375" s="190"/>
      <c r="F375" s="190"/>
      <c r="G375" s="183" t="s">
        <v>648</v>
      </c>
      <c r="H375" s="187" t="s">
        <v>100</v>
      </c>
      <c r="I375" s="166">
        <v>30</v>
      </c>
      <c r="J375" s="165">
        <v>2193089</v>
      </c>
      <c r="K375" s="184">
        <f t="shared" si="28"/>
        <v>65792670</v>
      </c>
      <c r="L375" s="10"/>
      <c r="M375" s="5"/>
    </row>
    <row r="376" spans="1:14" ht="15.6">
      <c r="A376" s="5"/>
      <c r="B376" s="9"/>
      <c r="C376" s="181" t="s">
        <v>629</v>
      </c>
      <c r="D376" s="190"/>
      <c r="E376" s="190"/>
      <c r="F376" s="190"/>
      <c r="G376" s="183" t="s">
        <v>649</v>
      </c>
      <c r="H376" s="187" t="s">
        <v>100</v>
      </c>
      <c r="I376" s="166">
        <v>922</v>
      </c>
      <c r="J376" s="165">
        <v>119133</v>
      </c>
      <c r="K376" s="184">
        <f t="shared" si="28"/>
        <v>109840626</v>
      </c>
      <c r="L376" s="10"/>
      <c r="M376" s="5"/>
    </row>
    <row r="377" spans="1:14" ht="30">
      <c r="A377" s="5"/>
      <c r="B377" s="9"/>
      <c r="C377" s="181" t="s">
        <v>630</v>
      </c>
      <c r="D377" s="190"/>
      <c r="E377" s="190"/>
      <c r="F377" s="190"/>
      <c r="G377" s="183" t="s">
        <v>650</v>
      </c>
      <c r="H377" s="187" t="s">
        <v>100</v>
      </c>
      <c r="I377" s="166">
        <v>11</v>
      </c>
      <c r="J377" s="165">
        <v>347112</v>
      </c>
      <c r="K377" s="184">
        <f t="shared" si="28"/>
        <v>3818232</v>
      </c>
      <c r="L377" s="10"/>
      <c r="M377" s="5"/>
    </row>
    <row r="378" spans="1:14" ht="15.6">
      <c r="A378" s="5"/>
      <c r="B378" s="9"/>
      <c r="C378" s="181" t="s">
        <v>631</v>
      </c>
      <c r="D378" s="190"/>
      <c r="E378" s="190"/>
      <c r="F378" s="190"/>
      <c r="G378" s="183" t="s">
        <v>651</v>
      </c>
      <c r="H378" s="187" t="s">
        <v>100</v>
      </c>
      <c r="I378" s="166">
        <v>8</v>
      </c>
      <c r="J378" s="165">
        <v>596715</v>
      </c>
      <c r="K378" s="184">
        <f t="shared" si="28"/>
        <v>4773720</v>
      </c>
      <c r="L378" s="10"/>
      <c r="M378" s="5"/>
    </row>
    <row r="379" spans="1:14" ht="30">
      <c r="A379" s="5"/>
      <c r="B379" s="9"/>
      <c r="C379" s="181" t="s">
        <v>632</v>
      </c>
      <c r="D379" s="190"/>
      <c r="E379" s="190"/>
      <c r="F379" s="190"/>
      <c r="G379" s="183" t="s">
        <v>652</v>
      </c>
      <c r="H379" s="187" t="s">
        <v>100</v>
      </c>
      <c r="I379" s="166">
        <v>58.5</v>
      </c>
      <c r="J379" s="165">
        <v>530529</v>
      </c>
      <c r="K379" s="184">
        <f t="shared" si="28"/>
        <v>31035947</v>
      </c>
      <c r="L379" s="10"/>
      <c r="M379" s="5"/>
    </row>
    <row r="380" spans="1:14" ht="15.6">
      <c r="A380" s="5"/>
      <c r="B380" s="9"/>
      <c r="C380" s="181" t="s">
        <v>633</v>
      </c>
      <c r="D380" s="190"/>
      <c r="E380" s="190"/>
      <c r="F380" s="190"/>
      <c r="G380" s="183" t="s">
        <v>653</v>
      </c>
      <c r="H380" s="187" t="s">
        <v>100</v>
      </c>
      <c r="I380" s="166">
        <v>100</v>
      </c>
      <c r="J380" s="165">
        <v>625721</v>
      </c>
      <c r="K380" s="184">
        <f t="shared" si="28"/>
        <v>62572100</v>
      </c>
      <c r="L380" s="10"/>
      <c r="M380" s="5"/>
    </row>
    <row r="381" spans="1:14" ht="30">
      <c r="A381" s="5"/>
      <c r="B381" s="9"/>
      <c r="C381" s="181" t="s">
        <v>634</v>
      </c>
      <c r="D381" s="190"/>
      <c r="E381" s="190"/>
      <c r="F381" s="190"/>
      <c r="G381" s="183" t="s">
        <v>654</v>
      </c>
      <c r="H381" s="187" t="s">
        <v>100</v>
      </c>
      <c r="I381" s="166">
        <v>60</v>
      </c>
      <c r="J381" s="165">
        <v>645166</v>
      </c>
      <c r="K381" s="184">
        <f t="shared" si="28"/>
        <v>38709960</v>
      </c>
      <c r="L381" s="10"/>
      <c r="M381" s="5"/>
    </row>
    <row r="382" spans="1:14" ht="30">
      <c r="A382" s="5"/>
      <c r="B382" s="9"/>
      <c r="C382" s="181" t="s">
        <v>635</v>
      </c>
      <c r="D382" s="190"/>
      <c r="E382" s="190"/>
      <c r="F382" s="190"/>
      <c r="G382" s="183" t="s">
        <v>655</v>
      </c>
      <c r="H382" s="187" t="s">
        <v>100</v>
      </c>
      <c r="I382" s="166">
        <v>10</v>
      </c>
      <c r="J382" s="165">
        <v>788461</v>
      </c>
      <c r="K382" s="184">
        <f t="shared" si="28"/>
        <v>7884610</v>
      </c>
      <c r="L382" s="10"/>
      <c r="M382" s="5"/>
    </row>
    <row r="383" spans="1:14" ht="30">
      <c r="A383" s="5"/>
      <c r="B383" s="9"/>
      <c r="C383" s="181" t="s">
        <v>636</v>
      </c>
      <c r="D383" s="190"/>
      <c r="E383" s="190"/>
      <c r="F383" s="190"/>
      <c r="G383" s="183" t="s">
        <v>656</v>
      </c>
      <c r="H383" s="187" t="s">
        <v>100</v>
      </c>
      <c r="I383" s="166">
        <v>9</v>
      </c>
      <c r="J383" s="165">
        <v>967580</v>
      </c>
      <c r="K383" s="184">
        <f t="shared" si="28"/>
        <v>8708220</v>
      </c>
      <c r="L383" s="10"/>
      <c r="M383" s="5"/>
    </row>
    <row r="384" spans="1:14" ht="30">
      <c r="A384" s="5"/>
      <c r="B384" s="9"/>
      <c r="C384" s="181" t="s">
        <v>637</v>
      </c>
      <c r="D384" s="190"/>
      <c r="E384" s="190"/>
      <c r="F384" s="190"/>
      <c r="G384" s="183" t="s">
        <v>657</v>
      </c>
      <c r="H384" s="187" t="s">
        <v>100</v>
      </c>
      <c r="I384" s="166">
        <v>60</v>
      </c>
      <c r="J384" s="165">
        <v>1415281</v>
      </c>
      <c r="K384" s="184">
        <f t="shared" si="28"/>
        <v>84916860</v>
      </c>
      <c r="L384" s="10"/>
      <c r="M384" s="5"/>
    </row>
    <row r="385" spans="1:16" ht="18" customHeight="1">
      <c r="A385" s="5"/>
      <c r="B385" s="9"/>
      <c r="C385" s="181" t="s">
        <v>638</v>
      </c>
      <c r="D385" s="190"/>
      <c r="E385" s="190"/>
      <c r="F385" s="190"/>
      <c r="G385" s="183" t="s">
        <v>658</v>
      </c>
      <c r="H385" s="187" t="s">
        <v>100</v>
      </c>
      <c r="I385" s="166">
        <v>26</v>
      </c>
      <c r="J385" s="165">
        <v>1469581</v>
      </c>
      <c r="K385" s="184">
        <f t="shared" si="28"/>
        <v>38209106</v>
      </c>
      <c r="L385" s="10"/>
      <c r="M385" s="5"/>
    </row>
    <row r="386" spans="1:16" ht="15.6">
      <c r="A386" s="5"/>
      <c r="B386" s="9"/>
      <c r="C386" s="181" t="s">
        <v>639</v>
      </c>
      <c r="D386" s="190"/>
      <c r="E386" s="190"/>
      <c r="F386" s="190"/>
      <c r="G386" s="183" t="s">
        <v>659</v>
      </c>
      <c r="H386" s="187" t="s">
        <v>100</v>
      </c>
      <c r="I386" s="166">
        <v>9.0500000000000007</v>
      </c>
      <c r="J386" s="165">
        <v>1818981</v>
      </c>
      <c r="K386" s="184">
        <f t="shared" si="28"/>
        <v>16461778</v>
      </c>
      <c r="L386" s="10"/>
      <c r="M386" s="5"/>
    </row>
    <row r="387" spans="1:16" ht="15.6">
      <c r="A387" s="5"/>
      <c r="B387" s="9"/>
      <c r="C387" s="181" t="s">
        <v>640</v>
      </c>
      <c r="D387" s="190"/>
      <c r="E387" s="190"/>
      <c r="F387" s="190"/>
      <c r="G387" s="183" t="s">
        <v>660</v>
      </c>
      <c r="H387" s="187" t="s">
        <v>100</v>
      </c>
      <c r="I387" s="166">
        <v>31</v>
      </c>
      <c r="J387" s="165">
        <v>2013090</v>
      </c>
      <c r="K387" s="184">
        <f t="shared" si="28"/>
        <v>62405790</v>
      </c>
      <c r="L387" s="10"/>
      <c r="M387" s="5"/>
    </row>
    <row r="388" spans="1:16" ht="15.6">
      <c r="A388" s="5"/>
      <c r="B388" s="9"/>
      <c r="C388" s="181" t="s">
        <v>641</v>
      </c>
      <c r="D388" s="190"/>
      <c r="E388" s="190"/>
      <c r="F388" s="190"/>
      <c r="G388" s="183" t="s">
        <v>661</v>
      </c>
      <c r="H388" s="187" t="s">
        <v>100</v>
      </c>
      <c r="I388" s="166">
        <v>1040</v>
      </c>
      <c r="J388" s="165">
        <v>2844985</v>
      </c>
      <c r="K388" s="184">
        <f t="shared" si="28"/>
        <v>2958784400</v>
      </c>
      <c r="L388" s="10"/>
      <c r="M388" s="5"/>
    </row>
    <row r="389" spans="1:16" ht="15.6">
      <c r="A389" s="5"/>
      <c r="B389" s="9"/>
      <c r="C389" s="181" t="s">
        <v>642</v>
      </c>
      <c r="D389" s="190"/>
      <c r="E389" s="190"/>
      <c r="F389" s="190"/>
      <c r="G389" s="183" t="s">
        <v>662</v>
      </c>
      <c r="H389" s="187" t="s">
        <v>100</v>
      </c>
      <c r="I389" s="166">
        <v>1235</v>
      </c>
      <c r="J389" s="165">
        <v>865091</v>
      </c>
      <c r="K389" s="184">
        <f t="shared" si="28"/>
        <v>1068387385</v>
      </c>
      <c r="L389" s="10"/>
      <c r="M389" s="5"/>
    </row>
    <row r="390" spans="1:16" ht="15.6">
      <c r="A390" s="5"/>
      <c r="B390" s="9"/>
      <c r="C390" s="181" t="s">
        <v>643</v>
      </c>
      <c r="D390" s="190"/>
      <c r="E390" s="190"/>
      <c r="F390" s="190"/>
      <c r="G390" s="183" t="s">
        <v>663</v>
      </c>
      <c r="H390" s="187" t="s">
        <v>100</v>
      </c>
      <c r="I390" s="166">
        <v>3375</v>
      </c>
      <c r="J390" s="165">
        <v>704758</v>
      </c>
      <c r="K390" s="184">
        <f t="shared" si="28"/>
        <v>2378558250</v>
      </c>
      <c r="L390" s="10"/>
      <c r="M390" s="5"/>
    </row>
    <row r="391" spans="1:16" ht="18" customHeight="1">
      <c r="A391" s="5"/>
      <c r="B391" s="9"/>
      <c r="C391" s="181" t="s">
        <v>644</v>
      </c>
      <c r="D391" s="190"/>
      <c r="E391" s="190"/>
      <c r="F391" s="190"/>
      <c r="G391" s="183" t="s">
        <v>664</v>
      </c>
      <c r="H391" s="187" t="s">
        <v>100</v>
      </c>
      <c r="I391" s="166">
        <v>180</v>
      </c>
      <c r="J391" s="165">
        <v>877981</v>
      </c>
      <c r="K391" s="184">
        <f t="shared" si="28"/>
        <v>158036580</v>
      </c>
      <c r="L391" s="10"/>
      <c r="M391" s="5"/>
    </row>
    <row r="392" spans="1:16" s="5" customFormat="1" ht="15.6">
      <c r="B392" s="9"/>
      <c r="C392" s="211" t="str">
        <f>+CONCATENATE("SUB TOTAL ",C371,"",D371)</f>
        <v>SUB TOTAL 8. SUMINISTRO DE TUBERÍA</v>
      </c>
      <c r="D392" s="212"/>
      <c r="E392" s="212"/>
      <c r="F392" s="212"/>
      <c r="G392" s="212"/>
      <c r="H392" s="212"/>
      <c r="I392" s="212"/>
      <c r="J392" s="213"/>
      <c r="K392" s="188">
        <f>SUM(K372:K391)</f>
        <v>7136391356</v>
      </c>
      <c r="L392" s="10"/>
    </row>
    <row r="393" spans="1:16" s="5" customFormat="1" ht="15.6">
      <c r="B393" s="9"/>
      <c r="C393" s="211" t="s">
        <v>665</v>
      </c>
      <c r="D393" s="212"/>
      <c r="E393" s="212"/>
      <c r="F393" s="212"/>
      <c r="G393" s="212"/>
      <c r="H393" s="212"/>
      <c r="I393" s="212"/>
      <c r="J393" s="213"/>
      <c r="K393" s="188">
        <f>+K392</f>
        <v>7136391356</v>
      </c>
      <c r="L393" s="10"/>
    </row>
    <row r="394" spans="1:16" s="3" customFormat="1" ht="16.5" customHeight="1" thickBot="1">
      <c r="A394" s="11"/>
      <c r="B394" s="12"/>
      <c r="C394" s="127"/>
      <c r="D394" s="127"/>
      <c r="E394" s="127"/>
      <c r="F394" s="127"/>
      <c r="G394" s="127"/>
      <c r="H394" s="127"/>
      <c r="I394" s="127"/>
      <c r="J394" s="127"/>
      <c r="K394" s="128"/>
      <c r="L394" s="13"/>
      <c r="M394" s="11"/>
    </row>
    <row r="395" spans="1:16" s="3" customFormat="1" ht="19.5" customHeight="1">
      <c r="A395" s="11"/>
      <c r="B395" s="12"/>
      <c r="C395" s="129"/>
      <c r="D395" s="130"/>
      <c r="E395" s="129"/>
      <c r="F395" s="129"/>
      <c r="G395" s="261" t="s">
        <v>666</v>
      </c>
      <c r="H395" s="262"/>
      <c r="I395" s="262"/>
      <c r="J395" s="263"/>
      <c r="K395" s="173">
        <f>+K369</f>
        <v>77488021965</v>
      </c>
      <c r="L395" s="13"/>
      <c r="M395" s="11"/>
      <c r="N395" s="185"/>
      <c r="O395" s="157"/>
    </row>
    <row r="396" spans="1:16" s="3" customFormat="1" ht="19.5" customHeight="1">
      <c r="A396" s="11"/>
      <c r="B396" s="12"/>
      <c r="C396" s="129"/>
      <c r="D396" s="130"/>
      <c r="E396" s="129"/>
      <c r="F396" s="129"/>
      <c r="G396" s="270" t="s">
        <v>665</v>
      </c>
      <c r="H396" s="271"/>
      <c r="I396" s="271"/>
      <c r="J396" s="272"/>
      <c r="K396" s="174">
        <f>+K393</f>
        <v>7136391356</v>
      </c>
      <c r="L396" s="13"/>
      <c r="M396" s="11"/>
      <c r="N396" s="186"/>
      <c r="O396" s="157"/>
    </row>
    <row r="397" spans="1:16" s="3" customFormat="1" ht="19.5" customHeight="1" thickBot="1">
      <c r="A397" s="11"/>
      <c r="B397" s="12"/>
      <c r="C397" s="129"/>
      <c r="D397" s="130"/>
      <c r="E397" s="129"/>
      <c r="F397" s="129"/>
      <c r="G397" s="264" t="s">
        <v>16</v>
      </c>
      <c r="H397" s="265"/>
      <c r="I397" s="265"/>
      <c r="J397" s="266"/>
      <c r="K397" s="175">
        <f>SUM(K395:K396)</f>
        <v>84624413321</v>
      </c>
      <c r="L397" s="13"/>
      <c r="M397" s="11"/>
      <c r="N397" s="192"/>
      <c r="O397" s="156"/>
      <c r="P397" s="158"/>
    </row>
    <row r="398" spans="1:16" s="3" customFormat="1" ht="18.600000000000001" thickBot="1">
      <c r="A398" s="11"/>
      <c r="B398" s="12"/>
      <c r="C398" s="129"/>
      <c r="D398" s="130"/>
      <c r="E398" s="130"/>
      <c r="F398" s="130"/>
      <c r="G398" s="129"/>
      <c r="H398" s="129"/>
      <c r="I398" s="170"/>
      <c r="J398" s="171"/>
      <c r="K398" s="131"/>
      <c r="L398" s="13"/>
      <c r="M398" s="11"/>
      <c r="O398" s="157"/>
      <c r="P398" s="159"/>
    </row>
    <row r="399" spans="1:16" s="3" customFormat="1" ht="23.25" customHeight="1">
      <c r="A399" s="11"/>
      <c r="B399" s="12"/>
      <c r="C399" s="267" t="s">
        <v>17</v>
      </c>
      <c r="D399" s="268"/>
      <c r="E399" s="268"/>
      <c r="F399" s="268"/>
      <c r="G399" s="268"/>
      <c r="H399" s="269" t="s">
        <v>18</v>
      </c>
      <c r="I399" s="269"/>
      <c r="J399" s="269"/>
      <c r="K399" s="167" t="s">
        <v>19</v>
      </c>
      <c r="L399" s="14"/>
      <c r="M399" s="11"/>
      <c r="O399" s="155"/>
    </row>
    <row r="400" spans="1:16" s="3" customFormat="1" ht="41.25" customHeight="1">
      <c r="A400" s="11"/>
      <c r="B400" s="12"/>
      <c r="C400" s="214" t="s">
        <v>20</v>
      </c>
      <c r="D400" s="215"/>
      <c r="E400" s="215"/>
      <c r="F400" s="215"/>
      <c r="G400" s="215"/>
      <c r="H400" s="219" t="s">
        <v>21</v>
      </c>
      <c r="I400" s="219"/>
      <c r="J400" s="193" t="s">
        <v>22</v>
      </c>
      <c r="K400" s="201">
        <v>0.2555</v>
      </c>
      <c r="L400" s="14"/>
      <c r="M400" s="11"/>
    </row>
    <row r="401" spans="1:13" s="3" customFormat="1" ht="22.5" customHeight="1">
      <c r="A401" s="11"/>
      <c r="B401" s="12"/>
      <c r="C401" s="214" t="s">
        <v>23</v>
      </c>
      <c r="D401" s="215"/>
      <c r="E401" s="215"/>
      <c r="F401" s="215"/>
      <c r="G401" s="215"/>
      <c r="H401" s="216" t="s">
        <v>87</v>
      </c>
      <c r="I401" s="217"/>
      <c r="J401" s="193" t="s">
        <v>24</v>
      </c>
      <c r="K401" s="154">
        <v>0.01</v>
      </c>
      <c r="L401" s="14"/>
      <c r="M401" s="11"/>
    </row>
    <row r="402" spans="1:13" s="4" customFormat="1" ht="22.5" customHeight="1">
      <c r="A402" s="11"/>
      <c r="B402" s="12"/>
      <c r="C402" s="134"/>
      <c r="D402" s="135"/>
      <c r="E402" s="135"/>
      <c r="F402" s="135"/>
      <c r="G402" s="136"/>
      <c r="H402" s="218" t="s">
        <v>71</v>
      </c>
      <c r="I402" s="219"/>
      <c r="J402" s="193" t="s">
        <v>25</v>
      </c>
      <c r="K402" s="154">
        <v>0.05</v>
      </c>
      <c r="L402" s="13"/>
      <c r="M402" s="11"/>
    </row>
    <row r="403" spans="1:13" ht="33" customHeight="1">
      <c r="A403" s="5"/>
      <c r="B403" s="9"/>
      <c r="C403" s="205"/>
      <c r="D403" s="204"/>
      <c r="E403" s="204"/>
      <c r="F403" s="204"/>
      <c r="G403" s="204"/>
      <c r="H403" s="218" t="s">
        <v>91</v>
      </c>
      <c r="I403" s="218"/>
      <c r="J403" s="193" t="s">
        <v>26</v>
      </c>
      <c r="K403" s="201">
        <f>SUM(K400:K402)</f>
        <v>0.3155</v>
      </c>
      <c r="L403" s="10"/>
      <c r="M403" s="5"/>
    </row>
    <row r="404" spans="1:13" ht="33" customHeight="1" thickBot="1">
      <c r="A404" s="5"/>
      <c r="B404" s="9"/>
      <c r="C404" s="168"/>
      <c r="D404" s="169"/>
      <c r="E404" s="169"/>
      <c r="F404" s="169"/>
      <c r="G404" s="169"/>
      <c r="H404" s="207" t="s">
        <v>668</v>
      </c>
      <c r="I404" s="207"/>
      <c r="J404" s="202" t="s">
        <v>669</v>
      </c>
      <c r="K404" s="203">
        <v>0.1782</v>
      </c>
      <c r="L404" s="10"/>
      <c r="M404" s="5"/>
    </row>
    <row r="405" spans="1:13" ht="16.2" thickBot="1">
      <c r="A405" s="5"/>
      <c r="B405" s="147"/>
      <c r="C405" s="148"/>
      <c r="D405" s="148"/>
      <c r="E405" s="149"/>
      <c r="F405" s="148"/>
      <c r="G405" s="150"/>
      <c r="H405" s="148"/>
      <c r="I405" s="148"/>
      <c r="J405" s="148"/>
      <c r="K405" s="148"/>
      <c r="L405" s="151"/>
      <c r="M405" s="5"/>
    </row>
    <row r="406" spans="1:13" ht="16.2" thickTop="1">
      <c r="A406" s="5"/>
      <c r="B406" s="5"/>
      <c r="C406" s="5"/>
      <c r="D406" s="5"/>
      <c r="E406" s="6"/>
      <c r="F406" s="5"/>
      <c r="G406" s="5"/>
      <c r="H406" s="5"/>
      <c r="I406" s="5"/>
      <c r="J406" s="5"/>
      <c r="K406" s="5"/>
      <c r="L406" s="5"/>
      <c r="M406" s="5"/>
    </row>
  </sheetData>
  <mergeCells count="75">
    <mergeCell ref="D240:K240"/>
    <mergeCell ref="C288:J288"/>
    <mergeCell ref="D289:K289"/>
    <mergeCell ref="C304:J304"/>
    <mergeCell ref="D119:K119"/>
    <mergeCell ref="C125:J125"/>
    <mergeCell ref="D126:K126"/>
    <mergeCell ref="C132:J132"/>
    <mergeCell ref="C239:J239"/>
    <mergeCell ref="D134:K134"/>
    <mergeCell ref="C166:J166"/>
    <mergeCell ref="D167:K167"/>
    <mergeCell ref="C196:J196"/>
    <mergeCell ref="D197:K197"/>
    <mergeCell ref="D135:K135"/>
    <mergeCell ref="D60:K60"/>
    <mergeCell ref="D45:K45"/>
    <mergeCell ref="C59:J59"/>
    <mergeCell ref="C93:J93"/>
    <mergeCell ref="D94:K94"/>
    <mergeCell ref="D61:K61"/>
    <mergeCell ref="C85:J85"/>
    <mergeCell ref="D86:K86"/>
    <mergeCell ref="C92:J92"/>
    <mergeCell ref="C368:J368"/>
    <mergeCell ref="G395:J395"/>
    <mergeCell ref="C400:G400"/>
    <mergeCell ref="G397:J397"/>
    <mergeCell ref="C399:G399"/>
    <mergeCell ref="H399:J399"/>
    <mergeCell ref="G396:J396"/>
    <mergeCell ref="C392:J392"/>
    <mergeCell ref="C393:J393"/>
    <mergeCell ref="C370:K370"/>
    <mergeCell ref="D371:K371"/>
    <mergeCell ref="C369:J369"/>
    <mergeCell ref="C3:F3"/>
    <mergeCell ref="C6:K6"/>
    <mergeCell ref="I10:I11"/>
    <mergeCell ref="C5:K5"/>
    <mergeCell ref="J10:J11"/>
    <mergeCell ref="K10:K11"/>
    <mergeCell ref="C10:C11"/>
    <mergeCell ref="D10:D11"/>
    <mergeCell ref="G10:G11"/>
    <mergeCell ref="H10:H11"/>
    <mergeCell ref="E10:F10"/>
    <mergeCell ref="C7:K8"/>
    <mergeCell ref="C9:K9"/>
    <mergeCell ref="D13:K13"/>
    <mergeCell ref="C17:J17"/>
    <mergeCell ref="D18:K18"/>
    <mergeCell ref="C44:J44"/>
    <mergeCell ref="C12:K12"/>
    <mergeCell ref="D95:K95"/>
    <mergeCell ref="C106:J106"/>
    <mergeCell ref="C133:J133"/>
    <mergeCell ref="D107:K107"/>
    <mergeCell ref="C118:J118"/>
    <mergeCell ref="H404:I404"/>
    <mergeCell ref="D305:K305"/>
    <mergeCell ref="C317:J317"/>
    <mergeCell ref="D318:K318"/>
    <mergeCell ref="C331:J331"/>
    <mergeCell ref="D332:K332"/>
    <mergeCell ref="C346:J346"/>
    <mergeCell ref="D347:K347"/>
    <mergeCell ref="C349:J349"/>
    <mergeCell ref="C401:G401"/>
    <mergeCell ref="H401:I401"/>
    <mergeCell ref="H402:I402"/>
    <mergeCell ref="H400:I400"/>
    <mergeCell ref="H403:I403"/>
    <mergeCell ref="D351:K351"/>
    <mergeCell ref="C350:J350"/>
  </mergeCells>
  <phoneticPr fontId="7" type="noConversion"/>
  <printOptions horizontalCentered="1"/>
  <pageMargins left="0.23622047244094491" right="0.15748031496062992" top="0.23622047244094491" bottom="0.19685039370078741" header="0.31496062992125984" footer="0.31496062992125984"/>
  <pageSetup scale="50" orientation="portrait" horizontalDpi="1200" verticalDpi="1200" r:id="rId1"/>
  <rowBreaks count="5" manualBreakCount="5">
    <brk id="59" max="12" man="1"/>
    <brk id="186" max="12" man="1"/>
    <brk id="239" max="12" man="1"/>
    <brk id="304" max="12" man="1"/>
    <brk id="350"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9628A-9809-48C6-A76D-7D9A5589EB22}">
  <dimension ref="A1:P408"/>
  <sheetViews>
    <sheetView showGridLines="0" view="pageBreakPreview" zoomScaleNormal="100" zoomScaleSheetLayoutView="100" zoomScalePageLayoutView="87" workbookViewId="0">
      <selection activeCell="G253" sqref="G253"/>
    </sheetView>
  </sheetViews>
  <sheetFormatPr baseColWidth="10" defaultColWidth="11.44140625" defaultRowHeight="13.8"/>
  <cols>
    <col min="1" max="2" width="3.44140625" style="1" customWidth="1"/>
    <col min="3" max="3" width="7.88671875" style="1" bestFit="1" customWidth="1"/>
    <col min="4" max="4" width="11" style="1" customWidth="1"/>
    <col min="5" max="5" width="11.33203125" style="2" bestFit="1" customWidth="1"/>
    <col min="6" max="6" width="14.5546875" style="1" bestFit="1" customWidth="1"/>
    <col min="7" max="7" width="71.88671875" style="1" customWidth="1"/>
    <col min="8" max="8" width="8.6640625" style="1" customWidth="1"/>
    <col min="9" max="9" width="12.6640625" style="1" bestFit="1" customWidth="1"/>
    <col min="10" max="10" width="19" style="1" bestFit="1" customWidth="1"/>
    <col min="11" max="11" width="25.109375" style="1" bestFit="1" customWidth="1"/>
    <col min="12" max="12" width="1.88671875" style="1" customWidth="1"/>
    <col min="13" max="13" width="2.6640625" style="1" customWidth="1"/>
    <col min="14" max="14" width="22.5546875" style="1" bestFit="1" customWidth="1"/>
    <col min="15" max="15" width="8.88671875" style="1" customWidth="1"/>
    <col min="16" max="16" width="15.109375" style="1" customWidth="1"/>
    <col min="17" max="16384" width="11.44140625" style="1"/>
  </cols>
  <sheetData>
    <row r="1" spans="1:14" ht="16.2" thickBot="1">
      <c r="A1" s="5"/>
      <c r="B1" s="5"/>
      <c r="C1" s="5"/>
      <c r="D1" s="5"/>
      <c r="E1" s="6"/>
      <c r="F1" s="5"/>
      <c r="G1" s="5"/>
      <c r="H1" s="5"/>
      <c r="I1" s="5"/>
      <c r="J1" s="5"/>
      <c r="K1" s="5"/>
      <c r="L1" s="5"/>
      <c r="M1" s="5"/>
    </row>
    <row r="2" spans="1:14" ht="16.2" thickTop="1">
      <c r="A2" s="5"/>
      <c r="B2" s="7"/>
      <c r="C2" s="145"/>
      <c r="D2" s="145"/>
      <c r="E2" s="146"/>
      <c r="F2" s="145"/>
      <c r="G2" s="145"/>
      <c r="H2" s="145"/>
      <c r="I2" s="145"/>
      <c r="J2" s="145"/>
      <c r="K2" s="145"/>
      <c r="L2" s="8"/>
      <c r="M2" s="5"/>
    </row>
    <row r="3" spans="1:14" ht="30" customHeight="1">
      <c r="A3" s="5"/>
      <c r="B3" s="9"/>
      <c r="C3" s="234" t="s">
        <v>0</v>
      </c>
      <c r="D3" s="234"/>
      <c r="E3" s="234"/>
      <c r="F3" s="234"/>
      <c r="G3" s="5"/>
      <c r="H3" s="5"/>
      <c r="I3" s="5"/>
      <c r="J3" s="5"/>
      <c r="K3" s="5"/>
      <c r="L3" s="10"/>
      <c r="M3" s="5"/>
    </row>
    <row r="4" spans="1:14" ht="16.2" thickBot="1">
      <c r="A4" s="5"/>
      <c r="B4" s="9"/>
      <c r="C4" s="162" t="s">
        <v>1</v>
      </c>
      <c r="D4" s="163" t="s">
        <v>2</v>
      </c>
      <c r="E4" s="164" t="s">
        <v>3</v>
      </c>
      <c r="F4" s="163">
        <v>1</v>
      </c>
      <c r="G4" s="5"/>
      <c r="H4" s="5"/>
      <c r="I4" s="5"/>
      <c r="J4" s="5"/>
      <c r="K4" s="5"/>
      <c r="L4" s="10"/>
      <c r="M4" s="5"/>
    </row>
    <row r="5" spans="1:14" ht="15.6">
      <c r="A5" s="5"/>
      <c r="B5" s="9"/>
      <c r="C5" s="240" t="s">
        <v>4</v>
      </c>
      <c r="D5" s="241"/>
      <c r="E5" s="241"/>
      <c r="F5" s="241"/>
      <c r="G5" s="241"/>
      <c r="H5" s="241"/>
      <c r="I5" s="241"/>
      <c r="J5" s="241"/>
      <c r="K5" s="242"/>
      <c r="L5" s="10"/>
      <c r="M5" s="5"/>
    </row>
    <row r="6" spans="1:14" ht="16.2" thickBot="1">
      <c r="A6" s="5"/>
      <c r="B6" s="9"/>
      <c r="C6" s="235" t="s">
        <v>5</v>
      </c>
      <c r="D6" s="236"/>
      <c r="E6" s="236"/>
      <c r="F6" s="236"/>
      <c r="G6" s="236"/>
      <c r="H6" s="236"/>
      <c r="I6" s="236"/>
      <c r="J6" s="236"/>
      <c r="K6" s="237"/>
      <c r="L6" s="10"/>
      <c r="M6" s="5"/>
    </row>
    <row r="7" spans="1:14" s="18" customFormat="1" ht="22.5" customHeight="1">
      <c r="A7" s="16"/>
      <c r="B7" s="17"/>
      <c r="C7" s="252" t="s">
        <v>6</v>
      </c>
      <c r="D7" s="253"/>
      <c r="E7" s="253"/>
      <c r="F7" s="253"/>
      <c r="G7" s="253"/>
      <c r="H7" s="253"/>
      <c r="I7" s="253"/>
      <c r="J7" s="253"/>
      <c r="K7" s="254"/>
      <c r="L7" s="19"/>
      <c r="M7" s="16"/>
    </row>
    <row r="8" spans="1:14" ht="22.5" customHeight="1" thickBot="1">
      <c r="A8" s="5"/>
      <c r="B8" s="9"/>
      <c r="C8" s="255"/>
      <c r="D8" s="256"/>
      <c r="E8" s="256"/>
      <c r="F8" s="256"/>
      <c r="G8" s="256"/>
      <c r="H8" s="256"/>
      <c r="I8" s="256"/>
      <c r="J8" s="256"/>
      <c r="K8" s="257"/>
      <c r="L8" s="10"/>
      <c r="M8" s="5"/>
    </row>
    <row r="9" spans="1:14" ht="47.25" customHeight="1" thickBot="1">
      <c r="A9" s="5"/>
      <c r="B9" s="9"/>
      <c r="C9" s="258" t="s">
        <v>7</v>
      </c>
      <c r="D9" s="259"/>
      <c r="E9" s="259"/>
      <c r="F9" s="259"/>
      <c r="G9" s="259"/>
      <c r="H9" s="259"/>
      <c r="I9" s="259"/>
      <c r="J9" s="259"/>
      <c r="K9" s="260"/>
      <c r="L9" s="10"/>
      <c r="M9" s="5"/>
    </row>
    <row r="10" spans="1:14" ht="15.75" customHeight="1">
      <c r="A10" s="5"/>
      <c r="B10" s="9"/>
      <c r="C10" s="247" t="s">
        <v>8</v>
      </c>
      <c r="D10" s="249" t="s">
        <v>9</v>
      </c>
      <c r="E10" s="251" t="s">
        <v>10</v>
      </c>
      <c r="F10" s="251"/>
      <c r="G10" s="247" t="s">
        <v>11</v>
      </c>
      <c r="H10" s="249" t="s">
        <v>12</v>
      </c>
      <c r="I10" s="238" t="s">
        <v>90</v>
      </c>
      <c r="J10" s="243" t="s">
        <v>88</v>
      </c>
      <c r="K10" s="245" t="s">
        <v>89</v>
      </c>
      <c r="L10" s="10"/>
      <c r="M10" s="5"/>
    </row>
    <row r="11" spans="1:14" ht="15.75" customHeight="1" thickBot="1">
      <c r="A11" s="5"/>
      <c r="B11" s="9"/>
      <c r="C11" s="248"/>
      <c r="D11" s="250"/>
      <c r="E11" s="126" t="s">
        <v>14</v>
      </c>
      <c r="F11" s="126" t="s">
        <v>15</v>
      </c>
      <c r="G11" s="248"/>
      <c r="H11" s="250"/>
      <c r="I11" s="239"/>
      <c r="J11" s="244"/>
      <c r="K11" s="246"/>
      <c r="L11" s="10"/>
      <c r="M11" s="5"/>
    </row>
    <row r="12" spans="1:14" ht="17.25" customHeight="1" thickBot="1">
      <c r="A12" s="5"/>
      <c r="B12" s="9"/>
      <c r="C12" s="231" t="s">
        <v>126</v>
      </c>
      <c r="D12" s="232"/>
      <c r="E12" s="232"/>
      <c r="F12" s="232"/>
      <c r="G12" s="232"/>
      <c r="H12" s="232"/>
      <c r="I12" s="232"/>
      <c r="J12" s="232"/>
      <c r="K12" s="233"/>
      <c r="L12" s="10"/>
      <c r="M12" s="5"/>
    </row>
    <row r="13" spans="1:14" ht="16.2" thickBot="1">
      <c r="A13" s="5"/>
      <c r="B13" s="9"/>
      <c r="C13" s="198" t="s">
        <v>158</v>
      </c>
      <c r="D13" s="220" t="s">
        <v>101</v>
      </c>
      <c r="E13" s="221"/>
      <c r="F13" s="221"/>
      <c r="G13" s="221"/>
      <c r="H13" s="221"/>
      <c r="I13" s="221"/>
      <c r="J13" s="221"/>
      <c r="K13" s="222"/>
      <c r="L13" s="10"/>
      <c r="M13" s="5"/>
      <c r="N13" s="194"/>
    </row>
    <row r="14" spans="1:14" ht="30">
      <c r="A14" s="5"/>
      <c r="B14" s="9"/>
      <c r="C14" s="181" t="s">
        <v>127</v>
      </c>
      <c r="D14" s="187"/>
      <c r="E14" s="187"/>
      <c r="F14" s="187"/>
      <c r="G14" s="199" t="s">
        <v>92</v>
      </c>
      <c r="H14" s="187" t="s">
        <v>83</v>
      </c>
      <c r="I14" s="160">
        <v>6059</v>
      </c>
      <c r="J14" s="161"/>
      <c r="K14" s="184">
        <f>+ROUND(I14*J14,0)</f>
        <v>0</v>
      </c>
      <c r="L14" s="10"/>
      <c r="M14" s="5"/>
    </row>
    <row r="15" spans="1:14" ht="17.399999999999999">
      <c r="A15" s="5"/>
      <c r="B15" s="9"/>
      <c r="C15" s="181" t="s">
        <v>128</v>
      </c>
      <c r="D15" s="187"/>
      <c r="E15" s="187"/>
      <c r="F15" s="187"/>
      <c r="G15" s="183" t="s">
        <v>102</v>
      </c>
      <c r="H15" s="182" t="s">
        <v>85</v>
      </c>
      <c r="I15" s="160">
        <v>2860</v>
      </c>
      <c r="J15" s="161"/>
      <c r="K15" s="184">
        <f>+ROUND(I15*J15,0)</f>
        <v>0</v>
      </c>
      <c r="L15" s="10"/>
      <c r="M15" s="5"/>
    </row>
    <row r="16" spans="1:14" ht="17.399999999999999">
      <c r="A16" s="5"/>
      <c r="B16" s="9"/>
      <c r="C16" s="181" t="s">
        <v>129</v>
      </c>
      <c r="D16" s="187"/>
      <c r="E16" s="187"/>
      <c r="F16" s="187"/>
      <c r="G16" s="183" t="s">
        <v>103</v>
      </c>
      <c r="H16" s="182" t="s">
        <v>85</v>
      </c>
      <c r="I16" s="160">
        <v>839</v>
      </c>
      <c r="J16" s="161"/>
      <c r="K16" s="184">
        <f>+ROUND(I16*J16,0)</f>
        <v>0</v>
      </c>
      <c r="L16" s="10"/>
      <c r="M16" s="5"/>
    </row>
    <row r="17" spans="1:16" ht="16.2" thickBot="1">
      <c r="A17" s="5"/>
      <c r="B17" s="9"/>
      <c r="C17" s="228" t="str">
        <f>+CONCATENATE("SUB TOTAL ",C13,"",D13)</f>
        <v>SUB TOTAL 1. PRELIMINARES</v>
      </c>
      <c r="D17" s="229"/>
      <c r="E17" s="229"/>
      <c r="F17" s="229"/>
      <c r="G17" s="229"/>
      <c r="H17" s="229"/>
      <c r="I17" s="229"/>
      <c r="J17" s="230"/>
      <c r="K17" s="200">
        <f>SUM(K14:K16)</f>
        <v>0</v>
      </c>
      <c r="L17" s="10"/>
      <c r="M17" s="5"/>
    </row>
    <row r="18" spans="1:16" ht="16.2" thickBot="1">
      <c r="A18" s="5"/>
      <c r="B18" s="9"/>
      <c r="C18" s="198" t="s">
        <v>159</v>
      </c>
      <c r="D18" s="220" t="s">
        <v>104</v>
      </c>
      <c r="E18" s="221"/>
      <c r="F18" s="221"/>
      <c r="G18" s="221"/>
      <c r="H18" s="221"/>
      <c r="I18" s="221"/>
      <c r="J18" s="221"/>
      <c r="K18" s="222"/>
      <c r="L18" s="10"/>
      <c r="M18" s="5"/>
    </row>
    <row r="19" spans="1:16" ht="30">
      <c r="A19" s="5"/>
      <c r="B19" s="9"/>
      <c r="C19" s="181" t="s">
        <v>130</v>
      </c>
      <c r="D19" s="187"/>
      <c r="E19" s="187"/>
      <c r="F19" s="187"/>
      <c r="G19" s="199" t="s">
        <v>93</v>
      </c>
      <c r="H19" s="187" t="s">
        <v>84</v>
      </c>
      <c r="I19" s="160">
        <v>989.6</v>
      </c>
      <c r="J19" s="161"/>
      <c r="K19" s="184">
        <f>+ROUND(I19*J19,0)</f>
        <v>0</v>
      </c>
      <c r="L19" s="10"/>
      <c r="M19" s="5"/>
    </row>
    <row r="20" spans="1:16" ht="30">
      <c r="A20" s="5"/>
      <c r="B20" s="9"/>
      <c r="C20" s="181" t="s">
        <v>131</v>
      </c>
      <c r="D20" s="182"/>
      <c r="E20" s="182"/>
      <c r="F20" s="182"/>
      <c r="G20" s="183" t="s">
        <v>94</v>
      </c>
      <c r="H20" s="187" t="s">
        <v>84</v>
      </c>
      <c r="I20" s="166">
        <v>247.4</v>
      </c>
      <c r="J20" s="161"/>
      <c r="K20" s="184">
        <f t="shared" ref="K20:K31" si="0">+ROUND(I20*J20,0)</f>
        <v>0</v>
      </c>
      <c r="L20" s="10"/>
      <c r="M20" s="5"/>
    </row>
    <row r="21" spans="1:16" ht="30">
      <c r="A21" s="5"/>
      <c r="B21" s="9"/>
      <c r="C21" s="181" t="s">
        <v>132</v>
      </c>
      <c r="D21" s="182"/>
      <c r="E21" s="182"/>
      <c r="F21" s="182"/>
      <c r="G21" s="183" t="s">
        <v>95</v>
      </c>
      <c r="H21" s="187" t="s">
        <v>84</v>
      </c>
      <c r="I21" s="166">
        <v>128.80000000000001</v>
      </c>
      <c r="J21" s="161"/>
      <c r="K21" s="184">
        <f t="shared" si="0"/>
        <v>0</v>
      </c>
      <c r="L21" s="10"/>
      <c r="M21" s="5"/>
      <c r="P21" s="153"/>
    </row>
    <row r="22" spans="1:16" ht="30">
      <c r="A22" s="5"/>
      <c r="B22" s="9"/>
      <c r="C22" s="181" t="s">
        <v>133</v>
      </c>
      <c r="D22" s="182"/>
      <c r="E22" s="182"/>
      <c r="F22" s="182"/>
      <c r="G22" s="183" t="s">
        <v>105</v>
      </c>
      <c r="H22" s="187" t="s">
        <v>84</v>
      </c>
      <c r="I22" s="166">
        <v>32.200000000000003</v>
      </c>
      <c r="J22" s="161"/>
      <c r="K22" s="184">
        <f t="shared" si="0"/>
        <v>0</v>
      </c>
      <c r="L22" s="10"/>
      <c r="M22" s="5"/>
    </row>
    <row r="23" spans="1:16" ht="30">
      <c r="A23" s="5"/>
      <c r="B23" s="9"/>
      <c r="C23" s="181" t="s">
        <v>134</v>
      </c>
      <c r="D23" s="182"/>
      <c r="E23" s="182"/>
      <c r="F23" s="182"/>
      <c r="G23" s="183" t="s">
        <v>106</v>
      </c>
      <c r="H23" s="187" t="s">
        <v>84</v>
      </c>
      <c r="I23" s="166">
        <v>104.80000000000001</v>
      </c>
      <c r="J23" s="161"/>
      <c r="K23" s="184">
        <f t="shared" si="0"/>
        <v>0</v>
      </c>
      <c r="L23" s="10"/>
      <c r="M23" s="5"/>
    </row>
    <row r="24" spans="1:16" s="5" customFormat="1" ht="30">
      <c r="B24" s="9"/>
      <c r="C24" s="181" t="s">
        <v>135</v>
      </c>
      <c r="D24" s="189"/>
      <c r="E24" s="189"/>
      <c r="F24" s="189"/>
      <c r="G24" s="183" t="s">
        <v>107</v>
      </c>
      <c r="H24" s="187" t="s">
        <v>84</v>
      </c>
      <c r="I24" s="166">
        <v>26.200000000000003</v>
      </c>
      <c r="J24" s="161"/>
      <c r="K24" s="184">
        <f t="shared" si="0"/>
        <v>0</v>
      </c>
      <c r="L24" s="10"/>
    </row>
    <row r="25" spans="1:16" s="5" customFormat="1" ht="30">
      <c r="B25" s="9"/>
      <c r="C25" s="181" t="s">
        <v>136</v>
      </c>
      <c r="D25" s="189"/>
      <c r="E25" s="189"/>
      <c r="F25" s="189"/>
      <c r="G25" s="183" t="s">
        <v>98</v>
      </c>
      <c r="H25" s="187" t="s">
        <v>84</v>
      </c>
      <c r="I25" s="166">
        <v>17128</v>
      </c>
      <c r="J25" s="161"/>
      <c r="K25" s="184">
        <f t="shared" si="0"/>
        <v>0</v>
      </c>
      <c r="L25" s="10"/>
    </row>
    <row r="26" spans="1:16" ht="30">
      <c r="A26" s="5"/>
      <c r="B26" s="9"/>
      <c r="C26" s="181" t="s">
        <v>137</v>
      </c>
      <c r="D26" s="182"/>
      <c r="E26" s="182"/>
      <c r="F26" s="182"/>
      <c r="G26" s="183" t="s">
        <v>108</v>
      </c>
      <c r="H26" s="187" t="s">
        <v>84</v>
      </c>
      <c r="I26" s="166">
        <v>4282</v>
      </c>
      <c r="J26" s="161"/>
      <c r="K26" s="184">
        <f t="shared" si="0"/>
        <v>0</v>
      </c>
      <c r="L26" s="10"/>
      <c r="M26" s="5"/>
      <c r="P26" s="153"/>
    </row>
    <row r="27" spans="1:16" ht="30">
      <c r="A27" s="5"/>
      <c r="B27" s="9"/>
      <c r="C27" s="181" t="s">
        <v>138</v>
      </c>
      <c r="D27" s="182"/>
      <c r="E27" s="182"/>
      <c r="F27" s="182"/>
      <c r="G27" s="183" t="s">
        <v>109</v>
      </c>
      <c r="H27" s="187" t="s">
        <v>84</v>
      </c>
      <c r="I27" s="166">
        <v>5313.6</v>
      </c>
      <c r="J27" s="161"/>
      <c r="K27" s="184">
        <f t="shared" si="0"/>
        <v>0</v>
      </c>
      <c r="L27" s="10"/>
      <c r="M27" s="5"/>
    </row>
    <row r="28" spans="1:16" ht="30">
      <c r="A28" s="5"/>
      <c r="B28" s="9"/>
      <c r="C28" s="181" t="s">
        <v>139</v>
      </c>
      <c r="D28" s="182"/>
      <c r="E28" s="182"/>
      <c r="F28" s="182"/>
      <c r="G28" s="183" t="s">
        <v>110</v>
      </c>
      <c r="H28" s="187" t="s">
        <v>84</v>
      </c>
      <c r="I28" s="166">
        <v>1328.4</v>
      </c>
      <c r="J28" s="161"/>
      <c r="K28" s="184">
        <f t="shared" si="0"/>
        <v>0</v>
      </c>
      <c r="L28" s="10"/>
      <c r="M28" s="5"/>
    </row>
    <row r="29" spans="1:16" s="5" customFormat="1" ht="30">
      <c r="B29" s="9"/>
      <c r="C29" s="181" t="s">
        <v>140</v>
      </c>
      <c r="D29" s="189"/>
      <c r="E29" s="189"/>
      <c r="F29" s="189"/>
      <c r="G29" s="183" t="s">
        <v>111</v>
      </c>
      <c r="H29" s="187" t="s">
        <v>84</v>
      </c>
      <c r="I29" s="166">
        <v>639.20000000000005</v>
      </c>
      <c r="J29" s="161"/>
      <c r="K29" s="184">
        <f t="shared" si="0"/>
        <v>0</v>
      </c>
      <c r="L29" s="10"/>
    </row>
    <row r="30" spans="1:16" s="5" customFormat="1" ht="30">
      <c r="B30" s="9"/>
      <c r="C30" s="181" t="s">
        <v>141</v>
      </c>
      <c r="D30" s="189"/>
      <c r="E30" s="189"/>
      <c r="F30" s="189"/>
      <c r="G30" s="183" t="s">
        <v>112</v>
      </c>
      <c r="H30" s="187" t="s">
        <v>84</v>
      </c>
      <c r="I30" s="166">
        <v>159.80000000000001</v>
      </c>
      <c r="J30" s="161"/>
      <c r="K30" s="184">
        <f t="shared" si="0"/>
        <v>0</v>
      </c>
      <c r="L30" s="10"/>
    </row>
    <row r="31" spans="1:16" s="5" customFormat="1" ht="30">
      <c r="B31" s="9"/>
      <c r="C31" s="181" t="s">
        <v>142</v>
      </c>
      <c r="D31" s="196"/>
      <c r="E31" s="196"/>
      <c r="F31" s="196"/>
      <c r="G31" s="183" t="s">
        <v>113</v>
      </c>
      <c r="H31" s="197" t="s">
        <v>125</v>
      </c>
      <c r="I31" s="160">
        <v>490052</v>
      </c>
      <c r="J31" s="161"/>
      <c r="K31" s="184">
        <f t="shared" si="0"/>
        <v>0</v>
      </c>
      <c r="L31" s="10"/>
    </row>
    <row r="32" spans="1:16" ht="15.75" customHeight="1">
      <c r="A32" s="5"/>
      <c r="B32" s="9"/>
      <c r="C32" s="181" t="s">
        <v>143</v>
      </c>
      <c r="D32" s="187"/>
      <c r="E32" s="187"/>
      <c r="F32" s="187"/>
      <c r="G32" s="183" t="s">
        <v>114</v>
      </c>
      <c r="H32" s="187" t="s">
        <v>84</v>
      </c>
      <c r="I32" s="160">
        <v>21005</v>
      </c>
      <c r="J32" s="161"/>
      <c r="K32" s="184">
        <f>+ROUND(I32*J32,0)</f>
        <v>0</v>
      </c>
      <c r="L32" s="10"/>
      <c r="M32" s="5"/>
    </row>
    <row r="33" spans="1:16" ht="17.399999999999999">
      <c r="A33" s="5"/>
      <c r="B33" s="9"/>
      <c r="C33" s="181" t="s">
        <v>144</v>
      </c>
      <c r="D33" s="182"/>
      <c r="E33" s="182"/>
      <c r="F33" s="182"/>
      <c r="G33" s="183" t="s">
        <v>96</v>
      </c>
      <c r="H33" s="182" t="s">
        <v>85</v>
      </c>
      <c r="I33" s="166">
        <v>2405</v>
      </c>
      <c r="J33" s="161"/>
      <c r="K33" s="184">
        <f t="shared" ref="K33:K43" si="1">+ROUND(I33*J33,0)</f>
        <v>0</v>
      </c>
      <c r="L33" s="10"/>
      <c r="M33" s="5"/>
    </row>
    <row r="34" spans="1:16" ht="17.399999999999999">
      <c r="A34" s="5"/>
      <c r="B34" s="9"/>
      <c r="C34" s="181" t="s">
        <v>145</v>
      </c>
      <c r="D34" s="182"/>
      <c r="E34" s="182"/>
      <c r="F34" s="182"/>
      <c r="G34" s="183" t="s">
        <v>115</v>
      </c>
      <c r="H34" s="182" t="s">
        <v>85</v>
      </c>
      <c r="I34" s="166">
        <v>7396</v>
      </c>
      <c r="J34" s="161"/>
      <c r="K34" s="184">
        <f t="shared" si="1"/>
        <v>0</v>
      </c>
      <c r="L34" s="10"/>
      <c r="M34" s="5"/>
      <c r="P34" s="153"/>
    </row>
    <row r="35" spans="1:16" ht="17.399999999999999">
      <c r="A35" s="5"/>
      <c r="B35" s="9"/>
      <c r="C35" s="181" t="s">
        <v>146</v>
      </c>
      <c r="D35" s="182"/>
      <c r="E35" s="182"/>
      <c r="F35" s="182"/>
      <c r="G35" s="183" t="s">
        <v>116</v>
      </c>
      <c r="H35" s="182" t="s">
        <v>85</v>
      </c>
      <c r="I35" s="166">
        <v>4947</v>
      </c>
      <c r="J35" s="161"/>
      <c r="K35" s="184">
        <f t="shared" si="1"/>
        <v>0</v>
      </c>
      <c r="L35" s="10"/>
      <c r="M35" s="5"/>
    </row>
    <row r="36" spans="1:16" ht="17.399999999999999">
      <c r="A36" s="5"/>
      <c r="B36" s="9"/>
      <c r="C36" s="181" t="s">
        <v>147</v>
      </c>
      <c r="D36" s="182"/>
      <c r="E36" s="182"/>
      <c r="F36" s="182"/>
      <c r="G36" s="183" t="s">
        <v>117</v>
      </c>
      <c r="H36" s="182" t="s">
        <v>85</v>
      </c>
      <c r="I36" s="166">
        <v>757</v>
      </c>
      <c r="J36" s="161"/>
      <c r="K36" s="184">
        <f t="shared" si="1"/>
        <v>0</v>
      </c>
      <c r="L36" s="10"/>
      <c r="M36" s="5"/>
    </row>
    <row r="37" spans="1:16" s="5" customFormat="1" ht="45">
      <c r="B37" s="9"/>
      <c r="C37" s="181" t="s">
        <v>148</v>
      </c>
      <c r="D37" s="189"/>
      <c r="E37" s="189"/>
      <c r="F37" s="189"/>
      <c r="G37" s="183" t="s">
        <v>118</v>
      </c>
      <c r="H37" s="187" t="s">
        <v>84</v>
      </c>
      <c r="I37" s="166">
        <v>11118</v>
      </c>
      <c r="J37" s="161"/>
      <c r="K37" s="184">
        <f t="shared" si="1"/>
        <v>0</v>
      </c>
      <c r="L37" s="10"/>
    </row>
    <row r="38" spans="1:16" s="5" customFormat="1" ht="75" customHeight="1">
      <c r="B38" s="9"/>
      <c r="C38" s="181" t="s">
        <v>149</v>
      </c>
      <c r="D38" s="189"/>
      <c r="E38" s="189"/>
      <c r="F38" s="189"/>
      <c r="G38" s="183" t="s">
        <v>119</v>
      </c>
      <c r="H38" s="187" t="s">
        <v>84</v>
      </c>
      <c r="I38" s="166">
        <v>2979</v>
      </c>
      <c r="J38" s="161"/>
      <c r="K38" s="184">
        <f t="shared" si="1"/>
        <v>0</v>
      </c>
      <c r="L38" s="10"/>
    </row>
    <row r="39" spans="1:16" ht="30">
      <c r="A39" s="5"/>
      <c r="B39" s="9"/>
      <c r="C39" s="181" t="s">
        <v>150</v>
      </c>
      <c r="D39" s="182"/>
      <c r="E39" s="182"/>
      <c r="F39" s="182"/>
      <c r="G39" s="183" t="s">
        <v>120</v>
      </c>
      <c r="H39" s="187" t="s">
        <v>84</v>
      </c>
      <c r="I39" s="166">
        <v>183</v>
      </c>
      <c r="J39" s="161"/>
      <c r="K39" s="184">
        <f t="shared" si="1"/>
        <v>0</v>
      </c>
      <c r="L39" s="10"/>
      <c r="M39" s="5"/>
      <c r="P39" s="153"/>
    </row>
    <row r="40" spans="1:16" ht="30">
      <c r="A40" s="5"/>
      <c r="B40" s="9"/>
      <c r="C40" s="181" t="s">
        <v>151</v>
      </c>
      <c r="D40" s="182"/>
      <c r="E40" s="182"/>
      <c r="F40" s="182"/>
      <c r="G40" s="183" t="s">
        <v>121</v>
      </c>
      <c r="H40" s="187" t="s">
        <v>84</v>
      </c>
      <c r="I40" s="166">
        <v>4469</v>
      </c>
      <c r="J40" s="161"/>
      <c r="K40" s="184">
        <f t="shared" si="1"/>
        <v>0</v>
      </c>
      <c r="L40" s="10"/>
      <c r="M40" s="5"/>
    </row>
    <row r="41" spans="1:16" ht="17.399999999999999">
      <c r="A41" s="5"/>
      <c r="B41" s="9"/>
      <c r="C41" s="181" t="s">
        <v>152</v>
      </c>
      <c r="D41" s="182"/>
      <c r="E41" s="182"/>
      <c r="F41" s="182"/>
      <c r="G41" s="183" t="s">
        <v>122</v>
      </c>
      <c r="H41" s="187" t="s">
        <v>84</v>
      </c>
      <c r="I41" s="166">
        <v>1318</v>
      </c>
      <c r="J41" s="161"/>
      <c r="K41" s="184">
        <f t="shared" si="1"/>
        <v>0</v>
      </c>
      <c r="L41" s="10"/>
      <c r="M41" s="5"/>
    </row>
    <row r="42" spans="1:16" s="5" customFormat="1" ht="17.399999999999999">
      <c r="B42" s="9"/>
      <c r="C42" s="181" t="s">
        <v>153</v>
      </c>
      <c r="D42" s="189"/>
      <c r="E42" s="189"/>
      <c r="F42" s="189"/>
      <c r="G42" s="183" t="s">
        <v>123</v>
      </c>
      <c r="H42" s="182" t="s">
        <v>85</v>
      </c>
      <c r="I42" s="166">
        <v>3393</v>
      </c>
      <c r="J42" s="161"/>
      <c r="K42" s="184">
        <f t="shared" si="1"/>
        <v>0</v>
      </c>
      <c r="L42" s="10"/>
    </row>
    <row r="43" spans="1:16" s="5" customFormat="1" ht="17.399999999999999">
      <c r="B43" s="9"/>
      <c r="C43" s="181" t="s">
        <v>154</v>
      </c>
      <c r="D43" s="189"/>
      <c r="E43" s="189"/>
      <c r="F43" s="189"/>
      <c r="G43" s="183" t="s">
        <v>124</v>
      </c>
      <c r="H43" s="187" t="s">
        <v>84</v>
      </c>
      <c r="I43" s="166">
        <v>455</v>
      </c>
      <c r="J43" s="161"/>
      <c r="K43" s="184">
        <f t="shared" si="1"/>
        <v>0</v>
      </c>
      <c r="L43" s="10"/>
    </row>
    <row r="44" spans="1:16" ht="16.2" thickBot="1">
      <c r="A44" s="5"/>
      <c r="B44" s="9"/>
      <c r="C44" s="223" t="str">
        <f>+CONCATENATE("SUB TOTAL ",C18,"",D18)</f>
        <v>SUB TOTAL 2. MOVIMIENTO DE TIERRAS</v>
      </c>
      <c r="D44" s="224"/>
      <c r="E44" s="224"/>
      <c r="F44" s="224"/>
      <c r="G44" s="224"/>
      <c r="H44" s="224"/>
      <c r="I44" s="224"/>
      <c r="J44" s="225"/>
      <c r="K44" s="200">
        <f>SUM(K19:K43)</f>
        <v>0</v>
      </c>
      <c r="L44" s="10"/>
      <c r="M44" s="5"/>
    </row>
    <row r="45" spans="1:16" ht="16.2" thickBot="1">
      <c r="A45" s="5"/>
      <c r="B45" s="9"/>
      <c r="C45" s="198" t="s">
        <v>160</v>
      </c>
      <c r="D45" s="220" t="s">
        <v>358</v>
      </c>
      <c r="E45" s="221"/>
      <c r="F45" s="221"/>
      <c r="G45" s="221"/>
      <c r="H45" s="221"/>
      <c r="I45" s="221"/>
      <c r="J45" s="221"/>
      <c r="K45" s="222"/>
      <c r="L45" s="10"/>
      <c r="M45" s="5"/>
    </row>
    <row r="46" spans="1:16" ht="15.6">
      <c r="A46" s="5"/>
      <c r="B46" s="9"/>
      <c r="C46" s="181" t="s">
        <v>156</v>
      </c>
      <c r="D46" s="187"/>
      <c r="E46" s="187"/>
      <c r="F46" s="187"/>
      <c r="G46" s="199" t="s">
        <v>166</v>
      </c>
      <c r="H46" s="187" t="s">
        <v>83</v>
      </c>
      <c r="I46" s="160">
        <v>104</v>
      </c>
      <c r="J46" s="161"/>
      <c r="K46" s="184">
        <f>+ROUND(I46*J46,0)</f>
        <v>0</v>
      </c>
      <c r="L46" s="10"/>
      <c r="M46" s="5"/>
    </row>
    <row r="47" spans="1:16" ht="17.399999999999999">
      <c r="A47" s="5"/>
      <c r="B47" s="9"/>
      <c r="C47" s="181" t="s">
        <v>359</v>
      </c>
      <c r="D47" s="182"/>
      <c r="E47" s="182"/>
      <c r="F47" s="182"/>
      <c r="G47" s="183" t="s">
        <v>600</v>
      </c>
      <c r="H47" s="182" t="s">
        <v>85</v>
      </c>
      <c r="I47" s="166">
        <v>695</v>
      </c>
      <c r="J47" s="161"/>
      <c r="K47" s="184">
        <f t="shared" ref="K47:K58" si="2">+ROUND(I47*J47,0)</f>
        <v>0</v>
      </c>
      <c r="L47" s="10"/>
      <c r="M47" s="5"/>
    </row>
    <row r="48" spans="1:16" ht="30">
      <c r="A48" s="5"/>
      <c r="B48" s="9"/>
      <c r="C48" s="181" t="s">
        <v>360</v>
      </c>
      <c r="D48" s="182"/>
      <c r="E48" s="182"/>
      <c r="F48" s="182"/>
      <c r="G48" s="183" t="s">
        <v>601</v>
      </c>
      <c r="H48" s="187" t="s">
        <v>84</v>
      </c>
      <c r="I48" s="166">
        <v>139</v>
      </c>
      <c r="J48" s="161"/>
      <c r="K48" s="184">
        <f t="shared" si="2"/>
        <v>0</v>
      </c>
      <c r="L48" s="10"/>
      <c r="M48" s="5"/>
      <c r="P48" s="153"/>
    </row>
    <row r="49" spans="1:16" ht="30">
      <c r="A49" s="5"/>
      <c r="B49" s="9"/>
      <c r="C49" s="181" t="s">
        <v>361</v>
      </c>
      <c r="D49" s="182"/>
      <c r="E49" s="182"/>
      <c r="F49" s="182"/>
      <c r="G49" s="183" t="s">
        <v>602</v>
      </c>
      <c r="H49" s="187" t="s">
        <v>84</v>
      </c>
      <c r="I49" s="166">
        <v>192</v>
      </c>
      <c r="J49" s="161"/>
      <c r="K49" s="184">
        <f t="shared" si="2"/>
        <v>0</v>
      </c>
      <c r="L49" s="10"/>
      <c r="M49" s="5"/>
    </row>
    <row r="50" spans="1:16" ht="17.399999999999999">
      <c r="A50" s="5"/>
      <c r="B50" s="9"/>
      <c r="C50" s="181" t="s">
        <v>362</v>
      </c>
      <c r="D50" s="182"/>
      <c r="E50" s="182"/>
      <c r="F50" s="182"/>
      <c r="G50" s="183" t="s">
        <v>603</v>
      </c>
      <c r="H50" s="187" t="s">
        <v>84</v>
      </c>
      <c r="I50" s="166">
        <v>1</v>
      </c>
      <c r="J50" s="161"/>
      <c r="K50" s="184">
        <f t="shared" si="2"/>
        <v>0</v>
      </c>
      <c r="L50" s="10"/>
      <c r="M50" s="5"/>
    </row>
    <row r="51" spans="1:16" s="5" customFormat="1" ht="30">
      <c r="B51" s="9"/>
      <c r="C51" s="181" t="s">
        <v>363</v>
      </c>
      <c r="D51" s="189"/>
      <c r="E51" s="189"/>
      <c r="F51" s="189"/>
      <c r="G51" s="183" t="s">
        <v>604</v>
      </c>
      <c r="H51" s="187" t="s">
        <v>97</v>
      </c>
      <c r="I51" s="166">
        <v>24553</v>
      </c>
      <c r="J51" s="161"/>
      <c r="K51" s="184">
        <f t="shared" si="2"/>
        <v>0</v>
      </c>
      <c r="L51" s="10"/>
    </row>
    <row r="52" spans="1:16" s="5" customFormat="1" ht="15.6">
      <c r="B52" s="9"/>
      <c r="C52" s="181" t="s">
        <v>364</v>
      </c>
      <c r="D52" s="189"/>
      <c r="E52" s="189"/>
      <c r="F52" s="189"/>
      <c r="G52" s="183" t="s">
        <v>605</v>
      </c>
      <c r="H52" s="187" t="s">
        <v>100</v>
      </c>
      <c r="I52" s="166">
        <v>26</v>
      </c>
      <c r="J52" s="161"/>
      <c r="K52" s="184">
        <f t="shared" si="2"/>
        <v>0</v>
      </c>
      <c r="L52" s="10"/>
    </row>
    <row r="53" spans="1:16" ht="15.6">
      <c r="A53" s="5"/>
      <c r="B53" s="9"/>
      <c r="C53" s="181" t="s">
        <v>365</v>
      </c>
      <c r="D53" s="182"/>
      <c r="E53" s="182"/>
      <c r="F53" s="182"/>
      <c r="G53" s="183" t="s">
        <v>606</v>
      </c>
      <c r="H53" s="187" t="s">
        <v>100</v>
      </c>
      <c r="I53" s="166">
        <v>9.0500000000000007</v>
      </c>
      <c r="J53" s="161"/>
      <c r="K53" s="184">
        <f t="shared" si="2"/>
        <v>0</v>
      </c>
      <c r="L53" s="10"/>
      <c r="M53" s="5"/>
      <c r="P53" s="153"/>
    </row>
    <row r="54" spans="1:16" ht="15.6">
      <c r="A54" s="5"/>
      <c r="B54" s="9"/>
      <c r="C54" s="181" t="s">
        <v>366</v>
      </c>
      <c r="D54" s="182"/>
      <c r="E54" s="182"/>
      <c r="F54" s="182"/>
      <c r="G54" s="183" t="s">
        <v>607</v>
      </c>
      <c r="H54" s="187" t="s">
        <v>100</v>
      </c>
      <c r="I54" s="166">
        <v>31</v>
      </c>
      <c r="J54" s="161"/>
      <c r="K54" s="184">
        <f t="shared" si="2"/>
        <v>0</v>
      </c>
      <c r="L54" s="10"/>
      <c r="M54" s="5"/>
    </row>
    <row r="55" spans="1:16" ht="30">
      <c r="A55" s="5"/>
      <c r="B55" s="9"/>
      <c r="C55" s="181" t="s">
        <v>367</v>
      </c>
      <c r="D55" s="182"/>
      <c r="E55" s="182"/>
      <c r="F55" s="182"/>
      <c r="G55" s="183" t="s">
        <v>608</v>
      </c>
      <c r="H55" s="187" t="s">
        <v>86</v>
      </c>
      <c r="I55" s="166">
        <v>8</v>
      </c>
      <c r="J55" s="161"/>
      <c r="K55" s="184">
        <f t="shared" si="2"/>
        <v>0</v>
      </c>
      <c r="L55" s="10"/>
      <c r="M55" s="5"/>
    </row>
    <row r="56" spans="1:16" s="5" customFormat="1" ht="15.6">
      <c r="B56" s="9"/>
      <c r="C56" s="181" t="s">
        <v>368</v>
      </c>
      <c r="D56" s="189"/>
      <c r="E56" s="189"/>
      <c r="F56" s="189"/>
      <c r="G56" s="183" t="s">
        <v>609</v>
      </c>
      <c r="H56" s="187" t="s">
        <v>86</v>
      </c>
      <c r="I56" s="166">
        <v>3</v>
      </c>
      <c r="J56" s="161"/>
      <c r="K56" s="184">
        <f t="shared" si="2"/>
        <v>0</v>
      </c>
      <c r="L56" s="10"/>
    </row>
    <row r="57" spans="1:16" s="5" customFormat="1" ht="15.6">
      <c r="B57" s="9"/>
      <c r="C57" s="181" t="s">
        <v>369</v>
      </c>
      <c r="D57" s="189"/>
      <c r="E57" s="189"/>
      <c r="F57" s="189"/>
      <c r="G57" s="183" t="s">
        <v>610</v>
      </c>
      <c r="H57" s="187" t="s">
        <v>86</v>
      </c>
      <c r="I57" s="166">
        <v>6</v>
      </c>
      <c r="J57" s="161"/>
      <c r="K57" s="184">
        <f t="shared" si="2"/>
        <v>0</v>
      </c>
      <c r="L57" s="10"/>
    </row>
    <row r="58" spans="1:16" s="5" customFormat="1" ht="30">
      <c r="B58" s="9"/>
      <c r="C58" s="181" t="s">
        <v>370</v>
      </c>
      <c r="D58" s="196"/>
      <c r="E58" s="196"/>
      <c r="F58" s="196"/>
      <c r="G58" s="183" t="s">
        <v>611</v>
      </c>
      <c r="H58" s="187" t="s">
        <v>86</v>
      </c>
      <c r="I58" s="160">
        <v>2</v>
      </c>
      <c r="J58" s="161"/>
      <c r="K58" s="184">
        <f t="shared" si="2"/>
        <v>0</v>
      </c>
      <c r="L58" s="10"/>
    </row>
    <row r="59" spans="1:16" ht="16.2" thickBot="1">
      <c r="A59" s="5"/>
      <c r="B59" s="9"/>
      <c r="C59" s="223" t="str">
        <f>+CONCATENATE("SUB TOTAL ",C45,"",D45)</f>
        <v>SUB TOTAL 3. DESARENADOR</v>
      </c>
      <c r="D59" s="224"/>
      <c r="E59" s="224"/>
      <c r="F59" s="224"/>
      <c r="G59" s="224"/>
      <c r="H59" s="224"/>
      <c r="I59" s="224"/>
      <c r="J59" s="225"/>
      <c r="K59" s="200">
        <f>SUM(K46:K58)</f>
        <v>0</v>
      </c>
      <c r="L59" s="10"/>
      <c r="M59" s="5"/>
    </row>
    <row r="60" spans="1:16" ht="16.2" thickBot="1">
      <c r="A60" s="5"/>
      <c r="B60" s="9"/>
      <c r="C60" s="198" t="s">
        <v>296</v>
      </c>
      <c r="D60" s="220" t="s">
        <v>299</v>
      </c>
      <c r="E60" s="221"/>
      <c r="F60" s="221"/>
      <c r="G60" s="221"/>
      <c r="H60" s="221"/>
      <c r="I60" s="221"/>
      <c r="J60" s="221"/>
      <c r="K60" s="222"/>
      <c r="L60" s="10"/>
      <c r="M60" s="5"/>
    </row>
    <row r="61" spans="1:16" ht="15.6">
      <c r="A61" s="5"/>
      <c r="B61" s="9"/>
      <c r="C61" s="195" t="s">
        <v>298</v>
      </c>
      <c r="D61" s="226" t="s">
        <v>300</v>
      </c>
      <c r="E61" s="227"/>
      <c r="F61" s="227"/>
      <c r="G61" s="227"/>
      <c r="H61" s="227"/>
      <c r="I61" s="227"/>
      <c r="J61" s="227"/>
      <c r="K61" s="210"/>
      <c r="L61" s="10"/>
      <c r="M61" s="5"/>
    </row>
    <row r="62" spans="1:16" ht="15.6">
      <c r="A62" s="5"/>
      <c r="B62" s="9"/>
      <c r="C62" s="181" t="s">
        <v>297</v>
      </c>
      <c r="D62" s="187"/>
      <c r="E62" s="187"/>
      <c r="F62" s="187"/>
      <c r="G62" s="183" t="s">
        <v>274</v>
      </c>
      <c r="H62" s="187" t="s">
        <v>100</v>
      </c>
      <c r="I62" s="160">
        <v>980</v>
      </c>
      <c r="J62" s="161"/>
      <c r="K62" s="184">
        <f>+ROUND(I62*J62,0)</f>
        <v>0</v>
      </c>
      <c r="L62" s="10"/>
      <c r="M62" s="5"/>
    </row>
    <row r="63" spans="1:16" ht="15.6">
      <c r="A63" s="5"/>
      <c r="B63" s="9"/>
      <c r="C63" s="181" t="s">
        <v>301</v>
      </c>
      <c r="D63" s="187"/>
      <c r="E63" s="187"/>
      <c r="F63" s="187"/>
      <c r="G63" s="183" t="s">
        <v>323</v>
      </c>
      <c r="H63" s="187" t="s">
        <v>345</v>
      </c>
      <c r="I63" s="160">
        <v>20996</v>
      </c>
      <c r="J63" s="161"/>
      <c r="K63" s="184">
        <f t="shared" ref="K63:K84" si="3">+ROUND(I63*J63,0)</f>
        <v>0</v>
      </c>
      <c r="L63" s="10"/>
      <c r="M63" s="5"/>
    </row>
    <row r="64" spans="1:16" ht="15.6">
      <c r="A64" s="5"/>
      <c r="B64" s="9"/>
      <c r="C64" s="181" t="s">
        <v>302</v>
      </c>
      <c r="D64" s="187"/>
      <c r="E64" s="187"/>
      <c r="F64" s="187"/>
      <c r="G64" s="183" t="s">
        <v>324</v>
      </c>
      <c r="H64" s="187" t="s">
        <v>345</v>
      </c>
      <c r="I64" s="160">
        <v>4330</v>
      </c>
      <c r="J64" s="161"/>
      <c r="K64" s="184">
        <f t="shared" si="3"/>
        <v>0</v>
      </c>
      <c r="L64" s="10"/>
      <c r="M64" s="5"/>
    </row>
    <row r="65" spans="1:13" ht="15.6">
      <c r="A65" s="5"/>
      <c r="B65" s="9"/>
      <c r="C65" s="181" t="s">
        <v>303</v>
      </c>
      <c r="D65" s="187"/>
      <c r="E65" s="187"/>
      <c r="F65" s="187"/>
      <c r="G65" s="183" t="s">
        <v>325</v>
      </c>
      <c r="H65" s="187" t="s">
        <v>86</v>
      </c>
      <c r="I65" s="160">
        <v>12</v>
      </c>
      <c r="J65" s="161"/>
      <c r="K65" s="184">
        <f t="shared" si="3"/>
        <v>0</v>
      </c>
      <c r="L65" s="10"/>
      <c r="M65" s="5"/>
    </row>
    <row r="66" spans="1:13" ht="15.6">
      <c r="A66" s="5"/>
      <c r="B66" s="9"/>
      <c r="C66" s="181" t="s">
        <v>304</v>
      </c>
      <c r="D66" s="187"/>
      <c r="E66" s="187"/>
      <c r="F66" s="187"/>
      <c r="G66" s="183" t="s">
        <v>326</v>
      </c>
      <c r="H66" s="187" t="s">
        <v>86</v>
      </c>
      <c r="I66" s="160">
        <v>10</v>
      </c>
      <c r="J66" s="161"/>
      <c r="K66" s="184">
        <f t="shared" si="3"/>
        <v>0</v>
      </c>
      <c r="L66" s="10"/>
      <c r="M66" s="5"/>
    </row>
    <row r="67" spans="1:13" ht="30">
      <c r="A67" s="5"/>
      <c r="B67" s="9"/>
      <c r="C67" s="181" t="s">
        <v>305</v>
      </c>
      <c r="D67" s="187"/>
      <c r="E67" s="187"/>
      <c r="F67" s="187"/>
      <c r="G67" s="183" t="s">
        <v>327</v>
      </c>
      <c r="H67" s="187" t="s">
        <v>86</v>
      </c>
      <c r="I67" s="160">
        <v>5</v>
      </c>
      <c r="J67" s="161"/>
      <c r="K67" s="184">
        <f t="shared" si="3"/>
        <v>0</v>
      </c>
      <c r="L67" s="10"/>
      <c r="M67" s="5"/>
    </row>
    <row r="68" spans="1:13" ht="30">
      <c r="A68" s="5"/>
      <c r="B68" s="9"/>
      <c r="C68" s="181" t="s">
        <v>306</v>
      </c>
      <c r="D68" s="187"/>
      <c r="E68" s="187"/>
      <c r="F68" s="187"/>
      <c r="G68" s="183" t="s">
        <v>328</v>
      </c>
      <c r="H68" s="187" t="s">
        <v>86</v>
      </c>
      <c r="I68" s="160">
        <v>12</v>
      </c>
      <c r="J68" s="161"/>
      <c r="K68" s="184">
        <f t="shared" si="3"/>
        <v>0</v>
      </c>
      <c r="L68" s="10"/>
      <c r="M68" s="5"/>
    </row>
    <row r="69" spans="1:13" ht="30">
      <c r="A69" s="5"/>
      <c r="B69" s="9"/>
      <c r="C69" s="181" t="s">
        <v>307</v>
      </c>
      <c r="D69" s="187"/>
      <c r="E69" s="187"/>
      <c r="F69" s="187"/>
      <c r="G69" s="183" t="s">
        <v>329</v>
      </c>
      <c r="H69" s="187" t="s">
        <v>86</v>
      </c>
      <c r="I69" s="160">
        <v>9</v>
      </c>
      <c r="J69" s="161"/>
      <c r="K69" s="184">
        <f t="shared" si="3"/>
        <v>0</v>
      </c>
      <c r="L69" s="10"/>
      <c r="M69" s="5"/>
    </row>
    <row r="70" spans="1:13" ht="30">
      <c r="A70" s="5"/>
      <c r="B70" s="9"/>
      <c r="C70" s="181" t="s">
        <v>308</v>
      </c>
      <c r="D70" s="187"/>
      <c r="E70" s="187"/>
      <c r="F70" s="187"/>
      <c r="G70" s="183" t="s">
        <v>330</v>
      </c>
      <c r="H70" s="187" t="s">
        <v>86</v>
      </c>
      <c r="I70" s="160">
        <v>1</v>
      </c>
      <c r="J70" s="161"/>
      <c r="K70" s="184">
        <f t="shared" si="3"/>
        <v>0</v>
      </c>
      <c r="L70" s="10"/>
      <c r="M70" s="5"/>
    </row>
    <row r="71" spans="1:13" ht="30">
      <c r="A71" s="5"/>
      <c r="B71" s="9"/>
      <c r="C71" s="181" t="s">
        <v>309</v>
      </c>
      <c r="D71" s="187"/>
      <c r="E71" s="187"/>
      <c r="F71" s="187"/>
      <c r="G71" s="183" t="s">
        <v>331</v>
      </c>
      <c r="H71" s="187" t="s">
        <v>86</v>
      </c>
      <c r="I71" s="160">
        <v>2</v>
      </c>
      <c r="J71" s="161"/>
      <c r="K71" s="184">
        <f t="shared" si="3"/>
        <v>0</v>
      </c>
      <c r="L71" s="10"/>
      <c r="M71" s="5"/>
    </row>
    <row r="72" spans="1:13" ht="30">
      <c r="A72" s="5"/>
      <c r="B72" s="9"/>
      <c r="C72" s="181" t="s">
        <v>310</v>
      </c>
      <c r="D72" s="187"/>
      <c r="E72" s="187"/>
      <c r="F72" s="187"/>
      <c r="G72" s="183" t="s">
        <v>332</v>
      </c>
      <c r="H72" s="187" t="s">
        <v>100</v>
      </c>
      <c r="I72" s="160">
        <v>1235</v>
      </c>
      <c r="J72" s="161"/>
      <c r="K72" s="184">
        <f t="shared" si="3"/>
        <v>0</v>
      </c>
      <c r="L72" s="10"/>
      <c r="M72" s="5"/>
    </row>
    <row r="73" spans="1:13" ht="30">
      <c r="A73" s="5"/>
      <c r="B73" s="9"/>
      <c r="C73" s="181" t="s">
        <v>311</v>
      </c>
      <c r="D73" s="187"/>
      <c r="E73" s="187"/>
      <c r="F73" s="187"/>
      <c r="G73" s="183" t="s">
        <v>333</v>
      </c>
      <c r="H73" s="187" t="s">
        <v>100</v>
      </c>
      <c r="I73" s="160">
        <v>3375</v>
      </c>
      <c r="J73" s="161"/>
      <c r="K73" s="184">
        <f t="shared" si="3"/>
        <v>0</v>
      </c>
      <c r="L73" s="10"/>
      <c r="M73" s="5"/>
    </row>
    <row r="74" spans="1:13" ht="30">
      <c r="A74" s="5"/>
      <c r="B74" s="9"/>
      <c r="C74" s="181" t="s">
        <v>312</v>
      </c>
      <c r="D74" s="187"/>
      <c r="E74" s="187"/>
      <c r="F74" s="187"/>
      <c r="G74" s="183" t="s">
        <v>334</v>
      </c>
      <c r="H74" s="187" t="s">
        <v>100</v>
      </c>
      <c r="I74" s="160">
        <v>180</v>
      </c>
      <c r="J74" s="161"/>
      <c r="K74" s="184">
        <f t="shared" si="3"/>
        <v>0</v>
      </c>
      <c r="L74" s="10"/>
      <c r="M74" s="5"/>
    </row>
    <row r="75" spans="1:13" ht="30">
      <c r="A75" s="5"/>
      <c r="B75" s="9"/>
      <c r="C75" s="181" t="s">
        <v>313</v>
      </c>
      <c r="D75" s="187"/>
      <c r="E75" s="187"/>
      <c r="F75" s="187"/>
      <c r="G75" s="183" t="s">
        <v>335</v>
      </c>
      <c r="H75" s="187" t="s">
        <v>86</v>
      </c>
      <c r="I75" s="160">
        <v>138</v>
      </c>
      <c r="J75" s="161"/>
      <c r="K75" s="184">
        <f t="shared" si="3"/>
        <v>0</v>
      </c>
      <c r="L75" s="10"/>
      <c r="M75" s="5"/>
    </row>
    <row r="76" spans="1:13" ht="30">
      <c r="A76" s="5"/>
      <c r="B76" s="9"/>
      <c r="C76" s="181" t="s">
        <v>314</v>
      </c>
      <c r="D76" s="187"/>
      <c r="E76" s="187"/>
      <c r="F76" s="187"/>
      <c r="G76" s="183" t="s">
        <v>336</v>
      </c>
      <c r="H76" s="187" t="s">
        <v>86</v>
      </c>
      <c r="I76" s="160">
        <v>1063</v>
      </c>
      <c r="J76" s="161"/>
      <c r="K76" s="184">
        <f t="shared" si="3"/>
        <v>0</v>
      </c>
      <c r="L76" s="10"/>
      <c r="M76" s="5"/>
    </row>
    <row r="77" spans="1:13" ht="30">
      <c r="A77" s="5"/>
      <c r="B77" s="9"/>
      <c r="C77" s="181" t="s">
        <v>315</v>
      </c>
      <c r="D77" s="187"/>
      <c r="E77" s="187"/>
      <c r="F77" s="187"/>
      <c r="G77" s="183" t="s">
        <v>337</v>
      </c>
      <c r="H77" s="187" t="s">
        <v>86</v>
      </c>
      <c r="I77" s="160">
        <v>54</v>
      </c>
      <c r="J77" s="161"/>
      <c r="K77" s="184">
        <f t="shared" si="3"/>
        <v>0</v>
      </c>
      <c r="L77" s="10"/>
      <c r="M77" s="5"/>
    </row>
    <row r="78" spans="1:13" ht="30">
      <c r="A78" s="5"/>
      <c r="B78" s="9"/>
      <c r="C78" s="181" t="s">
        <v>316</v>
      </c>
      <c r="D78" s="187"/>
      <c r="E78" s="187"/>
      <c r="F78" s="187"/>
      <c r="G78" s="183" t="s">
        <v>338</v>
      </c>
      <c r="H78" s="187" t="s">
        <v>86</v>
      </c>
      <c r="I78" s="160">
        <v>9</v>
      </c>
      <c r="J78" s="161"/>
      <c r="K78" s="184">
        <f t="shared" si="3"/>
        <v>0</v>
      </c>
      <c r="L78" s="10"/>
      <c r="M78" s="5"/>
    </row>
    <row r="79" spans="1:13" ht="30">
      <c r="A79" s="5"/>
      <c r="B79" s="9"/>
      <c r="C79" s="181" t="s">
        <v>317</v>
      </c>
      <c r="D79" s="187"/>
      <c r="E79" s="187"/>
      <c r="F79" s="187"/>
      <c r="G79" s="183" t="s">
        <v>339</v>
      </c>
      <c r="H79" s="187" t="s">
        <v>86</v>
      </c>
      <c r="I79" s="160">
        <v>3</v>
      </c>
      <c r="J79" s="161"/>
      <c r="K79" s="184">
        <f t="shared" si="3"/>
        <v>0</v>
      </c>
      <c r="L79" s="10"/>
      <c r="M79" s="5"/>
    </row>
    <row r="80" spans="1:13" ht="30">
      <c r="A80" s="5"/>
      <c r="B80" s="9"/>
      <c r="C80" s="181" t="s">
        <v>318</v>
      </c>
      <c r="D80" s="187"/>
      <c r="E80" s="187"/>
      <c r="F80" s="187"/>
      <c r="G80" s="183" t="s">
        <v>340</v>
      </c>
      <c r="H80" s="187" t="s">
        <v>86</v>
      </c>
      <c r="I80" s="160">
        <v>3</v>
      </c>
      <c r="J80" s="161"/>
      <c r="K80" s="184">
        <f t="shared" si="3"/>
        <v>0</v>
      </c>
      <c r="L80" s="10"/>
      <c r="M80" s="5"/>
    </row>
    <row r="81" spans="1:16" ht="30">
      <c r="A81" s="5"/>
      <c r="B81" s="9"/>
      <c r="C81" s="181" t="s">
        <v>319</v>
      </c>
      <c r="D81" s="187"/>
      <c r="E81" s="187"/>
      <c r="F81" s="187"/>
      <c r="G81" s="183" t="s">
        <v>341</v>
      </c>
      <c r="H81" s="187" t="s">
        <v>86</v>
      </c>
      <c r="I81" s="160">
        <v>77</v>
      </c>
      <c r="J81" s="161"/>
      <c r="K81" s="184">
        <f t="shared" si="3"/>
        <v>0</v>
      </c>
      <c r="L81" s="10"/>
      <c r="M81" s="5"/>
    </row>
    <row r="82" spans="1:16" ht="30">
      <c r="A82" s="5"/>
      <c r="B82" s="9"/>
      <c r="C82" s="181" t="s">
        <v>320</v>
      </c>
      <c r="D82" s="182"/>
      <c r="E82" s="182"/>
      <c r="F82" s="182"/>
      <c r="G82" s="183" t="s">
        <v>342</v>
      </c>
      <c r="H82" s="187" t="s">
        <v>86</v>
      </c>
      <c r="I82" s="166">
        <v>31</v>
      </c>
      <c r="J82" s="161"/>
      <c r="K82" s="184">
        <f t="shared" si="3"/>
        <v>0</v>
      </c>
      <c r="L82" s="10"/>
      <c r="M82" s="5"/>
    </row>
    <row r="83" spans="1:16" ht="30">
      <c r="A83" s="5"/>
      <c r="B83" s="9"/>
      <c r="C83" s="181" t="s">
        <v>321</v>
      </c>
      <c r="D83" s="182"/>
      <c r="E83" s="182"/>
      <c r="F83" s="182"/>
      <c r="G83" s="183" t="s">
        <v>343</v>
      </c>
      <c r="H83" s="187" t="s">
        <v>86</v>
      </c>
      <c r="I83" s="166">
        <v>3</v>
      </c>
      <c r="J83" s="161"/>
      <c r="K83" s="184">
        <f t="shared" si="3"/>
        <v>0</v>
      </c>
      <c r="L83" s="10"/>
      <c r="M83" s="5"/>
      <c r="P83" s="153"/>
    </row>
    <row r="84" spans="1:16" ht="30">
      <c r="A84" s="5"/>
      <c r="B84" s="9"/>
      <c r="C84" s="181" t="s">
        <v>322</v>
      </c>
      <c r="D84" s="182"/>
      <c r="E84" s="182"/>
      <c r="F84" s="182"/>
      <c r="G84" s="183" t="s">
        <v>344</v>
      </c>
      <c r="H84" s="187" t="s">
        <v>86</v>
      </c>
      <c r="I84" s="166">
        <v>1</v>
      </c>
      <c r="J84" s="161"/>
      <c r="K84" s="184">
        <f t="shared" si="3"/>
        <v>0</v>
      </c>
      <c r="L84" s="10"/>
      <c r="M84" s="5"/>
    </row>
    <row r="85" spans="1:16" ht="15.6">
      <c r="A85" s="5"/>
      <c r="B85" s="9"/>
      <c r="C85" s="211" t="str">
        <f>+CONCATENATE("SUB TOTAL ",C61,"",D61)</f>
        <v>SUB TOTAL 4.1. SUMINISTRO E INSTALACIÓN DE TUBERÍA Y ACCESORIOS HD Y GRP</v>
      </c>
      <c r="D85" s="212"/>
      <c r="E85" s="212"/>
      <c r="F85" s="212"/>
      <c r="G85" s="212"/>
      <c r="H85" s="212"/>
      <c r="I85" s="212"/>
      <c r="J85" s="213"/>
      <c r="K85" s="188">
        <f>SUM(K62:K84)</f>
        <v>0</v>
      </c>
      <c r="L85" s="10"/>
      <c r="M85" s="5"/>
    </row>
    <row r="86" spans="1:16" ht="15.6">
      <c r="A86" s="5"/>
      <c r="B86" s="9"/>
      <c r="C86" s="191" t="s">
        <v>346</v>
      </c>
      <c r="D86" s="208" t="s">
        <v>347</v>
      </c>
      <c r="E86" s="209"/>
      <c r="F86" s="209"/>
      <c r="G86" s="209"/>
      <c r="H86" s="209"/>
      <c r="I86" s="209"/>
      <c r="J86" s="209"/>
      <c r="K86" s="273"/>
      <c r="L86" s="10"/>
      <c r="M86" s="5"/>
    </row>
    <row r="87" spans="1:16" ht="30">
      <c r="A87" s="5"/>
      <c r="B87" s="9"/>
      <c r="C87" s="181" t="s">
        <v>353</v>
      </c>
      <c r="D87" s="190"/>
      <c r="E87" s="190"/>
      <c r="F87" s="190"/>
      <c r="G87" s="183" t="s">
        <v>348</v>
      </c>
      <c r="H87" s="187" t="s">
        <v>97</v>
      </c>
      <c r="I87" s="166">
        <v>2782</v>
      </c>
      <c r="J87" s="165"/>
      <c r="K87" s="184">
        <f t="shared" ref="K87:K91" si="4">+ROUND(I87*J87,0)</f>
        <v>0</v>
      </c>
      <c r="L87" s="10"/>
      <c r="M87" s="5"/>
      <c r="N87" s="180"/>
    </row>
    <row r="88" spans="1:16" ht="17.399999999999999">
      <c r="A88" s="5"/>
      <c r="B88" s="9"/>
      <c r="C88" s="181" t="s">
        <v>354</v>
      </c>
      <c r="D88" s="190"/>
      <c r="E88" s="190"/>
      <c r="F88" s="190"/>
      <c r="G88" s="183" t="s">
        <v>349</v>
      </c>
      <c r="H88" s="187" t="s">
        <v>84</v>
      </c>
      <c r="I88" s="166">
        <v>103</v>
      </c>
      <c r="J88" s="165"/>
      <c r="K88" s="184">
        <f t="shared" si="4"/>
        <v>0</v>
      </c>
      <c r="L88" s="10"/>
      <c r="M88" s="5"/>
      <c r="N88" s="180"/>
    </row>
    <row r="89" spans="1:16" ht="17.399999999999999">
      <c r="A89" s="5"/>
      <c r="B89" s="9"/>
      <c r="C89" s="181" t="s">
        <v>355</v>
      </c>
      <c r="D89" s="190"/>
      <c r="E89" s="190"/>
      <c r="F89" s="190"/>
      <c r="G89" s="183" t="s">
        <v>350</v>
      </c>
      <c r="H89" s="187" t="s">
        <v>84</v>
      </c>
      <c r="I89" s="166">
        <v>21</v>
      </c>
      <c r="J89" s="165"/>
      <c r="K89" s="184">
        <f t="shared" si="4"/>
        <v>0</v>
      </c>
      <c r="L89" s="10"/>
      <c r="M89" s="5"/>
      <c r="N89" s="180"/>
    </row>
    <row r="90" spans="1:16" ht="17.399999999999999">
      <c r="A90" s="5"/>
      <c r="B90" s="9"/>
      <c r="C90" s="181" t="s">
        <v>356</v>
      </c>
      <c r="D90" s="190"/>
      <c r="E90" s="190"/>
      <c r="F90" s="190"/>
      <c r="G90" s="183" t="s">
        <v>351</v>
      </c>
      <c r="H90" s="187" t="s">
        <v>84</v>
      </c>
      <c r="I90" s="166">
        <v>42</v>
      </c>
      <c r="J90" s="165"/>
      <c r="K90" s="184">
        <f t="shared" si="4"/>
        <v>0</v>
      </c>
      <c r="L90" s="10"/>
      <c r="M90" s="5"/>
      <c r="N90" s="180"/>
    </row>
    <row r="91" spans="1:16" ht="15.6">
      <c r="A91" s="5"/>
      <c r="B91" s="9"/>
      <c r="C91" s="181" t="s">
        <v>357</v>
      </c>
      <c r="D91" s="190"/>
      <c r="E91" s="190"/>
      <c r="F91" s="190"/>
      <c r="G91" s="183" t="s">
        <v>352</v>
      </c>
      <c r="H91" s="187" t="s">
        <v>86</v>
      </c>
      <c r="I91" s="166">
        <v>166</v>
      </c>
      <c r="J91" s="165"/>
      <c r="K91" s="184">
        <f t="shared" si="4"/>
        <v>0</v>
      </c>
      <c r="L91" s="10"/>
      <c r="M91" s="5"/>
      <c r="N91" s="180"/>
    </row>
    <row r="92" spans="1:16" ht="15.6">
      <c r="A92" s="5"/>
      <c r="B92" s="9"/>
      <c r="C92" s="211" t="str">
        <f>+CONCATENATE("SUB TOTAL ", C86,"",D86)</f>
        <v>SUB TOTAL 4.2. ESTRUCTURAS DE CONCRETO Y ANCLAJE DE TUBERÍA</v>
      </c>
      <c r="D92" s="212"/>
      <c r="E92" s="212"/>
      <c r="F92" s="212"/>
      <c r="G92" s="212"/>
      <c r="H92" s="212"/>
      <c r="I92" s="212"/>
      <c r="J92" s="213"/>
      <c r="K92" s="188">
        <f>SUM(K87:K91)</f>
        <v>0</v>
      </c>
      <c r="L92" s="10"/>
      <c r="M92" s="5"/>
    </row>
    <row r="93" spans="1:16" ht="16.2" thickBot="1">
      <c r="A93" s="5"/>
      <c r="B93" s="9"/>
      <c r="C93" s="223" t="str">
        <f>+CONCATENATE("SUB TOTAL ",C60,"",D60)</f>
        <v xml:space="preserve">SUB TOTAL 4. LINEA DE CONDUCCIÓN DE AGUA </v>
      </c>
      <c r="D93" s="224"/>
      <c r="E93" s="224"/>
      <c r="F93" s="224"/>
      <c r="G93" s="224"/>
      <c r="H93" s="224"/>
      <c r="I93" s="224"/>
      <c r="J93" s="225"/>
      <c r="K93" s="200">
        <f>+K85+K92</f>
        <v>0</v>
      </c>
      <c r="L93" s="10"/>
      <c r="M93" s="5"/>
    </row>
    <row r="94" spans="1:16" ht="16.2" thickBot="1">
      <c r="A94" s="5"/>
      <c r="B94" s="9"/>
      <c r="C94" s="198" t="s">
        <v>371</v>
      </c>
      <c r="D94" s="220" t="s">
        <v>589</v>
      </c>
      <c r="E94" s="221"/>
      <c r="F94" s="221"/>
      <c r="G94" s="221"/>
      <c r="H94" s="221"/>
      <c r="I94" s="221"/>
      <c r="J94" s="221"/>
      <c r="K94" s="222"/>
      <c r="L94" s="10"/>
      <c r="M94" s="5"/>
    </row>
    <row r="95" spans="1:16" ht="15.6">
      <c r="A95" s="5"/>
      <c r="B95" s="9"/>
      <c r="C95" s="195" t="s">
        <v>372</v>
      </c>
      <c r="D95" s="226" t="s">
        <v>590</v>
      </c>
      <c r="E95" s="227"/>
      <c r="F95" s="227"/>
      <c r="G95" s="227"/>
      <c r="H95" s="227"/>
      <c r="I95" s="227"/>
      <c r="J95" s="227"/>
      <c r="K95" s="210"/>
      <c r="L95" s="10"/>
      <c r="M95" s="5"/>
    </row>
    <row r="96" spans="1:16" ht="30">
      <c r="A96" s="5"/>
      <c r="B96" s="9"/>
      <c r="C96" s="181" t="s">
        <v>373</v>
      </c>
      <c r="D96" s="190"/>
      <c r="E96" s="190"/>
      <c r="F96" s="190"/>
      <c r="G96" s="183" t="s">
        <v>348</v>
      </c>
      <c r="H96" s="182" t="s">
        <v>97</v>
      </c>
      <c r="I96" s="166">
        <v>2530</v>
      </c>
      <c r="J96" s="165"/>
      <c r="K96" s="184">
        <f t="shared" ref="K96:K105" si="5">+ROUND(I96*J96,0)</f>
        <v>0</v>
      </c>
      <c r="L96" s="10"/>
      <c r="M96" s="5"/>
    </row>
    <row r="97" spans="1:13" ht="30">
      <c r="A97" s="5"/>
      <c r="B97" s="9"/>
      <c r="C97" s="181" t="s">
        <v>374</v>
      </c>
      <c r="D97" s="190"/>
      <c r="E97" s="190"/>
      <c r="F97" s="190"/>
      <c r="G97" s="183" t="s">
        <v>591</v>
      </c>
      <c r="H97" s="182" t="s">
        <v>85</v>
      </c>
      <c r="I97" s="166">
        <v>23</v>
      </c>
      <c r="J97" s="165"/>
      <c r="K97" s="184">
        <f t="shared" si="5"/>
        <v>0</v>
      </c>
      <c r="L97" s="10"/>
      <c r="M97" s="5"/>
    </row>
    <row r="98" spans="1:13" ht="15.6">
      <c r="A98" s="5"/>
      <c r="B98" s="9"/>
      <c r="C98" s="181" t="s">
        <v>375</v>
      </c>
      <c r="D98" s="190"/>
      <c r="E98" s="190"/>
      <c r="F98" s="190"/>
      <c r="G98" s="183" t="s">
        <v>592</v>
      </c>
      <c r="H98" s="182" t="s">
        <v>97</v>
      </c>
      <c r="I98" s="166">
        <v>27262</v>
      </c>
      <c r="J98" s="165"/>
      <c r="K98" s="184">
        <f t="shared" si="5"/>
        <v>0</v>
      </c>
      <c r="L98" s="10"/>
      <c r="M98" s="5"/>
    </row>
    <row r="99" spans="1:13" ht="17.399999999999999">
      <c r="A99" s="5"/>
      <c r="B99" s="9"/>
      <c r="C99" s="181" t="s">
        <v>376</v>
      </c>
      <c r="D99" s="190"/>
      <c r="E99" s="190"/>
      <c r="F99" s="190"/>
      <c r="G99" s="183" t="s">
        <v>593</v>
      </c>
      <c r="H99" s="187" t="s">
        <v>84</v>
      </c>
      <c r="I99" s="166">
        <v>45</v>
      </c>
      <c r="J99" s="165"/>
      <c r="K99" s="184">
        <f t="shared" si="5"/>
        <v>0</v>
      </c>
      <c r="L99" s="10"/>
      <c r="M99" s="5"/>
    </row>
    <row r="100" spans="1:13" ht="30">
      <c r="A100" s="5"/>
      <c r="B100" s="9"/>
      <c r="C100" s="181" t="s">
        <v>377</v>
      </c>
      <c r="D100" s="190"/>
      <c r="E100" s="190"/>
      <c r="F100" s="190"/>
      <c r="G100" s="183" t="s">
        <v>594</v>
      </c>
      <c r="H100" s="187" t="s">
        <v>84</v>
      </c>
      <c r="I100" s="166">
        <v>31</v>
      </c>
      <c r="J100" s="165"/>
      <c r="K100" s="184">
        <f t="shared" si="5"/>
        <v>0</v>
      </c>
      <c r="L100" s="10"/>
      <c r="M100" s="5"/>
    </row>
    <row r="101" spans="1:13" ht="17.399999999999999">
      <c r="A101" s="5"/>
      <c r="B101" s="9"/>
      <c r="C101" s="181" t="s">
        <v>378</v>
      </c>
      <c r="D101" s="190"/>
      <c r="E101" s="190"/>
      <c r="F101" s="190"/>
      <c r="G101" s="183" t="s">
        <v>595</v>
      </c>
      <c r="H101" s="182" t="s">
        <v>85</v>
      </c>
      <c r="I101" s="166">
        <v>8</v>
      </c>
      <c r="J101" s="165"/>
      <c r="K101" s="184">
        <f t="shared" si="5"/>
        <v>0</v>
      </c>
      <c r="L101" s="10"/>
      <c r="M101" s="5"/>
    </row>
    <row r="102" spans="1:13" ht="17.399999999999999">
      <c r="A102" s="5"/>
      <c r="B102" s="9"/>
      <c r="C102" s="181" t="s">
        <v>379</v>
      </c>
      <c r="D102" s="190"/>
      <c r="E102" s="190"/>
      <c r="F102" s="190"/>
      <c r="G102" s="183" t="s">
        <v>596</v>
      </c>
      <c r="H102" s="182" t="s">
        <v>85</v>
      </c>
      <c r="I102" s="166">
        <v>4</v>
      </c>
      <c r="J102" s="165"/>
      <c r="K102" s="184">
        <f t="shared" si="5"/>
        <v>0</v>
      </c>
      <c r="L102" s="10"/>
      <c r="M102" s="5"/>
    </row>
    <row r="103" spans="1:13" ht="15.6">
      <c r="A103" s="5"/>
      <c r="B103" s="9"/>
      <c r="C103" s="181" t="s">
        <v>380</v>
      </c>
      <c r="D103" s="190"/>
      <c r="E103" s="190"/>
      <c r="F103" s="190"/>
      <c r="G103" s="183" t="s">
        <v>597</v>
      </c>
      <c r="H103" s="187" t="s">
        <v>100</v>
      </c>
      <c r="I103" s="166">
        <v>503</v>
      </c>
      <c r="J103" s="165"/>
      <c r="K103" s="184">
        <f t="shared" si="5"/>
        <v>0</v>
      </c>
      <c r="L103" s="10"/>
      <c r="M103" s="5"/>
    </row>
    <row r="104" spans="1:13" ht="15.6">
      <c r="A104" s="5"/>
      <c r="B104" s="9"/>
      <c r="C104" s="181" t="s">
        <v>381</v>
      </c>
      <c r="D104" s="190"/>
      <c r="E104" s="190"/>
      <c r="F104" s="190"/>
      <c r="G104" s="183" t="s">
        <v>598</v>
      </c>
      <c r="H104" s="187" t="s">
        <v>100</v>
      </c>
      <c r="I104" s="166">
        <v>521</v>
      </c>
      <c r="J104" s="165"/>
      <c r="K104" s="184">
        <f t="shared" si="5"/>
        <v>0</v>
      </c>
      <c r="L104" s="10"/>
      <c r="M104" s="5"/>
    </row>
    <row r="105" spans="1:13" ht="30">
      <c r="A105" s="5"/>
      <c r="B105" s="9"/>
      <c r="C105" s="181" t="s">
        <v>382</v>
      </c>
      <c r="D105" s="190"/>
      <c r="E105" s="190"/>
      <c r="F105" s="190"/>
      <c r="G105" s="183" t="s">
        <v>599</v>
      </c>
      <c r="H105" s="187" t="s">
        <v>86</v>
      </c>
      <c r="I105" s="166">
        <v>4</v>
      </c>
      <c r="J105" s="165"/>
      <c r="K105" s="184">
        <f t="shared" si="5"/>
        <v>0</v>
      </c>
      <c r="L105" s="10"/>
      <c r="M105" s="5"/>
    </row>
    <row r="106" spans="1:13" s="5" customFormat="1" ht="15.6">
      <c r="B106" s="9"/>
      <c r="C106" s="211" t="str">
        <f>+CONCATENATE("SUB TOTAL ",C95,"",D95)</f>
        <v>SUB TOTAL 5.1. VIADUCTO AZUL L= 87 m</v>
      </c>
      <c r="D106" s="212"/>
      <c r="E106" s="212"/>
      <c r="F106" s="212"/>
      <c r="G106" s="212"/>
      <c r="H106" s="212"/>
      <c r="I106" s="212"/>
      <c r="J106" s="213"/>
      <c r="K106" s="188">
        <f>SUM(K96:K105)</f>
        <v>0</v>
      </c>
      <c r="L106" s="10"/>
    </row>
    <row r="107" spans="1:13" ht="15.6">
      <c r="A107" s="5"/>
      <c r="B107" s="9"/>
      <c r="C107" s="195" t="s">
        <v>383</v>
      </c>
      <c r="D107" s="226" t="s">
        <v>619</v>
      </c>
      <c r="E107" s="227"/>
      <c r="F107" s="227"/>
      <c r="G107" s="227"/>
      <c r="H107" s="227"/>
      <c r="I107" s="227"/>
      <c r="J107" s="227"/>
      <c r="K107" s="210"/>
      <c r="L107" s="10"/>
      <c r="M107" s="5"/>
    </row>
    <row r="108" spans="1:13" ht="30">
      <c r="A108" s="5"/>
      <c r="B108" s="9"/>
      <c r="C108" s="181" t="s">
        <v>384</v>
      </c>
      <c r="D108" s="190"/>
      <c r="E108" s="190"/>
      <c r="F108" s="190"/>
      <c r="G108" s="183" t="s">
        <v>348</v>
      </c>
      <c r="H108" s="182" t="s">
        <v>97</v>
      </c>
      <c r="I108" s="166">
        <v>1854</v>
      </c>
      <c r="J108" s="165"/>
      <c r="K108" s="184">
        <f t="shared" ref="K108:K117" si="6">+ROUND(I108*J108,0)</f>
        <v>0</v>
      </c>
      <c r="L108" s="10"/>
      <c r="M108" s="5"/>
    </row>
    <row r="109" spans="1:13" ht="30">
      <c r="A109" s="5"/>
      <c r="B109" s="9"/>
      <c r="C109" s="181" t="s">
        <v>385</v>
      </c>
      <c r="D109" s="190"/>
      <c r="E109" s="190"/>
      <c r="F109" s="190"/>
      <c r="G109" s="183" t="s">
        <v>591</v>
      </c>
      <c r="H109" s="182" t="s">
        <v>85</v>
      </c>
      <c r="I109" s="166">
        <v>11</v>
      </c>
      <c r="J109" s="165"/>
      <c r="K109" s="184">
        <f t="shared" si="6"/>
        <v>0</v>
      </c>
      <c r="L109" s="10"/>
      <c r="M109" s="5"/>
    </row>
    <row r="110" spans="1:13" ht="15.6">
      <c r="A110" s="5"/>
      <c r="B110" s="9"/>
      <c r="C110" s="181" t="s">
        <v>386</v>
      </c>
      <c r="D110" s="190"/>
      <c r="E110" s="190"/>
      <c r="F110" s="190"/>
      <c r="G110" s="183" t="s">
        <v>592</v>
      </c>
      <c r="H110" s="182" t="s">
        <v>97</v>
      </c>
      <c r="I110" s="166">
        <v>11644</v>
      </c>
      <c r="J110" s="165"/>
      <c r="K110" s="184">
        <f t="shared" si="6"/>
        <v>0</v>
      </c>
      <c r="L110" s="10"/>
      <c r="M110" s="5"/>
    </row>
    <row r="111" spans="1:13" ht="17.399999999999999">
      <c r="A111" s="5"/>
      <c r="B111" s="9"/>
      <c r="C111" s="181" t="s">
        <v>387</v>
      </c>
      <c r="D111" s="190"/>
      <c r="E111" s="190"/>
      <c r="F111" s="190"/>
      <c r="G111" s="183" t="s">
        <v>612</v>
      </c>
      <c r="H111" s="182" t="s">
        <v>85</v>
      </c>
      <c r="I111" s="166">
        <v>11</v>
      </c>
      <c r="J111" s="165"/>
      <c r="K111" s="184">
        <f t="shared" si="6"/>
        <v>0</v>
      </c>
      <c r="L111" s="10"/>
      <c r="M111" s="5"/>
    </row>
    <row r="112" spans="1:13" ht="15.6">
      <c r="A112" s="5"/>
      <c r="B112" s="9"/>
      <c r="C112" s="181" t="s">
        <v>388</v>
      </c>
      <c r="D112" s="190"/>
      <c r="E112" s="190"/>
      <c r="F112" s="190"/>
      <c r="G112" s="183" t="s">
        <v>613</v>
      </c>
      <c r="H112" s="187" t="s">
        <v>100</v>
      </c>
      <c r="I112" s="166">
        <v>24</v>
      </c>
      <c r="J112" s="165"/>
      <c r="K112" s="184">
        <f t="shared" si="6"/>
        <v>0</v>
      </c>
      <c r="L112" s="10"/>
      <c r="M112" s="5"/>
    </row>
    <row r="113" spans="1:13" ht="15.6">
      <c r="A113" s="5"/>
      <c r="B113" s="9"/>
      <c r="C113" s="181" t="s">
        <v>389</v>
      </c>
      <c r="D113" s="190"/>
      <c r="E113" s="190"/>
      <c r="F113" s="190"/>
      <c r="G113" s="183" t="s">
        <v>614</v>
      </c>
      <c r="H113" s="182" t="s">
        <v>100</v>
      </c>
      <c r="I113" s="166">
        <v>7.8</v>
      </c>
      <c r="J113" s="165"/>
      <c r="K113" s="184">
        <f t="shared" si="6"/>
        <v>0</v>
      </c>
      <c r="L113" s="10"/>
      <c r="M113" s="5"/>
    </row>
    <row r="114" spans="1:13" ht="15.6">
      <c r="A114" s="5"/>
      <c r="B114" s="9"/>
      <c r="C114" s="181" t="s">
        <v>390</v>
      </c>
      <c r="D114" s="190"/>
      <c r="E114" s="190"/>
      <c r="F114" s="190"/>
      <c r="G114" s="183" t="s">
        <v>615</v>
      </c>
      <c r="H114" s="182" t="s">
        <v>100</v>
      </c>
      <c r="I114" s="166">
        <v>3.1</v>
      </c>
      <c r="J114" s="165"/>
      <c r="K114" s="184">
        <f t="shared" si="6"/>
        <v>0</v>
      </c>
      <c r="L114" s="10"/>
      <c r="M114" s="5"/>
    </row>
    <row r="115" spans="1:13" ht="30">
      <c r="A115" s="5"/>
      <c r="B115" s="9"/>
      <c r="C115" s="181" t="s">
        <v>391</v>
      </c>
      <c r="D115" s="190"/>
      <c r="E115" s="190"/>
      <c r="F115" s="190"/>
      <c r="G115" s="183" t="s">
        <v>616</v>
      </c>
      <c r="H115" s="187" t="s">
        <v>86</v>
      </c>
      <c r="I115" s="166">
        <v>4</v>
      </c>
      <c r="J115" s="165"/>
      <c r="K115" s="184">
        <f t="shared" si="6"/>
        <v>0</v>
      </c>
      <c r="L115" s="10"/>
      <c r="M115" s="5"/>
    </row>
    <row r="116" spans="1:13" ht="30">
      <c r="A116" s="5"/>
      <c r="B116" s="9"/>
      <c r="C116" s="181" t="s">
        <v>392</v>
      </c>
      <c r="D116" s="190"/>
      <c r="E116" s="190"/>
      <c r="F116" s="190"/>
      <c r="G116" s="183" t="s">
        <v>617</v>
      </c>
      <c r="H116" s="187" t="s">
        <v>86</v>
      </c>
      <c r="I116" s="166">
        <v>2</v>
      </c>
      <c r="J116" s="165"/>
      <c r="K116" s="184">
        <f t="shared" si="6"/>
        <v>0</v>
      </c>
      <c r="L116" s="10"/>
      <c r="M116" s="5"/>
    </row>
    <row r="117" spans="1:13" ht="30">
      <c r="A117" s="5"/>
      <c r="B117" s="9"/>
      <c r="C117" s="181" t="s">
        <v>393</v>
      </c>
      <c r="D117" s="190"/>
      <c r="E117" s="190"/>
      <c r="F117" s="190"/>
      <c r="G117" s="183" t="s">
        <v>618</v>
      </c>
      <c r="H117" s="187" t="s">
        <v>86</v>
      </c>
      <c r="I117" s="166">
        <v>6</v>
      </c>
      <c r="J117" s="165"/>
      <c r="K117" s="184">
        <f t="shared" si="6"/>
        <v>0</v>
      </c>
      <c r="L117" s="10"/>
      <c r="M117" s="5"/>
    </row>
    <row r="118" spans="1:13" s="5" customFormat="1" ht="15.6">
      <c r="B118" s="9"/>
      <c r="C118" s="211" t="str">
        <f>+CONCATENATE("SUB TOTAL ",C107,"",D107)</f>
        <v>SUB TOTAL 5.2. VIADUCTO PALACE L= 35 m</v>
      </c>
      <c r="D118" s="212"/>
      <c r="E118" s="212"/>
      <c r="F118" s="212"/>
      <c r="G118" s="212"/>
      <c r="H118" s="212"/>
      <c r="I118" s="212"/>
      <c r="J118" s="213"/>
      <c r="K118" s="188">
        <f>SUM(K108:K117)</f>
        <v>0</v>
      </c>
      <c r="L118" s="10"/>
    </row>
    <row r="119" spans="1:13" ht="15.6">
      <c r="A119" s="5"/>
      <c r="B119" s="9"/>
      <c r="C119" s="195" t="s">
        <v>394</v>
      </c>
      <c r="D119" s="226" t="s">
        <v>620</v>
      </c>
      <c r="E119" s="227"/>
      <c r="F119" s="227"/>
      <c r="G119" s="227"/>
      <c r="H119" s="227"/>
      <c r="I119" s="227"/>
      <c r="J119" s="227"/>
      <c r="K119" s="210"/>
      <c r="L119" s="10"/>
      <c r="M119" s="5"/>
    </row>
    <row r="120" spans="1:13" ht="30">
      <c r="A120" s="5"/>
      <c r="B120" s="9"/>
      <c r="C120" s="181" t="s">
        <v>395</v>
      </c>
      <c r="D120" s="190"/>
      <c r="E120" s="190"/>
      <c r="F120" s="190"/>
      <c r="G120" s="183" t="s">
        <v>348</v>
      </c>
      <c r="H120" s="182" t="s">
        <v>97</v>
      </c>
      <c r="I120" s="166">
        <v>10848</v>
      </c>
      <c r="J120" s="165"/>
      <c r="K120" s="184">
        <f t="shared" ref="K120:K124" si="7">+ROUND(I120*J120,0)</f>
        <v>0</v>
      </c>
      <c r="L120" s="10"/>
      <c r="M120" s="5"/>
    </row>
    <row r="121" spans="1:13" ht="15.6">
      <c r="A121" s="5"/>
      <c r="B121" s="9"/>
      <c r="C121" s="181" t="s">
        <v>396</v>
      </c>
      <c r="D121" s="190"/>
      <c r="E121" s="190"/>
      <c r="F121" s="190"/>
      <c r="G121" s="183" t="s">
        <v>592</v>
      </c>
      <c r="H121" s="182" t="s">
        <v>97</v>
      </c>
      <c r="I121" s="166">
        <v>22740</v>
      </c>
      <c r="J121" s="165"/>
      <c r="K121" s="184">
        <f t="shared" si="7"/>
        <v>0</v>
      </c>
      <c r="L121" s="10"/>
      <c r="M121" s="5"/>
    </row>
    <row r="122" spans="1:13" ht="17.399999999999999">
      <c r="A122" s="5"/>
      <c r="B122" s="9"/>
      <c r="C122" s="181" t="s">
        <v>397</v>
      </c>
      <c r="D122" s="190"/>
      <c r="E122" s="190"/>
      <c r="F122" s="190"/>
      <c r="G122" s="183" t="s">
        <v>612</v>
      </c>
      <c r="H122" s="182" t="s">
        <v>85</v>
      </c>
      <c r="I122" s="166">
        <v>17</v>
      </c>
      <c r="J122" s="165"/>
      <c r="K122" s="184">
        <f t="shared" si="7"/>
        <v>0</v>
      </c>
      <c r="L122" s="10"/>
      <c r="M122" s="5"/>
    </row>
    <row r="123" spans="1:13" ht="15.6">
      <c r="A123" s="5"/>
      <c r="B123" s="9"/>
      <c r="C123" s="181" t="s">
        <v>398</v>
      </c>
      <c r="D123" s="190"/>
      <c r="E123" s="190"/>
      <c r="F123" s="190"/>
      <c r="G123" s="183" t="s">
        <v>613</v>
      </c>
      <c r="H123" s="182" t="s">
        <v>100</v>
      </c>
      <c r="I123" s="166">
        <v>63</v>
      </c>
      <c r="J123" s="165"/>
      <c r="K123" s="184">
        <f t="shared" si="7"/>
        <v>0</v>
      </c>
      <c r="L123" s="10"/>
      <c r="M123" s="5"/>
    </row>
    <row r="124" spans="1:13" ht="30">
      <c r="A124" s="5"/>
      <c r="B124" s="9"/>
      <c r="C124" s="181" t="s">
        <v>399</v>
      </c>
      <c r="D124" s="190"/>
      <c r="E124" s="190"/>
      <c r="F124" s="190"/>
      <c r="G124" s="183" t="s">
        <v>616</v>
      </c>
      <c r="H124" s="187" t="s">
        <v>86</v>
      </c>
      <c r="I124" s="166">
        <v>12</v>
      </c>
      <c r="J124" s="165"/>
      <c r="K124" s="184">
        <f t="shared" si="7"/>
        <v>0</v>
      </c>
      <c r="L124" s="10"/>
      <c r="M124" s="5"/>
    </row>
    <row r="125" spans="1:13" s="5" customFormat="1" ht="15.6">
      <c r="B125" s="9"/>
      <c r="C125" s="211" t="str">
        <f>+CONCATENATE("SUB TOTAL ",C119,"",D119)</f>
        <v>SUB TOTAL 5.3. VIADUCTOS L= 27 m (3)</v>
      </c>
      <c r="D125" s="212"/>
      <c r="E125" s="212"/>
      <c r="F125" s="212"/>
      <c r="G125" s="212"/>
      <c r="H125" s="212"/>
      <c r="I125" s="212"/>
      <c r="J125" s="213"/>
      <c r="K125" s="188">
        <f>SUM(K120:K124)</f>
        <v>0</v>
      </c>
      <c r="L125" s="10"/>
    </row>
    <row r="126" spans="1:13" ht="15.6">
      <c r="A126" s="5"/>
      <c r="B126" s="9"/>
      <c r="C126" s="195" t="s">
        <v>400</v>
      </c>
      <c r="D126" s="226" t="s">
        <v>621</v>
      </c>
      <c r="E126" s="227"/>
      <c r="F126" s="227"/>
      <c r="G126" s="227"/>
      <c r="H126" s="227"/>
      <c r="I126" s="227"/>
      <c r="J126" s="227"/>
      <c r="K126" s="210"/>
      <c r="L126" s="10"/>
      <c r="M126" s="5"/>
    </row>
    <row r="127" spans="1:13" ht="30">
      <c r="A127" s="5"/>
      <c r="B127" s="9"/>
      <c r="C127" s="181" t="s">
        <v>401</v>
      </c>
      <c r="D127" s="190"/>
      <c r="E127" s="190"/>
      <c r="F127" s="190"/>
      <c r="G127" s="183" t="s">
        <v>348</v>
      </c>
      <c r="H127" s="182" t="s">
        <v>97</v>
      </c>
      <c r="I127" s="166">
        <v>3616</v>
      </c>
      <c r="J127" s="165"/>
      <c r="K127" s="184">
        <f t="shared" ref="K127:K131" si="8">+ROUND(I127*J127,0)</f>
        <v>0</v>
      </c>
      <c r="L127" s="10"/>
      <c r="M127" s="5"/>
    </row>
    <row r="128" spans="1:13" ht="15.6">
      <c r="A128" s="5"/>
      <c r="B128" s="9"/>
      <c r="C128" s="181" t="s">
        <v>402</v>
      </c>
      <c r="D128" s="190"/>
      <c r="E128" s="190"/>
      <c r="F128" s="190"/>
      <c r="G128" s="183" t="s">
        <v>592</v>
      </c>
      <c r="H128" s="182" t="s">
        <v>97</v>
      </c>
      <c r="I128" s="166">
        <v>6082</v>
      </c>
      <c r="J128" s="165"/>
      <c r="K128" s="184">
        <f t="shared" si="8"/>
        <v>0</v>
      </c>
      <c r="L128" s="10"/>
      <c r="M128" s="5"/>
    </row>
    <row r="129" spans="1:13" ht="17.399999999999999">
      <c r="A129" s="5"/>
      <c r="B129" s="9"/>
      <c r="C129" s="181" t="s">
        <v>403</v>
      </c>
      <c r="D129" s="190"/>
      <c r="E129" s="190"/>
      <c r="F129" s="190"/>
      <c r="G129" s="183" t="s">
        <v>612</v>
      </c>
      <c r="H129" s="182" t="s">
        <v>85</v>
      </c>
      <c r="I129" s="166">
        <v>6</v>
      </c>
      <c r="J129" s="165"/>
      <c r="K129" s="184">
        <f t="shared" si="8"/>
        <v>0</v>
      </c>
      <c r="L129" s="10"/>
      <c r="M129" s="5"/>
    </row>
    <row r="130" spans="1:13" ht="15.6">
      <c r="A130" s="5"/>
      <c r="B130" s="9"/>
      <c r="C130" s="181" t="s">
        <v>404</v>
      </c>
      <c r="D130" s="190"/>
      <c r="E130" s="190"/>
      <c r="F130" s="190"/>
      <c r="G130" s="183" t="s">
        <v>613</v>
      </c>
      <c r="H130" s="182" t="s">
        <v>100</v>
      </c>
      <c r="I130" s="166">
        <v>13</v>
      </c>
      <c r="J130" s="165"/>
      <c r="K130" s="184">
        <f t="shared" si="8"/>
        <v>0</v>
      </c>
      <c r="L130" s="10"/>
      <c r="M130" s="5"/>
    </row>
    <row r="131" spans="1:13" ht="30">
      <c r="A131" s="5"/>
      <c r="B131" s="9"/>
      <c r="C131" s="181" t="s">
        <v>405</v>
      </c>
      <c r="D131" s="190"/>
      <c r="E131" s="190"/>
      <c r="F131" s="190"/>
      <c r="G131" s="183" t="s">
        <v>616</v>
      </c>
      <c r="H131" s="187" t="s">
        <v>86</v>
      </c>
      <c r="I131" s="166">
        <v>4</v>
      </c>
      <c r="J131" s="165"/>
      <c r="K131" s="184">
        <f t="shared" si="8"/>
        <v>0</v>
      </c>
      <c r="L131" s="10"/>
      <c r="M131" s="5"/>
    </row>
    <row r="132" spans="1:13" s="5" customFormat="1" ht="15.6">
      <c r="B132" s="9"/>
      <c r="C132" s="211" t="str">
        <f>+CONCATENATE("SUB TOTAL ",C126,"",D126)</f>
        <v>SUB TOTAL 5.4. VIADUCTOS L= 20 m</v>
      </c>
      <c r="D132" s="212"/>
      <c r="E132" s="212"/>
      <c r="F132" s="212"/>
      <c r="G132" s="212"/>
      <c r="H132" s="212"/>
      <c r="I132" s="212"/>
      <c r="J132" s="213"/>
      <c r="K132" s="188">
        <f>SUM(K127:K131)</f>
        <v>0</v>
      </c>
      <c r="L132" s="10"/>
    </row>
    <row r="133" spans="1:13" s="5" customFormat="1" ht="16.2" thickBot="1">
      <c r="B133" s="9"/>
      <c r="C133" s="223" t="str">
        <f>+CONCATENATE("SUB TOTAL ",C94,"",D94)</f>
        <v>SUB TOTAL 5. VIADUCTOS</v>
      </c>
      <c r="D133" s="224"/>
      <c r="E133" s="224"/>
      <c r="F133" s="224"/>
      <c r="G133" s="224"/>
      <c r="H133" s="224"/>
      <c r="I133" s="224"/>
      <c r="J133" s="225"/>
      <c r="K133" s="188">
        <f>+K106+K118+K125+K132</f>
        <v>0</v>
      </c>
      <c r="L133" s="10"/>
    </row>
    <row r="134" spans="1:13" ht="16.2" thickBot="1">
      <c r="A134" s="5"/>
      <c r="B134" s="9"/>
      <c r="C134" s="198" t="s">
        <v>406</v>
      </c>
      <c r="D134" s="220" t="s">
        <v>155</v>
      </c>
      <c r="E134" s="221"/>
      <c r="F134" s="221"/>
      <c r="G134" s="221"/>
      <c r="H134" s="221"/>
      <c r="I134" s="221"/>
      <c r="J134" s="221"/>
      <c r="K134" s="222"/>
      <c r="L134" s="10"/>
      <c r="M134" s="5"/>
    </row>
    <row r="135" spans="1:13" ht="15.6">
      <c r="A135" s="5"/>
      <c r="B135" s="9"/>
      <c r="C135" s="195" t="s">
        <v>407</v>
      </c>
      <c r="D135" s="226" t="s">
        <v>157</v>
      </c>
      <c r="E135" s="227"/>
      <c r="F135" s="227"/>
      <c r="G135" s="227"/>
      <c r="H135" s="227"/>
      <c r="I135" s="227"/>
      <c r="J135" s="227"/>
      <c r="K135" s="210"/>
      <c r="L135" s="10"/>
      <c r="M135" s="5"/>
    </row>
    <row r="136" spans="1:13" ht="17.399999999999999">
      <c r="A136" s="5"/>
      <c r="B136" s="9"/>
      <c r="C136" s="181" t="s">
        <v>408</v>
      </c>
      <c r="D136" s="190"/>
      <c r="E136" s="190"/>
      <c r="F136" s="190"/>
      <c r="G136" s="183" t="s">
        <v>99</v>
      </c>
      <c r="H136" s="182" t="s">
        <v>85</v>
      </c>
      <c r="I136" s="166">
        <v>62</v>
      </c>
      <c r="J136" s="165"/>
      <c r="K136" s="184">
        <f t="shared" ref="K136:K165" si="9">+ROUND(I136*J136,0)</f>
        <v>0</v>
      </c>
      <c r="L136" s="10"/>
      <c r="M136" s="5"/>
    </row>
    <row r="137" spans="1:13" ht="17.399999999999999">
      <c r="A137" s="5"/>
      <c r="B137" s="9"/>
      <c r="C137" s="181" t="s">
        <v>409</v>
      </c>
      <c r="D137" s="190"/>
      <c r="E137" s="190"/>
      <c r="F137" s="190"/>
      <c r="G137" s="183" t="s">
        <v>161</v>
      </c>
      <c r="H137" s="187" t="s">
        <v>84</v>
      </c>
      <c r="I137" s="166">
        <v>48</v>
      </c>
      <c r="J137" s="165"/>
      <c r="K137" s="184">
        <f t="shared" si="9"/>
        <v>0</v>
      </c>
      <c r="L137" s="10"/>
      <c r="M137" s="5"/>
    </row>
    <row r="138" spans="1:13" ht="17.399999999999999">
      <c r="A138" s="5"/>
      <c r="B138" s="9"/>
      <c r="C138" s="181" t="s">
        <v>410</v>
      </c>
      <c r="D138" s="190"/>
      <c r="E138" s="190"/>
      <c r="F138" s="190"/>
      <c r="G138" s="183" t="s">
        <v>162</v>
      </c>
      <c r="H138" s="187" t="s">
        <v>84</v>
      </c>
      <c r="I138" s="166">
        <v>25</v>
      </c>
      <c r="J138" s="165"/>
      <c r="K138" s="184">
        <f t="shared" si="9"/>
        <v>0</v>
      </c>
      <c r="L138" s="10"/>
      <c r="M138" s="5"/>
    </row>
    <row r="139" spans="1:13" ht="17.399999999999999">
      <c r="A139" s="5"/>
      <c r="B139" s="9"/>
      <c r="C139" s="181" t="s">
        <v>411</v>
      </c>
      <c r="D139" s="190"/>
      <c r="E139" s="190"/>
      <c r="F139" s="190"/>
      <c r="G139" s="183" t="s">
        <v>163</v>
      </c>
      <c r="H139" s="187" t="s">
        <v>84</v>
      </c>
      <c r="I139" s="166">
        <v>3</v>
      </c>
      <c r="J139" s="165"/>
      <c r="K139" s="184">
        <f t="shared" si="9"/>
        <v>0</v>
      </c>
      <c r="L139" s="10"/>
      <c r="M139" s="5"/>
    </row>
    <row r="140" spans="1:13" ht="30">
      <c r="A140" s="5"/>
      <c r="B140" s="9"/>
      <c r="C140" s="181" t="s">
        <v>412</v>
      </c>
      <c r="D140" s="190"/>
      <c r="E140" s="190"/>
      <c r="F140" s="190"/>
      <c r="G140" s="183" t="s">
        <v>164</v>
      </c>
      <c r="H140" s="187" t="s">
        <v>97</v>
      </c>
      <c r="I140" s="166">
        <v>9548</v>
      </c>
      <c r="J140" s="165"/>
      <c r="K140" s="184">
        <f t="shared" si="9"/>
        <v>0</v>
      </c>
      <c r="L140" s="10"/>
      <c r="M140" s="5"/>
    </row>
    <row r="141" spans="1:13" ht="30">
      <c r="A141" s="5"/>
      <c r="B141" s="9"/>
      <c r="C141" s="181" t="s">
        <v>413</v>
      </c>
      <c r="D141" s="190"/>
      <c r="E141" s="190"/>
      <c r="F141" s="190"/>
      <c r="G141" s="183" t="s">
        <v>165</v>
      </c>
      <c r="H141" s="187" t="s">
        <v>84</v>
      </c>
      <c r="I141" s="166">
        <v>2</v>
      </c>
      <c r="J141" s="165"/>
      <c r="K141" s="184">
        <f t="shared" si="9"/>
        <v>0</v>
      </c>
      <c r="L141" s="10"/>
      <c r="M141" s="5"/>
    </row>
    <row r="142" spans="1:13" ht="15.6">
      <c r="A142" s="5"/>
      <c r="B142" s="9"/>
      <c r="C142" s="181" t="s">
        <v>414</v>
      </c>
      <c r="D142" s="190"/>
      <c r="E142" s="190"/>
      <c r="F142" s="190"/>
      <c r="G142" s="183" t="s">
        <v>166</v>
      </c>
      <c r="H142" s="187" t="s">
        <v>83</v>
      </c>
      <c r="I142" s="166">
        <v>30</v>
      </c>
      <c r="J142" s="165"/>
      <c r="K142" s="184">
        <f t="shared" si="9"/>
        <v>0</v>
      </c>
      <c r="L142" s="10"/>
      <c r="M142" s="5"/>
    </row>
    <row r="143" spans="1:13" ht="30">
      <c r="A143" s="5"/>
      <c r="B143" s="9"/>
      <c r="C143" s="181" t="s">
        <v>415</v>
      </c>
      <c r="D143" s="190"/>
      <c r="E143" s="190"/>
      <c r="F143" s="190"/>
      <c r="G143" s="183" t="s">
        <v>167</v>
      </c>
      <c r="H143" s="187" t="s">
        <v>83</v>
      </c>
      <c r="I143" s="166">
        <v>13</v>
      </c>
      <c r="J143" s="165"/>
      <c r="K143" s="184">
        <f t="shared" si="9"/>
        <v>0</v>
      </c>
      <c r="L143" s="10"/>
      <c r="M143" s="5"/>
    </row>
    <row r="144" spans="1:13" ht="15.6">
      <c r="A144" s="5"/>
      <c r="B144" s="9"/>
      <c r="C144" s="181" t="s">
        <v>416</v>
      </c>
      <c r="D144" s="190"/>
      <c r="E144" s="190"/>
      <c r="F144" s="190"/>
      <c r="G144" s="183" t="s">
        <v>168</v>
      </c>
      <c r="H144" s="187" t="s">
        <v>97</v>
      </c>
      <c r="I144" s="166">
        <v>391</v>
      </c>
      <c r="J144" s="165"/>
      <c r="K144" s="184">
        <f t="shared" si="9"/>
        <v>0</v>
      </c>
      <c r="L144" s="10"/>
      <c r="M144" s="5"/>
    </row>
    <row r="145" spans="1:13" ht="30">
      <c r="A145" s="5"/>
      <c r="B145" s="9"/>
      <c r="C145" s="181" t="s">
        <v>417</v>
      </c>
      <c r="D145" s="190"/>
      <c r="E145" s="190"/>
      <c r="F145" s="190"/>
      <c r="G145" s="183" t="s">
        <v>169</v>
      </c>
      <c r="H145" s="182" t="s">
        <v>97</v>
      </c>
      <c r="I145" s="166">
        <v>953</v>
      </c>
      <c r="J145" s="165"/>
      <c r="K145" s="184">
        <f t="shared" si="9"/>
        <v>0</v>
      </c>
      <c r="L145" s="10"/>
      <c r="M145" s="5"/>
    </row>
    <row r="146" spans="1:13" ht="45">
      <c r="A146" s="5"/>
      <c r="B146" s="9"/>
      <c r="C146" s="181" t="s">
        <v>418</v>
      </c>
      <c r="D146" s="190"/>
      <c r="E146" s="190"/>
      <c r="F146" s="190"/>
      <c r="G146" s="183" t="s">
        <v>170</v>
      </c>
      <c r="H146" s="182" t="s">
        <v>86</v>
      </c>
      <c r="I146" s="166">
        <v>3</v>
      </c>
      <c r="J146" s="165"/>
      <c r="K146" s="184">
        <f t="shared" si="9"/>
        <v>0</v>
      </c>
      <c r="L146" s="10"/>
      <c r="M146" s="5"/>
    </row>
    <row r="147" spans="1:13" ht="45">
      <c r="A147" s="5"/>
      <c r="B147" s="9"/>
      <c r="C147" s="181" t="s">
        <v>419</v>
      </c>
      <c r="D147" s="190"/>
      <c r="E147" s="190"/>
      <c r="F147" s="190"/>
      <c r="G147" s="183" t="s">
        <v>171</v>
      </c>
      <c r="H147" s="187" t="s">
        <v>86</v>
      </c>
      <c r="I147" s="166">
        <v>2</v>
      </c>
      <c r="J147" s="165"/>
      <c r="K147" s="184">
        <f t="shared" si="9"/>
        <v>0</v>
      </c>
      <c r="L147" s="10"/>
      <c r="M147" s="5"/>
    </row>
    <row r="148" spans="1:13" ht="45">
      <c r="A148" s="5"/>
      <c r="B148" s="9"/>
      <c r="C148" s="181" t="s">
        <v>420</v>
      </c>
      <c r="D148" s="190"/>
      <c r="E148" s="190"/>
      <c r="F148" s="190"/>
      <c r="G148" s="183" t="s">
        <v>172</v>
      </c>
      <c r="H148" s="182" t="s">
        <v>86</v>
      </c>
      <c r="I148" s="166">
        <v>4</v>
      </c>
      <c r="J148" s="165"/>
      <c r="K148" s="184">
        <f t="shared" si="9"/>
        <v>0</v>
      </c>
      <c r="L148" s="10"/>
      <c r="M148" s="5"/>
    </row>
    <row r="149" spans="1:13" ht="45">
      <c r="A149" s="5"/>
      <c r="B149" s="9"/>
      <c r="C149" s="181" t="s">
        <v>421</v>
      </c>
      <c r="D149" s="190"/>
      <c r="E149" s="190"/>
      <c r="F149" s="190"/>
      <c r="G149" s="183" t="s">
        <v>173</v>
      </c>
      <c r="H149" s="182" t="s">
        <v>86</v>
      </c>
      <c r="I149" s="166">
        <v>4</v>
      </c>
      <c r="J149" s="165"/>
      <c r="K149" s="184">
        <f t="shared" si="9"/>
        <v>0</v>
      </c>
      <c r="L149" s="10"/>
      <c r="M149" s="5"/>
    </row>
    <row r="150" spans="1:13" ht="30">
      <c r="A150" s="5"/>
      <c r="B150" s="9"/>
      <c r="C150" s="181" t="s">
        <v>422</v>
      </c>
      <c r="D150" s="190"/>
      <c r="E150" s="190"/>
      <c r="F150" s="190"/>
      <c r="G150" s="183" t="s">
        <v>174</v>
      </c>
      <c r="H150" s="182" t="s">
        <v>86</v>
      </c>
      <c r="I150" s="166">
        <v>1</v>
      </c>
      <c r="J150" s="165"/>
      <c r="K150" s="184">
        <f t="shared" si="9"/>
        <v>0</v>
      </c>
      <c r="L150" s="10"/>
      <c r="M150" s="5"/>
    </row>
    <row r="151" spans="1:13" ht="30">
      <c r="A151" s="5"/>
      <c r="B151" s="9"/>
      <c r="C151" s="181" t="s">
        <v>423</v>
      </c>
      <c r="D151" s="190"/>
      <c r="E151" s="190"/>
      <c r="F151" s="190"/>
      <c r="G151" s="183" t="s">
        <v>175</v>
      </c>
      <c r="H151" s="182" t="s">
        <v>86</v>
      </c>
      <c r="I151" s="166">
        <v>2</v>
      </c>
      <c r="J151" s="165"/>
      <c r="K151" s="184">
        <f t="shared" si="9"/>
        <v>0</v>
      </c>
      <c r="L151" s="10"/>
      <c r="M151" s="5"/>
    </row>
    <row r="152" spans="1:13" ht="30">
      <c r="A152" s="5"/>
      <c r="B152" s="9"/>
      <c r="C152" s="181" t="s">
        <v>424</v>
      </c>
      <c r="D152" s="190"/>
      <c r="E152" s="190"/>
      <c r="F152" s="190"/>
      <c r="G152" s="183" t="s">
        <v>176</v>
      </c>
      <c r="H152" s="182" t="s">
        <v>86</v>
      </c>
      <c r="I152" s="166">
        <v>2</v>
      </c>
      <c r="J152" s="165"/>
      <c r="K152" s="184">
        <f t="shared" si="9"/>
        <v>0</v>
      </c>
      <c r="L152" s="10"/>
      <c r="M152" s="5"/>
    </row>
    <row r="153" spans="1:13" ht="15.6">
      <c r="A153" s="5"/>
      <c r="B153" s="9"/>
      <c r="C153" s="181" t="s">
        <v>425</v>
      </c>
      <c r="D153" s="190"/>
      <c r="E153" s="190"/>
      <c r="F153" s="190"/>
      <c r="G153" s="183" t="s">
        <v>177</v>
      </c>
      <c r="H153" s="182" t="s">
        <v>86</v>
      </c>
      <c r="I153" s="166">
        <v>1</v>
      </c>
      <c r="J153" s="165"/>
      <c r="K153" s="184">
        <f t="shared" si="9"/>
        <v>0</v>
      </c>
      <c r="L153" s="10"/>
      <c r="M153" s="5"/>
    </row>
    <row r="154" spans="1:13" ht="30">
      <c r="A154" s="5"/>
      <c r="B154" s="9"/>
      <c r="C154" s="181" t="s">
        <v>426</v>
      </c>
      <c r="D154" s="190"/>
      <c r="E154" s="190"/>
      <c r="F154" s="190"/>
      <c r="G154" s="183" t="s">
        <v>178</v>
      </c>
      <c r="H154" s="182" t="s">
        <v>86</v>
      </c>
      <c r="I154" s="166">
        <v>2</v>
      </c>
      <c r="J154" s="165"/>
      <c r="K154" s="184">
        <f t="shared" si="9"/>
        <v>0</v>
      </c>
      <c r="L154" s="10"/>
      <c r="M154" s="5"/>
    </row>
    <row r="155" spans="1:13" ht="30">
      <c r="A155" s="5"/>
      <c r="B155" s="9"/>
      <c r="C155" s="181" t="s">
        <v>427</v>
      </c>
      <c r="D155" s="190"/>
      <c r="E155" s="190"/>
      <c r="F155" s="190"/>
      <c r="G155" s="183" t="s">
        <v>179</v>
      </c>
      <c r="H155" s="182" t="s">
        <v>86</v>
      </c>
      <c r="I155" s="166">
        <v>2</v>
      </c>
      <c r="J155" s="165"/>
      <c r="K155" s="184">
        <f t="shared" si="9"/>
        <v>0</v>
      </c>
      <c r="L155" s="10"/>
      <c r="M155" s="5"/>
    </row>
    <row r="156" spans="1:13" ht="30">
      <c r="A156" s="5"/>
      <c r="B156" s="9"/>
      <c r="C156" s="181" t="s">
        <v>428</v>
      </c>
      <c r="D156" s="190"/>
      <c r="E156" s="190"/>
      <c r="F156" s="190"/>
      <c r="G156" s="183" t="s">
        <v>180</v>
      </c>
      <c r="H156" s="182" t="s">
        <v>86</v>
      </c>
      <c r="I156" s="166">
        <v>1</v>
      </c>
      <c r="J156" s="165"/>
      <c r="K156" s="184">
        <f t="shared" si="9"/>
        <v>0</v>
      </c>
      <c r="L156" s="10"/>
      <c r="M156" s="5"/>
    </row>
    <row r="157" spans="1:13" ht="30">
      <c r="A157" s="5"/>
      <c r="B157" s="9"/>
      <c r="C157" s="181" t="s">
        <v>429</v>
      </c>
      <c r="D157" s="190"/>
      <c r="E157" s="190"/>
      <c r="F157" s="190"/>
      <c r="G157" s="183" t="s">
        <v>181</v>
      </c>
      <c r="H157" s="182" t="s">
        <v>86</v>
      </c>
      <c r="I157" s="166">
        <v>1</v>
      </c>
      <c r="J157" s="165"/>
      <c r="K157" s="184">
        <f t="shared" si="9"/>
        <v>0</v>
      </c>
      <c r="L157" s="10"/>
      <c r="M157" s="5"/>
    </row>
    <row r="158" spans="1:13" ht="30">
      <c r="A158" s="5"/>
      <c r="B158" s="9"/>
      <c r="C158" s="181" t="s">
        <v>430</v>
      </c>
      <c r="D158" s="190"/>
      <c r="E158" s="190"/>
      <c r="F158" s="190"/>
      <c r="G158" s="183" t="s">
        <v>182</v>
      </c>
      <c r="H158" s="182" t="s">
        <v>86</v>
      </c>
      <c r="I158" s="166">
        <v>1</v>
      </c>
      <c r="J158" s="165"/>
      <c r="K158" s="184">
        <f t="shared" si="9"/>
        <v>0</v>
      </c>
      <c r="L158" s="10"/>
      <c r="M158" s="5"/>
    </row>
    <row r="159" spans="1:13" ht="30">
      <c r="A159" s="5"/>
      <c r="B159" s="9"/>
      <c r="C159" s="181" t="s">
        <v>431</v>
      </c>
      <c r="D159" s="190"/>
      <c r="E159" s="190"/>
      <c r="F159" s="190"/>
      <c r="G159" s="183" t="s">
        <v>183</v>
      </c>
      <c r="H159" s="182" t="s">
        <v>86</v>
      </c>
      <c r="I159" s="166">
        <v>1</v>
      </c>
      <c r="J159" s="165"/>
      <c r="K159" s="184">
        <f t="shared" si="9"/>
        <v>0</v>
      </c>
      <c r="L159" s="10"/>
      <c r="M159" s="5"/>
    </row>
    <row r="160" spans="1:13" ht="15.6">
      <c r="A160" s="5"/>
      <c r="B160" s="9"/>
      <c r="C160" s="181" t="s">
        <v>432</v>
      </c>
      <c r="D160" s="190"/>
      <c r="E160" s="190"/>
      <c r="F160" s="190"/>
      <c r="G160" s="183" t="s">
        <v>184</v>
      </c>
      <c r="H160" s="182" t="s">
        <v>86</v>
      </c>
      <c r="I160" s="166">
        <v>1</v>
      </c>
      <c r="J160" s="165"/>
      <c r="K160" s="184">
        <f t="shared" si="9"/>
        <v>0</v>
      </c>
      <c r="L160" s="10"/>
      <c r="M160" s="5"/>
    </row>
    <row r="161" spans="1:13" ht="30">
      <c r="A161" s="5"/>
      <c r="B161" s="9"/>
      <c r="C161" s="181" t="s">
        <v>433</v>
      </c>
      <c r="D161" s="190"/>
      <c r="E161" s="190"/>
      <c r="F161" s="190"/>
      <c r="G161" s="183" t="s">
        <v>185</v>
      </c>
      <c r="H161" s="187" t="s">
        <v>83</v>
      </c>
      <c r="I161" s="166">
        <v>13.5</v>
      </c>
      <c r="J161" s="165"/>
      <c r="K161" s="184">
        <f t="shared" si="9"/>
        <v>0</v>
      </c>
      <c r="L161" s="10"/>
      <c r="M161" s="5"/>
    </row>
    <row r="162" spans="1:13" ht="15.6">
      <c r="A162" s="5"/>
      <c r="B162" s="9"/>
      <c r="C162" s="181" t="s">
        <v>434</v>
      </c>
      <c r="D162" s="190"/>
      <c r="E162" s="190"/>
      <c r="F162" s="190"/>
      <c r="G162" s="183" t="s">
        <v>186</v>
      </c>
      <c r="H162" s="182" t="s">
        <v>86</v>
      </c>
      <c r="I162" s="166">
        <v>1</v>
      </c>
      <c r="J162" s="165"/>
      <c r="K162" s="184">
        <f t="shared" si="9"/>
        <v>0</v>
      </c>
      <c r="L162" s="10"/>
      <c r="M162" s="5"/>
    </row>
    <row r="163" spans="1:13" ht="15.6">
      <c r="A163" s="5"/>
      <c r="B163" s="9"/>
      <c r="C163" s="181" t="s">
        <v>435</v>
      </c>
      <c r="D163" s="190"/>
      <c r="E163" s="190"/>
      <c r="F163" s="190"/>
      <c r="G163" s="183" t="s">
        <v>187</v>
      </c>
      <c r="H163" s="182" t="s">
        <v>86</v>
      </c>
      <c r="I163" s="166">
        <v>2</v>
      </c>
      <c r="J163" s="165"/>
      <c r="K163" s="184">
        <f t="shared" si="9"/>
        <v>0</v>
      </c>
      <c r="L163" s="10"/>
      <c r="M163" s="5"/>
    </row>
    <row r="164" spans="1:13" ht="15.6">
      <c r="A164" s="5"/>
      <c r="B164" s="9"/>
      <c r="C164" s="181" t="s">
        <v>436</v>
      </c>
      <c r="D164" s="190"/>
      <c r="E164" s="190"/>
      <c r="F164" s="190"/>
      <c r="G164" s="183" t="s">
        <v>188</v>
      </c>
      <c r="H164" s="182" t="s">
        <v>86</v>
      </c>
      <c r="I164" s="166">
        <v>1</v>
      </c>
      <c r="J164" s="165"/>
      <c r="K164" s="184">
        <f t="shared" si="9"/>
        <v>0</v>
      </c>
      <c r="L164" s="10"/>
      <c r="M164" s="5"/>
    </row>
    <row r="165" spans="1:13" ht="15.6">
      <c r="A165" s="5"/>
      <c r="B165" s="9"/>
      <c r="C165" s="181" t="s">
        <v>437</v>
      </c>
      <c r="D165" s="190"/>
      <c r="E165" s="190"/>
      <c r="F165" s="190"/>
      <c r="G165" s="183" t="s">
        <v>189</v>
      </c>
      <c r="H165" s="182" t="s">
        <v>86</v>
      </c>
      <c r="I165" s="166">
        <v>1</v>
      </c>
      <c r="J165" s="165"/>
      <c r="K165" s="184">
        <f t="shared" si="9"/>
        <v>0</v>
      </c>
      <c r="L165" s="10"/>
      <c r="M165" s="5"/>
    </row>
    <row r="166" spans="1:13" s="5" customFormat="1" ht="15.6">
      <c r="B166" s="9"/>
      <c r="C166" s="211" t="str">
        <f>+CONCATENATE("SUB TOTAL ",C135,"",D135)</f>
        <v>SUB TOTAL 6.1. CAMARA DE MEZCLA RÁPIDA</v>
      </c>
      <c r="D166" s="212"/>
      <c r="E166" s="212"/>
      <c r="F166" s="212"/>
      <c r="G166" s="212"/>
      <c r="H166" s="212"/>
      <c r="I166" s="212"/>
      <c r="J166" s="213"/>
      <c r="K166" s="188">
        <f>SUM(K135:K165)</f>
        <v>0</v>
      </c>
      <c r="L166" s="10"/>
    </row>
    <row r="167" spans="1:13" ht="15.6">
      <c r="A167" s="5"/>
      <c r="B167" s="9"/>
      <c r="C167" s="191" t="s">
        <v>438</v>
      </c>
      <c r="D167" s="208" t="s">
        <v>190</v>
      </c>
      <c r="E167" s="209"/>
      <c r="F167" s="209"/>
      <c r="G167" s="209"/>
      <c r="H167" s="209"/>
      <c r="I167" s="209"/>
      <c r="J167" s="209"/>
      <c r="K167" s="210"/>
      <c r="L167" s="10"/>
      <c r="M167" s="5"/>
    </row>
    <row r="168" spans="1:13" ht="17.399999999999999">
      <c r="A168" s="5"/>
      <c r="B168" s="9"/>
      <c r="C168" s="181" t="s">
        <v>439</v>
      </c>
      <c r="D168" s="190"/>
      <c r="E168" s="190"/>
      <c r="F168" s="190"/>
      <c r="G168" s="183" t="s">
        <v>99</v>
      </c>
      <c r="H168" s="182" t="s">
        <v>85</v>
      </c>
      <c r="I168" s="166">
        <v>335</v>
      </c>
      <c r="J168" s="165"/>
      <c r="K168" s="184">
        <f t="shared" ref="K168:K195" si="10">+ROUND(I168*J168,0)</f>
        <v>0</v>
      </c>
      <c r="L168" s="10"/>
      <c r="M168" s="5"/>
    </row>
    <row r="169" spans="1:13" ht="17.399999999999999">
      <c r="A169" s="5"/>
      <c r="B169" s="9"/>
      <c r="C169" s="181" t="s">
        <v>440</v>
      </c>
      <c r="D169" s="190"/>
      <c r="E169" s="190"/>
      <c r="F169" s="190"/>
      <c r="G169" s="183" t="s">
        <v>161</v>
      </c>
      <c r="H169" s="187" t="s">
        <v>84</v>
      </c>
      <c r="I169" s="166">
        <v>296</v>
      </c>
      <c r="J169" s="165"/>
      <c r="K169" s="184">
        <f t="shared" si="10"/>
        <v>0</v>
      </c>
      <c r="L169" s="10"/>
      <c r="M169" s="5"/>
    </row>
    <row r="170" spans="1:13" ht="17.399999999999999">
      <c r="A170" s="5"/>
      <c r="B170" s="9"/>
      <c r="C170" s="181" t="s">
        <v>441</v>
      </c>
      <c r="D170" s="190"/>
      <c r="E170" s="190"/>
      <c r="F170" s="190"/>
      <c r="G170" s="183" t="s">
        <v>162</v>
      </c>
      <c r="H170" s="187" t="s">
        <v>84</v>
      </c>
      <c r="I170" s="166">
        <v>134</v>
      </c>
      <c r="J170" s="165"/>
      <c r="K170" s="184">
        <f t="shared" si="10"/>
        <v>0</v>
      </c>
      <c r="L170" s="10"/>
      <c r="M170" s="5"/>
    </row>
    <row r="171" spans="1:13" ht="17.399999999999999">
      <c r="A171" s="5"/>
      <c r="B171" s="9"/>
      <c r="C171" s="181" t="s">
        <v>442</v>
      </c>
      <c r="D171" s="190"/>
      <c r="E171" s="190"/>
      <c r="F171" s="190"/>
      <c r="G171" s="183" t="s">
        <v>163</v>
      </c>
      <c r="H171" s="187" t="s">
        <v>84</v>
      </c>
      <c r="I171" s="166">
        <v>7</v>
      </c>
      <c r="J171" s="165"/>
      <c r="K171" s="184">
        <f t="shared" si="10"/>
        <v>0</v>
      </c>
      <c r="L171" s="10"/>
      <c r="M171" s="5"/>
    </row>
    <row r="172" spans="1:13" ht="30">
      <c r="A172" s="5"/>
      <c r="B172" s="9"/>
      <c r="C172" s="181" t="s">
        <v>443</v>
      </c>
      <c r="D172" s="190"/>
      <c r="E172" s="190"/>
      <c r="F172" s="190"/>
      <c r="G172" s="183" t="s">
        <v>164</v>
      </c>
      <c r="H172" s="187" t="s">
        <v>97</v>
      </c>
      <c r="I172" s="166">
        <v>53489</v>
      </c>
      <c r="J172" s="165"/>
      <c r="K172" s="184">
        <f t="shared" si="10"/>
        <v>0</v>
      </c>
      <c r="L172" s="10"/>
      <c r="M172" s="5"/>
    </row>
    <row r="173" spans="1:13" ht="15.6">
      <c r="A173" s="5"/>
      <c r="B173" s="9"/>
      <c r="C173" s="181" t="s">
        <v>444</v>
      </c>
      <c r="D173" s="190"/>
      <c r="E173" s="190"/>
      <c r="F173" s="190"/>
      <c r="G173" s="183" t="s">
        <v>166</v>
      </c>
      <c r="H173" s="187" t="s">
        <v>83</v>
      </c>
      <c r="I173" s="166">
        <v>79</v>
      </c>
      <c r="J173" s="165"/>
      <c r="K173" s="184">
        <f t="shared" si="10"/>
        <v>0</v>
      </c>
      <c r="L173" s="10"/>
      <c r="M173" s="5"/>
    </row>
    <row r="174" spans="1:13" ht="30">
      <c r="A174" s="5"/>
      <c r="B174" s="9"/>
      <c r="C174" s="181" t="s">
        <v>445</v>
      </c>
      <c r="D174" s="190"/>
      <c r="E174" s="190"/>
      <c r="F174" s="190"/>
      <c r="G174" s="183" t="s">
        <v>169</v>
      </c>
      <c r="H174" s="187" t="s">
        <v>97</v>
      </c>
      <c r="I174" s="166">
        <v>1398</v>
      </c>
      <c r="J174" s="165"/>
      <c r="K174" s="184">
        <f t="shared" si="10"/>
        <v>0</v>
      </c>
      <c r="L174" s="10"/>
      <c r="M174" s="5"/>
    </row>
    <row r="175" spans="1:13" ht="30">
      <c r="A175" s="5"/>
      <c r="B175" s="9"/>
      <c r="C175" s="181" t="s">
        <v>446</v>
      </c>
      <c r="D175" s="190"/>
      <c r="E175" s="190"/>
      <c r="F175" s="190"/>
      <c r="G175" s="183" t="s">
        <v>191</v>
      </c>
      <c r="H175" s="187" t="s">
        <v>97</v>
      </c>
      <c r="I175" s="166">
        <v>210</v>
      </c>
      <c r="J175" s="165"/>
      <c r="K175" s="184">
        <f t="shared" si="10"/>
        <v>0</v>
      </c>
      <c r="L175" s="10"/>
      <c r="M175" s="5"/>
    </row>
    <row r="176" spans="1:13" ht="15.6">
      <c r="A176" s="5"/>
      <c r="B176" s="9"/>
      <c r="C176" s="181" t="s">
        <v>447</v>
      </c>
      <c r="D176" s="190"/>
      <c r="E176" s="190"/>
      <c r="F176" s="190"/>
      <c r="G176" s="183" t="s">
        <v>192</v>
      </c>
      <c r="H176" s="187" t="s">
        <v>83</v>
      </c>
      <c r="I176" s="166">
        <v>67</v>
      </c>
      <c r="J176" s="165"/>
      <c r="K176" s="184">
        <f t="shared" si="10"/>
        <v>0</v>
      </c>
      <c r="L176" s="10"/>
      <c r="M176" s="5"/>
    </row>
    <row r="177" spans="1:13" ht="30">
      <c r="A177" s="5"/>
      <c r="B177" s="9"/>
      <c r="C177" s="181" t="s">
        <v>448</v>
      </c>
      <c r="D177" s="190"/>
      <c r="E177" s="190"/>
      <c r="F177" s="190"/>
      <c r="G177" s="183" t="s">
        <v>193</v>
      </c>
      <c r="H177" s="182" t="s">
        <v>97</v>
      </c>
      <c r="I177" s="166">
        <v>4593</v>
      </c>
      <c r="J177" s="165"/>
      <c r="K177" s="184">
        <f t="shared" si="10"/>
        <v>0</v>
      </c>
      <c r="L177" s="10"/>
      <c r="M177" s="5"/>
    </row>
    <row r="178" spans="1:13" ht="15.6">
      <c r="A178" s="5"/>
      <c r="B178" s="9"/>
      <c r="C178" s="181" t="s">
        <v>449</v>
      </c>
      <c r="D178" s="190"/>
      <c r="E178" s="190"/>
      <c r="F178" s="190"/>
      <c r="G178" s="183" t="s">
        <v>194</v>
      </c>
      <c r="H178" s="182" t="s">
        <v>97</v>
      </c>
      <c r="I178" s="166">
        <v>1766</v>
      </c>
      <c r="J178" s="165"/>
      <c r="K178" s="184">
        <f t="shared" si="10"/>
        <v>0</v>
      </c>
      <c r="L178" s="10"/>
      <c r="M178" s="5"/>
    </row>
    <row r="179" spans="1:13" ht="15.6">
      <c r="A179" s="5"/>
      <c r="B179" s="9"/>
      <c r="C179" s="181" t="s">
        <v>450</v>
      </c>
      <c r="D179" s="190"/>
      <c r="E179" s="190"/>
      <c r="F179" s="190"/>
      <c r="G179" s="183" t="s">
        <v>195</v>
      </c>
      <c r="H179" s="187" t="s">
        <v>97</v>
      </c>
      <c r="I179" s="166">
        <v>5544</v>
      </c>
      <c r="J179" s="165"/>
      <c r="K179" s="184">
        <f t="shared" si="10"/>
        <v>0</v>
      </c>
      <c r="L179" s="10"/>
      <c r="M179" s="5"/>
    </row>
    <row r="180" spans="1:13" ht="15.6">
      <c r="A180" s="5"/>
      <c r="B180" s="9"/>
      <c r="C180" s="181" t="s">
        <v>451</v>
      </c>
      <c r="D180" s="190"/>
      <c r="E180" s="190"/>
      <c r="F180" s="190"/>
      <c r="G180" s="183" t="s">
        <v>196</v>
      </c>
      <c r="H180" s="187" t="s">
        <v>86</v>
      </c>
      <c r="I180" s="166">
        <v>36</v>
      </c>
      <c r="J180" s="165"/>
      <c r="K180" s="184">
        <f t="shared" si="10"/>
        <v>0</v>
      </c>
      <c r="L180" s="10"/>
      <c r="M180" s="5"/>
    </row>
    <row r="181" spans="1:13" ht="15.6">
      <c r="A181" s="5"/>
      <c r="B181" s="9"/>
      <c r="C181" s="181" t="s">
        <v>452</v>
      </c>
      <c r="D181" s="190"/>
      <c r="E181" s="190"/>
      <c r="F181" s="190"/>
      <c r="G181" s="183" t="s">
        <v>197</v>
      </c>
      <c r="H181" s="187" t="s">
        <v>86</v>
      </c>
      <c r="I181" s="166">
        <v>8</v>
      </c>
      <c r="J181" s="165"/>
      <c r="K181" s="184">
        <f t="shared" si="10"/>
        <v>0</v>
      </c>
      <c r="L181" s="10"/>
      <c r="M181" s="5"/>
    </row>
    <row r="182" spans="1:13" ht="30">
      <c r="A182" s="5"/>
      <c r="B182" s="9"/>
      <c r="C182" s="181" t="s">
        <v>453</v>
      </c>
      <c r="D182" s="190"/>
      <c r="E182" s="190"/>
      <c r="F182" s="190"/>
      <c r="G182" s="183" t="s">
        <v>198</v>
      </c>
      <c r="H182" s="187" t="s">
        <v>86</v>
      </c>
      <c r="I182" s="166">
        <v>1</v>
      </c>
      <c r="J182" s="165"/>
      <c r="K182" s="184">
        <f t="shared" si="10"/>
        <v>0</v>
      </c>
      <c r="L182" s="10"/>
      <c r="M182" s="5"/>
    </row>
    <row r="183" spans="1:13" ht="30">
      <c r="A183" s="5"/>
      <c r="B183" s="9"/>
      <c r="C183" s="181" t="s">
        <v>454</v>
      </c>
      <c r="D183" s="190"/>
      <c r="E183" s="190"/>
      <c r="F183" s="190"/>
      <c r="G183" s="183" t="s">
        <v>199</v>
      </c>
      <c r="H183" s="187" t="s">
        <v>86</v>
      </c>
      <c r="I183" s="166">
        <v>1</v>
      </c>
      <c r="J183" s="165"/>
      <c r="K183" s="184">
        <f t="shared" si="10"/>
        <v>0</v>
      </c>
      <c r="L183" s="10"/>
      <c r="M183" s="5"/>
    </row>
    <row r="184" spans="1:13" ht="15.6">
      <c r="A184" s="5"/>
      <c r="B184" s="9"/>
      <c r="C184" s="181" t="s">
        <v>455</v>
      </c>
      <c r="D184" s="190"/>
      <c r="E184" s="190"/>
      <c r="F184" s="190"/>
      <c r="G184" s="183" t="s">
        <v>200</v>
      </c>
      <c r="H184" s="187" t="s">
        <v>86</v>
      </c>
      <c r="I184" s="166">
        <v>5</v>
      </c>
      <c r="J184" s="165"/>
      <c r="K184" s="184">
        <f t="shared" si="10"/>
        <v>0</v>
      </c>
      <c r="L184" s="10"/>
      <c r="M184" s="5"/>
    </row>
    <row r="185" spans="1:13" ht="15.6">
      <c r="A185" s="5"/>
      <c r="B185" s="9"/>
      <c r="C185" s="181" t="s">
        <v>456</v>
      </c>
      <c r="D185" s="190"/>
      <c r="E185" s="190"/>
      <c r="F185" s="190"/>
      <c r="G185" s="183" t="s">
        <v>201</v>
      </c>
      <c r="H185" s="187" t="s">
        <v>86</v>
      </c>
      <c r="I185" s="166">
        <v>4</v>
      </c>
      <c r="J185" s="165"/>
      <c r="K185" s="184">
        <f t="shared" si="10"/>
        <v>0</v>
      </c>
      <c r="L185" s="10"/>
      <c r="M185" s="5"/>
    </row>
    <row r="186" spans="1:13" ht="30">
      <c r="A186" s="5"/>
      <c r="B186" s="9"/>
      <c r="C186" s="181" t="s">
        <v>457</v>
      </c>
      <c r="D186" s="190"/>
      <c r="E186" s="190"/>
      <c r="F186" s="190"/>
      <c r="G186" s="183" t="s">
        <v>202</v>
      </c>
      <c r="H186" s="187" t="s">
        <v>86</v>
      </c>
      <c r="I186" s="166">
        <v>1</v>
      </c>
      <c r="J186" s="165"/>
      <c r="K186" s="184">
        <f t="shared" si="10"/>
        <v>0</v>
      </c>
      <c r="L186" s="10"/>
      <c r="M186" s="5"/>
    </row>
    <row r="187" spans="1:13" ht="15.6">
      <c r="A187" s="5"/>
      <c r="B187" s="9"/>
      <c r="C187" s="181" t="s">
        <v>458</v>
      </c>
      <c r="D187" s="190"/>
      <c r="E187" s="190"/>
      <c r="F187" s="190"/>
      <c r="G187" s="183" t="s">
        <v>203</v>
      </c>
      <c r="H187" s="187" t="s">
        <v>86</v>
      </c>
      <c r="I187" s="166">
        <v>2</v>
      </c>
      <c r="J187" s="165"/>
      <c r="K187" s="184">
        <f t="shared" si="10"/>
        <v>0</v>
      </c>
      <c r="L187" s="10"/>
      <c r="M187" s="5"/>
    </row>
    <row r="188" spans="1:13" ht="30">
      <c r="A188" s="5"/>
      <c r="B188" s="9"/>
      <c r="C188" s="181" t="s">
        <v>459</v>
      </c>
      <c r="D188" s="190"/>
      <c r="E188" s="190"/>
      <c r="F188" s="190"/>
      <c r="G188" s="183" t="s">
        <v>204</v>
      </c>
      <c r="H188" s="187" t="s">
        <v>86</v>
      </c>
      <c r="I188" s="166">
        <v>2</v>
      </c>
      <c r="J188" s="165"/>
      <c r="K188" s="184">
        <f t="shared" si="10"/>
        <v>0</v>
      </c>
      <c r="L188" s="10"/>
      <c r="M188" s="5"/>
    </row>
    <row r="189" spans="1:13" ht="15.6">
      <c r="A189" s="5"/>
      <c r="B189" s="9"/>
      <c r="C189" s="181" t="s">
        <v>460</v>
      </c>
      <c r="D189" s="190"/>
      <c r="E189" s="190"/>
      <c r="F189" s="190"/>
      <c r="G189" s="183" t="s">
        <v>205</v>
      </c>
      <c r="H189" s="187" t="s">
        <v>86</v>
      </c>
      <c r="I189" s="166">
        <v>1</v>
      </c>
      <c r="J189" s="165"/>
      <c r="K189" s="184">
        <f t="shared" si="10"/>
        <v>0</v>
      </c>
      <c r="L189" s="10"/>
      <c r="M189" s="5"/>
    </row>
    <row r="190" spans="1:13" ht="30">
      <c r="A190" s="5"/>
      <c r="B190" s="9"/>
      <c r="C190" s="181" t="s">
        <v>461</v>
      </c>
      <c r="D190" s="190"/>
      <c r="E190" s="190"/>
      <c r="F190" s="190"/>
      <c r="G190" s="183" t="s">
        <v>206</v>
      </c>
      <c r="H190" s="187" t="s">
        <v>86</v>
      </c>
      <c r="I190" s="166">
        <v>1</v>
      </c>
      <c r="J190" s="165"/>
      <c r="K190" s="184">
        <f t="shared" si="10"/>
        <v>0</v>
      </c>
      <c r="L190" s="10"/>
      <c r="M190" s="5"/>
    </row>
    <row r="191" spans="1:13" ht="15.6">
      <c r="A191" s="5"/>
      <c r="B191" s="9"/>
      <c r="C191" s="181" t="s">
        <v>462</v>
      </c>
      <c r="D191" s="190"/>
      <c r="E191" s="190"/>
      <c r="F191" s="190"/>
      <c r="G191" s="183" t="s">
        <v>207</v>
      </c>
      <c r="H191" s="187" t="s">
        <v>86</v>
      </c>
      <c r="I191" s="166">
        <v>1</v>
      </c>
      <c r="J191" s="165"/>
      <c r="K191" s="184">
        <f t="shared" si="10"/>
        <v>0</v>
      </c>
      <c r="L191" s="10"/>
      <c r="M191" s="5"/>
    </row>
    <row r="192" spans="1:13" ht="15.6">
      <c r="A192" s="5"/>
      <c r="B192" s="9"/>
      <c r="C192" s="181" t="s">
        <v>463</v>
      </c>
      <c r="D192" s="190"/>
      <c r="E192" s="190"/>
      <c r="F192" s="190"/>
      <c r="G192" s="183" t="s">
        <v>208</v>
      </c>
      <c r="H192" s="187" t="s">
        <v>86</v>
      </c>
      <c r="I192" s="166">
        <v>1</v>
      </c>
      <c r="J192" s="165"/>
      <c r="K192" s="184">
        <f t="shared" si="10"/>
        <v>0</v>
      </c>
      <c r="L192" s="10"/>
      <c r="M192" s="5"/>
    </row>
    <row r="193" spans="1:13" ht="30">
      <c r="A193" s="5"/>
      <c r="B193" s="9"/>
      <c r="C193" s="181" t="s">
        <v>464</v>
      </c>
      <c r="D193" s="190"/>
      <c r="E193" s="190"/>
      <c r="F193" s="190"/>
      <c r="G193" s="183" t="s">
        <v>209</v>
      </c>
      <c r="H193" s="187" t="s">
        <v>83</v>
      </c>
      <c r="I193" s="166">
        <v>20</v>
      </c>
      <c r="J193" s="165"/>
      <c r="K193" s="184">
        <f t="shared" si="10"/>
        <v>0</v>
      </c>
      <c r="L193" s="10"/>
      <c r="M193" s="5"/>
    </row>
    <row r="194" spans="1:13" ht="30">
      <c r="A194" s="5"/>
      <c r="B194" s="9"/>
      <c r="C194" s="181" t="s">
        <v>465</v>
      </c>
      <c r="D194" s="190"/>
      <c r="E194" s="190"/>
      <c r="F194" s="190"/>
      <c r="G194" s="183" t="s">
        <v>210</v>
      </c>
      <c r="H194" s="187" t="s">
        <v>83</v>
      </c>
      <c r="I194" s="166">
        <v>30</v>
      </c>
      <c r="J194" s="165"/>
      <c r="K194" s="184">
        <f t="shared" si="10"/>
        <v>0</v>
      </c>
      <c r="L194" s="10"/>
      <c r="M194" s="5"/>
    </row>
    <row r="195" spans="1:13" ht="15.6">
      <c r="A195" s="5"/>
      <c r="B195" s="9"/>
      <c r="C195" s="181" t="s">
        <v>466</v>
      </c>
      <c r="D195" s="190"/>
      <c r="E195" s="190"/>
      <c r="F195" s="190"/>
      <c r="G195" s="183" t="s">
        <v>211</v>
      </c>
      <c r="H195" s="182" t="s">
        <v>86</v>
      </c>
      <c r="I195" s="166">
        <v>1</v>
      </c>
      <c r="J195" s="165"/>
      <c r="K195" s="184">
        <f t="shared" si="10"/>
        <v>0</v>
      </c>
      <c r="L195" s="10"/>
      <c r="M195" s="5"/>
    </row>
    <row r="196" spans="1:13" s="5" customFormat="1" ht="15.6">
      <c r="B196" s="9"/>
      <c r="C196" s="211" t="str">
        <f>+CONCATENATE("SUB TOTAL ",C167,"",D167)</f>
        <v>SUB TOTAL 6.2. FLOCULADORES</v>
      </c>
      <c r="D196" s="212"/>
      <c r="E196" s="212"/>
      <c r="F196" s="212"/>
      <c r="G196" s="212"/>
      <c r="H196" s="212"/>
      <c r="I196" s="212"/>
      <c r="J196" s="213"/>
      <c r="K196" s="188">
        <f>SUM(K168:K195)</f>
        <v>0</v>
      </c>
      <c r="L196" s="10"/>
    </row>
    <row r="197" spans="1:13" ht="15.6">
      <c r="A197" s="5"/>
      <c r="B197" s="9"/>
      <c r="C197" s="191" t="s">
        <v>467</v>
      </c>
      <c r="D197" s="208" t="s">
        <v>212</v>
      </c>
      <c r="E197" s="209"/>
      <c r="F197" s="209"/>
      <c r="G197" s="209"/>
      <c r="H197" s="209"/>
      <c r="I197" s="209"/>
      <c r="J197" s="209"/>
      <c r="K197" s="210"/>
      <c r="L197" s="10"/>
      <c r="M197" s="5"/>
    </row>
    <row r="198" spans="1:13" ht="17.399999999999999">
      <c r="A198" s="5"/>
      <c r="B198" s="9"/>
      <c r="C198" s="181" t="s">
        <v>468</v>
      </c>
      <c r="D198" s="190"/>
      <c r="E198" s="190"/>
      <c r="F198" s="190"/>
      <c r="G198" s="183" t="s">
        <v>99</v>
      </c>
      <c r="H198" s="182" t="s">
        <v>85</v>
      </c>
      <c r="I198" s="166">
        <v>19</v>
      </c>
      <c r="J198" s="165"/>
      <c r="K198" s="184">
        <f t="shared" ref="K198:K238" si="11">+ROUND(I198*J198,0)</f>
        <v>0</v>
      </c>
      <c r="L198" s="10"/>
      <c r="M198" s="5"/>
    </row>
    <row r="199" spans="1:13" ht="17.399999999999999">
      <c r="A199" s="5"/>
      <c r="B199" s="9"/>
      <c r="C199" s="181" t="s">
        <v>469</v>
      </c>
      <c r="D199" s="190"/>
      <c r="E199" s="190"/>
      <c r="F199" s="190"/>
      <c r="G199" s="183" t="s">
        <v>161</v>
      </c>
      <c r="H199" s="187" t="s">
        <v>84</v>
      </c>
      <c r="I199" s="166">
        <v>411</v>
      </c>
      <c r="J199" s="165"/>
      <c r="K199" s="184">
        <f t="shared" si="11"/>
        <v>0</v>
      </c>
      <c r="L199" s="10"/>
      <c r="M199" s="5"/>
    </row>
    <row r="200" spans="1:13" ht="17.399999999999999">
      <c r="A200" s="5"/>
      <c r="B200" s="9"/>
      <c r="C200" s="181" t="s">
        <v>470</v>
      </c>
      <c r="D200" s="190"/>
      <c r="E200" s="190"/>
      <c r="F200" s="190"/>
      <c r="G200" s="183" t="s">
        <v>162</v>
      </c>
      <c r="H200" s="187" t="s">
        <v>84</v>
      </c>
      <c r="I200" s="166">
        <v>205</v>
      </c>
      <c r="J200" s="165"/>
      <c r="K200" s="184">
        <f t="shared" si="11"/>
        <v>0</v>
      </c>
      <c r="L200" s="10"/>
      <c r="M200" s="5"/>
    </row>
    <row r="201" spans="1:13" ht="30">
      <c r="A201" s="5"/>
      <c r="B201" s="9"/>
      <c r="C201" s="181" t="s">
        <v>471</v>
      </c>
      <c r="D201" s="190"/>
      <c r="E201" s="190"/>
      <c r="F201" s="190"/>
      <c r="G201" s="183" t="s">
        <v>164</v>
      </c>
      <c r="H201" s="187" t="s">
        <v>97</v>
      </c>
      <c r="I201" s="166">
        <v>75399</v>
      </c>
      <c r="J201" s="165"/>
      <c r="K201" s="184">
        <f t="shared" si="11"/>
        <v>0</v>
      </c>
      <c r="L201" s="10"/>
      <c r="M201" s="5"/>
    </row>
    <row r="202" spans="1:13" ht="15.6">
      <c r="A202" s="5"/>
      <c r="B202" s="9"/>
      <c r="C202" s="181" t="s">
        <v>472</v>
      </c>
      <c r="D202" s="190"/>
      <c r="E202" s="190"/>
      <c r="F202" s="190"/>
      <c r="G202" s="183" t="s">
        <v>166</v>
      </c>
      <c r="H202" s="187" t="s">
        <v>83</v>
      </c>
      <c r="I202" s="166">
        <v>152</v>
      </c>
      <c r="J202" s="165"/>
      <c r="K202" s="184">
        <f t="shared" si="11"/>
        <v>0</v>
      </c>
      <c r="L202" s="10"/>
      <c r="M202" s="5"/>
    </row>
    <row r="203" spans="1:13" ht="30">
      <c r="A203" s="5"/>
      <c r="B203" s="9"/>
      <c r="C203" s="181" t="s">
        <v>473</v>
      </c>
      <c r="D203" s="190"/>
      <c r="E203" s="190"/>
      <c r="F203" s="190"/>
      <c r="G203" s="183" t="s">
        <v>213</v>
      </c>
      <c r="H203" s="187" t="s">
        <v>83</v>
      </c>
      <c r="I203" s="166">
        <v>28</v>
      </c>
      <c r="J203" s="165"/>
      <c r="K203" s="184">
        <f t="shared" si="11"/>
        <v>0</v>
      </c>
      <c r="L203" s="10"/>
      <c r="M203" s="5"/>
    </row>
    <row r="204" spans="1:13" ht="30">
      <c r="A204" s="5"/>
      <c r="B204" s="9"/>
      <c r="C204" s="181" t="s">
        <v>474</v>
      </c>
      <c r="D204" s="190"/>
      <c r="E204" s="190"/>
      <c r="F204" s="190"/>
      <c r="G204" s="183" t="s">
        <v>169</v>
      </c>
      <c r="H204" s="187" t="s">
        <v>97</v>
      </c>
      <c r="I204" s="166">
        <v>1491</v>
      </c>
      <c r="J204" s="165"/>
      <c r="K204" s="184">
        <f t="shared" si="11"/>
        <v>0</v>
      </c>
      <c r="L204" s="10"/>
      <c r="M204" s="5"/>
    </row>
    <row r="205" spans="1:13" ht="15.6">
      <c r="A205" s="5"/>
      <c r="B205" s="9"/>
      <c r="C205" s="181" t="s">
        <v>475</v>
      </c>
      <c r="D205" s="190"/>
      <c r="E205" s="190"/>
      <c r="F205" s="190"/>
      <c r="G205" s="183" t="s">
        <v>192</v>
      </c>
      <c r="H205" s="187" t="s">
        <v>83</v>
      </c>
      <c r="I205" s="166">
        <v>228</v>
      </c>
      <c r="J205" s="165"/>
      <c r="K205" s="184">
        <f t="shared" si="11"/>
        <v>0</v>
      </c>
      <c r="L205" s="10"/>
      <c r="M205" s="5"/>
    </row>
    <row r="206" spans="1:13" ht="30">
      <c r="A206" s="5"/>
      <c r="B206" s="9"/>
      <c r="C206" s="181" t="s">
        <v>476</v>
      </c>
      <c r="D206" s="190"/>
      <c r="E206" s="190"/>
      <c r="F206" s="190"/>
      <c r="G206" s="183" t="s">
        <v>193</v>
      </c>
      <c r="H206" s="187" t="s">
        <v>97</v>
      </c>
      <c r="I206" s="166">
        <v>2159</v>
      </c>
      <c r="J206" s="165"/>
      <c r="K206" s="184">
        <f t="shared" si="11"/>
        <v>0</v>
      </c>
      <c r="L206" s="10"/>
      <c r="M206" s="5"/>
    </row>
    <row r="207" spans="1:13" ht="45">
      <c r="A207" s="5"/>
      <c r="B207" s="9"/>
      <c r="C207" s="181" t="s">
        <v>477</v>
      </c>
      <c r="D207" s="190"/>
      <c r="E207" s="190"/>
      <c r="F207" s="190"/>
      <c r="G207" s="183" t="s">
        <v>214</v>
      </c>
      <c r="H207" s="182" t="s">
        <v>86</v>
      </c>
      <c r="I207" s="166">
        <v>1</v>
      </c>
      <c r="J207" s="165"/>
      <c r="K207" s="184">
        <f t="shared" si="11"/>
        <v>0</v>
      </c>
      <c r="L207" s="10"/>
      <c r="M207" s="5"/>
    </row>
    <row r="208" spans="1:13" ht="30">
      <c r="A208" s="5"/>
      <c r="B208" s="9"/>
      <c r="C208" s="181" t="s">
        <v>478</v>
      </c>
      <c r="D208" s="190"/>
      <c r="E208" s="190"/>
      <c r="F208" s="190"/>
      <c r="G208" s="183" t="s">
        <v>215</v>
      </c>
      <c r="H208" s="182" t="s">
        <v>86</v>
      </c>
      <c r="I208" s="166">
        <v>8</v>
      </c>
      <c r="J208" s="165"/>
      <c r="K208" s="184">
        <f t="shared" si="11"/>
        <v>0</v>
      </c>
      <c r="L208" s="10"/>
      <c r="M208" s="5"/>
    </row>
    <row r="209" spans="1:13" ht="30">
      <c r="A209" s="5"/>
      <c r="B209" s="9"/>
      <c r="C209" s="181" t="s">
        <v>479</v>
      </c>
      <c r="D209" s="190"/>
      <c r="E209" s="190"/>
      <c r="F209" s="190"/>
      <c r="G209" s="183" t="s">
        <v>216</v>
      </c>
      <c r="H209" s="182" t="s">
        <v>86</v>
      </c>
      <c r="I209" s="166">
        <v>5</v>
      </c>
      <c r="J209" s="165"/>
      <c r="K209" s="184">
        <f t="shared" si="11"/>
        <v>0</v>
      </c>
      <c r="L209" s="10"/>
      <c r="M209" s="5"/>
    </row>
    <row r="210" spans="1:13" ht="30">
      <c r="A210" s="5"/>
      <c r="B210" s="9"/>
      <c r="C210" s="181" t="s">
        <v>480</v>
      </c>
      <c r="D210" s="190"/>
      <c r="E210" s="190"/>
      <c r="F210" s="190"/>
      <c r="G210" s="183" t="s">
        <v>217</v>
      </c>
      <c r="H210" s="182" t="s">
        <v>86</v>
      </c>
      <c r="I210" s="166">
        <v>1</v>
      </c>
      <c r="J210" s="165"/>
      <c r="K210" s="184">
        <f t="shared" si="11"/>
        <v>0</v>
      </c>
      <c r="L210" s="10"/>
      <c r="M210" s="5"/>
    </row>
    <row r="211" spans="1:13" ht="30">
      <c r="A211" s="5"/>
      <c r="B211" s="9"/>
      <c r="C211" s="181" t="s">
        <v>481</v>
      </c>
      <c r="D211" s="190"/>
      <c r="E211" s="190"/>
      <c r="F211" s="190"/>
      <c r="G211" s="183" t="s">
        <v>218</v>
      </c>
      <c r="H211" s="182" t="s">
        <v>86</v>
      </c>
      <c r="I211" s="166">
        <v>1</v>
      </c>
      <c r="J211" s="165"/>
      <c r="K211" s="184">
        <f t="shared" si="11"/>
        <v>0</v>
      </c>
      <c r="L211" s="10"/>
      <c r="M211" s="5"/>
    </row>
    <row r="212" spans="1:13" ht="30">
      <c r="A212" s="5"/>
      <c r="B212" s="9"/>
      <c r="C212" s="181" t="s">
        <v>482</v>
      </c>
      <c r="D212" s="190"/>
      <c r="E212" s="190"/>
      <c r="F212" s="190"/>
      <c r="G212" s="183" t="s">
        <v>219</v>
      </c>
      <c r="H212" s="182" t="s">
        <v>86</v>
      </c>
      <c r="I212" s="166">
        <v>5</v>
      </c>
      <c r="J212" s="165"/>
      <c r="K212" s="184">
        <f t="shared" si="11"/>
        <v>0</v>
      </c>
      <c r="L212" s="10"/>
      <c r="M212" s="5"/>
    </row>
    <row r="213" spans="1:13" ht="15.6">
      <c r="A213" s="5"/>
      <c r="B213" s="9"/>
      <c r="C213" s="181" t="s">
        <v>483</v>
      </c>
      <c r="D213" s="190"/>
      <c r="E213" s="190"/>
      <c r="F213" s="190"/>
      <c r="G213" s="183" t="s">
        <v>220</v>
      </c>
      <c r="H213" s="182" t="s">
        <v>86</v>
      </c>
      <c r="I213" s="166">
        <v>6</v>
      </c>
      <c r="J213" s="165"/>
      <c r="K213" s="184">
        <f t="shared" si="11"/>
        <v>0</v>
      </c>
      <c r="L213" s="10"/>
      <c r="M213" s="5"/>
    </row>
    <row r="214" spans="1:13" ht="30">
      <c r="A214" s="5"/>
      <c r="B214" s="9"/>
      <c r="C214" s="181" t="s">
        <v>484</v>
      </c>
      <c r="D214" s="190"/>
      <c r="E214" s="190"/>
      <c r="F214" s="190"/>
      <c r="G214" s="183" t="s">
        <v>221</v>
      </c>
      <c r="H214" s="182" t="s">
        <v>83</v>
      </c>
      <c r="I214" s="166">
        <v>11</v>
      </c>
      <c r="J214" s="165"/>
      <c r="K214" s="184">
        <f t="shared" si="11"/>
        <v>0</v>
      </c>
      <c r="L214" s="10"/>
      <c r="M214" s="5"/>
    </row>
    <row r="215" spans="1:13" ht="15.6">
      <c r="A215" s="5"/>
      <c r="B215" s="9"/>
      <c r="C215" s="181" t="s">
        <v>485</v>
      </c>
      <c r="D215" s="190"/>
      <c r="E215" s="190"/>
      <c r="F215" s="190"/>
      <c r="G215" s="183" t="s">
        <v>222</v>
      </c>
      <c r="H215" s="182" t="s">
        <v>83</v>
      </c>
      <c r="I215" s="166">
        <v>8</v>
      </c>
      <c r="J215" s="165"/>
      <c r="K215" s="184">
        <f t="shared" si="11"/>
        <v>0</v>
      </c>
      <c r="L215" s="10"/>
      <c r="M215" s="5"/>
    </row>
    <row r="216" spans="1:13" ht="30">
      <c r="A216" s="5"/>
      <c r="B216" s="9"/>
      <c r="C216" s="181" t="s">
        <v>486</v>
      </c>
      <c r="D216" s="190"/>
      <c r="E216" s="190"/>
      <c r="F216" s="190"/>
      <c r="G216" s="183" t="s">
        <v>223</v>
      </c>
      <c r="H216" s="182" t="s">
        <v>100</v>
      </c>
      <c r="I216" s="166">
        <v>0.5</v>
      </c>
      <c r="J216" s="165"/>
      <c r="K216" s="184">
        <f t="shared" si="11"/>
        <v>0</v>
      </c>
      <c r="L216" s="10"/>
      <c r="M216" s="5"/>
    </row>
    <row r="217" spans="1:13" ht="30">
      <c r="A217" s="5"/>
      <c r="B217" s="9"/>
      <c r="C217" s="181" t="s">
        <v>487</v>
      </c>
      <c r="D217" s="190"/>
      <c r="E217" s="190"/>
      <c r="F217" s="190"/>
      <c r="G217" s="183" t="s">
        <v>224</v>
      </c>
      <c r="H217" s="182" t="s">
        <v>100</v>
      </c>
      <c r="I217" s="166">
        <v>60</v>
      </c>
      <c r="J217" s="165"/>
      <c r="K217" s="184">
        <f t="shared" si="11"/>
        <v>0</v>
      </c>
      <c r="L217" s="10"/>
      <c r="M217" s="5"/>
    </row>
    <row r="218" spans="1:13" ht="30">
      <c r="A218" s="5"/>
      <c r="B218" s="9"/>
      <c r="C218" s="181" t="s">
        <v>488</v>
      </c>
      <c r="D218" s="190"/>
      <c r="E218" s="190"/>
      <c r="F218" s="190"/>
      <c r="G218" s="183" t="s">
        <v>225</v>
      </c>
      <c r="H218" s="182" t="s">
        <v>83</v>
      </c>
      <c r="I218" s="166">
        <v>6</v>
      </c>
      <c r="J218" s="165"/>
      <c r="K218" s="184">
        <f t="shared" si="11"/>
        <v>0</v>
      </c>
      <c r="L218" s="10"/>
      <c r="M218" s="5"/>
    </row>
    <row r="219" spans="1:13" ht="19.5" customHeight="1">
      <c r="A219" s="5"/>
      <c r="B219" s="9"/>
      <c r="C219" s="181" t="s">
        <v>489</v>
      </c>
      <c r="D219" s="190"/>
      <c r="E219" s="190"/>
      <c r="F219" s="190"/>
      <c r="G219" s="183" t="s">
        <v>226</v>
      </c>
      <c r="H219" s="182" t="s">
        <v>86</v>
      </c>
      <c r="I219" s="166">
        <v>8</v>
      </c>
      <c r="J219" s="165"/>
      <c r="K219" s="184">
        <f t="shared" si="11"/>
        <v>0</v>
      </c>
      <c r="L219" s="10"/>
      <c r="M219" s="5"/>
    </row>
    <row r="220" spans="1:13" ht="19.5" customHeight="1">
      <c r="A220" s="5"/>
      <c r="B220" s="9"/>
      <c r="C220" s="181" t="s">
        <v>490</v>
      </c>
      <c r="D220" s="190"/>
      <c r="E220" s="190"/>
      <c r="F220" s="190"/>
      <c r="G220" s="183" t="s">
        <v>227</v>
      </c>
      <c r="H220" s="182" t="s">
        <v>86</v>
      </c>
      <c r="I220" s="166">
        <v>16</v>
      </c>
      <c r="J220" s="165"/>
      <c r="K220" s="184">
        <f t="shared" si="11"/>
        <v>0</v>
      </c>
      <c r="L220" s="10"/>
      <c r="M220" s="5"/>
    </row>
    <row r="221" spans="1:13" ht="19.5" customHeight="1">
      <c r="A221" s="5"/>
      <c r="B221" s="9"/>
      <c r="C221" s="181" t="s">
        <v>491</v>
      </c>
      <c r="D221" s="190"/>
      <c r="E221" s="190"/>
      <c r="F221" s="190"/>
      <c r="G221" s="183" t="s">
        <v>228</v>
      </c>
      <c r="H221" s="182" t="s">
        <v>86</v>
      </c>
      <c r="I221" s="166">
        <v>2</v>
      </c>
      <c r="J221" s="165"/>
      <c r="K221" s="184">
        <f t="shared" si="11"/>
        <v>0</v>
      </c>
      <c r="L221" s="10"/>
      <c r="M221" s="5"/>
    </row>
    <row r="222" spans="1:13" ht="19.5" customHeight="1">
      <c r="A222" s="5"/>
      <c r="B222" s="9"/>
      <c r="C222" s="181" t="s">
        <v>492</v>
      </c>
      <c r="D222" s="190"/>
      <c r="E222" s="190"/>
      <c r="F222" s="190"/>
      <c r="G222" s="183" t="s">
        <v>229</v>
      </c>
      <c r="H222" s="182" t="s">
        <v>86</v>
      </c>
      <c r="I222" s="166">
        <v>2</v>
      </c>
      <c r="J222" s="165"/>
      <c r="K222" s="184">
        <f t="shared" si="11"/>
        <v>0</v>
      </c>
      <c r="L222" s="10"/>
      <c r="M222" s="5"/>
    </row>
    <row r="223" spans="1:13" ht="15.6">
      <c r="A223" s="5"/>
      <c r="B223" s="9"/>
      <c r="C223" s="181" t="s">
        <v>493</v>
      </c>
      <c r="D223" s="190"/>
      <c r="E223" s="190"/>
      <c r="F223" s="190"/>
      <c r="G223" s="183" t="s">
        <v>230</v>
      </c>
      <c r="H223" s="182" t="s">
        <v>86</v>
      </c>
      <c r="I223" s="166">
        <v>8</v>
      </c>
      <c r="J223" s="165"/>
      <c r="K223" s="184">
        <f t="shared" si="11"/>
        <v>0</v>
      </c>
      <c r="L223" s="10"/>
      <c r="M223" s="5"/>
    </row>
    <row r="224" spans="1:13" ht="30">
      <c r="A224" s="5"/>
      <c r="B224" s="9"/>
      <c r="C224" s="181" t="s">
        <v>494</v>
      </c>
      <c r="D224" s="190"/>
      <c r="E224" s="190"/>
      <c r="F224" s="190"/>
      <c r="G224" s="183" t="s">
        <v>231</v>
      </c>
      <c r="H224" s="182" t="s">
        <v>86</v>
      </c>
      <c r="I224" s="166">
        <v>8</v>
      </c>
      <c r="J224" s="165"/>
      <c r="K224" s="184">
        <f t="shared" si="11"/>
        <v>0</v>
      </c>
      <c r="L224" s="10"/>
      <c r="M224" s="5"/>
    </row>
    <row r="225" spans="1:13" ht="45">
      <c r="A225" s="5"/>
      <c r="B225" s="9"/>
      <c r="C225" s="181" t="s">
        <v>495</v>
      </c>
      <c r="D225" s="190"/>
      <c r="E225" s="190"/>
      <c r="F225" s="190"/>
      <c r="G225" s="183" t="s">
        <v>232</v>
      </c>
      <c r="H225" s="182" t="s">
        <v>86</v>
      </c>
      <c r="I225" s="166">
        <v>4</v>
      </c>
      <c r="J225" s="165"/>
      <c r="K225" s="184">
        <f t="shared" si="11"/>
        <v>0</v>
      </c>
      <c r="L225" s="10"/>
      <c r="M225" s="5"/>
    </row>
    <row r="226" spans="1:13" ht="45">
      <c r="A226" s="5"/>
      <c r="B226" s="9"/>
      <c r="C226" s="181" t="s">
        <v>496</v>
      </c>
      <c r="D226" s="190"/>
      <c r="E226" s="190"/>
      <c r="F226" s="190"/>
      <c r="G226" s="183" t="s">
        <v>233</v>
      </c>
      <c r="H226" s="182" t="s">
        <v>86</v>
      </c>
      <c r="I226" s="166">
        <v>72</v>
      </c>
      <c r="J226" s="165"/>
      <c r="K226" s="184">
        <f t="shared" si="11"/>
        <v>0</v>
      </c>
      <c r="L226" s="10"/>
      <c r="M226" s="5"/>
    </row>
    <row r="227" spans="1:13" ht="15.6">
      <c r="A227" s="5"/>
      <c r="B227" s="9"/>
      <c r="C227" s="181" t="s">
        <v>497</v>
      </c>
      <c r="D227" s="190"/>
      <c r="E227" s="190"/>
      <c r="F227" s="190"/>
      <c r="G227" s="183" t="s">
        <v>234</v>
      </c>
      <c r="H227" s="182" t="s">
        <v>86</v>
      </c>
      <c r="I227" s="166">
        <v>8</v>
      </c>
      <c r="J227" s="165"/>
      <c r="K227" s="184">
        <f t="shared" si="11"/>
        <v>0</v>
      </c>
      <c r="L227" s="10"/>
      <c r="M227" s="5"/>
    </row>
    <row r="228" spans="1:13" ht="15.6">
      <c r="A228" s="5"/>
      <c r="B228" s="9"/>
      <c r="C228" s="181" t="s">
        <v>498</v>
      </c>
      <c r="D228" s="190"/>
      <c r="E228" s="190"/>
      <c r="F228" s="190"/>
      <c r="G228" s="183" t="s">
        <v>235</v>
      </c>
      <c r="H228" s="182" t="s">
        <v>86</v>
      </c>
      <c r="I228" s="166">
        <v>8</v>
      </c>
      <c r="J228" s="165"/>
      <c r="K228" s="184">
        <f t="shared" si="11"/>
        <v>0</v>
      </c>
      <c r="L228" s="10"/>
      <c r="M228" s="5"/>
    </row>
    <row r="229" spans="1:13" ht="30">
      <c r="A229" s="5"/>
      <c r="B229" s="9"/>
      <c r="C229" s="181" t="s">
        <v>499</v>
      </c>
      <c r="D229" s="190"/>
      <c r="E229" s="190"/>
      <c r="F229" s="190"/>
      <c r="G229" s="183" t="s">
        <v>236</v>
      </c>
      <c r="H229" s="182" t="s">
        <v>86</v>
      </c>
      <c r="I229" s="166">
        <v>8</v>
      </c>
      <c r="J229" s="165"/>
      <c r="K229" s="184">
        <f t="shared" si="11"/>
        <v>0</v>
      </c>
      <c r="L229" s="10"/>
      <c r="M229" s="5"/>
    </row>
    <row r="230" spans="1:13" ht="15.6">
      <c r="A230" s="5"/>
      <c r="B230" s="9"/>
      <c r="C230" s="181" t="s">
        <v>500</v>
      </c>
      <c r="D230" s="190"/>
      <c r="E230" s="190"/>
      <c r="F230" s="190"/>
      <c r="G230" s="183" t="s">
        <v>237</v>
      </c>
      <c r="H230" s="182" t="s">
        <v>86</v>
      </c>
      <c r="I230" s="166">
        <v>14</v>
      </c>
      <c r="J230" s="165"/>
      <c r="K230" s="184">
        <f t="shared" si="11"/>
        <v>0</v>
      </c>
      <c r="L230" s="10"/>
      <c r="M230" s="5"/>
    </row>
    <row r="231" spans="1:13" ht="15.6">
      <c r="A231" s="5"/>
      <c r="B231" s="9"/>
      <c r="C231" s="181" t="s">
        <v>501</v>
      </c>
      <c r="D231" s="190"/>
      <c r="E231" s="190"/>
      <c r="F231" s="190"/>
      <c r="G231" s="183" t="s">
        <v>238</v>
      </c>
      <c r="H231" s="182" t="s">
        <v>86</v>
      </c>
      <c r="I231" s="166">
        <v>8</v>
      </c>
      <c r="J231" s="165"/>
      <c r="K231" s="184">
        <f t="shared" si="11"/>
        <v>0</v>
      </c>
      <c r="L231" s="10"/>
      <c r="M231" s="5"/>
    </row>
    <row r="232" spans="1:13" ht="15.6">
      <c r="A232" s="5"/>
      <c r="B232" s="9"/>
      <c r="C232" s="181" t="s">
        <v>502</v>
      </c>
      <c r="D232" s="190"/>
      <c r="E232" s="190"/>
      <c r="F232" s="190"/>
      <c r="G232" s="183" t="s">
        <v>239</v>
      </c>
      <c r="H232" s="182" t="s">
        <v>86</v>
      </c>
      <c r="I232" s="166">
        <v>5</v>
      </c>
      <c r="J232" s="165"/>
      <c r="K232" s="184">
        <f t="shared" si="11"/>
        <v>0</v>
      </c>
      <c r="L232" s="10"/>
      <c r="M232" s="5"/>
    </row>
    <row r="233" spans="1:13" ht="15.6">
      <c r="A233" s="5"/>
      <c r="B233" s="9"/>
      <c r="C233" s="181" t="s">
        <v>503</v>
      </c>
      <c r="D233" s="190"/>
      <c r="E233" s="190"/>
      <c r="F233" s="190"/>
      <c r="G233" s="183" t="s">
        <v>240</v>
      </c>
      <c r="H233" s="182" t="s">
        <v>86</v>
      </c>
      <c r="I233" s="166">
        <v>2</v>
      </c>
      <c r="J233" s="165"/>
      <c r="K233" s="184">
        <f t="shared" si="11"/>
        <v>0</v>
      </c>
      <c r="L233" s="10"/>
      <c r="M233" s="5"/>
    </row>
    <row r="234" spans="1:13" ht="18.75" customHeight="1">
      <c r="A234" s="5"/>
      <c r="B234" s="9"/>
      <c r="C234" s="181" t="s">
        <v>504</v>
      </c>
      <c r="D234" s="190"/>
      <c r="E234" s="190"/>
      <c r="F234" s="190"/>
      <c r="G234" s="183" t="s">
        <v>241</v>
      </c>
      <c r="H234" s="182" t="s">
        <v>86</v>
      </c>
      <c r="I234" s="166">
        <v>5</v>
      </c>
      <c r="J234" s="165"/>
      <c r="K234" s="184">
        <f t="shared" si="11"/>
        <v>0</v>
      </c>
      <c r="L234" s="10"/>
      <c r="M234" s="5"/>
    </row>
    <row r="235" spans="1:13" ht="18.75" customHeight="1">
      <c r="A235" s="5"/>
      <c r="B235" s="9"/>
      <c r="C235" s="181" t="s">
        <v>505</v>
      </c>
      <c r="D235" s="190"/>
      <c r="E235" s="190"/>
      <c r="F235" s="190"/>
      <c r="G235" s="183" t="s">
        <v>242</v>
      </c>
      <c r="H235" s="182" t="s">
        <v>86</v>
      </c>
      <c r="I235" s="166">
        <v>8</v>
      </c>
      <c r="J235" s="165"/>
      <c r="K235" s="184">
        <f t="shared" si="11"/>
        <v>0</v>
      </c>
      <c r="L235" s="10"/>
      <c r="M235" s="5"/>
    </row>
    <row r="236" spans="1:13" ht="18.75" customHeight="1">
      <c r="A236" s="5"/>
      <c r="B236" s="9"/>
      <c r="C236" s="181" t="s">
        <v>506</v>
      </c>
      <c r="D236" s="190"/>
      <c r="E236" s="190"/>
      <c r="F236" s="190"/>
      <c r="G236" s="183" t="s">
        <v>243</v>
      </c>
      <c r="H236" s="182" t="s">
        <v>86</v>
      </c>
      <c r="I236" s="166">
        <v>1</v>
      </c>
      <c r="J236" s="165"/>
      <c r="K236" s="184">
        <f t="shared" si="11"/>
        <v>0</v>
      </c>
      <c r="L236" s="10"/>
      <c r="M236" s="5"/>
    </row>
    <row r="237" spans="1:13" ht="15.6">
      <c r="A237" s="5"/>
      <c r="B237" s="9"/>
      <c r="C237" s="181" t="s">
        <v>507</v>
      </c>
      <c r="D237" s="190"/>
      <c r="E237" s="190"/>
      <c r="F237" s="190"/>
      <c r="G237" s="183" t="s">
        <v>244</v>
      </c>
      <c r="H237" s="182" t="s">
        <v>86</v>
      </c>
      <c r="I237" s="166">
        <v>8</v>
      </c>
      <c r="J237" s="165"/>
      <c r="K237" s="184">
        <f t="shared" si="11"/>
        <v>0</v>
      </c>
      <c r="L237" s="10"/>
      <c r="M237" s="5"/>
    </row>
    <row r="238" spans="1:13" ht="30">
      <c r="A238" s="5"/>
      <c r="B238" s="9"/>
      <c r="C238" s="181" t="s">
        <v>508</v>
      </c>
      <c r="D238" s="190"/>
      <c r="E238" s="190"/>
      <c r="F238" s="190"/>
      <c r="G238" s="183" t="s">
        <v>245</v>
      </c>
      <c r="H238" s="182" t="s">
        <v>86</v>
      </c>
      <c r="I238" s="166">
        <v>1</v>
      </c>
      <c r="J238" s="165"/>
      <c r="K238" s="184">
        <f t="shared" si="11"/>
        <v>0</v>
      </c>
      <c r="L238" s="10"/>
      <c r="M238" s="5"/>
    </row>
    <row r="239" spans="1:13" s="5" customFormat="1" ht="15.6">
      <c r="B239" s="9"/>
      <c r="C239" s="211" t="str">
        <f>+CONCATENATE("SUB TOTAL ",C197,"",D197)</f>
        <v>SUB TOTAL 6.3. SEDIMENTADOR (DECANTADOR)</v>
      </c>
      <c r="D239" s="212"/>
      <c r="E239" s="212"/>
      <c r="F239" s="212"/>
      <c r="G239" s="212"/>
      <c r="H239" s="212"/>
      <c r="I239" s="212"/>
      <c r="J239" s="213"/>
      <c r="K239" s="188">
        <f>SUM(K197:K238)</f>
        <v>0</v>
      </c>
      <c r="L239" s="10"/>
    </row>
    <row r="240" spans="1:13" ht="15.6">
      <c r="A240" s="5"/>
      <c r="B240" s="9"/>
      <c r="C240" s="191" t="s">
        <v>509</v>
      </c>
      <c r="D240" s="208" t="s">
        <v>246</v>
      </c>
      <c r="E240" s="209"/>
      <c r="F240" s="209"/>
      <c r="G240" s="209"/>
      <c r="H240" s="209"/>
      <c r="I240" s="209"/>
      <c r="J240" s="209"/>
      <c r="K240" s="210"/>
      <c r="L240" s="10"/>
      <c r="M240" s="5"/>
    </row>
    <row r="241" spans="1:13" ht="17.399999999999999">
      <c r="A241" s="5"/>
      <c r="B241" s="9"/>
      <c r="C241" s="181" t="s">
        <v>510</v>
      </c>
      <c r="D241" s="190"/>
      <c r="E241" s="190"/>
      <c r="F241" s="190"/>
      <c r="G241" s="183" t="s">
        <v>99</v>
      </c>
      <c r="H241" s="182" t="s">
        <v>85</v>
      </c>
      <c r="I241" s="166">
        <v>391</v>
      </c>
      <c r="J241" s="165"/>
      <c r="K241" s="184">
        <f t="shared" ref="K241:K287" si="12">+ROUND(I241*J241,0)</f>
        <v>0</v>
      </c>
      <c r="L241" s="10"/>
      <c r="M241" s="5"/>
    </row>
    <row r="242" spans="1:13" ht="17.399999999999999">
      <c r="A242" s="5"/>
      <c r="B242" s="9"/>
      <c r="C242" s="181" t="s">
        <v>511</v>
      </c>
      <c r="D242" s="190"/>
      <c r="E242" s="190"/>
      <c r="F242" s="190"/>
      <c r="G242" s="183" t="s">
        <v>161</v>
      </c>
      <c r="H242" s="187" t="s">
        <v>84</v>
      </c>
      <c r="I242" s="166">
        <v>424</v>
      </c>
      <c r="J242" s="165"/>
      <c r="K242" s="184">
        <f t="shared" si="12"/>
        <v>0</v>
      </c>
      <c r="L242" s="10"/>
      <c r="M242" s="5"/>
    </row>
    <row r="243" spans="1:13" ht="17.399999999999999">
      <c r="A243" s="5"/>
      <c r="B243" s="9"/>
      <c r="C243" s="181" t="s">
        <v>512</v>
      </c>
      <c r="D243" s="190"/>
      <c r="E243" s="190"/>
      <c r="F243" s="190"/>
      <c r="G243" s="183" t="s">
        <v>162</v>
      </c>
      <c r="H243" s="187" t="s">
        <v>84</v>
      </c>
      <c r="I243" s="166">
        <v>170</v>
      </c>
      <c r="J243" s="165"/>
      <c r="K243" s="184">
        <f t="shared" si="12"/>
        <v>0</v>
      </c>
      <c r="L243" s="10"/>
      <c r="M243" s="5"/>
    </row>
    <row r="244" spans="1:13" ht="17.399999999999999">
      <c r="A244" s="5"/>
      <c r="B244" s="9"/>
      <c r="C244" s="181" t="s">
        <v>513</v>
      </c>
      <c r="D244" s="190"/>
      <c r="E244" s="190"/>
      <c r="F244" s="190"/>
      <c r="G244" s="183" t="s">
        <v>163</v>
      </c>
      <c r="H244" s="187" t="s">
        <v>84</v>
      </c>
      <c r="I244" s="166">
        <v>87</v>
      </c>
      <c r="J244" s="165"/>
      <c r="K244" s="184">
        <f t="shared" si="12"/>
        <v>0</v>
      </c>
      <c r="L244" s="10"/>
      <c r="M244" s="5"/>
    </row>
    <row r="245" spans="1:13" ht="30">
      <c r="A245" s="5"/>
      <c r="B245" s="9"/>
      <c r="C245" s="181" t="s">
        <v>514</v>
      </c>
      <c r="D245" s="190"/>
      <c r="E245" s="190"/>
      <c r="F245" s="190"/>
      <c r="G245" s="183" t="s">
        <v>164</v>
      </c>
      <c r="H245" s="187" t="s">
        <v>97</v>
      </c>
      <c r="I245" s="166">
        <v>83355</v>
      </c>
      <c r="J245" s="165"/>
      <c r="K245" s="184">
        <f t="shared" si="12"/>
        <v>0</v>
      </c>
      <c r="L245" s="10"/>
      <c r="M245" s="5"/>
    </row>
    <row r="246" spans="1:13" ht="30">
      <c r="A246" s="5"/>
      <c r="B246" s="9"/>
      <c r="C246" s="181" t="s">
        <v>515</v>
      </c>
      <c r="D246" s="190"/>
      <c r="E246" s="190"/>
      <c r="F246" s="190"/>
      <c r="G246" s="183" t="s">
        <v>169</v>
      </c>
      <c r="H246" s="187" t="s">
        <v>97</v>
      </c>
      <c r="I246" s="166">
        <v>2610</v>
      </c>
      <c r="J246" s="165"/>
      <c r="K246" s="184">
        <f t="shared" si="12"/>
        <v>0</v>
      </c>
      <c r="L246" s="10"/>
      <c r="M246" s="5"/>
    </row>
    <row r="247" spans="1:13" ht="30">
      <c r="A247" s="5"/>
      <c r="B247" s="9"/>
      <c r="C247" s="181" t="s">
        <v>516</v>
      </c>
      <c r="D247" s="190"/>
      <c r="E247" s="190"/>
      <c r="F247" s="190"/>
      <c r="G247" s="183" t="s">
        <v>182</v>
      </c>
      <c r="H247" s="187" t="s">
        <v>86</v>
      </c>
      <c r="I247" s="166">
        <v>1</v>
      </c>
      <c r="J247" s="165"/>
      <c r="K247" s="184">
        <f t="shared" si="12"/>
        <v>0</v>
      </c>
      <c r="L247" s="10"/>
      <c r="M247" s="5"/>
    </row>
    <row r="248" spans="1:13" ht="15.6">
      <c r="A248" s="5"/>
      <c r="B248" s="9"/>
      <c r="C248" s="181" t="s">
        <v>517</v>
      </c>
      <c r="D248" s="190"/>
      <c r="E248" s="190"/>
      <c r="F248" s="190"/>
      <c r="G248" s="183" t="s">
        <v>192</v>
      </c>
      <c r="H248" s="187" t="s">
        <v>83</v>
      </c>
      <c r="I248" s="166">
        <v>207</v>
      </c>
      <c r="J248" s="165"/>
      <c r="K248" s="184">
        <f t="shared" si="12"/>
        <v>0</v>
      </c>
      <c r="L248" s="10"/>
      <c r="M248" s="5"/>
    </row>
    <row r="249" spans="1:13" ht="30">
      <c r="A249" s="5"/>
      <c r="B249" s="9"/>
      <c r="C249" s="181" t="s">
        <v>518</v>
      </c>
      <c r="D249" s="190"/>
      <c r="E249" s="190"/>
      <c r="F249" s="190"/>
      <c r="G249" s="183" t="s">
        <v>193</v>
      </c>
      <c r="H249" s="187" t="s">
        <v>97</v>
      </c>
      <c r="I249" s="166">
        <v>717</v>
      </c>
      <c r="J249" s="165"/>
      <c r="K249" s="184">
        <f t="shared" si="12"/>
        <v>0</v>
      </c>
      <c r="L249" s="10"/>
      <c r="M249" s="5"/>
    </row>
    <row r="250" spans="1:13" ht="30">
      <c r="A250" s="5"/>
      <c r="B250" s="9"/>
      <c r="C250" s="181" t="s">
        <v>519</v>
      </c>
      <c r="D250" s="190"/>
      <c r="E250" s="190"/>
      <c r="F250" s="190"/>
      <c r="G250" s="183" t="s">
        <v>198</v>
      </c>
      <c r="H250" s="187" t="s">
        <v>86</v>
      </c>
      <c r="I250" s="166">
        <v>24</v>
      </c>
      <c r="J250" s="165"/>
      <c r="K250" s="184">
        <f t="shared" si="12"/>
        <v>0</v>
      </c>
      <c r="L250" s="10"/>
      <c r="M250" s="5"/>
    </row>
    <row r="251" spans="1:13" ht="30">
      <c r="A251" s="5"/>
      <c r="B251" s="9"/>
      <c r="C251" s="181" t="s">
        <v>520</v>
      </c>
      <c r="D251" s="190"/>
      <c r="E251" s="190"/>
      <c r="F251" s="190"/>
      <c r="G251" s="183" t="s">
        <v>202</v>
      </c>
      <c r="H251" s="187" t="s">
        <v>86</v>
      </c>
      <c r="I251" s="166">
        <v>14</v>
      </c>
      <c r="J251" s="165"/>
      <c r="K251" s="184">
        <f t="shared" si="12"/>
        <v>0</v>
      </c>
      <c r="L251" s="10"/>
      <c r="M251" s="5"/>
    </row>
    <row r="252" spans="1:13" ht="30">
      <c r="A252" s="5"/>
      <c r="B252" s="9"/>
      <c r="C252" s="181" t="s">
        <v>521</v>
      </c>
      <c r="D252" s="190"/>
      <c r="E252" s="190"/>
      <c r="F252" s="190"/>
      <c r="G252" s="183" t="s">
        <v>206</v>
      </c>
      <c r="H252" s="187" t="s">
        <v>86</v>
      </c>
      <c r="I252" s="166">
        <v>1</v>
      </c>
      <c r="J252" s="165"/>
      <c r="K252" s="184">
        <f t="shared" si="12"/>
        <v>0</v>
      </c>
      <c r="L252" s="10"/>
      <c r="M252" s="5"/>
    </row>
    <row r="253" spans="1:13" ht="15.6">
      <c r="A253" s="5"/>
      <c r="B253" s="9"/>
      <c r="C253" s="181" t="s">
        <v>522</v>
      </c>
      <c r="D253" s="190"/>
      <c r="E253" s="190"/>
      <c r="F253" s="190"/>
      <c r="G253" s="183" t="s">
        <v>207</v>
      </c>
      <c r="H253" s="187" t="s">
        <v>86</v>
      </c>
      <c r="I253" s="166">
        <v>10</v>
      </c>
      <c r="J253" s="165"/>
      <c r="K253" s="184">
        <f t="shared" si="12"/>
        <v>0</v>
      </c>
      <c r="L253" s="10"/>
      <c r="M253" s="5"/>
    </row>
    <row r="254" spans="1:13" ht="15.6">
      <c r="A254" s="5"/>
      <c r="B254" s="9"/>
      <c r="C254" s="181" t="s">
        <v>523</v>
      </c>
      <c r="D254" s="190"/>
      <c r="E254" s="190"/>
      <c r="F254" s="190"/>
      <c r="G254" s="183" t="s">
        <v>220</v>
      </c>
      <c r="H254" s="187" t="s">
        <v>86</v>
      </c>
      <c r="I254" s="166">
        <v>2</v>
      </c>
      <c r="J254" s="165"/>
      <c r="K254" s="184">
        <f t="shared" si="12"/>
        <v>0</v>
      </c>
      <c r="L254" s="10"/>
      <c r="M254" s="5"/>
    </row>
    <row r="255" spans="1:13" ht="30">
      <c r="A255" s="5"/>
      <c r="B255" s="9"/>
      <c r="C255" s="181" t="s">
        <v>524</v>
      </c>
      <c r="D255" s="190"/>
      <c r="E255" s="190"/>
      <c r="F255" s="190"/>
      <c r="G255" s="183" t="s">
        <v>223</v>
      </c>
      <c r="H255" s="182" t="s">
        <v>100</v>
      </c>
      <c r="I255" s="166">
        <v>58</v>
      </c>
      <c r="J255" s="165"/>
      <c r="K255" s="184">
        <f t="shared" si="12"/>
        <v>0</v>
      </c>
      <c r="L255" s="10"/>
      <c r="M255" s="5"/>
    </row>
    <row r="256" spans="1:13" ht="30">
      <c r="A256" s="5"/>
      <c r="B256" s="9"/>
      <c r="C256" s="181" t="s">
        <v>525</v>
      </c>
      <c r="D256" s="190"/>
      <c r="E256" s="190"/>
      <c r="F256" s="190"/>
      <c r="G256" s="183" t="s">
        <v>225</v>
      </c>
      <c r="H256" s="182" t="s">
        <v>83</v>
      </c>
      <c r="I256" s="166">
        <v>3</v>
      </c>
      <c r="J256" s="165"/>
      <c r="K256" s="184">
        <f t="shared" si="12"/>
        <v>0</v>
      </c>
      <c r="L256" s="10"/>
      <c r="M256" s="5"/>
    </row>
    <row r="257" spans="1:13" ht="17.25" customHeight="1">
      <c r="A257" s="5"/>
      <c r="B257" s="9"/>
      <c r="C257" s="181" t="s">
        <v>526</v>
      </c>
      <c r="D257" s="190"/>
      <c r="E257" s="190"/>
      <c r="F257" s="190"/>
      <c r="G257" s="183" t="s">
        <v>229</v>
      </c>
      <c r="H257" s="187" t="s">
        <v>86</v>
      </c>
      <c r="I257" s="166">
        <v>2</v>
      </c>
      <c r="J257" s="165"/>
      <c r="K257" s="184">
        <f t="shared" si="12"/>
        <v>0</v>
      </c>
      <c r="L257" s="10"/>
      <c r="M257" s="5"/>
    </row>
    <row r="258" spans="1:13" ht="15.6">
      <c r="A258" s="5"/>
      <c r="B258" s="9"/>
      <c r="C258" s="181" t="s">
        <v>527</v>
      </c>
      <c r="D258" s="190"/>
      <c r="E258" s="190"/>
      <c r="F258" s="190"/>
      <c r="G258" s="183" t="s">
        <v>240</v>
      </c>
      <c r="H258" s="187" t="s">
        <v>86</v>
      </c>
      <c r="I258" s="166">
        <v>2</v>
      </c>
      <c r="J258" s="165"/>
      <c r="K258" s="184">
        <f t="shared" si="12"/>
        <v>0</v>
      </c>
      <c r="L258" s="10"/>
      <c r="M258" s="5"/>
    </row>
    <row r="259" spans="1:13" ht="30">
      <c r="A259" s="5"/>
      <c r="B259" s="9"/>
      <c r="C259" s="181" t="s">
        <v>528</v>
      </c>
      <c r="D259" s="190"/>
      <c r="E259" s="190"/>
      <c r="F259" s="190"/>
      <c r="G259" s="183" t="s">
        <v>247</v>
      </c>
      <c r="H259" s="187" t="s">
        <v>86</v>
      </c>
      <c r="I259" s="166">
        <v>6</v>
      </c>
      <c r="J259" s="165"/>
      <c r="K259" s="184">
        <f t="shared" si="12"/>
        <v>0</v>
      </c>
      <c r="L259" s="10"/>
      <c r="M259" s="5"/>
    </row>
    <row r="260" spans="1:13" ht="30">
      <c r="A260" s="5"/>
      <c r="B260" s="9"/>
      <c r="C260" s="181" t="s">
        <v>529</v>
      </c>
      <c r="D260" s="190"/>
      <c r="E260" s="190"/>
      <c r="F260" s="190"/>
      <c r="G260" s="183" t="s">
        <v>248</v>
      </c>
      <c r="H260" s="187" t="s">
        <v>86</v>
      </c>
      <c r="I260" s="166">
        <v>12</v>
      </c>
      <c r="J260" s="165"/>
      <c r="K260" s="184">
        <f t="shared" si="12"/>
        <v>0</v>
      </c>
      <c r="L260" s="10"/>
      <c r="M260" s="5"/>
    </row>
    <row r="261" spans="1:13" ht="15.6">
      <c r="A261" s="5"/>
      <c r="B261" s="9"/>
      <c r="C261" s="181" t="s">
        <v>530</v>
      </c>
      <c r="D261" s="190"/>
      <c r="E261" s="190"/>
      <c r="F261" s="190"/>
      <c r="G261" s="183" t="s">
        <v>249</v>
      </c>
      <c r="H261" s="187" t="s">
        <v>86</v>
      </c>
      <c r="I261" s="166">
        <v>6</v>
      </c>
      <c r="J261" s="165"/>
      <c r="K261" s="184">
        <f t="shared" si="12"/>
        <v>0</v>
      </c>
      <c r="L261" s="10"/>
      <c r="M261" s="5"/>
    </row>
    <row r="262" spans="1:13" ht="15.6">
      <c r="A262" s="5"/>
      <c r="B262" s="9"/>
      <c r="C262" s="181" t="s">
        <v>531</v>
      </c>
      <c r="D262" s="190"/>
      <c r="E262" s="190"/>
      <c r="F262" s="190"/>
      <c r="G262" s="183" t="s">
        <v>250</v>
      </c>
      <c r="H262" s="187" t="s">
        <v>86</v>
      </c>
      <c r="I262" s="166">
        <v>1</v>
      </c>
      <c r="J262" s="165"/>
      <c r="K262" s="184">
        <f t="shared" si="12"/>
        <v>0</v>
      </c>
      <c r="L262" s="10"/>
      <c r="M262" s="5"/>
    </row>
    <row r="263" spans="1:13" ht="45">
      <c r="A263" s="5"/>
      <c r="B263" s="9"/>
      <c r="C263" s="181" t="s">
        <v>532</v>
      </c>
      <c r="D263" s="190"/>
      <c r="E263" s="190"/>
      <c r="F263" s="190"/>
      <c r="G263" s="183" t="s">
        <v>251</v>
      </c>
      <c r="H263" s="187" t="s">
        <v>86</v>
      </c>
      <c r="I263" s="166">
        <v>6</v>
      </c>
      <c r="J263" s="165"/>
      <c r="K263" s="184">
        <f t="shared" si="12"/>
        <v>0</v>
      </c>
      <c r="L263" s="10"/>
      <c r="M263" s="5"/>
    </row>
    <row r="264" spans="1:13" ht="15.6">
      <c r="A264" s="5"/>
      <c r="B264" s="9"/>
      <c r="C264" s="181" t="s">
        <v>533</v>
      </c>
      <c r="D264" s="190"/>
      <c r="E264" s="190"/>
      <c r="F264" s="190"/>
      <c r="G264" s="183" t="s">
        <v>252</v>
      </c>
      <c r="H264" s="187" t="s">
        <v>86</v>
      </c>
      <c r="I264" s="166">
        <v>6</v>
      </c>
      <c r="J264" s="165"/>
      <c r="K264" s="184">
        <f t="shared" si="12"/>
        <v>0</v>
      </c>
      <c r="L264" s="10"/>
      <c r="M264" s="5"/>
    </row>
    <row r="265" spans="1:13" ht="15.6">
      <c r="A265" s="5"/>
      <c r="B265" s="9"/>
      <c r="C265" s="181" t="s">
        <v>534</v>
      </c>
      <c r="D265" s="190"/>
      <c r="E265" s="190"/>
      <c r="F265" s="190"/>
      <c r="G265" s="183" t="s">
        <v>253</v>
      </c>
      <c r="H265" s="182" t="s">
        <v>83</v>
      </c>
      <c r="I265" s="166">
        <v>922</v>
      </c>
      <c r="J265" s="165"/>
      <c r="K265" s="184">
        <f t="shared" si="12"/>
        <v>0</v>
      </c>
      <c r="L265" s="10"/>
      <c r="M265" s="5"/>
    </row>
    <row r="266" spans="1:13" ht="44.25" customHeight="1">
      <c r="A266" s="5"/>
      <c r="B266" s="9"/>
      <c r="C266" s="181" t="s">
        <v>535</v>
      </c>
      <c r="D266" s="190"/>
      <c r="E266" s="190"/>
      <c r="F266" s="190"/>
      <c r="G266" s="183" t="s">
        <v>254</v>
      </c>
      <c r="H266" s="187" t="s">
        <v>86</v>
      </c>
      <c r="I266" s="166">
        <v>12</v>
      </c>
      <c r="J266" s="165"/>
      <c r="K266" s="184">
        <f t="shared" si="12"/>
        <v>0</v>
      </c>
      <c r="L266" s="10"/>
      <c r="M266" s="5"/>
    </row>
    <row r="267" spans="1:13" ht="18.75" customHeight="1">
      <c r="A267" s="5"/>
      <c r="B267" s="9"/>
      <c r="C267" s="181" t="s">
        <v>536</v>
      </c>
      <c r="D267" s="190"/>
      <c r="E267" s="190"/>
      <c r="F267" s="190"/>
      <c r="G267" s="183" t="s">
        <v>255</v>
      </c>
      <c r="H267" s="187" t="s">
        <v>86</v>
      </c>
      <c r="I267" s="166">
        <v>4</v>
      </c>
      <c r="J267" s="165"/>
      <c r="K267" s="184">
        <f t="shared" si="12"/>
        <v>0</v>
      </c>
      <c r="L267" s="10"/>
      <c r="M267" s="5"/>
    </row>
    <row r="268" spans="1:13" ht="18.75" customHeight="1">
      <c r="A268" s="5"/>
      <c r="B268" s="9"/>
      <c r="C268" s="181" t="s">
        <v>537</v>
      </c>
      <c r="D268" s="190"/>
      <c r="E268" s="190"/>
      <c r="F268" s="190"/>
      <c r="G268" s="183" t="s">
        <v>256</v>
      </c>
      <c r="H268" s="187" t="s">
        <v>86</v>
      </c>
      <c r="I268" s="166">
        <v>2</v>
      </c>
      <c r="J268" s="165"/>
      <c r="K268" s="184">
        <f t="shared" si="12"/>
        <v>0</v>
      </c>
      <c r="L268" s="10"/>
      <c r="M268" s="5"/>
    </row>
    <row r="269" spans="1:13" ht="18.75" customHeight="1">
      <c r="A269" s="5"/>
      <c r="B269" s="9"/>
      <c r="C269" s="181" t="s">
        <v>538</v>
      </c>
      <c r="D269" s="190"/>
      <c r="E269" s="190"/>
      <c r="F269" s="190"/>
      <c r="G269" s="183" t="s">
        <v>257</v>
      </c>
      <c r="H269" s="187" t="s">
        <v>86</v>
      </c>
      <c r="I269" s="166">
        <v>3</v>
      </c>
      <c r="J269" s="165"/>
      <c r="K269" s="184">
        <f t="shared" si="12"/>
        <v>0</v>
      </c>
      <c r="L269" s="10"/>
      <c r="M269" s="5"/>
    </row>
    <row r="270" spans="1:13" ht="18.75" customHeight="1">
      <c r="A270" s="5"/>
      <c r="B270" s="9"/>
      <c r="C270" s="181" t="s">
        <v>539</v>
      </c>
      <c r="D270" s="190"/>
      <c r="E270" s="190"/>
      <c r="F270" s="190"/>
      <c r="G270" s="183" t="s">
        <v>258</v>
      </c>
      <c r="H270" s="187" t="s">
        <v>86</v>
      </c>
      <c r="I270" s="166">
        <v>4</v>
      </c>
      <c r="J270" s="165"/>
      <c r="K270" s="184">
        <f t="shared" si="12"/>
        <v>0</v>
      </c>
      <c r="L270" s="10"/>
      <c r="M270" s="5"/>
    </row>
    <row r="271" spans="1:13" ht="18.75" customHeight="1">
      <c r="A271" s="5"/>
      <c r="B271" s="9"/>
      <c r="C271" s="181" t="s">
        <v>540</v>
      </c>
      <c r="D271" s="190"/>
      <c r="E271" s="190"/>
      <c r="F271" s="190"/>
      <c r="G271" s="183" t="s">
        <v>259</v>
      </c>
      <c r="H271" s="187" t="s">
        <v>86</v>
      </c>
      <c r="I271" s="166">
        <v>3</v>
      </c>
      <c r="J271" s="165"/>
      <c r="K271" s="184">
        <f t="shared" si="12"/>
        <v>0</v>
      </c>
      <c r="L271" s="10"/>
      <c r="M271" s="5"/>
    </row>
    <row r="272" spans="1:13" ht="30">
      <c r="A272" s="5"/>
      <c r="B272" s="9"/>
      <c r="C272" s="181" t="s">
        <v>541</v>
      </c>
      <c r="D272" s="190"/>
      <c r="E272" s="190"/>
      <c r="F272" s="190"/>
      <c r="G272" s="183" t="s">
        <v>260</v>
      </c>
      <c r="H272" s="187" t="s">
        <v>86</v>
      </c>
      <c r="I272" s="166">
        <v>4</v>
      </c>
      <c r="J272" s="165"/>
      <c r="K272" s="184">
        <f t="shared" si="12"/>
        <v>0</v>
      </c>
      <c r="L272" s="10"/>
      <c r="M272" s="5"/>
    </row>
    <row r="273" spans="1:13" ht="15.6">
      <c r="A273" s="5"/>
      <c r="B273" s="9"/>
      <c r="C273" s="181" t="s">
        <v>542</v>
      </c>
      <c r="D273" s="190"/>
      <c r="E273" s="190"/>
      <c r="F273" s="190"/>
      <c r="G273" s="183" t="s">
        <v>261</v>
      </c>
      <c r="H273" s="187" t="s">
        <v>86</v>
      </c>
      <c r="I273" s="166">
        <v>8</v>
      </c>
      <c r="J273" s="165"/>
      <c r="K273" s="184">
        <f t="shared" si="12"/>
        <v>0</v>
      </c>
      <c r="L273" s="10"/>
      <c r="M273" s="5"/>
    </row>
    <row r="274" spans="1:13" ht="15.6">
      <c r="A274" s="5"/>
      <c r="B274" s="9"/>
      <c r="C274" s="181" t="s">
        <v>543</v>
      </c>
      <c r="D274" s="190"/>
      <c r="E274" s="190"/>
      <c r="F274" s="190"/>
      <c r="G274" s="183" t="s">
        <v>262</v>
      </c>
      <c r="H274" s="187" t="s">
        <v>86</v>
      </c>
      <c r="I274" s="166">
        <v>26</v>
      </c>
      <c r="J274" s="165"/>
      <c r="K274" s="184">
        <f t="shared" si="12"/>
        <v>0</v>
      </c>
      <c r="L274" s="10"/>
      <c r="M274" s="5"/>
    </row>
    <row r="275" spans="1:13" ht="15.6">
      <c r="A275" s="5"/>
      <c r="B275" s="9"/>
      <c r="C275" s="181" t="s">
        <v>544</v>
      </c>
      <c r="D275" s="190"/>
      <c r="E275" s="190"/>
      <c r="F275" s="190"/>
      <c r="G275" s="183" t="s">
        <v>263</v>
      </c>
      <c r="H275" s="187" t="s">
        <v>86</v>
      </c>
      <c r="I275" s="166">
        <v>2</v>
      </c>
      <c r="J275" s="165"/>
      <c r="K275" s="184">
        <f t="shared" si="12"/>
        <v>0</v>
      </c>
      <c r="L275" s="10"/>
      <c r="M275" s="5"/>
    </row>
    <row r="276" spans="1:13" ht="15.6">
      <c r="A276" s="5"/>
      <c r="B276" s="9"/>
      <c r="C276" s="181" t="s">
        <v>545</v>
      </c>
      <c r="D276" s="190"/>
      <c r="E276" s="190"/>
      <c r="F276" s="190"/>
      <c r="G276" s="183" t="s">
        <v>264</v>
      </c>
      <c r="H276" s="187" t="s">
        <v>86</v>
      </c>
      <c r="I276" s="166">
        <v>1</v>
      </c>
      <c r="J276" s="165"/>
      <c r="K276" s="184">
        <f t="shared" si="12"/>
        <v>0</v>
      </c>
      <c r="L276" s="10"/>
      <c r="M276" s="5"/>
    </row>
    <row r="277" spans="1:13" ht="15.6">
      <c r="A277" s="5"/>
      <c r="B277" s="9"/>
      <c r="C277" s="181" t="s">
        <v>546</v>
      </c>
      <c r="D277" s="190"/>
      <c r="E277" s="190"/>
      <c r="F277" s="190"/>
      <c r="G277" s="183" t="s">
        <v>265</v>
      </c>
      <c r="H277" s="187" t="s">
        <v>86</v>
      </c>
      <c r="I277" s="166">
        <v>1</v>
      </c>
      <c r="J277" s="165"/>
      <c r="K277" s="184">
        <f t="shared" si="12"/>
        <v>0</v>
      </c>
      <c r="L277" s="10"/>
      <c r="M277" s="5"/>
    </row>
    <row r="278" spans="1:13" ht="15.6">
      <c r="A278" s="5"/>
      <c r="B278" s="9"/>
      <c r="C278" s="181" t="s">
        <v>547</v>
      </c>
      <c r="D278" s="190"/>
      <c r="E278" s="190"/>
      <c r="F278" s="190"/>
      <c r="G278" s="183" t="s">
        <v>266</v>
      </c>
      <c r="H278" s="187" t="s">
        <v>86</v>
      </c>
      <c r="I278" s="166">
        <v>6</v>
      </c>
      <c r="J278" s="165"/>
      <c r="K278" s="184">
        <f t="shared" si="12"/>
        <v>0</v>
      </c>
      <c r="L278" s="10"/>
      <c r="M278" s="5"/>
    </row>
    <row r="279" spans="1:13" ht="15.6">
      <c r="A279" s="5"/>
      <c r="B279" s="9"/>
      <c r="C279" s="181" t="s">
        <v>548</v>
      </c>
      <c r="D279" s="190"/>
      <c r="E279" s="190"/>
      <c r="F279" s="190"/>
      <c r="G279" s="183" t="s">
        <v>267</v>
      </c>
      <c r="H279" s="187" t="s">
        <v>86</v>
      </c>
      <c r="I279" s="166">
        <v>10</v>
      </c>
      <c r="J279" s="165"/>
      <c r="K279" s="184">
        <f t="shared" si="12"/>
        <v>0</v>
      </c>
      <c r="L279" s="10"/>
      <c r="M279" s="5"/>
    </row>
    <row r="280" spans="1:13" ht="15.6">
      <c r="A280" s="5"/>
      <c r="B280" s="9"/>
      <c r="C280" s="181" t="s">
        <v>549</v>
      </c>
      <c r="D280" s="190"/>
      <c r="E280" s="190"/>
      <c r="F280" s="190"/>
      <c r="G280" s="183" t="s">
        <v>268</v>
      </c>
      <c r="H280" s="187" t="s">
        <v>86</v>
      </c>
      <c r="I280" s="166">
        <v>7</v>
      </c>
      <c r="J280" s="165"/>
      <c r="K280" s="184">
        <f t="shared" si="12"/>
        <v>0</v>
      </c>
      <c r="L280" s="10"/>
      <c r="M280" s="5"/>
    </row>
    <row r="281" spans="1:13" ht="15.6">
      <c r="A281" s="5"/>
      <c r="B281" s="9"/>
      <c r="C281" s="181" t="s">
        <v>550</v>
      </c>
      <c r="D281" s="190"/>
      <c r="E281" s="190"/>
      <c r="F281" s="190"/>
      <c r="G281" s="183" t="s">
        <v>269</v>
      </c>
      <c r="H281" s="187" t="s">
        <v>86</v>
      </c>
      <c r="I281" s="166">
        <v>1</v>
      </c>
      <c r="J281" s="165"/>
      <c r="K281" s="184">
        <f t="shared" si="12"/>
        <v>0</v>
      </c>
      <c r="L281" s="10"/>
      <c r="M281" s="5"/>
    </row>
    <row r="282" spans="1:13" ht="15.6">
      <c r="A282" s="5"/>
      <c r="B282" s="9"/>
      <c r="C282" s="181" t="s">
        <v>551</v>
      </c>
      <c r="D282" s="190"/>
      <c r="E282" s="190"/>
      <c r="F282" s="190"/>
      <c r="G282" s="183" t="s">
        <v>270</v>
      </c>
      <c r="H282" s="182" t="s">
        <v>83</v>
      </c>
      <c r="I282" s="166">
        <v>6</v>
      </c>
      <c r="J282" s="165"/>
      <c r="K282" s="184">
        <f t="shared" si="12"/>
        <v>0</v>
      </c>
      <c r="L282" s="10"/>
      <c r="M282" s="5"/>
    </row>
    <row r="283" spans="1:13" ht="15.6">
      <c r="A283" s="5"/>
      <c r="B283" s="9"/>
      <c r="C283" s="181" t="s">
        <v>552</v>
      </c>
      <c r="D283" s="190"/>
      <c r="E283" s="190"/>
      <c r="F283" s="190"/>
      <c r="G283" s="183" t="s">
        <v>271</v>
      </c>
      <c r="H283" s="187" t="s">
        <v>100</v>
      </c>
      <c r="I283" s="166">
        <v>100</v>
      </c>
      <c r="J283" s="165"/>
      <c r="K283" s="184">
        <f t="shared" si="12"/>
        <v>0</v>
      </c>
      <c r="L283" s="10"/>
      <c r="M283" s="5"/>
    </row>
    <row r="284" spans="1:13" ht="30">
      <c r="A284" s="5"/>
      <c r="B284" s="9"/>
      <c r="C284" s="181" t="s">
        <v>553</v>
      </c>
      <c r="D284" s="190"/>
      <c r="E284" s="190"/>
      <c r="F284" s="190"/>
      <c r="G284" s="183" t="s">
        <v>272</v>
      </c>
      <c r="H284" s="187" t="s">
        <v>100</v>
      </c>
      <c r="I284" s="166">
        <v>10</v>
      </c>
      <c r="J284" s="165"/>
      <c r="K284" s="184">
        <f t="shared" si="12"/>
        <v>0</v>
      </c>
      <c r="L284" s="10"/>
      <c r="M284" s="5"/>
    </row>
    <row r="285" spans="1:13" ht="30">
      <c r="A285" s="5"/>
      <c r="B285" s="9"/>
      <c r="C285" s="181" t="s">
        <v>554</v>
      </c>
      <c r="D285" s="190"/>
      <c r="E285" s="190"/>
      <c r="F285" s="190"/>
      <c r="G285" s="183" t="s">
        <v>273</v>
      </c>
      <c r="H285" s="187" t="s">
        <v>100</v>
      </c>
      <c r="I285" s="166">
        <v>60</v>
      </c>
      <c r="J285" s="165"/>
      <c r="K285" s="184">
        <f t="shared" si="12"/>
        <v>0</v>
      </c>
      <c r="L285" s="10"/>
      <c r="M285" s="5"/>
    </row>
    <row r="286" spans="1:13" ht="15.6">
      <c r="A286" s="5"/>
      <c r="B286" s="9"/>
      <c r="C286" s="181" t="s">
        <v>555</v>
      </c>
      <c r="D286" s="190"/>
      <c r="E286" s="190"/>
      <c r="F286" s="190"/>
      <c r="G286" s="183" t="s">
        <v>274</v>
      </c>
      <c r="H286" s="187" t="s">
        <v>100</v>
      </c>
      <c r="I286" s="166">
        <v>60</v>
      </c>
      <c r="J286" s="165"/>
      <c r="K286" s="184">
        <f t="shared" si="12"/>
        <v>0</v>
      </c>
      <c r="L286" s="10"/>
      <c r="M286" s="5"/>
    </row>
    <row r="287" spans="1:13" ht="15.6">
      <c r="A287" s="5"/>
      <c r="B287" s="9"/>
      <c r="C287" s="181" t="s">
        <v>556</v>
      </c>
      <c r="D287" s="190"/>
      <c r="E287" s="190"/>
      <c r="F287" s="190"/>
      <c r="G287" s="183" t="s">
        <v>275</v>
      </c>
      <c r="H287" s="187" t="s">
        <v>86</v>
      </c>
      <c r="I287" s="166">
        <v>2</v>
      </c>
      <c r="J287" s="165"/>
      <c r="K287" s="184">
        <f t="shared" si="12"/>
        <v>0</v>
      </c>
      <c r="L287" s="10"/>
      <c r="M287" s="5"/>
    </row>
    <row r="288" spans="1:13" s="5" customFormat="1" ht="15.6">
      <c r="B288" s="9"/>
      <c r="C288" s="211" t="str">
        <f>+CONCATENATE("SUB TOTAL ",C240,"",D240)</f>
        <v>SUB TOTAL 6.4. FILTROS</v>
      </c>
      <c r="D288" s="212"/>
      <c r="E288" s="212"/>
      <c r="F288" s="212"/>
      <c r="G288" s="212"/>
      <c r="H288" s="212"/>
      <c r="I288" s="212"/>
      <c r="J288" s="213"/>
      <c r="K288" s="188">
        <f>SUM(K240:K287)</f>
        <v>0</v>
      </c>
      <c r="L288" s="10"/>
    </row>
    <row r="289" spans="1:13" ht="15.6">
      <c r="A289" s="5"/>
      <c r="B289" s="9"/>
      <c r="C289" s="191" t="s">
        <v>557</v>
      </c>
      <c r="D289" s="208" t="s">
        <v>276</v>
      </c>
      <c r="E289" s="209"/>
      <c r="F289" s="209"/>
      <c r="G289" s="209"/>
      <c r="H289" s="209"/>
      <c r="I289" s="209"/>
      <c r="J289" s="209"/>
      <c r="K289" s="210"/>
      <c r="L289" s="10"/>
      <c r="M289" s="5"/>
    </row>
    <row r="290" spans="1:13" ht="17.399999999999999">
      <c r="A290" s="5"/>
      <c r="B290" s="9"/>
      <c r="C290" s="181" t="s">
        <v>558</v>
      </c>
      <c r="D290" s="190"/>
      <c r="E290" s="190"/>
      <c r="F290" s="190"/>
      <c r="G290" s="183" t="s">
        <v>99</v>
      </c>
      <c r="H290" s="182" t="s">
        <v>85</v>
      </c>
      <c r="I290" s="166">
        <v>176</v>
      </c>
      <c r="J290" s="165"/>
      <c r="K290" s="184">
        <f t="shared" ref="K290:K303" si="13">+ROUND(I290*J290,0)</f>
        <v>0</v>
      </c>
      <c r="L290" s="10"/>
      <c r="M290" s="5"/>
    </row>
    <row r="291" spans="1:13" ht="17.399999999999999">
      <c r="A291" s="5"/>
      <c r="B291" s="9"/>
      <c r="C291" s="181" t="s">
        <v>559</v>
      </c>
      <c r="D291" s="190"/>
      <c r="E291" s="190"/>
      <c r="F291" s="190"/>
      <c r="G291" s="183" t="s">
        <v>161</v>
      </c>
      <c r="H291" s="187" t="s">
        <v>84</v>
      </c>
      <c r="I291" s="166">
        <v>166</v>
      </c>
      <c r="J291" s="165"/>
      <c r="K291" s="184">
        <f t="shared" si="13"/>
        <v>0</v>
      </c>
      <c r="L291" s="10"/>
      <c r="M291" s="5"/>
    </row>
    <row r="292" spans="1:13" ht="17.399999999999999">
      <c r="A292" s="5"/>
      <c r="B292" s="9"/>
      <c r="C292" s="181" t="s">
        <v>560</v>
      </c>
      <c r="D292" s="190"/>
      <c r="E292" s="190"/>
      <c r="F292" s="190"/>
      <c r="G292" s="183" t="s">
        <v>162</v>
      </c>
      <c r="H292" s="187" t="s">
        <v>84</v>
      </c>
      <c r="I292" s="166">
        <v>43</v>
      </c>
      <c r="J292" s="165"/>
      <c r="K292" s="184">
        <f t="shared" si="13"/>
        <v>0</v>
      </c>
      <c r="L292" s="10"/>
      <c r="M292" s="5"/>
    </row>
    <row r="293" spans="1:13" ht="17.399999999999999">
      <c r="A293" s="5"/>
      <c r="B293" s="9"/>
      <c r="C293" s="181" t="s">
        <v>561</v>
      </c>
      <c r="D293" s="190"/>
      <c r="E293" s="190"/>
      <c r="F293" s="190"/>
      <c r="G293" s="183" t="s">
        <v>163</v>
      </c>
      <c r="H293" s="187" t="s">
        <v>84</v>
      </c>
      <c r="I293" s="166">
        <v>55</v>
      </c>
      <c r="J293" s="165"/>
      <c r="K293" s="184">
        <f t="shared" si="13"/>
        <v>0</v>
      </c>
      <c r="L293" s="10"/>
      <c r="M293" s="5"/>
    </row>
    <row r="294" spans="1:13" ht="30">
      <c r="A294" s="5"/>
      <c r="B294" s="9"/>
      <c r="C294" s="181" t="s">
        <v>562</v>
      </c>
      <c r="D294" s="190"/>
      <c r="E294" s="190"/>
      <c r="F294" s="190"/>
      <c r="G294" s="183" t="s">
        <v>164</v>
      </c>
      <c r="H294" s="187" t="s">
        <v>97</v>
      </c>
      <c r="I294" s="166">
        <v>42833</v>
      </c>
      <c r="J294" s="165"/>
      <c r="K294" s="184">
        <f t="shared" si="13"/>
        <v>0</v>
      </c>
      <c r="L294" s="10"/>
      <c r="M294" s="5"/>
    </row>
    <row r="295" spans="1:13" ht="15.6">
      <c r="A295" s="5"/>
      <c r="B295" s="9"/>
      <c r="C295" s="181" t="s">
        <v>563</v>
      </c>
      <c r="D295" s="190"/>
      <c r="E295" s="190"/>
      <c r="F295" s="190"/>
      <c r="G295" s="183" t="s">
        <v>166</v>
      </c>
      <c r="H295" s="187" t="s">
        <v>83</v>
      </c>
      <c r="I295" s="166">
        <v>22.933088699999999</v>
      </c>
      <c r="J295" s="165"/>
      <c r="K295" s="184">
        <f t="shared" si="13"/>
        <v>0</v>
      </c>
      <c r="L295" s="10"/>
      <c r="M295" s="5"/>
    </row>
    <row r="296" spans="1:13" ht="15.6">
      <c r="A296" s="5"/>
      <c r="B296" s="9"/>
      <c r="C296" s="181" t="s">
        <v>564</v>
      </c>
      <c r="D296" s="190"/>
      <c r="E296" s="190"/>
      <c r="F296" s="190"/>
      <c r="G296" s="183" t="s">
        <v>277</v>
      </c>
      <c r="H296" s="187" t="s">
        <v>86</v>
      </c>
      <c r="I296" s="166">
        <v>20</v>
      </c>
      <c r="J296" s="165"/>
      <c r="K296" s="184">
        <f t="shared" si="13"/>
        <v>0</v>
      </c>
      <c r="L296" s="10"/>
      <c r="M296" s="5"/>
    </row>
    <row r="297" spans="1:13" ht="30">
      <c r="A297" s="5"/>
      <c r="B297" s="9"/>
      <c r="C297" s="181" t="s">
        <v>565</v>
      </c>
      <c r="D297" s="190"/>
      <c r="E297" s="190"/>
      <c r="F297" s="190"/>
      <c r="G297" s="183" t="s">
        <v>278</v>
      </c>
      <c r="H297" s="187" t="s">
        <v>86</v>
      </c>
      <c r="I297" s="166">
        <v>6</v>
      </c>
      <c r="J297" s="165"/>
      <c r="K297" s="184">
        <f t="shared" si="13"/>
        <v>0</v>
      </c>
      <c r="L297" s="10"/>
      <c r="M297" s="5"/>
    </row>
    <row r="298" spans="1:13" ht="30">
      <c r="A298" s="5"/>
      <c r="B298" s="9"/>
      <c r="C298" s="181" t="s">
        <v>566</v>
      </c>
      <c r="D298" s="190"/>
      <c r="E298" s="190"/>
      <c r="F298" s="190"/>
      <c r="G298" s="183" t="s">
        <v>279</v>
      </c>
      <c r="H298" s="187" t="s">
        <v>86</v>
      </c>
      <c r="I298" s="166">
        <v>2</v>
      </c>
      <c r="J298" s="165"/>
      <c r="K298" s="184">
        <f t="shared" si="13"/>
        <v>0</v>
      </c>
      <c r="L298" s="10"/>
      <c r="M298" s="5"/>
    </row>
    <row r="299" spans="1:13" ht="30">
      <c r="A299" s="5"/>
      <c r="B299" s="9"/>
      <c r="C299" s="181" t="s">
        <v>567</v>
      </c>
      <c r="D299" s="190"/>
      <c r="E299" s="190"/>
      <c r="F299" s="190"/>
      <c r="G299" s="183" t="s">
        <v>280</v>
      </c>
      <c r="H299" s="187" t="s">
        <v>86</v>
      </c>
      <c r="I299" s="166">
        <v>2</v>
      </c>
      <c r="J299" s="165"/>
      <c r="K299" s="184">
        <f t="shared" si="13"/>
        <v>0</v>
      </c>
      <c r="L299" s="10"/>
      <c r="M299" s="5"/>
    </row>
    <row r="300" spans="1:13" ht="30">
      <c r="A300" s="5"/>
      <c r="B300" s="9"/>
      <c r="C300" s="181" t="s">
        <v>568</v>
      </c>
      <c r="D300" s="190"/>
      <c r="E300" s="190"/>
      <c r="F300" s="190"/>
      <c r="G300" s="183" t="s">
        <v>281</v>
      </c>
      <c r="H300" s="187" t="s">
        <v>86</v>
      </c>
      <c r="I300" s="166">
        <v>2</v>
      </c>
      <c r="J300" s="165"/>
      <c r="K300" s="184">
        <f t="shared" si="13"/>
        <v>0</v>
      </c>
      <c r="L300" s="10"/>
      <c r="M300" s="5"/>
    </row>
    <row r="301" spans="1:13" ht="15.6">
      <c r="A301" s="5"/>
      <c r="B301" s="9"/>
      <c r="C301" s="181" t="s">
        <v>569</v>
      </c>
      <c r="D301" s="190"/>
      <c r="E301" s="190"/>
      <c r="F301" s="190"/>
      <c r="G301" s="183" t="s">
        <v>282</v>
      </c>
      <c r="H301" s="187" t="s">
        <v>86</v>
      </c>
      <c r="I301" s="166">
        <v>2</v>
      </c>
      <c r="J301" s="165"/>
      <c r="K301" s="184">
        <f t="shared" si="13"/>
        <v>0</v>
      </c>
      <c r="L301" s="10"/>
      <c r="M301" s="5"/>
    </row>
    <row r="302" spans="1:13" ht="45">
      <c r="A302" s="5"/>
      <c r="B302" s="9"/>
      <c r="C302" s="181" t="s">
        <v>570</v>
      </c>
      <c r="D302" s="190"/>
      <c r="E302" s="190"/>
      <c r="F302" s="190"/>
      <c r="G302" s="183" t="s">
        <v>283</v>
      </c>
      <c r="H302" s="187" t="s">
        <v>86</v>
      </c>
      <c r="I302" s="166">
        <v>2</v>
      </c>
      <c r="J302" s="165"/>
      <c r="K302" s="184">
        <f t="shared" si="13"/>
        <v>0</v>
      </c>
      <c r="L302" s="10"/>
      <c r="M302" s="5"/>
    </row>
    <row r="303" spans="1:13" ht="45">
      <c r="A303" s="5"/>
      <c r="B303" s="9"/>
      <c r="C303" s="181" t="s">
        <v>571</v>
      </c>
      <c r="D303" s="190"/>
      <c r="E303" s="190"/>
      <c r="F303" s="190"/>
      <c r="G303" s="183" t="s">
        <v>284</v>
      </c>
      <c r="H303" s="187" t="s">
        <v>86</v>
      </c>
      <c r="I303" s="166">
        <v>2</v>
      </c>
      <c r="J303" s="165"/>
      <c r="K303" s="184">
        <f t="shared" si="13"/>
        <v>0</v>
      </c>
      <c r="L303" s="10"/>
      <c r="M303" s="5"/>
    </row>
    <row r="304" spans="1:13" s="5" customFormat="1" ht="15.6">
      <c r="B304" s="9"/>
      <c r="C304" s="211" t="str">
        <f>+CONCATENATE("SUB TOTAL ",C289,"",D289)</f>
        <v>SUB TOTAL 6.5. ESPESADORES DE LODOS Y EDIFICIO DE LODOS</v>
      </c>
      <c r="D304" s="212"/>
      <c r="E304" s="212"/>
      <c r="F304" s="212"/>
      <c r="G304" s="212"/>
      <c r="H304" s="212"/>
      <c r="I304" s="212"/>
      <c r="J304" s="213"/>
      <c r="K304" s="188">
        <f>SUM(K290:K303)</f>
        <v>0</v>
      </c>
      <c r="L304" s="10"/>
    </row>
    <row r="305" spans="1:13" ht="15.6">
      <c r="A305" s="5"/>
      <c r="B305" s="9"/>
      <c r="C305" s="191" t="s">
        <v>670</v>
      </c>
      <c r="D305" s="208" t="s">
        <v>693</v>
      </c>
      <c r="E305" s="209"/>
      <c r="F305" s="209"/>
      <c r="G305" s="209"/>
      <c r="H305" s="209"/>
      <c r="I305" s="209"/>
      <c r="J305" s="209"/>
      <c r="K305" s="210"/>
      <c r="L305" s="10"/>
      <c r="M305" s="5"/>
    </row>
    <row r="306" spans="1:13" ht="45">
      <c r="A306" s="5"/>
      <c r="B306" s="9"/>
      <c r="C306" s="181" t="s">
        <v>671</v>
      </c>
      <c r="D306" s="190"/>
      <c r="E306" s="190"/>
      <c r="F306" s="190"/>
      <c r="G306" s="183" t="s">
        <v>682</v>
      </c>
      <c r="H306" s="187" t="s">
        <v>86</v>
      </c>
      <c r="I306" s="166">
        <v>1</v>
      </c>
      <c r="J306" s="165"/>
      <c r="K306" s="184">
        <f t="shared" ref="K306:K316" si="14">+ROUND(I306*J306,0)</f>
        <v>0</v>
      </c>
      <c r="L306" s="10"/>
      <c r="M306" s="5"/>
    </row>
    <row r="307" spans="1:13" ht="75">
      <c r="A307" s="5"/>
      <c r="B307" s="9"/>
      <c r="C307" s="181" t="s">
        <v>672</v>
      </c>
      <c r="D307" s="190"/>
      <c r="E307" s="190"/>
      <c r="F307" s="190"/>
      <c r="G307" s="183" t="s">
        <v>683</v>
      </c>
      <c r="H307" s="187" t="s">
        <v>86</v>
      </c>
      <c r="I307" s="166">
        <v>1</v>
      </c>
      <c r="J307" s="165"/>
      <c r="K307" s="184">
        <f t="shared" si="14"/>
        <v>0</v>
      </c>
      <c r="L307" s="10"/>
      <c r="M307" s="5"/>
    </row>
    <row r="308" spans="1:13" ht="75">
      <c r="A308" s="5"/>
      <c r="B308" s="9"/>
      <c r="C308" s="181" t="s">
        <v>673</v>
      </c>
      <c r="D308" s="190"/>
      <c r="E308" s="190"/>
      <c r="F308" s="190"/>
      <c r="G308" s="183" t="s">
        <v>684</v>
      </c>
      <c r="H308" s="187" t="s">
        <v>86</v>
      </c>
      <c r="I308" s="166">
        <v>1</v>
      </c>
      <c r="J308" s="165"/>
      <c r="K308" s="184">
        <f t="shared" si="14"/>
        <v>0</v>
      </c>
      <c r="L308" s="10"/>
      <c r="M308" s="5"/>
    </row>
    <row r="309" spans="1:13" ht="45">
      <c r="A309" s="5"/>
      <c r="B309" s="9"/>
      <c r="C309" s="181" t="s">
        <v>674</v>
      </c>
      <c r="D309" s="190"/>
      <c r="E309" s="190"/>
      <c r="F309" s="190"/>
      <c r="G309" s="183" t="s">
        <v>685</v>
      </c>
      <c r="H309" s="187" t="s">
        <v>86</v>
      </c>
      <c r="I309" s="166">
        <v>1</v>
      </c>
      <c r="J309" s="165"/>
      <c r="K309" s="184">
        <f t="shared" si="14"/>
        <v>0</v>
      </c>
      <c r="L309" s="10"/>
      <c r="M309" s="5"/>
    </row>
    <row r="310" spans="1:13" ht="75">
      <c r="A310" s="5"/>
      <c r="B310" s="9"/>
      <c r="C310" s="181" t="s">
        <v>675</v>
      </c>
      <c r="D310" s="190"/>
      <c r="E310" s="190"/>
      <c r="F310" s="190"/>
      <c r="G310" s="183" t="s">
        <v>686</v>
      </c>
      <c r="H310" s="187" t="s">
        <v>86</v>
      </c>
      <c r="I310" s="166">
        <v>1</v>
      </c>
      <c r="J310" s="165"/>
      <c r="K310" s="184">
        <f t="shared" si="14"/>
        <v>0</v>
      </c>
      <c r="L310" s="10"/>
      <c r="M310" s="5"/>
    </row>
    <row r="311" spans="1:13" ht="60">
      <c r="A311" s="5"/>
      <c r="B311" s="9"/>
      <c r="C311" s="181" t="s">
        <v>676</v>
      </c>
      <c r="D311" s="190"/>
      <c r="E311" s="190"/>
      <c r="F311" s="190"/>
      <c r="G311" s="183" t="s">
        <v>687</v>
      </c>
      <c r="H311" s="187" t="s">
        <v>86</v>
      </c>
      <c r="I311" s="166">
        <v>1</v>
      </c>
      <c r="J311" s="165"/>
      <c r="K311" s="184">
        <f t="shared" si="14"/>
        <v>0</v>
      </c>
      <c r="L311" s="10"/>
      <c r="M311" s="5"/>
    </row>
    <row r="312" spans="1:13" ht="45">
      <c r="A312" s="5"/>
      <c r="B312" s="9"/>
      <c r="C312" s="181" t="s">
        <v>677</v>
      </c>
      <c r="D312" s="190"/>
      <c r="E312" s="190"/>
      <c r="F312" s="190"/>
      <c r="G312" s="183" t="s">
        <v>688</v>
      </c>
      <c r="H312" s="187" t="s">
        <v>86</v>
      </c>
      <c r="I312" s="166">
        <v>1</v>
      </c>
      <c r="J312" s="165"/>
      <c r="K312" s="184">
        <f t="shared" si="14"/>
        <v>0</v>
      </c>
      <c r="L312" s="10"/>
      <c r="M312" s="5"/>
    </row>
    <row r="313" spans="1:13" ht="45">
      <c r="A313" s="5"/>
      <c r="B313" s="9"/>
      <c r="C313" s="181" t="s">
        <v>678</v>
      </c>
      <c r="D313" s="190"/>
      <c r="E313" s="190"/>
      <c r="F313" s="190"/>
      <c r="G313" s="183" t="s">
        <v>689</v>
      </c>
      <c r="H313" s="187" t="s">
        <v>86</v>
      </c>
      <c r="I313" s="166">
        <v>1</v>
      </c>
      <c r="J313" s="165"/>
      <c r="K313" s="184">
        <f t="shared" si="14"/>
        <v>0</v>
      </c>
      <c r="L313" s="10"/>
      <c r="M313" s="5"/>
    </row>
    <row r="314" spans="1:13" ht="45">
      <c r="A314" s="5"/>
      <c r="B314" s="9"/>
      <c r="C314" s="181" t="s">
        <v>679</v>
      </c>
      <c r="D314" s="190"/>
      <c r="E314" s="190"/>
      <c r="F314" s="190"/>
      <c r="G314" s="183" t="s">
        <v>690</v>
      </c>
      <c r="H314" s="187" t="s">
        <v>86</v>
      </c>
      <c r="I314" s="166">
        <v>1</v>
      </c>
      <c r="J314" s="165"/>
      <c r="K314" s="184">
        <f t="shared" si="14"/>
        <v>0</v>
      </c>
      <c r="L314" s="10"/>
      <c r="M314" s="5"/>
    </row>
    <row r="315" spans="1:13" ht="60">
      <c r="A315" s="5"/>
      <c r="B315" s="9"/>
      <c r="C315" s="181" t="s">
        <v>680</v>
      </c>
      <c r="D315" s="190"/>
      <c r="E315" s="190"/>
      <c r="F315" s="190"/>
      <c r="G315" s="183" t="s">
        <v>691</v>
      </c>
      <c r="H315" s="187" t="s">
        <v>86</v>
      </c>
      <c r="I315" s="166">
        <v>1</v>
      </c>
      <c r="J315" s="165"/>
      <c r="K315" s="184">
        <f t="shared" si="14"/>
        <v>0</v>
      </c>
      <c r="L315" s="10"/>
      <c r="M315" s="5"/>
    </row>
    <row r="316" spans="1:13" ht="60">
      <c r="A316" s="5"/>
      <c r="B316" s="9"/>
      <c r="C316" s="181" t="s">
        <v>681</v>
      </c>
      <c r="D316" s="190"/>
      <c r="E316" s="190"/>
      <c r="F316" s="190"/>
      <c r="G316" s="183" t="s">
        <v>692</v>
      </c>
      <c r="H316" s="187" t="s">
        <v>86</v>
      </c>
      <c r="I316" s="166">
        <v>1</v>
      </c>
      <c r="J316" s="165"/>
      <c r="K316" s="184">
        <f t="shared" si="14"/>
        <v>0</v>
      </c>
      <c r="L316" s="10"/>
      <c r="M316" s="5"/>
    </row>
    <row r="317" spans="1:13" s="5" customFormat="1" ht="15.6">
      <c r="B317" s="9"/>
      <c r="C317" s="211" t="str">
        <f>+CONCATENATE("SUB TOTAL ",C305,"",D305)</f>
        <v>SUB TOTAL 6.6. SUMINISTRO, INSTALACIÓN Y PUESTA EN SERVICIO DE EQUIPOS DE INSTRUMENTACIÓN</v>
      </c>
      <c r="D317" s="212"/>
      <c r="E317" s="212"/>
      <c r="F317" s="212"/>
      <c r="G317" s="212"/>
      <c r="H317" s="212"/>
      <c r="I317" s="212"/>
      <c r="J317" s="213"/>
      <c r="K317" s="188">
        <f>SUM(K306:K316)</f>
        <v>0</v>
      </c>
      <c r="L317" s="10"/>
    </row>
    <row r="318" spans="1:13" ht="15.6">
      <c r="A318" s="5"/>
      <c r="B318" s="9"/>
      <c r="C318" s="191" t="s">
        <v>694</v>
      </c>
      <c r="D318" s="208" t="s">
        <v>707</v>
      </c>
      <c r="E318" s="209"/>
      <c r="F318" s="209"/>
      <c r="G318" s="209"/>
      <c r="H318" s="209"/>
      <c r="I318" s="209"/>
      <c r="J318" s="209"/>
      <c r="K318" s="210"/>
      <c r="L318" s="10"/>
      <c r="M318" s="5"/>
    </row>
    <row r="319" spans="1:13" ht="30">
      <c r="A319" s="5"/>
      <c r="B319" s="9"/>
      <c r="C319" s="181" t="s">
        <v>695</v>
      </c>
      <c r="D319" s="190"/>
      <c r="E319" s="190"/>
      <c r="F319" s="190"/>
      <c r="G319" s="183" t="s">
        <v>708</v>
      </c>
      <c r="H319" s="187" t="s">
        <v>86</v>
      </c>
      <c r="I319" s="166">
        <v>1</v>
      </c>
      <c r="J319" s="165"/>
      <c r="K319" s="184">
        <f t="shared" ref="K319:K330" si="15">+ROUND(I319*J319,0)</f>
        <v>0</v>
      </c>
      <c r="L319" s="10"/>
      <c r="M319" s="5"/>
    </row>
    <row r="320" spans="1:13" ht="15.6">
      <c r="A320" s="5"/>
      <c r="B320" s="9"/>
      <c r="C320" s="181" t="s">
        <v>696</v>
      </c>
      <c r="D320" s="190"/>
      <c r="E320" s="190"/>
      <c r="F320" s="190"/>
      <c r="G320" s="183" t="s">
        <v>709</v>
      </c>
      <c r="H320" s="187" t="s">
        <v>86</v>
      </c>
      <c r="I320" s="166">
        <v>1</v>
      </c>
      <c r="J320" s="165"/>
      <c r="K320" s="184">
        <f t="shared" si="15"/>
        <v>0</v>
      </c>
      <c r="L320" s="10"/>
      <c r="M320" s="5"/>
    </row>
    <row r="321" spans="1:13" ht="15.6">
      <c r="A321" s="5"/>
      <c r="B321" s="9"/>
      <c r="C321" s="181" t="s">
        <v>697</v>
      </c>
      <c r="D321" s="190"/>
      <c r="E321" s="190"/>
      <c r="F321" s="190"/>
      <c r="G321" s="183" t="s">
        <v>710</v>
      </c>
      <c r="H321" s="187" t="s">
        <v>86</v>
      </c>
      <c r="I321" s="166">
        <v>1</v>
      </c>
      <c r="J321" s="165"/>
      <c r="K321" s="184">
        <f t="shared" si="15"/>
        <v>0</v>
      </c>
      <c r="L321" s="10"/>
      <c r="M321" s="5"/>
    </row>
    <row r="322" spans="1:13" ht="15.6">
      <c r="A322" s="5"/>
      <c r="B322" s="9"/>
      <c r="C322" s="181" t="s">
        <v>698</v>
      </c>
      <c r="D322" s="190"/>
      <c r="E322" s="190"/>
      <c r="F322" s="190"/>
      <c r="G322" s="183" t="s">
        <v>711</v>
      </c>
      <c r="H322" s="187" t="s">
        <v>86</v>
      </c>
      <c r="I322" s="166">
        <v>1</v>
      </c>
      <c r="J322" s="165"/>
      <c r="K322" s="184">
        <f t="shared" si="15"/>
        <v>0</v>
      </c>
      <c r="L322" s="10"/>
      <c r="M322" s="5"/>
    </row>
    <row r="323" spans="1:13" ht="30">
      <c r="A323" s="5"/>
      <c r="B323" s="9"/>
      <c r="C323" s="181" t="s">
        <v>699</v>
      </c>
      <c r="D323" s="190"/>
      <c r="E323" s="190"/>
      <c r="F323" s="190"/>
      <c r="G323" s="183" t="s">
        <v>712</v>
      </c>
      <c r="H323" s="187" t="s">
        <v>86</v>
      </c>
      <c r="I323" s="166">
        <v>1</v>
      </c>
      <c r="J323" s="165"/>
      <c r="K323" s="184">
        <f t="shared" si="15"/>
        <v>0</v>
      </c>
      <c r="L323" s="10"/>
      <c r="M323" s="5"/>
    </row>
    <row r="324" spans="1:13" ht="15.6">
      <c r="A324" s="5"/>
      <c r="B324" s="9"/>
      <c r="C324" s="181" t="s">
        <v>700</v>
      </c>
      <c r="D324" s="190"/>
      <c r="E324" s="190"/>
      <c r="F324" s="190"/>
      <c r="G324" s="183" t="s">
        <v>713</v>
      </c>
      <c r="H324" s="187" t="s">
        <v>86</v>
      </c>
      <c r="I324" s="166">
        <v>1</v>
      </c>
      <c r="J324" s="165"/>
      <c r="K324" s="184">
        <f t="shared" si="15"/>
        <v>0</v>
      </c>
      <c r="L324" s="10"/>
      <c r="M324" s="5"/>
    </row>
    <row r="325" spans="1:13" ht="15.6">
      <c r="A325" s="5"/>
      <c r="B325" s="9"/>
      <c r="C325" s="181" t="s">
        <v>701</v>
      </c>
      <c r="D325" s="190"/>
      <c r="E325" s="190"/>
      <c r="F325" s="190"/>
      <c r="G325" s="183" t="s">
        <v>714</v>
      </c>
      <c r="H325" s="187" t="s">
        <v>86</v>
      </c>
      <c r="I325" s="166">
        <v>1</v>
      </c>
      <c r="J325" s="165"/>
      <c r="K325" s="184">
        <f t="shared" si="15"/>
        <v>0</v>
      </c>
      <c r="L325" s="10"/>
      <c r="M325" s="5"/>
    </row>
    <row r="326" spans="1:13" ht="15.6">
      <c r="A326" s="5"/>
      <c r="B326" s="9"/>
      <c r="C326" s="181" t="s">
        <v>702</v>
      </c>
      <c r="D326" s="190"/>
      <c r="E326" s="190"/>
      <c r="F326" s="190"/>
      <c r="G326" s="183" t="s">
        <v>715</v>
      </c>
      <c r="H326" s="187" t="s">
        <v>86</v>
      </c>
      <c r="I326" s="166">
        <v>1</v>
      </c>
      <c r="J326" s="165"/>
      <c r="K326" s="184">
        <f t="shared" si="15"/>
        <v>0</v>
      </c>
      <c r="L326" s="10"/>
      <c r="M326" s="5"/>
    </row>
    <row r="327" spans="1:13" ht="15.6">
      <c r="A327" s="5"/>
      <c r="B327" s="9"/>
      <c r="C327" s="181" t="s">
        <v>703</v>
      </c>
      <c r="D327" s="190"/>
      <c r="E327" s="190"/>
      <c r="F327" s="190"/>
      <c r="G327" s="183" t="s">
        <v>716</v>
      </c>
      <c r="H327" s="187" t="s">
        <v>86</v>
      </c>
      <c r="I327" s="166">
        <v>1</v>
      </c>
      <c r="J327" s="165"/>
      <c r="K327" s="184">
        <f t="shared" si="15"/>
        <v>0</v>
      </c>
      <c r="L327" s="10"/>
      <c r="M327" s="5"/>
    </row>
    <row r="328" spans="1:13" ht="15.6">
      <c r="A328" s="5"/>
      <c r="B328" s="9"/>
      <c r="C328" s="181" t="s">
        <v>704</v>
      </c>
      <c r="D328" s="190"/>
      <c r="E328" s="190"/>
      <c r="F328" s="190"/>
      <c r="G328" s="183" t="s">
        <v>717</v>
      </c>
      <c r="H328" s="187" t="s">
        <v>86</v>
      </c>
      <c r="I328" s="166">
        <v>1</v>
      </c>
      <c r="J328" s="165"/>
      <c r="K328" s="184">
        <f t="shared" si="15"/>
        <v>0</v>
      </c>
      <c r="L328" s="10"/>
      <c r="M328" s="5"/>
    </row>
    <row r="329" spans="1:13" ht="15.6">
      <c r="A329" s="5"/>
      <c r="B329" s="9"/>
      <c r="C329" s="181" t="s">
        <v>705</v>
      </c>
      <c r="D329" s="190"/>
      <c r="E329" s="190"/>
      <c r="F329" s="190"/>
      <c r="G329" s="183" t="s">
        <v>718</v>
      </c>
      <c r="H329" s="187" t="s">
        <v>86</v>
      </c>
      <c r="I329" s="166">
        <v>1</v>
      </c>
      <c r="J329" s="165"/>
      <c r="K329" s="184">
        <f t="shared" si="15"/>
        <v>0</v>
      </c>
      <c r="L329" s="10"/>
      <c r="M329" s="5"/>
    </row>
    <row r="330" spans="1:13" ht="15.6">
      <c r="A330" s="5"/>
      <c r="B330" s="9"/>
      <c r="C330" s="181" t="s">
        <v>706</v>
      </c>
      <c r="D330" s="190"/>
      <c r="E330" s="190"/>
      <c r="F330" s="190"/>
      <c r="G330" s="183" t="s">
        <v>719</v>
      </c>
      <c r="H330" s="187" t="s">
        <v>86</v>
      </c>
      <c r="I330" s="166">
        <v>1</v>
      </c>
      <c r="J330" s="165"/>
      <c r="K330" s="184">
        <f t="shared" si="15"/>
        <v>0</v>
      </c>
      <c r="L330" s="10"/>
      <c r="M330" s="5"/>
    </row>
    <row r="331" spans="1:13" s="5" customFormat="1" ht="15.6">
      <c r="B331" s="9"/>
      <c r="C331" s="211" t="str">
        <f>+CONCATENATE("SUB TOTAL ",C318,"",D318)</f>
        <v>SUB TOTAL 6.7. SISTEMA ELÉCTRICO</v>
      </c>
      <c r="D331" s="212"/>
      <c r="E331" s="212"/>
      <c r="F331" s="212"/>
      <c r="G331" s="212"/>
      <c r="H331" s="212"/>
      <c r="I331" s="212"/>
      <c r="J331" s="213"/>
      <c r="K331" s="188">
        <f>SUM(K319:K330)</f>
        <v>0</v>
      </c>
      <c r="L331" s="10"/>
    </row>
    <row r="332" spans="1:13" ht="15.6">
      <c r="A332" s="5"/>
      <c r="B332" s="9"/>
      <c r="C332" s="191" t="s">
        <v>720</v>
      </c>
      <c r="D332" s="208" t="s">
        <v>752</v>
      </c>
      <c r="E332" s="209"/>
      <c r="F332" s="209"/>
      <c r="G332" s="209"/>
      <c r="H332" s="209"/>
      <c r="I332" s="209"/>
      <c r="J332" s="209"/>
      <c r="K332" s="210"/>
      <c r="L332" s="10"/>
      <c r="M332" s="5"/>
    </row>
    <row r="333" spans="1:13" ht="17.399999999999999">
      <c r="A333" s="5"/>
      <c r="B333" s="9"/>
      <c r="C333" s="181" t="s">
        <v>721</v>
      </c>
      <c r="D333" s="190"/>
      <c r="E333" s="190"/>
      <c r="F333" s="190"/>
      <c r="G333" s="183" t="s">
        <v>734</v>
      </c>
      <c r="H333" s="182" t="s">
        <v>85</v>
      </c>
      <c r="I333" s="166">
        <v>103</v>
      </c>
      <c r="J333" s="165"/>
      <c r="K333" s="184">
        <f t="shared" ref="K333:K345" si="16">+ROUND(I333*J333,0)</f>
        <v>0</v>
      </c>
      <c r="L333" s="10"/>
      <c r="M333" s="5"/>
    </row>
    <row r="334" spans="1:13" ht="17.399999999999999">
      <c r="A334" s="5"/>
      <c r="B334" s="9"/>
      <c r="C334" s="181" t="s">
        <v>722</v>
      </c>
      <c r="D334" s="190"/>
      <c r="E334" s="190"/>
      <c r="F334" s="190"/>
      <c r="G334" s="183" t="s">
        <v>735</v>
      </c>
      <c r="H334" s="187" t="s">
        <v>84</v>
      </c>
      <c r="I334" s="166">
        <v>16</v>
      </c>
      <c r="J334" s="165"/>
      <c r="K334" s="184">
        <f t="shared" si="16"/>
        <v>0</v>
      </c>
      <c r="L334" s="10"/>
      <c r="M334" s="5"/>
    </row>
    <row r="335" spans="1:13" ht="30">
      <c r="A335" s="5"/>
      <c r="B335" s="9"/>
      <c r="C335" s="181" t="s">
        <v>723</v>
      </c>
      <c r="D335" s="190"/>
      <c r="E335" s="190"/>
      <c r="F335" s="190"/>
      <c r="G335" s="183" t="s">
        <v>736</v>
      </c>
      <c r="H335" s="187" t="s">
        <v>100</v>
      </c>
      <c r="I335" s="166">
        <v>57</v>
      </c>
      <c r="J335" s="165"/>
      <c r="K335" s="184">
        <f t="shared" si="16"/>
        <v>0</v>
      </c>
      <c r="L335" s="10"/>
      <c r="M335" s="5"/>
    </row>
    <row r="336" spans="1:13" ht="30">
      <c r="A336" s="5"/>
      <c r="B336" s="9"/>
      <c r="C336" s="181" t="s">
        <v>724</v>
      </c>
      <c r="D336" s="190"/>
      <c r="E336" s="190"/>
      <c r="F336" s="190"/>
      <c r="G336" s="183" t="s">
        <v>737</v>
      </c>
      <c r="H336" s="187" t="s">
        <v>100</v>
      </c>
      <c r="I336" s="166">
        <v>11</v>
      </c>
      <c r="J336" s="165"/>
      <c r="K336" s="184">
        <f t="shared" si="16"/>
        <v>0</v>
      </c>
      <c r="L336" s="10"/>
      <c r="M336" s="5"/>
    </row>
    <row r="337" spans="1:13" ht="15.6">
      <c r="A337" s="5"/>
      <c r="B337" s="9"/>
      <c r="C337" s="181" t="s">
        <v>725</v>
      </c>
      <c r="D337" s="190"/>
      <c r="E337" s="190"/>
      <c r="F337" s="190"/>
      <c r="G337" s="183" t="s">
        <v>738</v>
      </c>
      <c r="H337" s="187" t="s">
        <v>100</v>
      </c>
      <c r="I337" s="166">
        <v>31</v>
      </c>
      <c r="J337" s="165"/>
      <c r="K337" s="184">
        <f t="shared" si="16"/>
        <v>0</v>
      </c>
      <c r="L337" s="10"/>
      <c r="M337" s="5"/>
    </row>
    <row r="338" spans="1:13" ht="30">
      <c r="A338" s="5"/>
      <c r="B338" s="9"/>
      <c r="C338" s="181" t="s">
        <v>726</v>
      </c>
      <c r="D338" s="190"/>
      <c r="E338" s="190"/>
      <c r="F338" s="190"/>
      <c r="G338" s="183" t="s">
        <v>739</v>
      </c>
      <c r="H338" s="182" t="s">
        <v>85</v>
      </c>
      <c r="I338" s="166">
        <v>208</v>
      </c>
      <c r="J338" s="165"/>
      <c r="K338" s="184">
        <f t="shared" si="16"/>
        <v>0</v>
      </c>
      <c r="L338" s="10"/>
      <c r="M338" s="5"/>
    </row>
    <row r="339" spans="1:13" ht="30">
      <c r="A339" s="5"/>
      <c r="B339" s="9"/>
      <c r="C339" s="181" t="s">
        <v>727</v>
      </c>
      <c r="D339" s="190"/>
      <c r="E339" s="190"/>
      <c r="F339" s="190"/>
      <c r="G339" s="183" t="s">
        <v>740</v>
      </c>
      <c r="H339" s="182" t="s">
        <v>85</v>
      </c>
      <c r="I339" s="166">
        <v>5</v>
      </c>
      <c r="J339" s="165"/>
      <c r="K339" s="184">
        <f t="shared" si="16"/>
        <v>0</v>
      </c>
      <c r="L339" s="10"/>
      <c r="M339" s="5"/>
    </row>
    <row r="340" spans="1:13" ht="30">
      <c r="A340" s="5"/>
      <c r="B340" s="9"/>
      <c r="C340" s="181" t="s">
        <v>728</v>
      </c>
      <c r="D340" s="190"/>
      <c r="E340" s="190"/>
      <c r="F340" s="190"/>
      <c r="G340" s="183" t="s">
        <v>741</v>
      </c>
      <c r="H340" s="187" t="s">
        <v>86</v>
      </c>
      <c r="I340" s="166">
        <v>8</v>
      </c>
      <c r="J340" s="165"/>
      <c r="K340" s="184">
        <f t="shared" si="16"/>
        <v>0</v>
      </c>
      <c r="L340" s="10"/>
      <c r="M340" s="5"/>
    </row>
    <row r="341" spans="1:13" ht="30">
      <c r="A341" s="5"/>
      <c r="B341" s="9"/>
      <c r="C341" s="181" t="s">
        <v>729</v>
      </c>
      <c r="D341" s="190"/>
      <c r="E341" s="190"/>
      <c r="F341" s="190"/>
      <c r="G341" s="183" t="s">
        <v>742</v>
      </c>
      <c r="H341" s="187" t="s">
        <v>97</v>
      </c>
      <c r="I341" s="166">
        <v>496</v>
      </c>
      <c r="J341" s="165"/>
      <c r="K341" s="184">
        <f t="shared" si="16"/>
        <v>0</v>
      </c>
      <c r="L341" s="10"/>
      <c r="M341" s="5"/>
    </row>
    <row r="342" spans="1:13" ht="17.399999999999999">
      <c r="A342" s="5"/>
      <c r="B342" s="9"/>
      <c r="C342" s="181" t="s">
        <v>730</v>
      </c>
      <c r="D342" s="190"/>
      <c r="E342" s="190"/>
      <c r="F342" s="190"/>
      <c r="G342" s="183" t="s">
        <v>743</v>
      </c>
      <c r="H342" s="182" t="s">
        <v>85</v>
      </c>
      <c r="I342" s="166">
        <v>129</v>
      </c>
      <c r="J342" s="165"/>
      <c r="K342" s="184">
        <f t="shared" si="16"/>
        <v>0</v>
      </c>
      <c r="L342" s="10"/>
      <c r="M342" s="5"/>
    </row>
    <row r="343" spans="1:13" ht="17.399999999999999">
      <c r="A343" s="5"/>
      <c r="B343" s="9"/>
      <c r="C343" s="181" t="s">
        <v>731</v>
      </c>
      <c r="D343" s="190"/>
      <c r="E343" s="190"/>
      <c r="F343" s="190"/>
      <c r="G343" s="183" t="s">
        <v>744</v>
      </c>
      <c r="H343" s="182" t="s">
        <v>85</v>
      </c>
      <c r="I343" s="166">
        <v>14</v>
      </c>
      <c r="J343" s="165"/>
      <c r="K343" s="184">
        <f t="shared" si="16"/>
        <v>0</v>
      </c>
      <c r="L343" s="10"/>
      <c r="M343" s="5"/>
    </row>
    <row r="344" spans="1:13" ht="15.6">
      <c r="A344" s="5"/>
      <c r="B344" s="9"/>
      <c r="C344" s="181" t="s">
        <v>732</v>
      </c>
      <c r="D344" s="190"/>
      <c r="E344" s="190"/>
      <c r="F344" s="190"/>
      <c r="G344" s="183" t="s">
        <v>745</v>
      </c>
      <c r="H344" s="187" t="s">
        <v>86</v>
      </c>
      <c r="I344" s="166">
        <v>10</v>
      </c>
      <c r="J344" s="165"/>
      <c r="K344" s="184">
        <f t="shared" si="16"/>
        <v>0</v>
      </c>
      <c r="L344" s="10"/>
      <c r="M344" s="5"/>
    </row>
    <row r="345" spans="1:13" ht="15.6">
      <c r="A345" s="5"/>
      <c r="B345" s="9"/>
      <c r="C345" s="181" t="s">
        <v>733</v>
      </c>
      <c r="D345" s="190"/>
      <c r="E345" s="190"/>
      <c r="F345" s="190"/>
      <c r="G345" s="183" t="s">
        <v>746</v>
      </c>
      <c r="H345" s="187" t="s">
        <v>86</v>
      </c>
      <c r="I345" s="166">
        <v>2</v>
      </c>
      <c r="J345" s="165"/>
      <c r="K345" s="184">
        <f t="shared" si="16"/>
        <v>0</v>
      </c>
      <c r="L345" s="10"/>
      <c r="M345" s="5"/>
    </row>
    <row r="346" spans="1:13" s="5" customFormat="1" ht="15.6">
      <c r="B346" s="9"/>
      <c r="C346" s="211" t="str">
        <f>+CONCATENATE("SUB TOTAL ",C332,"",D332)</f>
        <v>SUB TOTAL 6.8. CUARTO TÉCNICO</v>
      </c>
      <c r="D346" s="212"/>
      <c r="E346" s="212"/>
      <c r="F346" s="212"/>
      <c r="G346" s="212"/>
      <c r="H346" s="212"/>
      <c r="I346" s="212"/>
      <c r="J346" s="213"/>
      <c r="K346" s="188">
        <f>SUM(K333:K345)</f>
        <v>0</v>
      </c>
      <c r="L346" s="10"/>
    </row>
    <row r="347" spans="1:13" ht="15.6">
      <c r="A347" s="5"/>
      <c r="B347" s="9"/>
      <c r="C347" s="191" t="s">
        <v>747</v>
      </c>
      <c r="D347" s="208" t="s">
        <v>749</v>
      </c>
      <c r="E347" s="209"/>
      <c r="F347" s="209"/>
      <c r="G347" s="209"/>
      <c r="H347" s="209"/>
      <c r="I347" s="209"/>
      <c r="J347" s="209"/>
      <c r="K347" s="210"/>
      <c r="L347" s="10"/>
      <c r="M347" s="5"/>
    </row>
    <row r="348" spans="1:13" ht="15.6">
      <c r="A348" s="5"/>
      <c r="B348" s="9"/>
      <c r="C348" s="181" t="s">
        <v>748</v>
      </c>
      <c r="D348" s="190"/>
      <c r="E348" s="190"/>
      <c r="F348" s="190"/>
      <c r="G348" s="183" t="s">
        <v>750</v>
      </c>
      <c r="H348" s="182" t="s">
        <v>751</v>
      </c>
      <c r="I348" s="166">
        <v>6</v>
      </c>
      <c r="J348" s="165"/>
      <c r="K348" s="184">
        <f t="shared" ref="K348" si="17">+ROUND(I348*J348,0)</f>
        <v>0</v>
      </c>
      <c r="L348" s="10"/>
      <c r="M348" s="5"/>
    </row>
    <row r="349" spans="1:13" s="5" customFormat="1" ht="15.6">
      <c r="B349" s="9"/>
      <c r="C349" s="211" t="str">
        <f>+CONCATENATE("SUB TOTAL ",C347,"",D347)</f>
        <v>SUB TOTAL 6.9. PUESTA EN MARCHA DE LA PLANTA</v>
      </c>
      <c r="D349" s="212"/>
      <c r="E349" s="212"/>
      <c r="F349" s="212"/>
      <c r="G349" s="212"/>
      <c r="H349" s="212"/>
      <c r="I349" s="212"/>
      <c r="J349" s="213"/>
      <c r="K349" s="188">
        <f>SUM(K348:K348)</f>
        <v>0</v>
      </c>
      <c r="L349" s="10"/>
    </row>
    <row r="350" spans="1:13" s="5" customFormat="1" ht="16.2" thickBot="1">
      <c r="B350" s="9"/>
      <c r="C350" s="223" t="str">
        <f>+CONCATENATE("SUB TOTAL ",C134,"",D134)</f>
        <v xml:space="preserve">SUB TOTAL 6. PLANTA DE TRATAMIENTO DE AGUA POTABLE </v>
      </c>
      <c r="D350" s="224"/>
      <c r="E350" s="224"/>
      <c r="F350" s="224"/>
      <c r="G350" s="224"/>
      <c r="H350" s="224"/>
      <c r="I350" s="224"/>
      <c r="J350" s="225"/>
      <c r="K350" s="188">
        <f>+K166+K196+K239+K288+K304+K317+K331+K346+K349</f>
        <v>0</v>
      </c>
      <c r="L350" s="10"/>
    </row>
    <row r="351" spans="1:13" ht="16.2" thickBot="1">
      <c r="A351" s="5"/>
      <c r="B351" s="9"/>
      <c r="C351" s="198" t="s">
        <v>572</v>
      </c>
      <c r="D351" s="220" t="s">
        <v>285</v>
      </c>
      <c r="E351" s="221"/>
      <c r="F351" s="221"/>
      <c r="G351" s="221"/>
      <c r="H351" s="221"/>
      <c r="I351" s="221"/>
      <c r="J351" s="221"/>
      <c r="K351" s="222"/>
      <c r="L351" s="10"/>
      <c r="M351" s="5"/>
    </row>
    <row r="352" spans="1:13" ht="30">
      <c r="A352" s="5"/>
      <c r="B352" s="9"/>
      <c r="C352" s="181" t="s">
        <v>573</v>
      </c>
      <c r="D352" s="190"/>
      <c r="E352" s="190"/>
      <c r="F352" s="190"/>
      <c r="G352" s="183" t="s">
        <v>164</v>
      </c>
      <c r="H352" s="182" t="s">
        <v>97</v>
      </c>
      <c r="I352" s="166">
        <v>99315</v>
      </c>
      <c r="J352" s="165"/>
      <c r="K352" s="184">
        <f t="shared" ref="K352:K367" si="18">+ROUND(I352*J352,0)</f>
        <v>0</v>
      </c>
      <c r="L352" s="10"/>
      <c r="M352" s="5"/>
    </row>
    <row r="353" spans="1:13" ht="15.6">
      <c r="A353" s="5"/>
      <c r="B353" s="9"/>
      <c r="C353" s="181" t="s">
        <v>574</v>
      </c>
      <c r="D353" s="190"/>
      <c r="E353" s="190"/>
      <c r="F353" s="190"/>
      <c r="G353" s="183" t="s">
        <v>166</v>
      </c>
      <c r="H353" s="187" t="s">
        <v>83</v>
      </c>
      <c r="I353" s="166">
        <v>141</v>
      </c>
      <c r="J353" s="165"/>
      <c r="K353" s="184">
        <f t="shared" si="18"/>
        <v>0</v>
      </c>
      <c r="L353" s="10"/>
      <c r="M353" s="5"/>
    </row>
    <row r="354" spans="1:13" ht="30">
      <c r="A354" s="5"/>
      <c r="B354" s="9"/>
      <c r="C354" s="181" t="s">
        <v>575</v>
      </c>
      <c r="D354" s="190"/>
      <c r="E354" s="190"/>
      <c r="F354" s="190"/>
      <c r="G354" s="183" t="s">
        <v>176</v>
      </c>
      <c r="H354" s="187" t="s">
        <v>86</v>
      </c>
      <c r="I354" s="166">
        <v>2</v>
      </c>
      <c r="J354" s="165"/>
      <c r="K354" s="184">
        <f t="shared" si="18"/>
        <v>0</v>
      </c>
      <c r="L354" s="10"/>
      <c r="M354" s="5"/>
    </row>
    <row r="355" spans="1:13" ht="30">
      <c r="A355" s="5"/>
      <c r="B355" s="9"/>
      <c r="C355" s="181" t="s">
        <v>576</v>
      </c>
      <c r="D355" s="190"/>
      <c r="E355" s="190"/>
      <c r="F355" s="190"/>
      <c r="G355" s="183" t="s">
        <v>202</v>
      </c>
      <c r="H355" s="187" t="s">
        <v>86</v>
      </c>
      <c r="I355" s="166">
        <v>2</v>
      </c>
      <c r="J355" s="165"/>
      <c r="K355" s="184">
        <f t="shared" si="18"/>
        <v>0</v>
      </c>
      <c r="L355" s="10"/>
      <c r="M355" s="5"/>
    </row>
    <row r="356" spans="1:13" ht="15.6">
      <c r="A356" s="5"/>
      <c r="B356" s="9"/>
      <c r="C356" s="181" t="s">
        <v>577</v>
      </c>
      <c r="D356" s="190"/>
      <c r="E356" s="190"/>
      <c r="F356" s="190"/>
      <c r="G356" s="183" t="s">
        <v>220</v>
      </c>
      <c r="H356" s="187" t="s">
        <v>86</v>
      </c>
      <c r="I356" s="166">
        <v>4</v>
      </c>
      <c r="J356" s="165"/>
      <c r="K356" s="184">
        <f t="shared" si="18"/>
        <v>0</v>
      </c>
      <c r="L356" s="10"/>
      <c r="M356" s="5"/>
    </row>
    <row r="357" spans="1:13" ht="17.399999999999999">
      <c r="A357" s="5"/>
      <c r="B357" s="9"/>
      <c r="C357" s="181" t="s">
        <v>578</v>
      </c>
      <c r="D357" s="190"/>
      <c r="E357" s="190"/>
      <c r="F357" s="190"/>
      <c r="G357" s="183" t="s">
        <v>286</v>
      </c>
      <c r="H357" s="182" t="s">
        <v>85</v>
      </c>
      <c r="I357" s="166">
        <v>549</v>
      </c>
      <c r="J357" s="165"/>
      <c r="K357" s="184">
        <f t="shared" si="18"/>
        <v>0</v>
      </c>
      <c r="L357" s="10"/>
      <c r="M357" s="5"/>
    </row>
    <row r="358" spans="1:13" ht="17.399999999999999">
      <c r="A358" s="5"/>
      <c r="B358" s="9"/>
      <c r="C358" s="181" t="s">
        <v>579</v>
      </c>
      <c r="D358" s="190"/>
      <c r="E358" s="190"/>
      <c r="F358" s="190"/>
      <c r="G358" s="183" t="s">
        <v>287</v>
      </c>
      <c r="H358" s="187" t="s">
        <v>84</v>
      </c>
      <c r="I358" s="166">
        <v>378</v>
      </c>
      <c r="J358" s="165"/>
      <c r="K358" s="184">
        <f t="shared" si="18"/>
        <v>0</v>
      </c>
      <c r="L358" s="10"/>
      <c r="M358" s="5"/>
    </row>
    <row r="359" spans="1:13" ht="17.399999999999999">
      <c r="A359" s="5"/>
      <c r="B359" s="9"/>
      <c r="C359" s="181" t="s">
        <v>580</v>
      </c>
      <c r="D359" s="190"/>
      <c r="E359" s="190"/>
      <c r="F359" s="190"/>
      <c r="G359" s="183" t="s">
        <v>288</v>
      </c>
      <c r="H359" s="187" t="s">
        <v>84</v>
      </c>
      <c r="I359" s="166">
        <v>247</v>
      </c>
      <c r="J359" s="165"/>
      <c r="K359" s="184">
        <f t="shared" si="18"/>
        <v>0</v>
      </c>
      <c r="L359" s="10"/>
      <c r="M359" s="5"/>
    </row>
    <row r="360" spans="1:13" ht="17.399999999999999">
      <c r="A360" s="5"/>
      <c r="B360" s="9"/>
      <c r="C360" s="181" t="s">
        <v>581</v>
      </c>
      <c r="D360" s="190"/>
      <c r="E360" s="190"/>
      <c r="F360" s="190"/>
      <c r="G360" s="183" t="s">
        <v>289</v>
      </c>
      <c r="H360" s="187" t="s">
        <v>84</v>
      </c>
      <c r="I360" s="166">
        <v>114</v>
      </c>
      <c r="J360" s="165"/>
      <c r="K360" s="184">
        <f t="shared" si="18"/>
        <v>0</v>
      </c>
      <c r="L360" s="10"/>
      <c r="M360" s="5"/>
    </row>
    <row r="361" spans="1:13" ht="30">
      <c r="A361" s="5"/>
      <c r="B361" s="9"/>
      <c r="C361" s="181" t="s">
        <v>582</v>
      </c>
      <c r="D361" s="190"/>
      <c r="E361" s="190"/>
      <c r="F361" s="190"/>
      <c r="G361" s="183" t="s">
        <v>290</v>
      </c>
      <c r="H361" s="187" t="s">
        <v>83</v>
      </c>
      <c r="I361" s="166">
        <v>111</v>
      </c>
      <c r="J361" s="165"/>
      <c r="K361" s="184">
        <f t="shared" si="18"/>
        <v>0</v>
      </c>
      <c r="L361" s="10"/>
      <c r="M361" s="5"/>
    </row>
    <row r="362" spans="1:13" ht="30">
      <c r="A362" s="5"/>
      <c r="B362" s="9"/>
      <c r="C362" s="181" t="s">
        <v>583</v>
      </c>
      <c r="D362" s="190"/>
      <c r="E362" s="190"/>
      <c r="F362" s="190"/>
      <c r="G362" s="183" t="s">
        <v>291</v>
      </c>
      <c r="H362" s="187" t="s">
        <v>83</v>
      </c>
      <c r="I362" s="166">
        <v>133</v>
      </c>
      <c r="J362" s="165"/>
      <c r="K362" s="184">
        <f t="shared" si="18"/>
        <v>0</v>
      </c>
      <c r="L362" s="10"/>
      <c r="M362" s="5"/>
    </row>
    <row r="363" spans="1:13" ht="30">
      <c r="A363" s="5"/>
      <c r="B363" s="9"/>
      <c r="C363" s="181" t="s">
        <v>584</v>
      </c>
      <c r="D363" s="190"/>
      <c r="E363" s="190"/>
      <c r="F363" s="190"/>
      <c r="G363" s="183" t="s">
        <v>292</v>
      </c>
      <c r="H363" s="187" t="s">
        <v>86</v>
      </c>
      <c r="I363" s="166">
        <v>2</v>
      </c>
      <c r="J363" s="165"/>
      <c r="K363" s="184">
        <f t="shared" si="18"/>
        <v>0</v>
      </c>
      <c r="L363" s="10"/>
      <c r="M363" s="5"/>
    </row>
    <row r="364" spans="1:13" ht="15.6">
      <c r="A364" s="5"/>
      <c r="B364" s="9"/>
      <c r="C364" s="181" t="s">
        <v>585</v>
      </c>
      <c r="D364" s="190"/>
      <c r="E364" s="190"/>
      <c r="F364" s="190"/>
      <c r="G364" s="183" t="s">
        <v>293</v>
      </c>
      <c r="H364" s="187" t="s">
        <v>83</v>
      </c>
      <c r="I364" s="166">
        <v>24</v>
      </c>
      <c r="J364" s="165"/>
      <c r="K364" s="184">
        <f t="shared" si="18"/>
        <v>0</v>
      </c>
      <c r="L364" s="10"/>
      <c r="M364" s="5"/>
    </row>
    <row r="365" spans="1:13" ht="30">
      <c r="A365" s="5"/>
      <c r="B365" s="9"/>
      <c r="C365" s="181" t="s">
        <v>586</v>
      </c>
      <c r="D365" s="190"/>
      <c r="E365" s="190"/>
      <c r="F365" s="190"/>
      <c r="G365" s="183" t="s">
        <v>179</v>
      </c>
      <c r="H365" s="187" t="s">
        <v>86</v>
      </c>
      <c r="I365" s="166">
        <v>2</v>
      </c>
      <c r="J365" s="165"/>
      <c r="K365" s="184">
        <f t="shared" si="18"/>
        <v>0</v>
      </c>
      <c r="L365" s="10"/>
      <c r="M365" s="5"/>
    </row>
    <row r="366" spans="1:13" ht="30">
      <c r="A366" s="5"/>
      <c r="B366" s="9"/>
      <c r="C366" s="181" t="s">
        <v>587</v>
      </c>
      <c r="D366" s="190"/>
      <c r="E366" s="190"/>
      <c r="F366" s="190"/>
      <c r="G366" s="183" t="s">
        <v>294</v>
      </c>
      <c r="H366" s="187" t="s">
        <v>86</v>
      </c>
      <c r="I366" s="166">
        <v>2</v>
      </c>
      <c r="J366" s="165"/>
      <c r="K366" s="184">
        <f t="shared" si="18"/>
        <v>0</v>
      </c>
      <c r="L366" s="10"/>
      <c r="M366" s="5"/>
    </row>
    <row r="367" spans="1:13" ht="30">
      <c r="A367" s="5"/>
      <c r="B367" s="9"/>
      <c r="C367" s="181" t="s">
        <v>588</v>
      </c>
      <c r="D367" s="190"/>
      <c r="E367" s="190"/>
      <c r="F367" s="190"/>
      <c r="G367" s="183" t="s">
        <v>295</v>
      </c>
      <c r="H367" s="187" t="s">
        <v>86</v>
      </c>
      <c r="I367" s="166">
        <v>2</v>
      </c>
      <c r="J367" s="165"/>
      <c r="K367" s="184">
        <f t="shared" si="18"/>
        <v>0</v>
      </c>
      <c r="L367" s="10"/>
      <c r="M367" s="5"/>
    </row>
    <row r="368" spans="1:13" s="5" customFormat="1" ht="15.6">
      <c r="B368" s="9"/>
      <c r="C368" s="211" t="str">
        <f>+CONCATENATE("SUB TOTAL ",C351,"",D351)</f>
        <v>SUB TOTAL 7. TANQUE DE ALMACENAMIENTO</v>
      </c>
      <c r="D368" s="212"/>
      <c r="E368" s="212"/>
      <c r="F368" s="212"/>
      <c r="G368" s="212"/>
      <c r="H368" s="212"/>
      <c r="I368" s="212"/>
      <c r="J368" s="213"/>
      <c r="K368" s="188">
        <f>SUM(K352:K367)</f>
        <v>0</v>
      </c>
      <c r="L368" s="10"/>
    </row>
    <row r="369" spans="1:14" s="5" customFormat="1" ht="16.2" thickBot="1">
      <c r="B369" s="9"/>
      <c r="C369" s="223" t="s">
        <v>667</v>
      </c>
      <c r="D369" s="224"/>
      <c r="E369" s="224"/>
      <c r="F369" s="224"/>
      <c r="G369" s="224"/>
      <c r="H369" s="224"/>
      <c r="I369" s="224"/>
      <c r="J369" s="225"/>
      <c r="K369" s="188">
        <f>+K17+K44+K59+K93+K133+K350+K368</f>
        <v>0</v>
      </c>
      <c r="L369" s="10"/>
    </row>
    <row r="370" spans="1:14" ht="17.25" customHeight="1" thickBot="1">
      <c r="A370" s="5"/>
      <c r="B370" s="9"/>
      <c r="C370" s="231" t="s">
        <v>623</v>
      </c>
      <c r="D370" s="232"/>
      <c r="E370" s="232"/>
      <c r="F370" s="232"/>
      <c r="G370" s="232"/>
      <c r="H370" s="232"/>
      <c r="I370" s="232"/>
      <c r="J370" s="232"/>
      <c r="K370" s="233"/>
      <c r="L370" s="10"/>
      <c r="M370" s="5"/>
    </row>
    <row r="371" spans="1:14" ht="16.2" thickBot="1">
      <c r="A371" s="5"/>
      <c r="B371" s="9"/>
      <c r="C371" s="198" t="s">
        <v>622</v>
      </c>
      <c r="D371" s="220" t="s">
        <v>624</v>
      </c>
      <c r="E371" s="221"/>
      <c r="F371" s="221"/>
      <c r="G371" s="221"/>
      <c r="H371" s="221"/>
      <c r="I371" s="221"/>
      <c r="J371" s="221"/>
      <c r="K371" s="222"/>
      <c r="L371" s="10"/>
      <c r="M371" s="5"/>
      <c r="N371" s="194"/>
    </row>
    <row r="372" spans="1:14" ht="30">
      <c r="A372" s="5"/>
      <c r="B372" s="9"/>
      <c r="C372" s="181" t="s">
        <v>625</v>
      </c>
      <c r="D372" s="190"/>
      <c r="E372" s="190"/>
      <c r="F372" s="190"/>
      <c r="G372" s="183" t="s">
        <v>645</v>
      </c>
      <c r="H372" s="187" t="s">
        <v>100</v>
      </c>
      <c r="I372" s="166">
        <v>13.5</v>
      </c>
      <c r="J372" s="165"/>
      <c r="K372" s="184">
        <f t="shared" ref="K372:K391" si="19">+ROUND(I372*J372,0)</f>
        <v>0</v>
      </c>
      <c r="L372" s="10"/>
      <c r="M372" s="5"/>
    </row>
    <row r="373" spans="1:14" ht="30">
      <c r="A373" s="5"/>
      <c r="B373" s="9"/>
      <c r="C373" s="181" t="s">
        <v>626</v>
      </c>
      <c r="D373" s="190"/>
      <c r="E373" s="190"/>
      <c r="F373" s="190"/>
      <c r="G373" s="183" t="s">
        <v>646</v>
      </c>
      <c r="H373" s="187" t="s">
        <v>100</v>
      </c>
      <c r="I373" s="166">
        <v>6</v>
      </c>
      <c r="J373" s="165"/>
      <c r="K373" s="184">
        <f t="shared" si="19"/>
        <v>0</v>
      </c>
      <c r="L373" s="10"/>
      <c r="M373" s="5"/>
    </row>
    <row r="374" spans="1:14" ht="30">
      <c r="A374" s="5"/>
      <c r="B374" s="9"/>
      <c r="C374" s="181" t="s">
        <v>627</v>
      </c>
      <c r="D374" s="190"/>
      <c r="E374" s="190"/>
      <c r="F374" s="190"/>
      <c r="G374" s="183" t="s">
        <v>647</v>
      </c>
      <c r="H374" s="187" t="s">
        <v>100</v>
      </c>
      <c r="I374" s="166">
        <v>20</v>
      </c>
      <c r="J374" s="165"/>
      <c r="K374" s="184">
        <f t="shared" si="19"/>
        <v>0</v>
      </c>
      <c r="L374" s="10"/>
      <c r="M374" s="5"/>
    </row>
    <row r="375" spans="1:14" ht="30">
      <c r="A375" s="5"/>
      <c r="B375" s="9"/>
      <c r="C375" s="181" t="s">
        <v>628</v>
      </c>
      <c r="D375" s="190"/>
      <c r="E375" s="190"/>
      <c r="F375" s="190"/>
      <c r="G375" s="183" t="s">
        <v>648</v>
      </c>
      <c r="H375" s="187" t="s">
        <v>100</v>
      </c>
      <c r="I375" s="166">
        <v>30</v>
      </c>
      <c r="J375" s="165"/>
      <c r="K375" s="184">
        <f t="shared" si="19"/>
        <v>0</v>
      </c>
      <c r="L375" s="10"/>
      <c r="M375" s="5"/>
    </row>
    <row r="376" spans="1:14" ht="15.6">
      <c r="A376" s="5"/>
      <c r="B376" s="9"/>
      <c r="C376" s="181" t="s">
        <v>629</v>
      </c>
      <c r="D376" s="190"/>
      <c r="E376" s="190"/>
      <c r="F376" s="190"/>
      <c r="G376" s="183" t="s">
        <v>649</v>
      </c>
      <c r="H376" s="187" t="s">
        <v>100</v>
      </c>
      <c r="I376" s="166">
        <v>922</v>
      </c>
      <c r="J376" s="165"/>
      <c r="K376" s="184">
        <f t="shared" si="19"/>
        <v>0</v>
      </c>
      <c r="L376" s="10"/>
      <c r="M376" s="5"/>
    </row>
    <row r="377" spans="1:14" ht="30">
      <c r="A377" s="5"/>
      <c r="B377" s="9"/>
      <c r="C377" s="181" t="s">
        <v>630</v>
      </c>
      <c r="D377" s="190"/>
      <c r="E377" s="190"/>
      <c r="F377" s="190"/>
      <c r="G377" s="183" t="s">
        <v>650</v>
      </c>
      <c r="H377" s="187" t="s">
        <v>100</v>
      </c>
      <c r="I377" s="166">
        <v>11</v>
      </c>
      <c r="J377" s="165"/>
      <c r="K377" s="184">
        <f t="shared" si="19"/>
        <v>0</v>
      </c>
      <c r="L377" s="10"/>
      <c r="M377" s="5"/>
    </row>
    <row r="378" spans="1:14" ht="15.6">
      <c r="A378" s="5"/>
      <c r="B378" s="9"/>
      <c r="C378" s="181" t="s">
        <v>631</v>
      </c>
      <c r="D378" s="190"/>
      <c r="E378" s="190"/>
      <c r="F378" s="190"/>
      <c r="G378" s="183" t="s">
        <v>651</v>
      </c>
      <c r="H378" s="187" t="s">
        <v>100</v>
      </c>
      <c r="I378" s="166">
        <v>8</v>
      </c>
      <c r="J378" s="165"/>
      <c r="K378" s="184">
        <f t="shared" si="19"/>
        <v>0</v>
      </c>
      <c r="L378" s="10"/>
      <c r="M378" s="5"/>
    </row>
    <row r="379" spans="1:14" ht="30">
      <c r="A379" s="5"/>
      <c r="B379" s="9"/>
      <c r="C379" s="181" t="s">
        <v>632</v>
      </c>
      <c r="D379" s="190"/>
      <c r="E379" s="190"/>
      <c r="F379" s="190"/>
      <c r="G379" s="183" t="s">
        <v>652</v>
      </c>
      <c r="H379" s="187" t="s">
        <v>100</v>
      </c>
      <c r="I379" s="166">
        <v>58.5</v>
      </c>
      <c r="J379" s="165"/>
      <c r="K379" s="184">
        <f t="shared" si="19"/>
        <v>0</v>
      </c>
      <c r="L379" s="10"/>
      <c r="M379" s="5"/>
    </row>
    <row r="380" spans="1:14" ht="15.6">
      <c r="A380" s="5"/>
      <c r="B380" s="9"/>
      <c r="C380" s="181" t="s">
        <v>633</v>
      </c>
      <c r="D380" s="190"/>
      <c r="E380" s="190"/>
      <c r="F380" s="190"/>
      <c r="G380" s="183" t="s">
        <v>653</v>
      </c>
      <c r="H380" s="187" t="s">
        <v>100</v>
      </c>
      <c r="I380" s="166">
        <v>100</v>
      </c>
      <c r="J380" s="165"/>
      <c r="K380" s="184">
        <f t="shared" si="19"/>
        <v>0</v>
      </c>
      <c r="L380" s="10"/>
      <c r="M380" s="5"/>
    </row>
    <row r="381" spans="1:14" ht="30">
      <c r="A381" s="5"/>
      <c r="B381" s="9"/>
      <c r="C381" s="181" t="s">
        <v>634</v>
      </c>
      <c r="D381" s="190"/>
      <c r="E381" s="190"/>
      <c r="F381" s="190"/>
      <c r="G381" s="183" t="s">
        <v>654</v>
      </c>
      <c r="H381" s="187" t="s">
        <v>100</v>
      </c>
      <c r="I381" s="166">
        <v>60</v>
      </c>
      <c r="J381" s="165"/>
      <c r="K381" s="184">
        <f t="shared" si="19"/>
        <v>0</v>
      </c>
      <c r="L381" s="10"/>
      <c r="M381" s="5"/>
    </row>
    <row r="382" spans="1:14" ht="30">
      <c r="A382" s="5"/>
      <c r="B382" s="9"/>
      <c r="C382" s="181" t="s">
        <v>635</v>
      </c>
      <c r="D382" s="190"/>
      <c r="E382" s="190"/>
      <c r="F382" s="190"/>
      <c r="G382" s="183" t="s">
        <v>655</v>
      </c>
      <c r="H382" s="187" t="s">
        <v>100</v>
      </c>
      <c r="I382" s="166">
        <v>10</v>
      </c>
      <c r="J382" s="165"/>
      <c r="K382" s="184">
        <f t="shared" si="19"/>
        <v>0</v>
      </c>
      <c r="L382" s="10"/>
      <c r="M382" s="5"/>
    </row>
    <row r="383" spans="1:14" ht="30">
      <c r="A383" s="5"/>
      <c r="B383" s="9"/>
      <c r="C383" s="181" t="s">
        <v>636</v>
      </c>
      <c r="D383" s="190"/>
      <c r="E383" s="190"/>
      <c r="F383" s="190"/>
      <c r="G383" s="183" t="s">
        <v>656</v>
      </c>
      <c r="H383" s="187" t="s">
        <v>100</v>
      </c>
      <c r="I383" s="166">
        <v>9</v>
      </c>
      <c r="J383" s="165"/>
      <c r="K383" s="184">
        <f t="shared" si="19"/>
        <v>0</v>
      </c>
      <c r="L383" s="10"/>
      <c r="M383" s="5"/>
    </row>
    <row r="384" spans="1:14" ht="30">
      <c r="A384" s="5"/>
      <c r="B384" s="9"/>
      <c r="C384" s="181" t="s">
        <v>637</v>
      </c>
      <c r="D384" s="190"/>
      <c r="E384" s="190"/>
      <c r="F384" s="190"/>
      <c r="G384" s="183" t="s">
        <v>657</v>
      </c>
      <c r="H384" s="187" t="s">
        <v>100</v>
      </c>
      <c r="I384" s="166">
        <v>60</v>
      </c>
      <c r="J384" s="165"/>
      <c r="K384" s="184">
        <f t="shared" si="19"/>
        <v>0</v>
      </c>
      <c r="L384" s="10"/>
      <c r="M384" s="5"/>
    </row>
    <row r="385" spans="1:16" ht="18" customHeight="1">
      <c r="A385" s="5"/>
      <c r="B385" s="9"/>
      <c r="C385" s="181" t="s">
        <v>638</v>
      </c>
      <c r="D385" s="190"/>
      <c r="E385" s="190"/>
      <c r="F385" s="190"/>
      <c r="G385" s="183" t="s">
        <v>658</v>
      </c>
      <c r="H385" s="187" t="s">
        <v>100</v>
      </c>
      <c r="I385" s="166">
        <v>26</v>
      </c>
      <c r="J385" s="165"/>
      <c r="K385" s="184">
        <f t="shared" si="19"/>
        <v>0</v>
      </c>
      <c r="L385" s="10"/>
      <c r="M385" s="5"/>
    </row>
    <row r="386" spans="1:16" ht="15.6">
      <c r="A386" s="5"/>
      <c r="B386" s="9"/>
      <c r="C386" s="181" t="s">
        <v>639</v>
      </c>
      <c r="D386" s="190"/>
      <c r="E386" s="190"/>
      <c r="F386" s="190"/>
      <c r="G386" s="183" t="s">
        <v>659</v>
      </c>
      <c r="H386" s="187" t="s">
        <v>100</v>
      </c>
      <c r="I386" s="166">
        <v>9.0500000000000007</v>
      </c>
      <c r="J386" s="165"/>
      <c r="K386" s="184">
        <f t="shared" si="19"/>
        <v>0</v>
      </c>
      <c r="L386" s="10"/>
      <c r="M386" s="5"/>
    </row>
    <row r="387" spans="1:16" ht="15.6">
      <c r="A387" s="5"/>
      <c r="B387" s="9"/>
      <c r="C387" s="181" t="s">
        <v>640</v>
      </c>
      <c r="D387" s="190"/>
      <c r="E387" s="190"/>
      <c r="F387" s="190"/>
      <c r="G387" s="183" t="s">
        <v>660</v>
      </c>
      <c r="H387" s="187" t="s">
        <v>100</v>
      </c>
      <c r="I387" s="166">
        <v>31</v>
      </c>
      <c r="J387" s="165"/>
      <c r="K387" s="184">
        <f t="shared" si="19"/>
        <v>0</v>
      </c>
      <c r="L387" s="10"/>
      <c r="M387" s="5"/>
    </row>
    <row r="388" spans="1:16" ht="15.6">
      <c r="A388" s="5"/>
      <c r="B388" s="9"/>
      <c r="C388" s="181" t="s">
        <v>641</v>
      </c>
      <c r="D388" s="190"/>
      <c r="E388" s="190"/>
      <c r="F388" s="190"/>
      <c r="G388" s="183" t="s">
        <v>661</v>
      </c>
      <c r="H388" s="187" t="s">
        <v>100</v>
      </c>
      <c r="I388" s="166">
        <v>1040</v>
      </c>
      <c r="J388" s="165"/>
      <c r="K388" s="184">
        <f t="shared" si="19"/>
        <v>0</v>
      </c>
      <c r="L388" s="10"/>
      <c r="M388" s="5"/>
    </row>
    <row r="389" spans="1:16" ht="15.6">
      <c r="A389" s="5"/>
      <c r="B389" s="9"/>
      <c r="C389" s="181" t="s">
        <v>642</v>
      </c>
      <c r="D389" s="190"/>
      <c r="E389" s="190"/>
      <c r="F389" s="190"/>
      <c r="G389" s="183" t="s">
        <v>662</v>
      </c>
      <c r="H389" s="187" t="s">
        <v>100</v>
      </c>
      <c r="I389" s="166">
        <v>1235</v>
      </c>
      <c r="J389" s="165"/>
      <c r="K389" s="184">
        <f t="shared" si="19"/>
        <v>0</v>
      </c>
      <c r="L389" s="10"/>
      <c r="M389" s="5"/>
    </row>
    <row r="390" spans="1:16" ht="15.6">
      <c r="A390" s="5"/>
      <c r="B390" s="9"/>
      <c r="C390" s="181" t="s">
        <v>643</v>
      </c>
      <c r="D390" s="190"/>
      <c r="E390" s="190"/>
      <c r="F390" s="190"/>
      <c r="G390" s="183" t="s">
        <v>663</v>
      </c>
      <c r="H390" s="187" t="s">
        <v>100</v>
      </c>
      <c r="I390" s="166">
        <v>3375</v>
      </c>
      <c r="J390" s="165"/>
      <c r="K390" s="184">
        <f t="shared" si="19"/>
        <v>0</v>
      </c>
      <c r="L390" s="10"/>
      <c r="M390" s="5"/>
    </row>
    <row r="391" spans="1:16" ht="18" customHeight="1">
      <c r="A391" s="5"/>
      <c r="B391" s="9"/>
      <c r="C391" s="181" t="s">
        <v>644</v>
      </c>
      <c r="D391" s="190"/>
      <c r="E391" s="190"/>
      <c r="F391" s="190"/>
      <c r="G391" s="183" t="s">
        <v>664</v>
      </c>
      <c r="H391" s="187" t="s">
        <v>100</v>
      </c>
      <c r="I391" s="166">
        <v>180</v>
      </c>
      <c r="J391" s="165"/>
      <c r="K391" s="184">
        <f t="shared" si="19"/>
        <v>0</v>
      </c>
      <c r="L391" s="10"/>
      <c r="M391" s="5"/>
    </row>
    <row r="392" spans="1:16" s="5" customFormat="1" ht="15.6">
      <c r="B392" s="9"/>
      <c r="C392" s="211" t="str">
        <f>+CONCATENATE("SUB TOTAL ",C371,"",D371)</f>
        <v>SUB TOTAL 8. SUMINISTRO DE TUBERÍA</v>
      </c>
      <c r="D392" s="212"/>
      <c r="E392" s="212"/>
      <c r="F392" s="212"/>
      <c r="G392" s="212"/>
      <c r="H392" s="212"/>
      <c r="I392" s="212"/>
      <c r="J392" s="213"/>
      <c r="K392" s="188">
        <f>SUM(K372:K391)</f>
        <v>0</v>
      </c>
      <c r="L392" s="10"/>
    </row>
    <row r="393" spans="1:16" s="5" customFormat="1" ht="15.6">
      <c r="B393" s="9"/>
      <c r="C393" s="211" t="s">
        <v>665</v>
      </c>
      <c r="D393" s="212"/>
      <c r="E393" s="212"/>
      <c r="F393" s="212"/>
      <c r="G393" s="212"/>
      <c r="H393" s="212"/>
      <c r="I393" s="212"/>
      <c r="J393" s="213"/>
      <c r="K393" s="188">
        <f>+K392</f>
        <v>0</v>
      </c>
      <c r="L393" s="10"/>
    </row>
    <row r="394" spans="1:16" s="3" customFormat="1" ht="16.5" customHeight="1" thickBot="1">
      <c r="A394" s="11"/>
      <c r="B394" s="12"/>
      <c r="C394" s="127"/>
      <c r="D394" s="127"/>
      <c r="E394" s="127"/>
      <c r="F394" s="127"/>
      <c r="G394" s="127"/>
      <c r="H394" s="127"/>
      <c r="I394" s="127"/>
      <c r="J394" s="127"/>
      <c r="K394" s="128"/>
      <c r="L394" s="13"/>
      <c r="M394" s="11"/>
    </row>
    <row r="395" spans="1:16" s="3" customFormat="1" ht="19.5" customHeight="1">
      <c r="A395" s="11"/>
      <c r="B395" s="12"/>
      <c r="C395" s="129"/>
      <c r="D395" s="130"/>
      <c r="E395" s="129"/>
      <c r="F395" s="129"/>
      <c r="G395" s="261" t="s">
        <v>666</v>
      </c>
      <c r="H395" s="262"/>
      <c r="I395" s="262"/>
      <c r="J395" s="263"/>
      <c r="K395" s="173">
        <f>+K369</f>
        <v>0</v>
      </c>
      <c r="L395" s="13"/>
      <c r="M395" s="11"/>
      <c r="N395" s="185"/>
      <c r="O395" s="157"/>
    </row>
    <row r="396" spans="1:16" s="3" customFormat="1" ht="19.5" customHeight="1">
      <c r="A396" s="11"/>
      <c r="B396" s="12"/>
      <c r="C396" s="129"/>
      <c r="D396" s="130"/>
      <c r="E396" s="129"/>
      <c r="F396" s="129"/>
      <c r="G396" s="270" t="s">
        <v>665</v>
      </c>
      <c r="H396" s="271"/>
      <c r="I396" s="271"/>
      <c r="J396" s="272"/>
      <c r="K396" s="174">
        <f>+K393</f>
        <v>0</v>
      </c>
      <c r="L396" s="13"/>
      <c r="M396" s="11"/>
      <c r="N396" s="186"/>
      <c r="O396" s="157"/>
    </row>
    <row r="397" spans="1:16" s="3" customFormat="1" ht="19.5" customHeight="1" thickBot="1">
      <c r="A397" s="11"/>
      <c r="B397" s="12"/>
      <c r="C397" s="129"/>
      <c r="D397" s="130"/>
      <c r="E397" s="129"/>
      <c r="F397" s="129"/>
      <c r="G397" s="264" t="s">
        <v>16</v>
      </c>
      <c r="H397" s="265"/>
      <c r="I397" s="265"/>
      <c r="J397" s="266"/>
      <c r="K397" s="175">
        <f>SUM(K395:K396)</f>
        <v>0</v>
      </c>
      <c r="L397" s="13"/>
      <c r="M397" s="11"/>
      <c r="N397" s="192"/>
      <c r="O397" s="156"/>
      <c r="P397" s="158"/>
    </row>
    <row r="398" spans="1:16" s="3" customFormat="1" ht="18.600000000000001" thickBot="1">
      <c r="A398" s="11"/>
      <c r="B398" s="12"/>
      <c r="C398" s="129"/>
      <c r="D398" s="130"/>
      <c r="E398" s="130"/>
      <c r="F398" s="130"/>
      <c r="G398" s="129"/>
      <c r="H398" s="129"/>
      <c r="I398" s="170"/>
      <c r="J398" s="171"/>
      <c r="K398" s="131"/>
      <c r="L398" s="13"/>
      <c r="M398" s="11"/>
      <c r="O398" s="157"/>
      <c r="P398" s="159"/>
    </row>
    <row r="399" spans="1:16" s="3" customFormat="1" ht="23.25" customHeight="1">
      <c r="A399" s="11"/>
      <c r="B399" s="12"/>
      <c r="C399" s="267" t="s">
        <v>17</v>
      </c>
      <c r="D399" s="268"/>
      <c r="E399" s="268"/>
      <c r="F399" s="268"/>
      <c r="G399" s="268"/>
      <c r="H399" s="269" t="s">
        <v>18</v>
      </c>
      <c r="I399" s="269"/>
      <c r="J399" s="269"/>
      <c r="K399" s="167" t="s">
        <v>19</v>
      </c>
      <c r="L399" s="14"/>
      <c r="M399" s="11"/>
      <c r="O399" s="155"/>
    </row>
    <row r="400" spans="1:16" s="3" customFormat="1" ht="41.25" customHeight="1">
      <c r="A400" s="11"/>
      <c r="B400" s="12"/>
      <c r="C400" s="214" t="s">
        <v>20</v>
      </c>
      <c r="D400" s="215"/>
      <c r="E400" s="215"/>
      <c r="F400" s="215"/>
      <c r="G400" s="215"/>
      <c r="H400" s="219" t="s">
        <v>21</v>
      </c>
      <c r="I400" s="219"/>
      <c r="J400" s="193" t="s">
        <v>22</v>
      </c>
      <c r="K400" s="176" t="s">
        <v>27</v>
      </c>
      <c r="L400" s="14"/>
      <c r="M400" s="11"/>
    </row>
    <row r="401" spans="1:13" s="3" customFormat="1" ht="27.6">
      <c r="A401" s="11"/>
      <c r="B401" s="12"/>
      <c r="C401" s="214" t="s">
        <v>23</v>
      </c>
      <c r="D401" s="215"/>
      <c r="E401" s="215"/>
      <c r="F401" s="215"/>
      <c r="G401" s="215"/>
      <c r="H401" s="216" t="s">
        <v>87</v>
      </c>
      <c r="I401" s="217"/>
      <c r="J401" s="193" t="s">
        <v>24</v>
      </c>
      <c r="K401" s="176" t="s">
        <v>27</v>
      </c>
      <c r="L401" s="14"/>
      <c r="M401" s="11"/>
    </row>
    <row r="402" spans="1:13" s="4" customFormat="1" ht="27.6">
      <c r="A402" s="11"/>
      <c r="B402" s="12"/>
      <c r="C402" s="134"/>
      <c r="D402" s="135"/>
      <c r="E402" s="135"/>
      <c r="F402" s="135"/>
      <c r="G402" s="136"/>
      <c r="H402" s="218" t="s">
        <v>71</v>
      </c>
      <c r="I402" s="219"/>
      <c r="J402" s="193" t="s">
        <v>25</v>
      </c>
      <c r="K402" s="176" t="s">
        <v>27</v>
      </c>
      <c r="L402" s="13"/>
      <c r="M402" s="11"/>
    </row>
    <row r="403" spans="1:13" ht="33" customHeight="1">
      <c r="A403" s="5"/>
      <c r="B403" s="9"/>
      <c r="C403" s="205"/>
      <c r="D403" s="204"/>
      <c r="E403" s="204"/>
      <c r="F403" s="204"/>
      <c r="G403" s="204"/>
      <c r="H403" s="218" t="s">
        <v>91</v>
      </c>
      <c r="I403" s="218"/>
      <c r="J403" s="193" t="s">
        <v>26</v>
      </c>
      <c r="K403" s="176" t="s">
        <v>27</v>
      </c>
      <c r="L403" s="10"/>
      <c r="M403" s="5"/>
    </row>
    <row r="404" spans="1:13" ht="33" customHeight="1" thickBot="1">
      <c r="A404" s="5"/>
      <c r="B404" s="9"/>
      <c r="C404" s="168"/>
      <c r="D404" s="169"/>
      <c r="E404" s="169"/>
      <c r="F404" s="169"/>
      <c r="G404" s="169"/>
      <c r="H404" s="207" t="s">
        <v>668</v>
      </c>
      <c r="I404" s="207"/>
      <c r="J404" s="202" t="s">
        <v>669</v>
      </c>
      <c r="K404" s="206" t="s">
        <v>27</v>
      </c>
      <c r="L404" s="10"/>
      <c r="M404" s="5"/>
    </row>
    <row r="405" spans="1:13" ht="67.5" customHeight="1">
      <c r="A405" s="5"/>
      <c r="B405" s="9"/>
      <c r="C405" s="132"/>
      <c r="D405" s="132"/>
      <c r="E405" s="132"/>
      <c r="F405" s="132"/>
      <c r="G405" s="132"/>
      <c r="H405" s="132"/>
      <c r="I405" s="172"/>
      <c r="J405" s="172"/>
      <c r="K405" s="132"/>
      <c r="L405" s="10"/>
      <c r="M405" s="5"/>
    </row>
    <row r="406" spans="1:13" ht="47.25" customHeight="1">
      <c r="A406" s="5"/>
      <c r="B406" s="9"/>
      <c r="C406" s="132"/>
      <c r="D406" s="132"/>
      <c r="E406" s="132"/>
      <c r="F406" s="132"/>
      <c r="G406" s="133"/>
      <c r="H406" s="132"/>
      <c r="I406" s="172"/>
      <c r="J406" s="172"/>
      <c r="K406" s="132"/>
      <c r="L406" s="10"/>
      <c r="M406" s="5"/>
    </row>
    <row r="407" spans="1:13" ht="16.2" thickBot="1">
      <c r="A407" s="5"/>
      <c r="B407" s="147"/>
      <c r="C407" s="148"/>
      <c r="D407" s="148"/>
      <c r="E407" s="149"/>
      <c r="F407" s="148"/>
      <c r="G407" s="150"/>
      <c r="H407" s="148"/>
      <c r="I407" s="148"/>
      <c r="J407" s="148"/>
      <c r="K407" s="148"/>
      <c r="L407" s="151"/>
      <c r="M407" s="5"/>
    </row>
    <row r="408" spans="1:13" ht="16.2" thickTop="1">
      <c r="A408" s="5"/>
      <c r="B408" s="5"/>
      <c r="C408" s="5"/>
      <c r="D408" s="5"/>
      <c r="E408" s="6"/>
      <c r="F408" s="5"/>
      <c r="G408" s="5"/>
      <c r="H408" s="5"/>
      <c r="I408" s="5"/>
      <c r="J408" s="5"/>
      <c r="K408" s="5"/>
      <c r="L408" s="5"/>
      <c r="M408" s="5"/>
    </row>
  </sheetData>
  <mergeCells count="75">
    <mergeCell ref="C401:G401"/>
    <mergeCell ref="H401:I401"/>
    <mergeCell ref="H402:I402"/>
    <mergeCell ref="H403:I403"/>
    <mergeCell ref="H404:I404"/>
    <mergeCell ref="G396:J396"/>
    <mergeCell ref="G397:J397"/>
    <mergeCell ref="C399:G399"/>
    <mergeCell ref="H399:J399"/>
    <mergeCell ref="C400:G400"/>
    <mergeCell ref="H400:I400"/>
    <mergeCell ref="G395:J395"/>
    <mergeCell ref="C346:J346"/>
    <mergeCell ref="D347:K347"/>
    <mergeCell ref="C349:J349"/>
    <mergeCell ref="C350:J350"/>
    <mergeCell ref="D351:K351"/>
    <mergeCell ref="C368:J368"/>
    <mergeCell ref="C369:J369"/>
    <mergeCell ref="C370:K370"/>
    <mergeCell ref="D371:K371"/>
    <mergeCell ref="C392:J392"/>
    <mergeCell ref="C393:J393"/>
    <mergeCell ref="D332:K332"/>
    <mergeCell ref="C196:J196"/>
    <mergeCell ref="D197:K197"/>
    <mergeCell ref="C239:J239"/>
    <mergeCell ref="D240:K240"/>
    <mergeCell ref="C288:J288"/>
    <mergeCell ref="D289:K289"/>
    <mergeCell ref="C304:J304"/>
    <mergeCell ref="D305:K305"/>
    <mergeCell ref="C317:J317"/>
    <mergeCell ref="D318:K318"/>
    <mergeCell ref="C331:J331"/>
    <mergeCell ref="D167:K167"/>
    <mergeCell ref="C106:J106"/>
    <mergeCell ref="D107:K107"/>
    <mergeCell ref="C118:J118"/>
    <mergeCell ref="D119:K119"/>
    <mergeCell ref="C125:J125"/>
    <mergeCell ref="D126:K126"/>
    <mergeCell ref="C132:J132"/>
    <mergeCell ref="C133:J133"/>
    <mergeCell ref="D134:K134"/>
    <mergeCell ref="D135:K135"/>
    <mergeCell ref="C166:J166"/>
    <mergeCell ref="D95:K95"/>
    <mergeCell ref="D18:K18"/>
    <mergeCell ref="C44:J44"/>
    <mergeCell ref="D45:K45"/>
    <mergeCell ref="C59:J59"/>
    <mergeCell ref="D60:K60"/>
    <mergeCell ref="D61:K61"/>
    <mergeCell ref="C85:J85"/>
    <mergeCell ref="D86:K86"/>
    <mergeCell ref="C92:J92"/>
    <mergeCell ref="C93:J93"/>
    <mergeCell ref="D94:K94"/>
    <mergeCell ref="C17:J17"/>
    <mergeCell ref="C3:F3"/>
    <mergeCell ref="C5:K5"/>
    <mergeCell ref="C6:K6"/>
    <mergeCell ref="C7:K8"/>
    <mergeCell ref="C9:K9"/>
    <mergeCell ref="C10:C11"/>
    <mergeCell ref="D10:D11"/>
    <mergeCell ref="E10:F10"/>
    <mergeCell ref="G10:G11"/>
    <mergeCell ref="H10:H11"/>
    <mergeCell ref="I10:I11"/>
    <mergeCell ref="J10:J11"/>
    <mergeCell ref="K10:K11"/>
    <mergeCell ref="C12:K12"/>
    <mergeCell ref="D13:K13"/>
  </mergeCells>
  <printOptions horizontalCentered="1"/>
  <pageMargins left="0.23622047244094491" right="0.15748031496062992" top="0.23622047244094491" bottom="0.19685039370078741" header="0.31496062992125984" footer="0.31496062992125984"/>
  <pageSetup scale="50" orientation="portrait" horizontalDpi="1200" verticalDpi="1200" r:id="rId1"/>
  <rowBreaks count="4" manualBreakCount="4">
    <brk id="59" max="12" man="1"/>
    <brk id="239" max="12" man="1"/>
    <brk id="304" max="12" man="1"/>
    <brk id="350"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4" zoomScale="70" zoomScaleNormal="80" zoomScaleSheetLayoutView="70" workbookViewId="0">
      <selection activeCell="T28" sqref="T28"/>
    </sheetView>
  </sheetViews>
  <sheetFormatPr baseColWidth="10" defaultColWidth="11.44140625" defaultRowHeight="13.8"/>
  <cols>
    <col min="1" max="2" width="3.44140625" style="15" customWidth="1"/>
    <col min="3" max="3" width="12.5546875" style="15" customWidth="1"/>
    <col min="4" max="4" width="18" style="15" customWidth="1"/>
    <col min="5" max="11" width="11.44140625" style="15"/>
    <col min="12" max="12" width="17.5546875" style="15" customWidth="1"/>
    <col min="13" max="14" width="11.44140625" style="15"/>
    <col min="15" max="15" width="20" style="15" customWidth="1"/>
    <col min="16" max="17" width="3.44140625" style="15" customWidth="1"/>
    <col min="18" max="16384" width="11.44140625" style="15"/>
  </cols>
  <sheetData>
    <row r="1" spans="2:16" ht="14.4" thickBot="1"/>
    <row r="2" spans="2:16" ht="14.4" thickTop="1">
      <c r="B2" s="20"/>
      <c r="C2" s="21"/>
      <c r="D2" s="21"/>
      <c r="E2" s="21"/>
      <c r="F2" s="21"/>
      <c r="G2" s="21"/>
      <c r="H2" s="21"/>
      <c r="I2" s="21"/>
      <c r="J2" s="21"/>
      <c r="K2" s="21"/>
      <c r="L2" s="21"/>
      <c r="M2" s="21"/>
      <c r="N2" s="21"/>
      <c r="O2" s="21"/>
      <c r="P2" s="152"/>
    </row>
    <row r="3" spans="2:16" ht="23.25" customHeight="1">
      <c r="B3" s="22"/>
      <c r="C3" s="274" t="s">
        <v>0</v>
      </c>
      <c r="D3" s="274"/>
      <c r="E3" s="274"/>
      <c r="F3" s="274"/>
      <c r="P3" s="23"/>
    </row>
    <row r="4" spans="2:16">
      <c r="B4" s="22"/>
      <c r="C4" s="138" t="s">
        <v>1</v>
      </c>
      <c r="D4" s="137" t="s">
        <v>2</v>
      </c>
      <c r="E4" s="138" t="s">
        <v>3</v>
      </c>
      <c r="F4" s="137">
        <v>1</v>
      </c>
      <c r="P4" s="23"/>
    </row>
    <row r="5" spans="2:16">
      <c r="B5" s="22"/>
      <c r="C5" s="124"/>
      <c r="D5" s="125"/>
      <c r="E5" s="124"/>
      <c r="F5" s="125"/>
      <c r="P5" s="23"/>
    </row>
    <row r="6" spans="2:16" ht="48" customHeight="1">
      <c r="B6" s="22"/>
      <c r="C6" s="374" t="s">
        <v>28</v>
      </c>
      <c r="D6" s="374"/>
      <c r="E6" s="374"/>
      <c r="F6" s="374"/>
      <c r="G6" s="374"/>
      <c r="H6" s="374"/>
      <c r="I6" s="374"/>
      <c r="J6" s="374"/>
      <c r="K6" s="374"/>
      <c r="L6" s="374"/>
      <c r="M6" s="374"/>
      <c r="N6" s="374"/>
      <c r="O6" s="374"/>
      <c r="P6" s="24"/>
    </row>
    <row r="7" spans="2:16" ht="15" thickBot="1">
      <c r="B7" s="22"/>
      <c r="C7" s="49"/>
      <c r="D7" s="49"/>
      <c r="E7" s="49"/>
      <c r="F7" s="49"/>
      <c r="G7" s="49"/>
      <c r="H7" s="49"/>
      <c r="I7" s="49"/>
      <c r="J7" s="49"/>
      <c r="K7" s="49"/>
      <c r="L7" s="49"/>
      <c r="M7" s="49"/>
      <c r="N7" s="49"/>
      <c r="O7" s="49"/>
      <c r="P7" s="23"/>
    </row>
    <row r="8" spans="2:16" ht="14.4">
      <c r="B8" s="22"/>
      <c r="C8" s="338"/>
      <c r="D8" s="340"/>
      <c r="E8" s="341"/>
      <c r="F8" s="341"/>
      <c r="G8" s="341"/>
      <c r="H8" s="341"/>
      <c r="I8" s="341"/>
      <c r="J8" s="341"/>
      <c r="K8" s="342"/>
      <c r="L8" s="353"/>
      <c r="M8" s="354"/>
      <c r="N8" s="354"/>
      <c r="O8" s="355"/>
      <c r="P8" s="25"/>
    </row>
    <row r="9" spans="2:16" ht="14.4">
      <c r="B9" s="22"/>
      <c r="C9" s="339"/>
      <c r="D9" s="343" t="s">
        <v>29</v>
      </c>
      <c r="E9" s="344"/>
      <c r="F9" s="344"/>
      <c r="G9" s="344"/>
      <c r="H9" s="344"/>
      <c r="I9" s="344"/>
      <c r="J9" s="344"/>
      <c r="K9" s="345"/>
      <c r="L9" s="356"/>
      <c r="M9" s="357"/>
      <c r="N9" s="357"/>
      <c r="O9" s="358"/>
      <c r="P9" s="25"/>
    </row>
    <row r="10" spans="2:16" ht="14.4">
      <c r="B10" s="22"/>
      <c r="C10" s="339"/>
      <c r="D10" s="343"/>
      <c r="E10" s="344"/>
      <c r="F10" s="344"/>
      <c r="G10" s="344"/>
      <c r="H10" s="344"/>
      <c r="I10" s="344"/>
      <c r="J10" s="344"/>
      <c r="K10" s="345"/>
      <c r="L10" s="346" t="s">
        <v>30</v>
      </c>
      <c r="M10" s="359"/>
      <c r="N10" s="360"/>
      <c r="O10" s="361"/>
      <c r="P10" s="25"/>
    </row>
    <row r="11" spans="2:16" ht="14.4">
      <c r="B11" s="22"/>
      <c r="C11" s="339"/>
      <c r="D11" s="343" t="s">
        <v>31</v>
      </c>
      <c r="E11" s="344"/>
      <c r="F11" s="344"/>
      <c r="G11" s="344"/>
      <c r="H11" s="344"/>
      <c r="I11" s="344"/>
      <c r="J11" s="344"/>
      <c r="K11" s="345"/>
      <c r="L11" s="347"/>
      <c r="M11" s="362"/>
      <c r="N11" s="363"/>
      <c r="O11" s="364"/>
      <c r="P11" s="26"/>
    </row>
    <row r="12" spans="2:16" ht="12.75" customHeight="1">
      <c r="B12" s="22"/>
      <c r="C12" s="339"/>
      <c r="D12" s="375"/>
      <c r="E12" s="376"/>
      <c r="F12" s="376"/>
      <c r="G12" s="376"/>
      <c r="H12" s="376"/>
      <c r="I12" s="376"/>
      <c r="J12" s="376"/>
      <c r="K12" s="377"/>
      <c r="L12" s="346" t="s">
        <v>32</v>
      </c>
      <c r="M12" s="346">
        <v>1</v>
      </c>
      <c r="N12" s="346" t="s">
        <v>33</v>
      </c>
      <c r="O12" s="351">
        <v>1</v>
      </c>
      <c r="P12" s="25"/>
    </row>
    <row r="13" spans="2:16">
      <c r="B13" s="22"/>
      <c r="C13" s="339"/>
      <c r="D13" s="375"/>
      <c r="E13" s="376"/>
      <c r="F13" s="376"/>
      <c r="G13" s="376"/>
      <c r="H13" s="376"/>
      <c r="I13" s="376"/>
      <c r="J13" s="376"/>
      <c r="K13" s="377"/>
      <c r="L13" s="365"/>
      <c r="M13" s="365"/>
      <c r="N13" s="365"/>
      <c r="O13" s="352"/>
      <c r="P13" s="25"/>
    </row>
    <row r="14" spans="2:16" ht="14.4">
      <c r="B14" s="22"/>
      <c r="C14" s="339"/>
      <c r="D14" s="343" t="s">
        <v>34</v>
      </c>
      <c r="E14" s="344"/>
      <c r="F14" s="344"/>
      <c r="G14" s="344"/>
      <c r="H14" s="344"/>
      <c r="I14" s="344"/>
      <c r="J14" s="344"/>
      <c r="K14" s="345"/>
      <c r="L14" s="365"/>
      <c r="M14" s="365"/>
      <c r="N14" s="365"/>
      <c r="O14" s="352"/>
      <c r="P14" s="25"/>
    </row>
    <row r="15" spans="2:16" ht="15" thickBot="1">
      <c r="B15" s="22"/>
      <c r="C15" s="50"/>
      <c r="D15" s="51"/>
      <c r="E15" s="51"/>
      <c r="F15" s="51"/>
      <c r="G15" s="51"/>
      <c r="H15" s="51"/>
      <c r="I15" s="51"/>
      <c r="J15" s="51"/>
      <c r="K15" s="51"/>
      <c r="L15" s="51"/>
      <c r="M15" s="52"/>
      <c r="N15" s="52"/>
      <c r="O15" s="53"/>
      <c r="P15" s="27"/>
    </row>
    <row r="16" spans="2:16" ht="14.4">
      <c r="B16" s="22"/>
      <c r="C16" s="54"/>
      <c r="D16" s="143"/>
      <c r="E16" s="143"/>
      <c r="F16" s="143"/>
      <c r="G16" s="143"/>
      <c r="H16" s="143"/>
      <c r="I16" s="143"/>
      <c r="J16" s="143"/>
      <c r="K16" s="143"/>
      <c r="L16" s="55" t="s">
        <v>35</v>
      </c>
      <c r="M16" s="56" t="s">
        <v>36</v>
      </c>
      <c r="N16" s="56" t="s">
        <v>37</v>
      </c>
      <c r="O16" s="57" t="s">
        <v>38</v>
      </c>
      <c r="P16" s="26"/>
    </row>
    <row r="17" spans="2:16" ht="14.4">
      <c r="B17" s="22"/>
      <c r="C17" s="58"/>
      <c r="D17" s="144"/>
      <c r="E17" s="144"/>
      <c r="F17" s="144"/>
      <c r="G17" s="144"/>
      <c r="H17" s="144"/>
      <c r="I17" s="144"/>
      <c r="J17" s="144"/>
      <c r="K17" s="144"/>
      <c r="L17" s="59"/>
      <c r="M17" s="60"/>
      <c r="N17" s="60"/>
      <c r="O17" s="61"/>
      <c r="P17" s="28"/>
    </row>
    <row r="18" spans="2:16" ht="18" customHeight="1">
      <c r="B18" s="22"/>
      <c r="C18" s="281" t="s">
        <v>39</v>
      </c>
      <c r="D18" s="282"/>
      <c r="E18" s="282"/>
      <c r="F18" s="282"/>
      <c r="G18" s="144"/>
      <c r="H18" s="144"/>
      <c r="I18" s="144" t="s">
        <v>40</v>
      </c>
      <c r="J18" s="49"/>
      <c r="K18" s="144"/>
      <c r="L18" s="59"/>
      <c r="M18" s="49"/>
      <c r="N18" s="49"/>
      <c r="O18" s="62"/>
      <c r="P18" s="28"/>
    </row>
    <row r="19" spans="2:16" ht="14.4">
      <c r="B19" s="22"/>
      <c r="C19" s="63"/>
      <c r="D19" s="64"/>
      <c r="E19" s="64"/>
      <c r="F19" s="64"/>
      <c r="G19" s="64"/>
      <c r="H19" s="64"/>
      <c r="I19" s="64"/>
      <c r="J19" s="64"/>
      <c r="K19" s="64"/>
      <c r="L19" s="64"/>
      <c r="M19" s="64"/>
      <c r="N19" s="64"/>
      <c r="O19" s="65"/>
      <c r="P19" s="29"/>
    </row>
    <row r="20" spans="2:16" ht="15" thickBot="1">
      <c r="B20" s="22"/>
      <c r="C20" s="66"/>
      <c r="D20" s="67"/>
      <c r="E20" s="67"/>
      <c r="F20" s="67"/>
      <c r="G20" s="67"/>
      <c r="H20" s="67"/>
      <c r="I20" s="67"/>
      <c r="J20" s="67"/>
      <c r="K20" s="67"/>
      <c r="L20" s="67"/>
      <c r="M20" s="67"/>
      <c r="N20" s="67"/>
      <c r="O20" s="68"/>
      <c r="P20" s="23"/>
    </row>
    <row r="21" spans="2:16" ht="15" thickBot="1">
      <c r="B21" s="22"/>
      <c r="C21" s="69"/>
      <c r="D21" s="70"/>
      <c r="E21" s="70"/>
      <c r="F21" s="70"/>
      <c r="G21" s="70"/>
      <c r="H21" s="70"/>
      <c r="I21" s="49"/>
      <c r="J21" s="49"/>
      <c r="K21" s="70"/>
      <c r="L21" s="70"/>
      <c r="M21" s="70"/>
      <c r="N21" s="70"/>
      <c r="O21" s="71"/>
      <c r="P21" s="23"/>
    </row>
    <row r="22" spans="2:16" ht="14.4">
      <c r="B22" s="22"/>
      <c r="C22" s="368" t="s">
        <v>41</v>
      </c>
      <c r="D22" s="369"/>
      <c r="E22" s="369"/>
      <c r="F22" s="369"/>
      <c r="G22" s="369"/>
      <c r="H22" s="369"/>
      <c r="I22" s="369"/>
      <c r="J22" s="369"/>
      <c r="K22" s="369"/>
      <c r="L22" s="369"/>
      <c r="M22" s="369"/>
      <c r="N22" s="369"/>
      <c r="O22" s="370"/>
      <c r="P22" s="30"/>
    </row>
    <row r="23" spans="2:16" ht="15" thickBot="1">
      <c r="B23" s="22"/>
      <c r="C23" s="72"/>
      <c r="D23" s="49"/>
      <c r="E23" s="49"/>
      <c r="F23" s="49"/>
      <c r="G23" s="49"/>
      <c r="H23" s="49"/>
      <c r="I23" s="49"/>
      <c r="J23" s="49"/>
      <c r="K23" s="49"/>
      <c r="L23" s="49"/>
      <c r="M23" s="49"/>
      <c r="N23" s="49"/>
      <c r="O23" s="73"/>
      <c r="P23" s="23"/>
    </row>
    <row r="24" spans="2:16">
      <c r="B24" s="22"/>
      <c r="C24" s="74" t="s">
        <v>42</v>
      </c>
      <c r="D24" s="348" t="s">
        <v>11</v>
      </c>
      <c r="E24" s="349"/>
      <c r="F24" s="349"/>
      <c r="G24" s="349"/>
      <c r="H24" s="349"/>
      <c r="I24" s="349"/>
      <c r="J24" s="349"/>
      <c r="K24" s="349"/>
      <c r="L24" s="350"/>
      <c r="M24" s="366" t="s">
        <v>43</v>
      </c>
      <c r="N24" s="367"/>
      <c r="O24" s="74" t="s">
        <v>13</v>
      </c>
      <c r="P24" s="31"/>
    </row>
    <row r="25" spans="2:16" ht="14.4" thickBot="1">
      <c r="B25" s="22"/>
      <c r="C25" s="75"/>
      <c r="D25" s="317"/>
      <c r="E25" s="318"/>
      <c r="F25" s="318"/>
      <c r="G25" s="318"/>
      <c r="H25" s="318"/>
      <c r="I25" s="318"/>
      <c r="J25" s="318"/>
      <c r="K25" s="318"/>
      <c r="L25" s="319"/>
      <c r="M25" s="317"/>
      <c r="N25" s="319"/>
      <c r="O25" s="76"/>
      <c r="P25" s="32"/>
    </row>
    <row r="26" spans="2:16">
      <c r="B26" s="22"/>
      <c r="C26" s="320" t="s">
        <v>44</v>
      </c>
      <c r="D26" s="321"/>
      <c r="E26" s="321"/>
      <c r="F26" s="321"/>
      <c r="G26" s="321"/>
      <c r="H26" s="321"/>
      <c r="I26" s="321"/>
      <c r="J26" s="321"/>
      <c r="K26" s="321"/>
      <c r="L26" s="321"/>
      <c r="M26" s="321"/>
      <c r="N26" s="321"/>
      <c r="O26" s="322"/>
      <c r="P26" s="33"/>
    </row>
    <row r="27" spans="2:16">
      <c r="B27" s="22"/>
      <c r="C27" s="323"/>
      <c r="D27" s="324"/>
      <c r="E27" s="324"/>
      <c r="F27" s="324"/>
      <c r="G27" s="324"/>
      <c r="H27" s="324"/>
      <c r="I27" s="324"/>
      <c r="J27" s="324"/>
      <c r="K27" s="324"/>
      <c r="L27" s="324"/>
      <c r="M27" s="324"/>
      <c r="N27" s="324"/>
      <c r="O27" s="325"/>
      <c r="P27" s="33"/>
    </row>
    <row r="28" spans="2:16" ht="14.4" thickBot="1">
      <c r="B28" s="22"/>
      <c r="C28" s="326"/>
      <c r="D28" s="327"/>
      <c r="E28" s="327"/>
      <c r="F28" s="327"/>
      <c r="G28" s="327"/>
      <c r="H28" s="327"/>
      <c r="I28" s="327"/>
      <c r="J28" s="327"/>
      <c r="K28" s="327"/>
      <c r="L28" s="327"/>
      <c r="M28" s="327"/>
      <c r="N28" s="327"/>
      <c r="O28" s="328"/>
      <c r="P28" s="33"/>
    </row>
    <row r="29" spans="2:16" ht="14.4">
      <c r="B29" s="22"/>
      <c r="C29" s="305" t="s">
        <v>11</v>
      </c>
      <c r="D29" s="372"/>
      <c r="E29" s="372"/>
      <c r="F29" s="372"/>
      <c r="G29" s="373"/>
      <c r="H29" s="311" t="s">
        <v>45</v>
      </c>
      <c r="I29" s="372"/>
      <c r="J29" s="315" t="s">
        <v>46</v>
      </c>
      <c r="K29" s="316"/>
      <c r="L29" s="77" t="s">
        <v>47</v>
      </c>
      <c r="M29" s="311" t="s">
        <v>48</v>
      </c>
      <c r="N29" s="312"/>
      <c r="O29" s="78" t="s">
        <v>49</v>
      </c>
      <c r="P29" s="34"/>
    </row>
    <row r="30" spans="2:16" ht="14.4">
      <c r="B30" s="22"/>
      <c r="C30" s="289"/>
      <c r="D30" s="290"/>
      <c r="E30" s="290"/>
      <c r="F30" s="290"/>
      <c r="G30" s="335"/>
      <c r="H30" s="371"/>
      <c r="I30" s="335"/>
      <c r="J30" s="371"/>
      <c r="K30" s="335"/>
      <c r="L30" s="79"/>
      <c r="M30" s="333"/>
      <c r="N30" s="334"/>
      <c r="O30" s="80"/>
      <c r="P30" s="35"/>
    </row>
    <row r="31" spans="2:16" ht="14.4">
      <c r="B31" s="22"/>
      <c r="C31" s="81"/>
      <c r="D31" s="82"/>
      <c r="E31" s="82"/>
      <c r="F31" s="82"/>
      <c r="G31" s="83"/>
      <c r="H31" s="84"/>
      <c r="I31" s="83"/>
      <c r="J31" s="84"/>
      <c r="K31" s="83"/>
      <c r="L31" s="79"/>
      <c r="M31" s="333"/>
      <c r="N31" s="334"/>
      <c r="O31" s="80"/>
      <c r="P31" s="35"/>
    </row>
    <row r="32" spans="2:16" ht="15" thickBot="1">
      <c r="B32" s="22"/>
      <c r="C32" s="301"/>
      <c r="D32" s="302"/>
      <c r="E32" s="302"/>
      <c r="F32" s="302"/>
      <c r="G32" s="329"/>
      <c r="H32" s="330"/>
      <c r="I32" s="329"/>
      <c r="J32" s="330"/>
      <c r="K32" s="329"/>
      <c r="L32" s="85"/>
      <c r="M32" s="331"/>
      <c r="N32" s="332"/>
      <c r="O32" s="80"/>
      <c r="P32" s="35"/>
    </row>
    <row r="33" spans="2:16" ht="15" thickBot="1">
      <c r="B33" s="22"/>
      <c r="C33" s="295" t="s">
        <v>50</v>
      </c>
      <c r="D33" s="296"/>
      <c r="E33" s="296"/>
      <c r="F33" s="296"/>
      <c r="G33" s="296"/>
      <c r="H33" s="296"/>
      <c r="I33" s="296"/>
      <c r="J33" s="296"/>
      <c r="K33" s="296"/>
      <c r="L33" s="296"/>
      <c r="M33" s="296"/>
      <c r="N33" s="297"/>
      <c r="O33" s="86"/>
      <c r="P33" s="36"/>
    </row>
    <row r="34" spans="2:16" ht="13.5" customHeight="1">
      <c r="B34" s="22"/>
      <c r="C34" s="320" t="s">
        <v>51</v>
      </c>
      <c r="D34" s="321"/>
      <c r="E34" s="321"/>
      <c r="F34" s="321"/>
      <c r="G34" s="321"/>
      <c r="H34" s="321"/>
      <c r="I34" s="321"/>
      <c r="J34" s="321"/>
      <c r="K34" s="321"/>
      <c r="L34" s="321"/>
      <c r="M34" s="321"/>
      <c r="N34" s="321"/>
      <c r="O34" s="322"/>
      <c r="P34" s="33"/>
    </row>
    <row r="35" spans="2:16">
      <c r="B35" s="22"/>
      <c r="C35" s="323"/>
      <c r="D35" s="324"/>
      <c r="E35" s="324"/>
      <c r="F35" s="324"/>
      <c r="G35" s="324"/>
      <c r="H35" s="324"/>
      <c r="I35" s="324"/>
      <c r="J35" s="324"/>
      <c r="K35" s="324"/>
      <c r="L35" s="324"/>
      <c r="M35" s="324"/>
      <c r="N35" s="324"/>
      <c r="O35" s="325"/>
      <c r="P35" s="33"/>
    </row>
    <row r="36" spans="2:16" ht="14.4" thickBot="1">
      <c r="B36" s="22"/>
      <c r="C36" s="326"/>
      <c r="D36" s="327"/>
      <c r="E36" s="327"/>
      <c r="F36" s="327"/>
      <c r="G36" s="327"/>
      <c r="H36" s="327"/>
      <c r="I36" s="327"/>
      <c r="J36" s="327"/>
      <c r="K36" s="327"/>
      <c r="L36" s="327"/>
      <c r="M36" s="327"/>
      <c r="N36" s="327"/>
      <c r="O36" s="328"/>
      <c r="P36" s="33"/>
    </row>
    <row r="37" spans="2:16" ht="14.4">
      <c r="B37" s="22"/>
      <c r="C37" s="305" t="s">
        <v>11</v>
      </c>
      <c r="D37" s="306"/>
      <c r="E37" s="306"/>
      <c r="F37" s="306"/>
      <c r="G37" s="306"/>
      <c r="H37" s="306"/>
      <c r="I37" s="306"/>
      <c r="J37" s="312"/>
      <c r="K37" s="142" t="s">
        <v>43</v>
      </c>
      <c r="L37" s="77" t="s">
        <v>13</v>
      </c>
      <c r="M37" s="311" t="s">
        <v>52</v>
      </c>
      <c r="N37" s="312"/>
      <c r="O37" s="78" t="s">
        <v>49</v>
      </c>
      <c r="P37" s="34"/>
    </row>
    <row r="38" spans="2:16" ht="14.4">
      <c r="B38" s="22"/>
      <c r="C38" s="289"/>
      <c r="D38" s="290"/>
      <c r="E38" s="290"/>
      <c r="F38" s="290"/>
      <c r="G38" s="290"/>
      <c r="H38" s="290"/>
      <c r="I38" s="290"/>
      <c r="J38" s="335"/>
      <c r="K38" s="139"/>
      <c r="L38" s="87"/>
      <c r="M38" s="336"/>
      <c r="N38" s="337"/>
      <c r="O38" s="80"/>
      <c r="P38" s="35"/>
    </row>
    <row r="39" spans="2:16" ht="15" thickBot="1">
      <c r="B39" s="22"/>
      <c r="C39" s="301"/>
      <c r="D39" s="302"/>
      <c r="E39" s="302"/>
      <c r="F39" s="302"/>
      <c r="G39" s="302"/>
      <c r="H39" s="302"/>
      <c r="I39" s="302"/>
      <c r="J39" s="329"/>
      <c r="K39" s="82"/>
      <c r="L39" s="88"/>
      <c r="M39" s="303"/>
      <c r="N39" s="304"/>
      <c r="O39" s="89"/>
      <c r="P39" s="35"/>
    </row>
    <row r="40" spans="2:16" ht="15" thickBot="1">
      <c r="B40" s="22"/>
      <c r="C40" s="295" t="s">
        <v>50</v>
      </c>
      <c r="D40" s="296"/>
      <c r="E40" s="296"/>
      <c r="F40" s="296"/>
      <c r="G40" s="296"/>
      <c r="H40" s="296"/>
      <c r="I40" s="296"/>
      <c r="J40" s="296"/>
      <c r="K40" s="296"/>
      <c r="L40" s="296"/>
      <c r="M40" s="296"/>
      <c r="N40" s="297"/>
      <c r="O40" s="90">
        <v>0</v>
      </c>
      <c r="P40" s="35"/>
    </row>
    <row r="41" spans="2:16">
      <c r="B41" s="22"/>
      <c r="C41" s="320" t="s">
        <v>53</v>
      </c>
      <c r="D41" s="321"/>
      <c r="E41" s="321"/>
      <c r="F41" s="321"/>
      <c r="G41" s="321"/>
      <c r="H41" s="321"/>
      <c r="I41" s="321"/>
      <c r="J41" s="321"/>
      <c r="K41" s="321"/>
      <c r="L41" s="321"/>
      <c r="M41" s="321"/>
      <c r="N41" s="321"/>
      <c r="O41" s="322"/>
      <c r="P41" s="33"/>
    </row>
    <row r="42" spans="2:16">
      <c r="B42" s="22"/>
      <c r="C42" s="323"/>
      <c r="D42" s="324"/>
      <c r="E42" s="324"/>
      <c r="F42" s="324"/>
      <c r="G42" s="324"/>
      <c r="H42" s="324"/>
      <c r="I42" s="324"/>
      <c r="J42" s="324"/>
      <c r="K42" s="324"/>
      <c r="L42" s="324"/>
      <c r="M42" s="324"/>
      <c r="N42" s="324"/>
      <c r="O42" s="325"/>
      <c r="P42" s="33"/>
    </row>
    <row r="43" spans="2:16" ht="14.4" thickBot="1">
      <c r="B43" s="22"/>
      <c r="C43" s="326"/>
      <c r="D43" s="327"/>
      <c r="E43" s="327"/>
      <c r="F43" s="327"/>
      <c r="G43" s="327"/>
      <c r="H43" s="327"/>
      <c r="I43" s="327"/>
      <c r="J43" s="327"/>
      <c r="K43" s="327"/>
      <c r="L43" s="327"/>
      <c r="M43" s="327"/>
      <c r="N43" s="327"/>
      <c r="O43" s="328"/>
      <c r="P43" s="33"/>
    </row>
    <row r="44" spans="2:16" ht="16.8">
      <c r="B44" s="22"/>
      <c r="C44" s="305" t="s">
        <v>54</v>
      </c>
      <c r="D44" s="306"/>
      <c r="E44" s="306"/>
      <c r="F44" s="306"/>
      <c r="G44" s="306"/>
      <c r="H44" s="306"/>
      <c r="I44" s="306"/>
      <c r="J44" s="77" t="s">
        <v>55</v>
      </c>
      <c r="K44" s="140" t="s">
        <v>56</v>
      </c>
      <c r="L44" s="91" t="s">
        <v>57</v>
      </c>
      <c r="M44" s="311" t="s">
        <v>58</v>
      </c>
      <c r="N44" s="312"/>
      <c r="O44" s="78" t="s">
        <v>49</v>
      </c>
      <c r="P44" s="34"/>
    </row>
    <row r="45" spans="2:16" ht="14.4">
      <c r="B45" s="22"/>
      <c r="C45" s="289"/>
      <c r="D45" s="290"/>
      <c r="E45" s="290"/>
      <c r="F45" s="290"/>
      <c r="G45" s="290"/>
      <c r="H45" s="290"/>
      <c r="I45" s="290"/>
      <c r="J45" s="92"/>
      <c r="K45" s="93"/>
      <c r="L45" s="92"/>
      <c r="M45" s="309"/>
      <c r="N45" s="310"/>
      <c r="O45" s="80"/>
      <c r="P45" s="35"/>
    </row>
    <row r="46" spans="2:16" ht="15" thickBot="1">
      <c r="B46" s="22"/>
      <c r="C46" s="301"/>
      <c r="D46" s="302"/>
      <c r="E46" s="302"/>
      <c r="F46" s="302"/>
      <c r="G46" s="302"/>
      <c r="H46" s="302"/>
      <c r="I46" s="302"/>
      <c r="J46" s="94"/>
      <c r="K46" s="95"/>
      <c r="L46" s="94"/>
      <c r="M46" s="303"/>
      <c r="N46" s="304"/>
      <c r="O46" s="96"/>
      <c r="P46" s="35"/>
    </row>
    <row r="47" spans="2:16" ht="15" thickBot="1">
      <c r="B47" s="22"/>
      <c r="C47" s="295" t="s">
        <v>50</v>
      </c>
      <c r="D47" s="296"/>
      <c r="E47" s="296"/>
      <c r="F47" s="296"/>
      <c r="G47" s="296"/>
      <c r="H47" s="296"/>
      <c r="I47" s="296"/>
      <c r="J47" s="296"/>
      <c r="K47" s="296"/>
      <c r="L47" s="296"/>
      <c r="M47" s="296"/>
      <c r="N47" s="297"/>
      <c r="O47" s="86"/>
      <c r="P47" s="36"/>
    </row>
    <row r="48" spans="2:16">
      <c r="B48" s="22"/>
      <c r="C48" s="320" t="s">
        <v>59</v>
      </c>
      <c r="D48" s="321"/>
      <c r="E48" s="321"/>
      <c r="F48" s="321"/>
      <c r="G48" s="321"/>
      <c r="H48" s="321"/>
      <c r="I48" s="321"/>
      <c r="J48" s="321"/>
      <c r="K48" s="321"/>
      <c r="L48" s="321"/>
      <c r="M48" s="321"/>
      <c r="N48" s="321"/>
      <c r="O48" s="322"/>
      <c r="P48" s="33"/>
    </row>
    <row r="49" spans="2:16">
      <c r="B49" s="22"/>
      <c r="C49" s="323"/>
      <c r="D49" s="324"/>
      <c r="E49" s="324"/>
      <c r="F49" s="324"/>
      <c r="G49" s="324"/>
      <c r="H49" s="324"/>
      <c r="I49" s="324"/>
      <c r="J49" s="324"/>
      <c r="K49" s="324"/>
      <c r="L49" s="324"/>
      <c r="M49" s="324"/>
      <c r="N49" s="324"/>
      <c r="O49" s="325"/>
      <c r="P49" s="33"/>
    </row>
    <row r="50" spans="2:16" ht="14.4" thickBot="1">
      <c r="B50" s="22"/>
      <c r="C50" s="326"/>
      <c r="D50" s="327"/>
      <c r="E50" s="327"/>
      <c r="F50" s="327"/>
      <c r="G50" s="327"/>
      <c r="H50" s="327"/>
      <c r="I50" s="327"/>
      <c r="J50" s="327"/>
      <c r="K50" s="327"/>
      <c r="L50" s="327"/>
      <c r="M50" s="327"/>
      <c r="N50" s="327"/>
      <c r="O50" s="328"/>
      <c r="P50" s="33"/>
    </row>
    <row r="51" spans="2:16" ht="28.2">
      <c r="B51" s="22"/>
      <c r="C51" s="305" t="s">
        <v>60</v>
      </c>
      <c r="D51" s="306"/>
      <c r="E51" s="306"/>
      <c r="F51" s="306"/>
      <c r="G51" s="306"/>
      <c r="H51" s="306"/>
      <c r="I51" s="306"/>
      <c r="J51" s="77" t="s">
        <v>61</v>
      </c>
      <c r="K51" s="97" t="s">
        <v>62</v>
      </c>
      <c r="L51" s="98" t="s">
        <v>63</v>
      </c>
      <c r="M51" s="307" t="s">
        <v>48</v>
      </c>
      <c r="N51" s="308"/>
      <c r="O51" s="99" t="s">
        <v>49</v>
      </c>
      <c r="P51" s="37"/>
    </row>
    <row r="52" spans="2:16" ht="14.4">
      <c r="B52" s="22"/>
      <c r="C52" s="100"/>
      <c r="D52" s="101"/>
      <c r="E52" s="101"/>
      <c r="F52" s="101"/>
      <c r="G52" s="101"/>
      <c r="H52" s="101"/>
      <c r="I52" s="101"/>
      <c r="J52" s="102"/>
      <c r="K52" s="103"/>
      <c r="L52" s="104"/>
      <c r="M52" s="313"/>
      <c r="N52" s="314"/>
      <c r="O52" s="105"/>
      <c r="P52" s="38"/>
    </row>
    <row r="53" spans="2:16" ht="14.4">
      <c r="B53" s="22"/>
      <c r="C53" s="100"/>
      <c r="D53" s="101"/>
      <c r="E53" s="101"/>
      <c r="F53" s="101"/>
      <c r="G53" s="101"/>
      <c r="H53" s="101"/>
      <c r="I53" s="101"/>
      <c r="J53" s="102"/>
      <c r="K53" s="103"/>
      <c r="L53" s="104"/>
      <c r="M53" s="313"/>
      <c r="N53" s="314"/>
      <c r="O53" s="105"/>
      <c r="P53" s="38"/>
    </row>
    <row r="54" spans="2:16" ht="14.4">
      <c r="B54" s="22"/>
      <c r="C54" s="100"/>
      <c r="D54" s="101"/>
      <c r="E54" s="101"/>
      <c r="F54" s="101"/>
      <c r="G54" s="101"/>
      <c r="H54" s="101"/>
      <c r="I54" s="101"/>
      <c r="J54" s="102"/>
      <c r="K54" s="103"/>
      <c r="L54" s="104"/>
      <c r="M54" s="309"/>
      <c r="N54" s="310"/>
      <c r="O54" s="105"/>
      <c r="P54" s="38"/>
    </row>
    <row r="55" spans="2:16" ht="15" thickBot="1">
      <c r="B55" s="22"/>
      <c r="C55" s="301"/>
      <c r="D55" s="302"/>
      <c r="E55" s="302"/>
      <c r="F55" s="302"/>
      <c r="G55" s="302"/>
      <c r="H55" s="302"/>
      <c r="I55" s="302"/>
      <c r="J55" s="94"/>
      <c r="K55" s="95"/>
      <c r="L55" s="94"/>
      <c r="M55" s="303"/>
      <c r="N55" s="304"/>
      <c r="O55" s="96"/>
      <c r="P55" s="35"/>
    </row>
    <row r="56" spans="2:16" ht="15" thickBot="1">
      <c r="B56" s="22"/>
      <c r="C56" s="295" t="s">
        <v>50</v>
      </c>
      <c r="D56" s="296"/>
      <c r="E56" s="296"/>
      <c r="F56" s="296"/>
      <c r="G56" s="296"/>
      <c r="H56" s="296"/>
      <c r="I56" s="296"/>
      <c r="J56" s="296"/>
      <c r="K56" s="296"/>
      <c r="L56" s="296"/>
      <c r="M56" s="296"/>
      <c r="N56" s="297"/>
      <c r="O56" s="90"/>
      <c r="P56" s="35"/>
    </row>
    <row r="57" spans="2:16" ht="15" thickBot="1">
      <c r="B57" s="22"/>
      <c r="C57" s="72"/>
      <c r="D57" s="49"/>
      <c r="E57" s="49"/>
      <c r="F57" s="49"/>
      <c r="G57" s="49"/>
      <c r="H57" s="49"/>
      <c r="I57" s="49"/>
      <c r="J57" s="49"/>
      <c r="K57" s="49"/>
      <c r="L57" s="49"/>
      <c r="M57" s="49"/>
      <c r="N57" s="49"/>
      <c r="O57" s="73"/>
      <c r="P57" s="23"/>
    </row>
    <row r="58" spans="2:16" ht="15" thickBot="1">
      <c r="B58" s="22"/>
      <c r="C58" s="298" t="s">
        <v>64</v>
      </c>
      <c r="D58" s="299"/>
      <c r="E58" s="299"/>
      <c r="F58" s="299"/>
      <c r="G58" s="299"/>
      <c r="H58" s="299"/>
      <c r="I58" s="299"/>
      <c r="J58" s="299"/>
      <c r="K58" s="299"/>
      <c r="L58" s="299"/>
      <c r="M58" s="299"/>
      <c r="N58" s="300"/>
      <c r="O58" s="106"/>
      <c r="P58" s="39"/>
    </row>
    <row r="59" spans="2:16">
      <c r="B59" s="22"/>
      <c r="C59" s="320" t="s">
        <v>65</v>
      </c>
      <c r="D59" s="321"/>
      <c r="E59" s="321"/>
      <c r="F59" s="321"/>
      <c r="G59" s="321"/>
      <c r="H59" s="321"/>
      <c r="I59" s="321"/>
      <c r="J59" s="321"/>
      <c r="K59" s="321"/>
      <c r="L59" s="321"/>
      <c r="M59" s="321"/>
      <c r="N59" s="321"/>
      <c r="O59" s="322"/>
      <c r="P59" s="33"/>
    </row>
    <row r="60" spans="2:16">
      <c r="B60" s="22"/>
      <c r="C60" s="323"/>
      <c r="D60" s="324"/>
      <c r="E60" s="324"/>
      <c r="F60" s="324"/>
      <c r="G60" s="324"/>
      <c r="H60" s="324"/>
      <c r="I60" s="324"/>
      <c r="J60" s="324"/>
      <c r="K60" s="324"/>
      <c r="L60" s="324"/>
      <c r="M60" s="324"/>
      <c r="N60" s="324"/>
      <c r="O60" s="325"/>
      <c r="P60" s="33"/>
    </row>
    <row r="61" spans="2:16" ht="14.4" thickBot="1">
      <c r="B61" s="22"/>
      <c r="C61" s="326"/>
      <c r="D61" s="327"/>
      <c r="E61" s="327"/>
      <c r="F61" s="327"/>
      <c r="G61" s="327"/>
      <c r="H61" s="327"/>
      <c r="I61" s="327"/>
      <c r="J61" s="327"/>
      <c r="K61" s="327"/>
      <c r="L61" s="327"/>
      <c r="M61" s="327"/>
      <c r="N61" s="327"/>
      <c r="O61" s="328"/>
      <c r="P61" s="33"/>
    </row>
    <row r="62" spans="2:16" ht="14.4">
      <c r="B62" s="22"/>
      <c r="C62" s="305" t="s">
        <v>66</v>
      </c>
      <c r="D62" s="306"/>
      <c r="E62" s="306"/>
      <c r="F62" s="306"/>
      <c r="G62" s="306"/>
      <c r="H62" s="306"/>
      <c r="I62" s="306"/>
      <c r="J62" s="140"/>
      <c r="K62" s="141"/>
      <c r="L62" s="98" t="s">
        <v>67</v>
      </c>
      <c r="M62" s="307" t="s">
        <v>68</v>
      </c>
      <c r="N62" s="308"/>
      <c r="O62" s="99"/>
      <c r="P62" s="37"/>
    </row>
    <row r="63" spans="2:16" ht="14.4">
      <c r="B63" s="22"/>
      <c r="C63" s="289" t="s">
        <v>69</v>
      </c>
      <c r="D63" s="290"/>
      <c r="E63" s="290"/>
      <c r="F63" s="290"/>
      <c r="G63" s="290"/>
      <c r="H63" s="290"/>
      <c r="I63" s="290"/>
      <c r="J63" s="107"/>
      <c r="K63" s="108"/>
      <c r="L63" s="109"/>
      <c r="M63" s="291"/>
      <c r="N63" s="292"/>
      <c r="O63" s="110"/>
      <c r="P63" s="40"/>
    </row>
    <row r="64" spans="2:16" ht="14.4">
      <c r="B64" s="22"/>
      <c r="C64" s="81" t="s">
        <v>70</v>
      </c>
      <c r="D64" s="82"/>
      <c r="E64" s="82"/>
      <c r="F64" s="82"/>
      <c r="G64" s="82"/>
      <c r="H64" s="82"/>
      <c r="I64" s="82"/>
      <c r="J64" s="107"/>
      <c r="K64" s="108"/>
      <c r="L64" s="109"/>
      <c r="M64" s="291"/>
      <c r="N64" s="292"/>
      <c r="O64" s="110"/>
      <c r="P64" s="40"/>
    </row>
    <row r="65" spans="2:16" ht="15" thickBot="1">
      <c r="B65" s="22"/>
      <c r="C65" s="66" t="s">
        <v>71</v>
      </c>
      <c r="D65" s="67"/>
      <c r="E65" s="67"/>
      <c r="F65" s="67"/>
      <c r="G65" s="67"/>
      <c r="H65" s="67"/>
      <c r="I65" s="67"/>
      <c r="J65" s="111"/>
      <c r="K65" s="112"/>
      <c r="L65" s="109"/>
      <c r="M65" s="293"/>
      <c r="N65" s="294"/>
      <c r="O65" s="110"/>
      <c r="P65" s="40"/>
    </row>
    <row r="66" spans="2:16" ht="15" thickBot="1">
      <c r="B66" s="22"/>
      <c r="C66" s="295" t="s">
        <v>50</v>
      </c>
      <c r="D66" s="296"/>
      <c r="E66" s="296"/>
      <c r="F66" s="296"/>
      <c r="G66" s="296"/>
      <c r="H66" s="296"/>
      <c r="I66" s="296"/>
      <c r="J66" s="296"/>
      <c r="K66" s="296"/>
      <c r="L66" s="296"/>
      <c r="M66" s="296"/>
      <c r="N66" s="297"/>
      <c r="O66" s="113"/>
      <c r="P66" s="41"/>
    </row>
    <row r="67" spans="2:16" ht="15" thickBot="1">
      <c r="B67" s="22"/>
      <c r="C67" s="72"/>
      <c r="D67" s="49"/>
      <c r="E67" s="49"/>
      <c r="F67" s="49"/>
      <c r="G67" s="49"/>
      <c r="H67" s="49"/>
      <c r="I67" s="49"/>
      <c r="J67" s="49"/>
      <c r="K67" s="49"/>
      <c r="L67" s="49"/>
      <c r="M67" s="49"/>
      <c r="N67" s="49"/>
      <c r="O67" s="73"/>
      <c r="P67" s="23"/>
    </row>
    <row r="68" spans="2:16" ht="15" thickBot="1">
      <c r="B68" s="22"/>
      <c r="C68" s="298" t="s">
        <v>72</v>
      </c>
      <c r="D68" s="299"/>
      <c r="E68" s="299"/>
      <c r="F68" s="299"/>
      <c r="G68" s="299"/>
      <c r="H68" s="299"/>
      <c r="I68" s="299"/>
      <c r="J68" s="299"/>
      <c r="K68" s="299"/>
      <c r="L68" s="299"/>
      <c r="M68" s="299"/>
      <c r="N68" s="300"/>
      <c r="O68" s="114"/>
      <c r="P68" s="41"/>
    </row>
    <row r="69" spans="2:16" ht="14.4">
      <c r="B69" s="22"/>
      <c r="C69" s="69"/>
      <c r="D69" s="70"/>
      <c r="E69" s="70"/>
      <c r="F69" s="70"/>
      <c r="G69" s="70"/>
      <c r="H69" s="70"/>
      <c r="I69" s="70"/>
      <c r="J69" s="70"/>
      <c r="K69" s="70"/>
      <c r="L69" s="70"/>
      <c r="M69" s="70"/>
      <c r="N69" s="70"/>
      <c r="O69" s="71"/>
      <c r="P69" s="23"/>
    </row>
    <row r="70" spans="2:16" ht="14.4">
      <c r="B70" s="22"/>
      <c r="C70" s="72"/>
      <c r="D70" s="49"/>
      <c r="E70" s="49"/>
      <c r="F70" s="49"/>
      <c r="G70" s="49"/>
      <c r="H70" s="49"/>
      <c r="I70" s="49"/>
      <c r="J70" s="49"/>
      <c r="K70" s="49"/>
      <c r="L70" s="49"/>
      <c r="M70" s="49"/>
      <c r="N70" s="49"/>
      <c r="O70" s="73"/>
      <c r="P70" s="23"/>
    </row>
    <row r="71" spans="2:16" ht="14.4">
      <c r="B71" s="22"/>
      <c r="C71" s="72"/>
      <c r="D71" s="49"/>
      <c r="E71" s="49"/>
      <c r="F71" s="49"/>
      <c r="G71" s="49"/>
      <c r="H71" s="49"/>
      <c r="I71" s="49"/>
      <c r="J71" s="49"/>
      <c r="K71" s="49"/>
      <c r="L71" s="49"/>
      <c r="M71" s="49"/>
      <c r="N71" s="49"/>
      <c r="O71" s="73"/>
      <c r="P71" s="23"/>
    </row>
    <row r="72" spans="2:16" ht="14.4">
      <c r="B72" s="22"/>
      <c r="C72" s="72"/>
      <c r="D72" s="49"/>
      <c r="E72" s="49"/>
      <c r="F72" s="49"/>
      <c r="G72" s="49"/>
      <c r="H72" s="115" t="s">
        <v>73</v>
      </c>
      <c r="I72" s="115"/>
      <c r="J72" s="115"/>
      <c r="K72" s="115"/>
      <c r="L72" s="49"/>
      <c r="M72" s="49"/>
      <c r="N72" s="49"/>
      <c r="O72" s="73"/>
      <c r="P72" s="23"/>
    </row>
    <row r="73" spans="2:16" ht="14.4">
      <c r="B73" s="22"/>
      <c r="C73" s="72"/>
      <c r="D73" s="49"/>
      <c r="E73" s="49"/>
      <c r="F73" s="49"/>
      <c r="G73" s="49"/>
      <c r="H73" s="115" t="s">
        <v>74</v>
      </c>
      <c r="I73" s="49"/>
      <c r="J73" s="49"/>
      <c r="K73" s="49"/>
      <c r="L73" s="49"/>
      <c r="M73" s="49"/>
      <c r="N73" s="49"/>
      <c r="O73" s="73"/>
      <c r="P73" s="42"/>
    </row>
    <row r="74" spans="2:16" ht="14.4">
      <c r="B74" s="22"/>
      <c r="C74" s="72"/>
      <c r="D74" s="49"/>
      <c r="E74" s="49"/>
      <c r="F74" s="49"/>
      <c r="G74" s="49"/>
      <c r="H74" s="115" t="s">
        <v>75</v>
      </c>
      <c r="I74" s="49"/>
      <c r="J74" s="49"/>
      <c r="K74" s="49"/>
      <c r="L74" s="49"/>
      <c r="M74" s="49"/>
      <c r="N74" s="49"/>
      <c r="O74" s="73"/>
      <c r="P74" s="42"/>
    </row>
    <row r="75" spans="2:16" ht="14.4">
      <c r="B75" s="22"/>
      <c r="C75" s="58"/>
      <c r="D75" s="116"/>
      <c r="E75" s="116"/>
      <c r="F75" s="116"/>
      <c r="G75" s="116"/>
      <c r="H75" s="115" t="s">
        <v>76</v>
      </c>
      <c r="I75" s="116"/>
      <c r="J75" s="116"/>
      <c r="K75" s="116"/>
      <c r="L75" s="116"/>
      <c r="M75" s="116"/>
      <c r="N75" s="116"/>
      <c r="O75" s="117"/>
      <c r="P75" s="43"/>
    </row>
    <row r="76" spans="2:16" ht="14.4">
      <c r="B76" s="22"/>
      <c r="C76" s="72"/>
      <c r="D76" s="49"/>
      <c r="E76" s="49"/>
      <c r="F76" s="49"/>
      <c r="G76" s="49"/>
      <c r="H76" s="49" t="s">
        <v>77</v>
      </c>
      <c r="I76" s="49"/>
      <c r="J76" s="49"/>
      <c r="K76" s="49"/>
      <c r="L76" s="49"/>
      <c r="M76" s="49"/>
      <c r="N76" s="49"/>
      <c r="O76" s="73"/>
      <c r="P76" s="23"/>
    </row>
    <row r="77" spans="2:16" ht="14.4">
      <c r="B77" s="22"/>
      <c r="C77" s="118" t="s">
        <v>78</v>
      </c>
      <c r="D77" s="119"/>
      <c r="E77" s="119"/>
      <c r="F77" s="119"/>
      <c r="G77" s="119"/>
      <c r="H77" s="119"/>
      <c r="I77" s="119"/>
      <c r="J77" s="119"/>
      <c r="K77" s="119"/>
      <c r="L77" s="119"/>
      <c r="M77" s="119"/>
      <c r="N77" s="119"/>
      <c r="O77" s="120"/>
      <c r="P77" s="23"/>
    </row>
    <row r="78" spans="2:16" ht="14.4">
      <c r="B78" s="22"/>
      <c r="C78" s="286"/>
      <c r="D78" s="287"/>
      <c r="E78" s="287"/>
      <c r="F78" s="287"/>
      <c r="G78" s="287"/>
      <c r="H78" s="287"/>
      <c r="I78" s="287"/>
      <c r="J78" s="287"/>
      <c r="K78" s="287"/>
      <c r="L78" s="287"/>
      <c r="M78" s="287"/>
      <c r="N78" s="287"/>
      <c r="O78" s="288"/>
      <c r="P78" s="43"/>
    </row>
    <row r="79" spans="2:16" ht="14.4">
      <c r="B79" s="22"/>
      <c r="C79" s="286"/>
      <c r="D79" s="287"/>
      <c r="E79" s="287"/>
      <c r="F79" s="287"/>
      <c r="G79" s="287"/>
      <c r="H79" s="287"/>
      <c r="I79" s="287"/>
      <c r="J79" s="287"/>
      <c r="K79" s="287"/>
      <c r="L79" s="287"/>
      <c r="M79" s="287"/>
      <c r="N79" s="287"/>
      <c r="O79" s="288"/>
      <c r="P79" s="43"/>
    </row>
    <row r="80" spans="2:16" ht="14.4">
      <c r="B80" s="22"/>
      <c r="C80" s="58"/>
      <c r="D80" s="116"/>
      <c r="E80" s="116"/>
      <c r="F80" s="116"/>
      <c r="G80" s="116"/>
      <c r="H80" s="116"/>
      <c r="I80" s="116"/>
      <c r="J80" s="116"/>
      <c r="K80" s="116"/>
      <c r="L80" s="116"/>
      <c r="M80" s="116"/>
      <c r="N80" s="116"/>
      <c r="O80" s="117"/>
      <c r="P80" s="43"/>
    </row>
    <row r="81" spans="2:16" ht="14.4">
      <c r="B81" s="22"/>
      <c r="C81" s="121" t="s">
        <v>79</v>
      </c>
      <c r="D81" s="116"/>
      <c r="E81" s="116"/>
      <c r="F81" s="116"/>
      <c r="G81" s="116"/>
      <c r="H81" s="116"/>
      <c r="I81" s="116"/>
      <c r="J81" s="116"/>
      <c r="K81" s="116"/>
      <c r="L81" s="116"/>
      <c r="M81" s="116"/>
      <c r="N81" s="116"/>
      <c r="O81" s="117"/>
      <c r="P81" s="43"/>
    </row>
    <row r="82" spans="2:16" ht="12.75" customHeight="1">
      <c r="B82" s="22"/>
      <c r="C82" s="283" t="s">
        <v>80</v>
      </c>
      <c r="D82" s="284"/>
      <c r="E82" s="284"/>
      <c r="F82" s="284"/>
      <c r="G82" s="284"/>
      <c r="H82" s="284"/>
      <c r="I82" s="284"/>
      <c r="J82" s="284"/>
      <c r="K82" s="284"/>
      <c r="L82" s="284"/>
      <c r="M82" s="284"/>
      <c r="N82" s="284"/>
      <c r="O82" s="285"/>
      <c r="P82" s="44"/>
    </row>
    <row r="83" spans="2:16" ht="24" customHeight="1">
      <c r="B83" s="22"/>
      <c r="C83" s="283"/>
      <c r="D83" s="284"/>
      <c r="E83" s="284"/>
      <c r="F83" s="284"/>
      <c r="G83" s="284"/>
      <c r="H83" s="284"/>
      <c r="I83" s="284"/>
      <c r="J83" s="284"/>
      <c r="K83" s="284"/>
      <c r="L83" s="284"/>
      <c r="M83" s="284"/>
      <c r="N83" s="284"/>
      <c r="O83" s="285"/>
      <c r="P83" s="44"/>
    </row>
    <row r="84" spans="2:16" ht="12.9" customHeight="1">
      <c r="B84" s="22"/>
      <c r="C84" s="283" t="s">
        <v>81</v>
      </c>
      <c r="D84" s="284"/>
      <c r="E84" s="284"/>
      <c r="F84" s="284"/>
      <c r="G84" s="284"/>
      <c r="H84" s="284"/>
      <c r="I84" s="284"/>
      <c r="J84" s="284"/>
      <c r="K84" s="284"/>
      <c r="L84" s="284"/>
      <c r="M84" s="284"/>
      <c r="N84" s="284"/>
      <c r="O84" s="285"/>
      <c r="P84" s="44"/>
    </row>
    <row r="85" spans="2:16" ht="32.25" customHeight="1">
      <c r="B85" s="22"/>
      <c r="C85" s="283"/>
      <c r="D85" s="284"/>
      <c r="E85" s="284"/>
      <c r="F85" s="284"/>
      <c r="G85" s="284"/>
      <c r="H85" s="284"/>
      <c r="I85" s="284"/>
      <c r="J85" s="284"/>
      <c r="K85" s="284"/>
      <c r="L85" s="284"/>
      <c r="M85" s="284"/>
      <c r="N85" s="284"/>
      <c r="O85" s="285"/>
      <c r="P85" s="44"/>
    </row>
    <row r="86" spans="2:16" ht="14.4">
      <c r="B86" s="22"/>
      <c r="C86" s="58"/>
      <c r="D86" s="116"/>
      <c r="E86" s="116"/>
      <c r="F86" s="116"/>
      <c r="G86" s="116"/>
      <c r="H86" s="116"/>
      <c r="I86" s="116"/>
      <c r="J86" s="116"/>
      <c r="K86" s="116"/>
      <c r="L86" s="116"/>
      <c r="M86" s="116"/>
      <c r="N86" s="116"/>
      <c r="O86" s="117"/>
      <c r="P86" s="43"/>
    </row>
    <row r="87" spans="2:16" ht="14.4">
      <c r="B87" s="22"/>
      <c r="C87" s="72"/>
      <c r="D87" s="49"/>
      <c r="E87" s="49"/>
      <c r="F87" s="49"/>
      <c r="G87" s="49"/>
      <c r="H87" s="115" t="s">
        <v>73</v>
      </c>
      <c r="I87" s="49"/>
      <c r="J87" s="49"/>
      <c r="K87" s="49"/>
      <c r="L87" s="49"/>
      <c r="M87" s="49"/>
      <c r="N87" s="49"/>
      <c r="O87" s="73"/>
      <c r="P87" s="23"/>
    </row>
    <row r="88" spans="2:16" ht="14.4">
      <c r="B88" s="22"/>
      <c r="C88" s="72"/>
      <c r="D88" s="49"/>
      <c r="E88" s="49"/>
      <c r="F88" s="49"/>
      <c r="G88" s="49"/>
      <c r="H88" s="49" t="s">
        <v>74</v>
      </c>
      <c r="I88" s="82"/>
      <c r="J88" s="82"/>
      <c r="K88" s="82"/>
      <c r="L88" s="49"/>
      <c r="M88" s="49"/>
      <c r="N88" s="49"/>
      <c r="O88" s="73"/>
      <c r="P88" s="23"/>
    </row>
    <row r="89" spans="2:16" ht="14.4">
      <c r="B89" s="22"/>
      <c r="C89" s="72"/>
      <c r="D89" s="49"/>
      <c r="E89" s="49"/>
      <c r="F89" s="49"/>
      <c r="G89" s="49"/>
      <c r="H89" s="49" t="s">
        <v>82</v>
      </c>
      <c r="I89" s="122"/>
      <c r="J89" s="122"/>
      <c r="K89" s="122"/>
      <c r="L89" s="49"/>
      <c r="M89" s="49"/>
      <c r="N89" s="49"/>
      <c r="O89" s="73"/>
      <c r="P89" s="23"/>
    </row>
    <row r="90" spans="2:16" ht="14.4">
      <c r="B90" s="22"/>
      <c r="C90" s="123"/>
      <c r="D90" s="116"/>
      <c r="E90" s="116"/>
      <c r="F90" s="116"/>
      <c r="G90" s="116"/>
      <c r="H90" s="49" t="s">
        <v>76</v>
      </c>
      <c r="I90" s="49"/>
      <c r="J90" s="49"/>
      <c r="K90" s="49"/>
      <c r="L90" s="116"/>
      <c r="M90" s="116"/>
      <c r="N90" s="116"/>
      <c r="O90" s="117"/>
      <c r="P90" s="43"/>
    </row>
    <row r="91" spans="2:16" ht="17.25" customHeight="1">
      <c r="B91" s="22"/>
      <c r="C91" s="123"/>
      <c r="D91" s="122"/>
      <c r="E91" s="122"/>
      <c r="F91" s="49"/>
      <c r="G91" s="49"/>
      <c r="H91" s="49"/>
      <c r="I91" s="49"/>
      <c r="J91" s="49"/>
      <c r="K91" s="275"/>
      <c r="L91" s="275"/>
      <c r="M91" s="275"/>
      <c r="N91" s="275"/>
      <c r="O91" s="276"/>
      <c r="P91" s="45"/>
    </row>
    <row r="92" spans="2:16" ht="18.75" customHeight="1" thickBot="1">
      <c r="B92" s="22"/>
      <c r="C92" s="279"/>
      <c r="D92" s="280"/>
      <c r="E92" s="280"/>
      <c r="F92" s="95"/>
      <c r="G92" s="95"/>
      <c r="H92" s="95"/>
      <c r="I92" s="95"/>
      <c r="J92" s="95"/>
      <c r="K92" s="277"/>
      <c r="L92" s="277"/>
      <c r="M92" s="277"/>
      <c r="N92" s="277"/>
      <c r="O92" s="278"/>
      <c r="P92" s="45"/>
    </row>
    <row r="93" spans="2:16" ht="14.4" thickBot="1">
      <c r="B93" s="46"/>
      <c r="C93" s="47"/>
      <c r="D93" s="47"/>
      <c r="E93" s="47"/>
      <c r="F93" s="47"/>
      <c r="G93" s="47"/>
      <c r="H93" s="47"/>
      <c r="I93" s="47"/>
      <c r="J93" s="47"/>
      <c r="K93" s="47"/>
      <c r="L93" s="47"/>
      <c r="M93" s="47"/>
      <c r="N93" s="47"/>
      <c r="O93" s="47"/>
      <c r="P93" s="48"/>
    </row>
    <row r="94" spans="2:16" ht="14.4" thickTop="1"/>
  </sheetData>
  <mergeCells count="78">
    <mergeCell ref="C6:O6"/>
    <mergeCell ref="M12:M14"/>
    <mergeCell ref="N12:N14"/>
    <mergeCell ref="D14:K14"/>
    <mergeCell ref="D12:K13"/>
    <mergeCell ref="M24:N24"/>
    <mergeCell ref="C22:O22"/>
    <mergeCell ref="C30:G30"/>
    <mergeCell ref="H30:I30"/>
    <mergeCell ref="J30:K30"/>
    <mergeCell ref="M30:N30"/>
    <mergeCell ref="M25:N25"/>
    <mergeCell ref="C29:G29"/>
    <mergeCell ref="H29:I29"/>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398A47-FD81-49C4-9E26-BFAB973E00F7}">
  <dimension ref="A3:C148"/>
  <sheetViews>
    <sheetView showGridLines="0" view="pageBreakPreview" zoomScaleNormal="100" zoomScaleSheetLayoutView="100" zoomScalePageLayoutView="87" workbookViewId="0">
      <selection activeCell="L11" sqref="L11"/>
    </sheetView>
  </sheetViews>
  <sheetFormatPr baseColWidth="10" defaultColWidth="11.44140625" defaultRowHeight="13.8"/>
  <cols>
    <col min="1" max="1" width="22.5546875" style="1" bestFit="1" customWidth="1"/>
    <col min="2" max="2" width="8.88671875" style="1" customWidth="1"/>
    <col min="3" max="3" width="15.109375" style="1" customWidth="1"/>
    <col min="4" max="16384" width="11.44140625" style="1"/>
  </cols>
  <sheetData>
    <row r="3" ht="30" customHeight="1"/>
    <row r="7" s="18" customFormat="1" ht="22.5" customHeight="1"/>
    <row r="8" ht="22.5" customHeight="1"/>
    <row r="9" ht="47.25" customHeight="1"/>
    <row r="10" ht="12" customHeight="1"/>
    <row r="11" ht="12" customHeight="1"/>
    <row r="12" ht="17.25" customHeight="1"/>
    <row r="17" spans="3:3" ht="15.75" customHeight="1"/>
    <row r="19" spans="3:3">
      <c r="C19" s="153"/>
    </row>
    <row r="22" spans="3:3" s="5" customFormat="1" ht="15.6"/>
    <row r="23" spans="3:3" s="5" customFormat="1" ht="15.6"/>
    <row r="38" spans="1:3" s="5" customFormat="1" ht="15.6"/>
    <row r="42" spans="1:3">
      <c r="C42" s="153"/>
    </row>
    <row r="46" spans="1:3">
      <c r="A46" s="180"/>
    </row>
    <row r="47" spans="1:3">
      <c r="A47" s="180"/>
    </row>
    <row r="48" spans="1:3">
      <c r="A48" s="180"/>
    </row>
    <row r="49" spans="1:1">
      <c r="A49" s="180"/>
    </row>
    <row r="50" spans="1:1">
      <c r="A50" s="180"/>
    </row>
    <row r="51" spans="1:1">
      <c r="A51" s="180"/>
    </row>
    <row r="52" spans="1:1">
      <c r="A52" s="180"/>
    </row>
    <row r="53" spans="1:1">
      <c r="A53" s="180"/>
    </row>
    <row r="54" spans="1:1">
      <c r="A54" s="180"/>
    </row>
    <row r="55" spans="1:1">
      <c r="A55" s="180"/>
    </row>
    <row r="56" spans="1:1">
      <c r="A56" s="180"/>
    </row>
    <row r="57" spans="1:1">
      <c r="A57" s="180"/>
    </row>
    <row r="58" spans="1:1">
      <c r="A58" s="180"/>
    </row>
    <row r="59" spans="1:1">
      <c r="A59" s="180"/>
    </row>
    <row r="60" spans="1:1">
      <c r="A60" s="180"/>
    </row>
    <row r="61" spans="1:1">
      <c r="A61" s="180"/>
    </row>
    <row r="75" ht="18" customHeight="1"/>
    <row r="77" ht="18" customHeight="1"/>
    <row r="79" ht="18" customHeight="1"/>
    <row r="88" spans="1:2" ht="16.5" customHeight="1">
      <c r="A88" s="177"/>
      <c r="B88" s="178"/>
    </row>
    <row r="89" spans="1:2" ht="17.25" customHeight="1"/>
    <row r="94" spans="1:2" ht="15.75" customHeight="1"/>
    <row r="98" spans="2:3">
      <c r="B98" s="178"/>
    </row>
    <row r="100" spans="2:3">
      <c r="C100" s="153"/>
    </row>
    <row r="103" spans="2:3" s="5" customFormat="1" ht="15.6"/>
    <row r="109" spans="2:3" s="5" customFormat="1" ht="15.6"/>
    <row r="121" spans="1:1" ht="37.5" customHeight="1"/>
    <row r="124" spans="1:1">
      <c r="A124" s="179"/>
    </row>
    <row r="125" spans="1:1">
      <c r="A125" s="179"/>
    </row>
    <row r="126" spans="1:1">
      <c r="A126" s="179"/>
    </row>
    <row r="127" spans="1:1">
      <c r="A127" s="179"/>
    </row>
    <row r="130" spans="1:3">
      <c r="A130" s="179"/>
    </row>
    <row r="131" spans="1:3">
      <c r="A131" s="179"/>
    </row>
    <row r="132" spans="1:3">
      <c r="A132" s="179"/>
    </row>
    <row r="133" spans="1:3">
      <c r="A133" s="179"/>
    </row>
    <row r="134" spans="1:3">
      <c r="A134" s="179"/>
    </row>
    <row r="136" spans="1:3" ht="16.5" customHeight="1">
      <c r="A136" s="177"/>
      <c r="B136" s="178"/>
    </row>
    <row r="137" spans="1:3" s="3" customFormat="1" ht="16.5" customHeight="1"/>
    <row r="138" spans="1:3" s="3" customFormat="1" ht="19.5" customHeight="1">
      <c r="A138" s="185"/>
      <c r="B138" s="157"/>
    </row>
    <row r="139" spans="1:3" s="3" customFormat="1" ht="19.5" customHeight="1">
      <c r="A139" s="186"/>
      <c r="B139" s="157"/>
    </row>
    <row r="140" spans="1:3" s="3" customFormat="1" ht="19.5" customHeight="1">
      <c r="A140" s="192"/>
      <c r="B140" s="156"/>
      <c r="C140" s="158"/>
    </row>
    <row r="141" spans="1:3" s="3" customFormat="1" ht="12.75" customHeight="1">
      <c r="B141" s="157"/>
      <c r="C141" s="159"/>
    </row>
    <row r="142" spans="1:3" s="3" customFormat="1" ht="23.25" customHeight="1">
      <c r="B142" s="155"/>
    </row>
    <row r="143" spans="1:3" s="3" customFormat="1" ht="41.25" customHeight="1"/>
    <row r="144" spans="1:3" s="3" customFormat="1" ht="30" customHeight="1"/>
    <row r="145" s="4" customFormat="1" ht="30" customHeight="1"/>
    <row r="146" ht="30" customHeight="1"/>
    <row r="147" ht="67.5" customHeight="1"/>
    <row r="148" ht="47.25" customHeight="1"/>
  </sheetData>
  <pageMargins left="0.11811023622047245" right="0.11811023622047245" top="0.15748031496062992" bottom="0.15748031496062992" header="0.31496062992125984" footer="0.31496062992125984"/>
  <pageSetup scale="43"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PRESUPUESTO OFICIAL (Entidad)</vt:lpstr>
      <vt:lpstr>PROPUESTA ECONOMICA(Proponente)</vt:lpstr>
      <vt:lpstr>INDICAR CÓDIGO DEL ITEM DE PAGO</vt:lpstr>
      <vt:lpstr>HOJA (1)</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fc30030la</cp:lastModifiedBy>
  <cp:revision/>
  <cp:lastPrinted>2025-12-30T15:33:16Z</cp:lastPrinted>
  <dcterms:created xsi:type="dcterms:W3CDTF">2006-06-27T16:47:25Z</dcterms:created>
  <dcterms:modified xsi:type="dcterms:W3CDTF">2026-04-22T16:50:30Z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