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defaultThemeVersion="166925"/>
  <mc:AlternateContent xmlns:mc="http://schemas.openxmlformats.org/markup-compatibility/2006">
    <mc:Choice Requires="x15">
      <x15ac:absPath xmlns:x15ac="http://schemas.microsoft.com/office/spreadsheetml/2010/11/ac" url="C:\Users\LeydiJohanaSanchezAr\OneDrive - medicinalegal.gov.co\Documentos\GNGST\Purificador de Agua\"/>
    </mc:Choice>
  </mc:AlternateContent>
  <xr:revisionPtr revIDLastSave="0" documentId="8_{5CD9A8C9-00DD-4DA7-9A19-A05578A1547A}" xr6:coauthVersionLast="47" xr6:coauthVersionMax="47" xr10:uidLastSave="{00000000-0000-0000-0000-000000000000}"/>
  <bookViews>
    <workbookView xWindow="-120" yWindow="-120" windowWidth="29040" windowHeight="15720" xr2:uid="{00000000-000D-0000-FFFF-FFFF00000000}"/>
  </bookViews>
  <sheets>
    <sheet name="ESPECIFICACIONES" sheetId="8" r:id="rId1"/>
    <sheet name="VALOR Y REGIONALIZACION" sheetId="9"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7" i="9" l="1"/>
  <c r="L9" i="9"/>
  <c r="L10" i="9"/>
  <c r="L11" i="9"/>
  <c r="L12" i="9"/>
  <c r="L13" i="9"/>
  <c r="L14" i="9"/>
  <c r="L15" i="9"/>
  <c r="L16" i="9"/>
  <c r="L8" i="9"/>
  <c r="L6" i="9"/>
  <c r="H6" i="9"/>
  <c r="I6" i="9" s="1"/>
  <c r="J6" i="9" s="1"/>
  <c r="I9" i="9"/>
  <c r="J9" i="9" s="1"/>
  <c r="I10" i="9"/>
  <c r="J10" i="9" s="1"/>
  <c r="I11" i="9"/>
  <c r="J11" i="9" s="1"/>
  <c r="I12" i="9"/>
  <c r="J12" i="9" s="1"/>
  <c r="I13" i="9"/>
  <c r="J13" i="9" s="1"/>
  <c r="I14" i="9"/>
  <c r="J14" i="9" s="1"/>
  <c r="I15" i="9"/>
  <c r="J15" i="9" s="1"/>
  <c r="I16" i="9"/>
  <c r="J16" i="9" s="1"/>
  <c r="H8" i="9" l="1"/>
  <c r="I8" i="9" s="1"/>
  <c r="J8" i="9" s="1"/>
  <c r="J17" i="9" s="1"/>
</calcChain>
</file>

<file path=xl/sharedStrings.xml><?xml version="1.0" encoding="utf-8"?>
<sst xmlns="http://schemas.openxmlformats.org/spreadsheetml/2006/main" count="127" uniqueCount="63">
  <si>
    <t xml:space="preserve">ESPECIFICACIÓN TÉCNICA </t>
  </si>
  <si>
    <t xml:space="preserve">ITEM </t>
  </si>
  <si>
    <t xml:space="preserve">DESCRIPCIÓN DEL BIEN /O SERVICIO </t>
  </si>
  <si>
    <t>SERIE /REFERENCIA</t>
  </si>
  <si>
    <t xml:space="preserve">PRESENTACIÓN </t>
  </si>
  <si>
    <t>CANTIDAD DEL SERVICIO</t>
  </si>
  <si>
    <t>REGIONAL</t>
  </si>
  <si>
    <t>OBSERVACIONES</t>
  </si>
  <si>
    <t>Servicio de (1)  mantenimiento preventivo, correctivo y (1)  verificación y todos los mantenimientos correctivos requeridos durante el plazo de ejecución. para equipo REPHILE DIRECT PURE UP Marca REPHILE, Modelo DIRECT PURE UP.</t>
  </si>
  <si>
    <t>S5RD56802 / SERIAL INVENTARIO 40488</t>
  </si>
  <si>
    <t>Unidad</t>
  </si>
  <si>
    <t>GRUPO NACIONAL DE METROLOGIA- BOGOTA</t>
  </si>
  <si>
    <r>
      <rPr>
        <b/>
        <sz val="10"/>
        <color theme="1"/>
        <rFont val="Arial"/>
        <family val="2"/>
      </rPr>
      <t>Actividades para realizar en el servicio de mantenimiento preventivo y verificación:</t>
    </r>
    <r>
      <rPr>
        <sz val="10"/>
        <color theme="1"/>
        <rFont val="Arial"/>
        <family val="2"/>
      </rPr>
      <t xml:space="preserve">
1. Revisión y limpieza de carcazas de prefiltración con cambio de filtros de prefiltrado.
2.Cambio de Pack, purga y puesta en marcha.
3. Revisión membrana de Osmosis y cambio.
4. Cambio de lámpara UV.
5. Desinfección.
6. Cambio de Pack H purga y puesta en marcha
7. Cambio de Pack U, purga y puesta en marcha.
8. Cambio de Filtro de 0,22 micras Tipo I, purga y puesta en marcha.
9. Cambio de filtro de venteo y revisión del sensor de nivel.
10. Sanitización tanque 30 litros.
11. Revisión y ajuste de componentes hidráulicos.
12. Revisión de tiempos del equipo
13. Revisión, limpieza y ajuste de componentes eléctricos y electrónicos.
14. Medición de parámetros fisicoquímicos.
15. Verificación de conductividad de la osmosis inversa y resistividad del Agua Tipo I, empelando equipo de referencia calibrado por laboratorio trazable al ONAC.
16. Emitir certificado de la Verificación y del instrumento de referencia.
</t>
    </r>
    <r>
      <rPr>
        <b/>
        <sz val="10"/>
        <color theme="1"/>
        <rFont val="Arial"/>
        <family val="2"/>
      </rPr>
      <t xml:space="preserve">Mantenimiento correctivo:
</t>
    </r>
    <r>
      <rPr>
        <sz val="10"/>
        <color theme="1"/>
        <rFont val="Arial"/>
        <family val="2"/>
      </rPr>
      <t xml:space="preserve">
Este mantenimiento se realizará al equipo cuando éste presente un daño que no permita su funcionamiento, en virtud de lo cual, identificada la falla, se procederá a la programación de la reparación, para ello se puede utilizar elementos y/o piezas necesarias para su funcionamiento, para este mantenimiento se debe tener en cuenta lo siguiente:
El proveedor sustentará la necesidad de reemplazar las partes y repuestos necesarios para el normal funcionamiento del equipo y realizará el diagnóstico de las partes afectadas (en cumplimiento de las Obligaciones Específicas que le apliquen).
</t>
    </r>
  </si>
  <si>
    <t>REPUESTOS</t>
  </si>
  <si>
    <t>ITEM</t>
  </si>
  <si>
    <t>NUMERO DE PARTE / REFERENCIA</t>
  </si>
  <si>
    <t>PRESENTACION</t>
  </si>
  <si>
    <t>CANTIDAD</t>
  </si>
  <si>
    <t>CIUDAD DE ENTREGA</t>
  </si>
  <si>
    <t>Cartucho Rephiduo H.</t>
  </si>
  <si>
    <t>RR300Q201</t>
  </si>
  <si>
    <t>Los repuestos relacionados son necesarios para la ejecución del servicio de mantenimiento preventivo, toda vez que el fabricante recomienda su reemplazo durante dicho procedimiento. Estos insumos son indispensables para garantizar el correcto funcionamiento del equipo, mantener los parámetros técnicos requeridos y asegurar la continuidad y calidad del servicio prestado.
Los repuestos relacionados en los ítems 8, 9 y 10 corresponden a la etapa de pretratamiento del equipo. En el último servicio de mantenimiento se evidenció la necesidad de su reemplazo para el próximo servicio, dado que se ha observado una disminución en el caudal de agua producida. De no efectuarse el cambio oportunamente, podría presentarse un incremento en los valores de conductividad del agua generada, afectando la calidad requerida para los procesos del laboratorio.</t>
  </si>
  <si>
    <t>Cartucho Rephiduo U.</t>
  </si>
  <si>
    <t>RR600Q201</t>
  </si>
  <si>
    <t xml:space="preserve">Capsula de filtración Hiflux hidrofilica de 0.2μm. </t>
  </si>
  <si>
    <t>RAFFC0200</t>
  </si>
  <si>
    <t>Capsula de venteo para tanque de almacenamiento de agua osmotizada. Está compuesto por 0,22 micras hidrofóbicas y una capa scavenger.</t>
  </si>
  <si>
    <t>RATANKVN1</t>
  </si>
  <si>
    <t>Lámpara UV de doble longitud de onda 254 nm conexion pines top mount para Equipo Direct Pure UP.</t>
  </si>
  <si>
    <t>RAUV357B1</t>
  </si>
  <si>
    <t>Membrana osmosis inversa fabricada en poliamida. Incluye la carcasa plástica con conexión side port. Flujo de producción de la membrana de 10 litros por hora.</t>
  </si>
  <si>
    <t>RAR0100HG</t>
  </si>
  <si>
    <t>Cartucho de filtración en polipropileno con un micraje de 5micras, longitud de 10 pulgadas y conexión DOE.</t>
  </si>
  <si>
    <t>LABAP050101</t>
  </si>
  <si>
    <t>Cartucho de carbón activado para tratamiento de agua, longitud de 10 pulgadas y conexión DOE.</t>
  </si>
  <si>
    <t>LABAP0C0101</t>
  </si>
  <si>
    <t>Cartucho de filtración en polipropileno con un micraje de 1 micra, longitud de 10 pulgadas y conexión DOE.</t>
  </si>
  <si>
    <t>LABAP010101</t>
  </si>
  <si>
    <t>OTRAS CONDICIONES TÉCNICAS RELACIONADAS CON EL SERVICIO:</t>
  </si>
  <si>
    <r>
      <t xml:space="preserve">1. El plazo de ejecución esta establecido hasta el </t>
    </r>
    <r>
      <rPr>
        <b/>
        <sz val="10"/>
        <color theme="1"/>
        <rFont val="Arial"/>
        <family val="2"/>
      </rPr>
      <t>18 de diciembre del 2026</t>
    </r>
  </si>
  <si>
    <r>
      <t>2. Garantía del servicios:</t>
    </r>
    <r>
      <rPr>
        <b/>
        <sz val="10"/>
        <color theme="1"/>
        <rFont val="Arial"/>
        <family val="2"/>
      </rPr>
      <t xml:space="preserve"> Mano de Obra mínimo tres (3) meses</t>
    </r>
    <r>
      <rPr>
        <sz val="10"/>
        <color theme="1"/>
        <rFont val="Arial"/>
        <family val="2"/>
      </rPr>
      <t xml:space="preserve">, una vez cumplido el plazo de ejecución del contrato 
2,1  Garantia de los repuestos: </t>
    </r>
    <r>
      <rPr>
        <b/>
        <sz val="10"/>
        <color theme="1"/>
        <rFont val="Arial"/>
        <family val="2"/>
      </rPr>
      <t xml:space="preserve">Seis (6) meses </t>
    </r>
    <r>
      <rPr>
        <sz val="10"/>
        <color theme="1"/>
        <rFont val="Arial"/>
        <family val="2"/>
      </rPr>
      <t xml:space="preserve">contados a partir de la fecha de instalación de los repuestos
</t>
    </r>
  </si>
  <si>
    <t>3. Lugar de prestación del servicio: Grupo Nacional de Metrología - Bogotá.</t>
  </si>
  <si>
    <t>4. Visitas Técnicas: 
• Se debe realizar una (1) visita de mantenimiento preventivo y una (1) verificación del equipo objeto del contrato. 
• Se deben realizar todas las visitas de mantenimiento correctivo que sean necesarias, durante la vigencia del contrato y el tiempo de garantía</t>
  </si>
  <si>
    <t>5. El contratista debe entregar el equipo en perfecto estado de funcionamiento posterior a la intervención del mantenimeinto preventivo y verificación.</t>
  </si>
  <si>
    <t>6. Entregar e instalar repuestos y/o partes originales y nuevos, no se aceptarán repuestos y/o partes e insumos reempacados, ni remanufacturados, ni experimentales, deben encontrarse debidamente embalados, hasta tanto sean instalados y entren en servicio (cuando aplique).</t>
  </si>
  <si>
    <t>7. Asumir bajo su costo y riesgo todos los gastos de transporte y demás actividades en que incurra durante la ejecución del servicio en el lugar establecidos.</t>
  </si>
  <si>
    <t>8. Cumplir con la programación de la visita de mantenimiento, la cual deberá ser acordada y elaborada por el Representante Legal del proveedor o por quien éste designe y aprobada por el supervisor del contrato, dentro de los cinco (5) días hábiles siguientes al cumplimiento de los requisitos de perfeccionamiento y ejecución del mismo.</t>
  </si>
  <si>
    <t>9. Entregar después de la(s) visita(s) el/los informe(s) técnico(s) respectivo(s). 
El informe debe ser entregado en tres copias, una (1) copia física del reporte con destino al usuario del equipo y dos (2) copias del reporte ya sea digital o impreso con destino al proveedor del servicio y al supervisor del contrato.</t>
  </si>
  <si>
    <t>10. Entregar certificado de calibración en el que se relacionen como mínimo la exactitud y reproducibilidad del equipo con el que verificara la calidad del agua producida, después del servicio de mantenimiento.</t>
  </si>
  <si>
    <t>11. Contar con las herramientas, equipós e insumos necesarios para la prestación del servicio de mantenimiento de forma segura, con la calidad y tiempo requerido.</t>
  </si>
  <si>
    <t>12. El personal que realizará el servicio debe contar con experiencia soportada en el equipos objeto de esta contratación, para ello debe aportar los siguientes documentos:
• Copia del título técnico o tecnólogo o Profesional.
• Copia de la tarjeta o matrícula y antecedentes profesionales, a través del certificado de matrícula profesional vigente emitido por el ente de vigilancia correspondiente (según aplique legalmente), el cual no debe tener una fecha de expedición superior a seis (6) meses.
• Copia del certificado de entrenamiento en el mantenimiento del equipo objeto del contrato (Rephile), la cual debe ser emitida por el fabricante o con trazabilidad al fabricante de los equipos objeto del contrato, la cual no puede ser inferior a dos (2) años.</t>
  </si>
  <si>
    <t>13.Cumplir con los tiempos de respuesta para efecto de la prestación de servicios de mantenimiento correctivo, así: 
• Horarios de Servicio: De lunes a viernes de 8 a.m. a 5 p.m. días hábiles y las veces que sea requerido por el Instituto durante el tiempo de vigencia del contrato y hasta que se cumpla el plazo de garantía del servicio. 
• Tiempo de respuesta a llamados: Máximo veinticuatro (24) horas (un día). 
• Tiempo de atención a las solicitudes de mantenimiento correctivo: Máximo tres (3) días hábiles. 
• Tiempo de resolución de problemas: Máximo siete (7) días calendario.</t>
  </si>
  <si>
    <t>ESTUDIO DE MERCADO</t>
  </si>
  <si>
    <t xml:space="preserve">REGIONALIZACION </t>
  </si>
  <si>
    <t>WATER- ING</t>
  </si>
  <si>
    <t xml:space="preserve">VALOR UNITARIO ESTIMADO CON IVA </t>
  </si>
  <si>
    <t xml:space="preserve">VALOR TOTAL ESTIMADO POR ITEM CON IVA </t>
  </si>
  <si>
    <t>DIRECCION GENERAL</t>
  </si>
  <si>
    <t>SERVICIO</t>
  </si>
  <si>
    <t>Capsula de filtración Hiflux hidrofilica de 0.2μm.</t>
  </si>
  <si>
    <t>VALOR TOTAL INCLUIDO IVA Y TODOS LOS IMPUESTOS,TASAS Y CONTRIBUCIONES DE LEY Y TODOS LOS COSTOS DIRECTOS E INDIRECTOS A LOS QUE HAYA LUGAR</t>
  </si>
  <si>
    <t>Servicio de (1)  mantenimiento preventivo, (1)  verificación y todos los mantenimientos correctivos requeridos durante el plazo de ejecución para equipo REPHILE DIRECT PURE UP Marca REPHILE, Modelo DIRECT PURE UP.</t>
  </si>
  <si>
    <t>S5RD56802 / INVENTARIO 40488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</si>
</sst>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44" formatCode="_-&quot;$&quot;\ * #,##0.00_-;\-&quot;$&quot;\ * #,##0.00_-;_-&quot;$&quot;\ * &quot;-&quot;??_-;_-@_-"/>
    <numFmt numFmtId="43" formatCode="_-* #,##0.00_-;\-* #,##0.00_-;_-* &quot;-&quot;??_-;_-@_-"/>
    <numFmt numFmtId="164" formatCode="#,##0.0"/>
  </numFmts>
  <fonts count="15" x14ac:knownFonts="1">
    <font>
      <sz val="11"/>
      <color theme="1"/>
      <name val="Calibri"/>
      <family val="2"/>
      <scheme val="minor"/>
    </font>
    <font>
      <b/>
      <sz val="9"/>
      <color rgb="FF000000"/>
      <name val="Arial"/>
      <family val="2"/>
    </font>
    <font>
      <sz val="11"/>
      <color rgb="FF000000"/>
      <name val="Calibri"/>
      <family val="2"/>
    </font>
    <font>
      <sz val="11"/>
      <color theme="1"/>
      <name val="Calibri"/>
      <family val="2"/>
      <scheme val="minor"/>
    </font>
    <font>
      <sz val="11"/>
      <color theme="1"/>
      <name val="Arial"/>
      <family val="2"/>
    </font>
    <font>
      <sz val="9"/>
      <color rgb="FF000000"/>
      <name val="Arial"/>
      <family val="2"/>
    </font>
    <font>
      <sz val="10"/>
      <color theme="1"/>
      <name val="Arial"/>
      <family val="2"/>
    </font>
    <font>
      <sz val="9"/>
      <name val="Arial"/>
      <family val="2"/>
    </font>
    <font>
      <b/>
      <sz val="10"/>
      <color theme="1"/>
      <name val="Arial"/>
      <family val="2"/>
    </font>
    <font>
      <b/>
      <sz val="11"/>
      <color theme="1"/>
      <name val="Calibri"/>
      <family val="2"/>
      <scheme val="minor"/>
    </font>
    <font>
      <b/>
      <sz val="10"/>
      <color rgb="FF000000"/>
      <name val="Arial"/>
      <family val="2"/>
    </font>
    <font>
      <sz val="10"/>
      <name val="Arial"/>
      <family val="2"/>
    </font>
    <font>
      <b/>
      <sz val="10"/>
      <name val="Arial"/>
      <family val="2"/>
    </font>
    <font>
      <b/>
      <sz val="8"/>
      <color theme="1"/>
      <name val="Arial"/>
      <family val="2"/>
    </font>
    <font>
      <sz val="10"/>
      <color rgb="FF000000"/>
      <name val="Arial"/>
      <family val="2"/>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bgColor rgb="FF000000"/>
      </patternFill>
    </fill>
  </fills>
  <borders count="19">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rgb="FF000000"/>
      </right>
      <top/>
      <bottom style="thin">
        <color rgb="FF000000"/>
      </bottom>
      <diagonal/>
    </border>
    <border>
      <left style="thin">
        <color rgb="FF000000"/>
      </left>
      <right style="thin">
        <color indexed="64"/>
      </right>
      <top style="thin">
        <color indexed="64"/>
      </top>
      <bottom/>
      <diagonal/>
    </border>
    <border>
      <left style="thin">
        <color rgb="FF000000"/>
      </left>
      <right style="thin">
        <color indexed="64"/>
      </right>
      <top/>
      <bottom/>
      <diagonal/>
    </border>
    <border>
      <left style="thin">
        <color rgb="FF000000"/>
      </left>
      <right style="thin">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3">
    <xf numFmtId="0" fontId="0" fillId="0" borderId="0"/>
    <xf numFmtId="0" fontId="2" fillId="0" borderId="0"/>
    <xf numFmtId="0" fontId="4" fillId="0" borderId="0"/>
    <xf numFmtId="0" fontId="3" fillId="0" borderId="0"/>
    <xf numFmtId="44" fontId="3" fillId="0" borderId="0" applyFont="0" applyFill="0" applyBorder="0" applyAlignment="0" applyProtection="0"/>
    <xf numFmtId="0" fontId="3" fillId="0" borderId="0"/>
    <xf numFmtId="0" fontId="3" fillId="0" borderId="0"/>
    <xf numFmtId="44" fontId="3" fillId="0" borderId="0" applyFont="0" applyFill="0" applyBorder="0" applyAlignment="0" applyProtection="0"/>
    <xf numFmtId="41" fontId="4" fillId="0" borderId="0" applyFont="0" applyFill="0" applyBorder="0" applyAlignment="0" applyProtection="0"/>
    <xf numFmtId="0" fontId="3" fillId="0" borderId="0"/>
    <xf numFmtId="44" fontId="3" fillId="0" borderId="0" applyFont="0" applyFill="0" applyBorder="0" applyAlignment="0" applyProtection="0"/>
    <xf numFmtId="0" fontId="4" fillId="0" borderId="0"/>
    <xf numFmtId="43" fontId="3" fillId="0" borderId="0" applyFont="0" applyFill="0" applyBorder="0" applyAlignment="0" applyProtection="0"/>
  </cellStyleXfs>
  <cellXfs count="58">
    <xf numFmtId="0" fontId="0" fillId="0" borderId="0" xfId="0"/>
    <xf numFmtId="0" fontId="12" fillId="2" borderId="9" xfId="0" applyFont="1" applyFill="1" applyBorder="1" applyAlignment="1">
      <alignment horizontal="center" vertical="center" wrapText="1"/>
    </xf>
    <xf numFmtId="0" fontId="10" fillId="2" borderId="9"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9" fillId="0" borderId="0" xfId="0" applyFont="1"/>
    <xf numFmtId="0" fontId="5" fillId="2" borderId="4"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7" fillId="0" borderId="3" xfId="0" applyFont="1" applyBorder="1" applyAlignment="1">
      <alignment horizontal="left" vertical="center" wrapText="1" readingOrder="1"/>
    </xf>
    <xf numFmtId="0" fontId="10" fillId="3" borderId="10" xfId="0" applyFont="1" applyFill="1" applyBorder="1" applyAlignment="1">
      <alignment horizontal="center" vertical="center" wrapText="1"/>
    </xf>
    <xf numFmtId="0" fontId="8" fillId="3" borderId="10" xfId="0" applyFont="1" applyFill="1" applyBorder="1" applyAlignment="1">
      <alignment horizontal="center" vertical="center" wrapText="1"/>
    </xf>
    <xf numFmtId="0" fontId="13" fillId="0" borderId="0" xfId="0" applyFont="1" applyAlignment="1">
      <alignment horizontal="center" vertical="center"/>
    </xf>
    <xf numFmtId="0" fontId="12" fillId="5" borderId="0" xfId="0" applyFont="1" applyFill="1" applyAlignment="1">
      <alignment horizontal="center" vertical="center" wrapText="1"/>
    </xf>
    <xf numFmtId="0" fontId="6" fillId="0" borderId="0" xfId="0" applyFont="1"/>
    <xf numFmtId="3" fontId="6" fillId="0" borderId="9" xfId="0" applyNumberFormat="1" applyFont="1" applyBorder="1" applyAlignment="1">
      <alignment horizontal="center" vertical="center"/>
    </xf>
    <xf numFmtId="4" fontId="6" fillId="0" borderId="9" xfId="0" applyNumberFormat="1" applyFont="1" applyBorder="1" applyAlignment="1">
      <alignment horizontal="center" vertical="center"/>
    </xf>
    <xf numFmtId="164" fontId="8" fillId="0" borderId="9" xfId="0" applyNumberFormat="1" applyFont="1" applyBorder="1" applyAlignment="1">
      <alignment horizontal="center" vertical="center"/>
    </xf>
    <xf numFmtId="4" fontId="6" fillId="3" borderId="9" xfId="0" applyNumberFormat="1" applyFont="1" applyFill="1" applyBorder="1" applyAlignment="1">
      <alignment horizontal="center" vertical="center"/>
    </xf>
    <xf numFmtId="3" fontId="6" fillId="3" borderId="9" xfId="0" applyNumberFormat="1" applyFont="1" applyFill="1" applyBorder="1" applyAlignment="1">
      <alignment horizontal="center" vertical="center"/>
    </xf>
    <xf numFmtId="164" fontId="8" fillId="3" borderId="9" xfId="0" applyNumberFormat="1" applyFont="1" applyFill="1" applyBorder="1" applyAlignment="1">
      <alignment horizontal="center" vertical="center"/>
    </xf>
    <xf numFmtId="0" fontId="8" fillId="0" borderId="0" xfId="0" applyFont="1"/>
    <xf numFmtId="0" fontId="10" fillId="0" borderId="9" xfId="0" applyFont="1" applyBorder="1" applyAlignment="1">
      <alignment horizontal="center" vertical="center" wrapText="1"/>
    </xf>
    <xf numFmtId="0" fontId="11" fillId="0" borderId="9" xfId="0" applyFont="1" applyBorder="1" applyAlignment="1">
      <alignment vertical="center" wrapText="1"/>
    </xf>
    <xf numFmtId="0" fontId="11" fillId="0" borderId="9" xfId="0" applyFont="1" applyBorder="1" applyAlignment="1">
      <alignment horizontal="center" vertical="center" wrapText="1"/>
    </xf>
    <xf numFmtId="0" fontId="12" fillId="0" borderId="9" xfId="0" applyFont="1" applyBorder="1" applyAlignment="1">
      <alignment horizontal="center" vertical="center" wrapText="1"/>
    </xf>
    <xf numFmtId="0" fontId="11" fillId="0" borderId="9" xfId="0" applyFont="1" applyBorder="1" applyAlignment="1">
      <alignment horizontal="left" vertical="center" wrapText="1" readingOrder="1"/>
    </xf>
    <xf numFmtId="0" fontId="14" fillId="2" borderId="9" xfId="0" applyFont="1" applyFill="1" applyBorder="1" applyAlignment="1">
      <alignment horizontal="center" vertical="center" wrapText="1"/>
    </xf>
    <xf numFmtId="3" fontId="8" fillId="0" borderId="9" xfId="0" applyNumberFormat="1" applyFont="1" applyBorder="1"/>
    <xf numFmtId="0" fontId="6" fillId="0" borderId="9" xfId="0" applyFont="1" applyBorder="1" applyAlignment="1">
      <alignment horizontal="left" vertical="center" wrapText="1"/>
    </xf>
    <xf numFmtId="0" fontId="8" fillId="0" borderId="9" xfId="0" applyFont="1" applyBorder="1" applyAlignment="1">
      <alignment horizontal="center" vertical="center" wrapText="1"/>
    </xf>
    <xf numFmtId="0" fontId="6" fillId="0" borderId="0" xfId="0" applyFont="1" applyAlignment="1">
      <alignment horizontal="center"/>
    </xf>
    <xf numFmtId="0" fontId="14" fillId="0" borderId="9"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1" xfId="0" applyFont="1" applyBorder="1" applyAlignment="1">
      <alignment horizontal="center" vertical="center" wrapText="1"/>
    </xf>
    <xf numFmtId="0" fontId="8" fillId="0" borderId="9" xfId="0" applyFont="1" applyBorder="1" applyAlignment="1">
      <alignment horizontal="center" vertical="center"/>
    </xf>
    <xf numFmtId="0" fontId="6" fillId="3" borderId="9" xfId="0" applyFont="1" applyFill="1" applyBorder="1"/>
    <xf numFmtId="164" fontId="6" fillId="0" borderId="9" xfId="0" applyNumberFormat="1" applyFont="1" applyBorder="1"/>
    <xf numFmtId="164" fontId="9" fillId="0" borderId="9" xfId="0" applyNumberFormat="1" applyFont="1" applyBorder="1"/>
    <xf numFmtId="0" fontId="11" fillId="0" borderId="9" xfId="0" applyFont="1" applyBorder="1" applyAlignment="1">
      <alignment vertical="top" wrapText="1"/>
    </xf>
    <xf numFmtId="0" fontId="10" fillId="4" borderId="16" xfId="0" applyFont="1" applyFill="1" applyBorder="1" applyAlignment="1">
      <alignment horizontal="center" vertical="center" wrapText="1"/>
    </xf>
    <xf numFmtId="0" fontId="10" fillId="4" borderId="17" xfId="0" applyFont="1" applyFill="1" applyBorder="1" applyAlignment="1">
      <alignment horizontal="center" vertical="center" wrapText="1"/>
    </xf>
    <xf numFmtId="0" fontId="10" fillId="4" borderId="18"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10" fillId="4" borderId="7"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10" fillId="4" borderId="8" xfId="0" applyFont="1" applyFill="1" applyBorder="1" applyAlignment="1">
      <alignment horizontal="center" vertical="center" wrapText="1"/>
    </xf>
    <xf numFmtId="0" fontId="6" fillId="0" borderId="13" xfId="0" applyFont="1" applyBorder="1" applyAlignment="1">
      <alignment horizontal="left" vertical="center" wrapText="1"/>
    </xf>
    <xf numFmtId="0" fontId="6" fillId="0" borderId="14" xfId="0" applyFont="1" applyBorder="1" applyAlignment="1">
      <alignment horizontal="left" vertical="center" wrapText="1"/>
    </xf>
    <xf numFmtId="0" fontId="6" fillId="0" borderId="15" xfId="0" applyFont="1" applyBorder="1" applyAlignment="1">
      <alignment horizontal="left" vertical="center" wrapText="1"/>
    </xf>
    <xf numFmtId="0" fontId="6" fillId="2" borderId="5" xfId="0" applyFont="1" applyFill="1" applyBorder="1" applyAlignment="1">
      <alignment horizontal="left" vertical="center" wrapText="1"/>
    </xf>
    <xf numFmtId="0" fontId="8" fillId="0" borderId="9" xfId="0" applyFont="1" applyBorder="1" applyAlignment="1">
      <alignment horizontal="center" vertical="center"/>
    </xf>
    <xf numFmtId="0" fontId="12" fillId="5" borderId="11" xfId="0" applyFont="1" applyFill="1" applyBorder="1" applyAlignment="1">
      <alignment horizontal="center" vertical="center" wrapText="1"/>
    </xf>
    <xf numFmtId="0" fontId="6" fillId="0" borderId="10" xfId="0" applyFont="1" applyBorder="1" applyAlignment="1">
      <alignment horizontal="center" vertical="center" wrapText="1"/>
    </xf>
    <xf numFmtId="0" fontId="12" fillId="5" borderId="9" xfId="0" applyFont="1" applyFill="1" applyBorder="1" applyAlignment="1">
      <alignment horizontal="center" vertical="center" wrapText="1"/>
    </xf>
    <xf numFmtId="0" fontId="6" fillId="0" borderId="9" xfId="0" applyFont="1" applyBorder="1" applyAlignment="1">
      <alignment horizontal="center" vertical="center" wrapText="1"/>
    </xf>
    <xf numFmtId="0" fontId="10" fillId="3" borderId="9" xfId="0" applyFont="1" applyFill="1" applyBorder="1" applyAlignment="1">
      <alignment horizontal="center" vertical="center" wrapText="1"/>
    </xf>
    <xf numFmtId="0" fontId="10" fillId="2" borderId="9" xfId="0" applyFont="1" applyFill="1" applyBorder="1" applyAlignment="1">
      <alignment horizontal="center" vertical="center" wrapText="1"/>
    </xf>
    <xf numFmtId="0" fontId="6" fillId="0" borderId="9" xfId="0" applyFont="1" applyBorder="1" applyAlignment="1">
      <alignment wrapText="1"/>
    </xf>
  </cellXfs>
  <cellStyles count="13">
    <cellStyle name="Millares [0] 2" xfId="8" xr:uid="{00000000-0005-0000-0000-000000000000}"/>
    <cellStyle name="Millares 2" xfId="12" xr:uid="{00000000-0005-0000-0000-000001000000}"/>
    <cellStyle name="Moneda 2" xfId="4" xr:uid="{00000000-0005-0000-0000-000003000000}"/>
    <cellStyle name="Moneda 3" xfId="7" xr:uid="{00000000-0005-0000-0000-000004000000}"/>
    <cellStyle name="Moneda 4" xfId="10" xr:uid="{00000000-0005-0000-0000-000005000000}"/>
    <cellStyle name="Normal" xfId="0" builtinId="0"/>
    <cellStyle name="Normal 2" xfId="1" xr:uid="{00000000-0005-0000-0000-000007000000}"/>
    <cellStyle name="Normal 2 2" xfId="11" xr:uid="{00000000-0005-0000-0000-000008000000}"/>
    <cellStyle name="Normal 2 3" xfId="3" xr:uid="{00000000-0005-0000-0000-000009000000}"/>
    <cellStyle name="Normal 3" xfId="5" xr:uid="{00000000-0005-0000-0000-00000A000000}"/>
    <cellStyle name="Normal 4" xfId="6" xr:uid="{00000000-0005-0000-0000-00000B000000}"/>
    <cellStyle name="Normal 5" xfId="9" xr:uid="{00000000-0005-0000-0000-00000C000000}"/>
    <cellStyle name="Normal 6" xfId="2" xr:uid="{00000000-0005-0000-0000-00000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631372</xdr:colOff>
      <xdr:row>3</xdr:row>
      <xdr:rowOff>982566</xdr:rowOff>
    </xdr:from>
    <xdr:to>
      <xdr:col>2</xdr:col>
      <xdr:colOff>2710543</xdr:colOff>
      <xdr:row>3</xdr:row>
      <xdr:rowOff>4752492</xdr:rowOff>
    </xdr:to>
    <xdr:pic>
      <xdr:nvPicPr>
        <xdr:cNvPr id="4" name="Imagen 3">
          <a:extLst>
            <a:ext uri="{FF2B5EF4-FFF2-40B4-BE49-F238E27FC236}">
              <a16:creationId xmlns:a16="http://schemas.microsoft.com/office/drawing/2014/main" id="{61CC9DED-A1BA-C543-E1DE-84A8B3255AA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872343" y="1853423"/>
          <a:ext cx="2079171" cy="3769926"/>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63FDED-EA3A-4035-9A55-ABD373612D7A}">
  <dimension ref="B1:H29"/>
  <sheetViews>
    <sheetView tabSelected="1" zoomScale="70" zoomScaleNormal="70" workbookViewId="0">
      <selection activeCell="H4" sqref="H4"/>
    </sheetView>
  </sheetViews>
  <sheetFormatPr baseColWidth="10" defaultColWidth="9.140625" defaultRowHeight="15" x14ac:dyDescent="0.25"/>
  <cols>
    <col min="3" max="3" width="52.42578125" customWidth="1"/>
    <col min="4" max="4" width="23.42578125" customWidth="1"/>
    <col min="5" max="6" width="24" customWidth="1"/>
    <col min="7" max="7" width="22" customWidth="1"/>
    <col min="8" max="8" width="80.42578125" customWidth="1"/>
    <col min="9" max="9" width="53.28515625" customWidth="1"/>
  </cols>
  <sheetData>
    <row r="1" spans="2:8" x14ac:dyDescent="0.25">
      <c r="B1" s="4" t="s">
        <v>0</v>
      </c>
    </row>
    <row r="3" spans="2:8" ht="39.75" customHeight="1" x14ac:dyDescent="0.25">
      <c r="B3" s="21" t="s">
        <v>1</v>
      </c>
      <c r="C3" s="21" t="s">
        <v>2</v>
      </c>
      <c r="D3" s="21" t="s">
        <v>3</v>
      </c>
      <c r="E3" s="21" t="s">
        <v>4</v>
      </c>
      <c r="F3" s="24" t="s">
        <v>5</v>
      </c>
      <c r="G3" s="24" t="s">
        <v>6</v>
      </c>
      <c r="H3" s="29" t="s">
        <v>7</v>
      </c>
    </row>
    <row r="4" spans="2:8" ht="409.5" customHeight="1" x14ac:dyDescent="0.25">
      <c r="B4" s="21">
        <v>1</v>
      </c>
      <c r="C4" s="38" t="s">
        <v>61</v>
      </c>
      <c r="D4" s="23" t="s">
        <v>62</v>
      </c>
      <c r="E4" s="23" t="s">
        <v>10</v>
      </c>
      <c r="F4" s="24">
        <v>1</v>
      </c>
      <c r="G4" s="23" t="s">
        <v>11</v>
      </c>
      <c r="H4" s="28" t="s">
        <v>12</v>
      </c>
    </row>
    <row r="5" spans="2:8" ht="15" customHeight="1" thickBot="1" x14ac:dyDescent="0.3">
      <c r="B5" s="39" t="s">
        <v>13</v>
      </c>
      <c r="C5" s="40"/>
      <c r="D5" s="40"/>
      <c r="E5" s="40"/>
      <c r="F5" s="40"/>
      <c r="G5" s="40"/>
      <c r="H5" s="41"/>
    </row>
    <row r="6" spans="2:8" ht="25.5" x14ac:dyDescent="0.25">
      <c r="B6" s="7" t="s">
        <v>14</v>
      </c>
      <c r="C6" s="9" t="s">
        <v>2</v>
      </c>
      <c r="D6" s="9" t="s">
        <v>15</v>
      </c>
      <c r="E6" s="9" t="s">
        <v>16</v>
      </c>
      <c r="F6" s="9" t="s">
        <v>17</v>
      </c>
      <c r="G6" s="9" t="s">
        <v>18</v>
      </c>
      <c r="H6" s="10" t="s">
        <v>7</v>
      </c>
    </row>
    <row r="7" spans="2:8" ht="51" customHeight="1" x14ac:dyDescent="0.25">
      <c r="B7" s="2">
        <v>2</v>
      </c>
      <c r="C7" s="8" t="s">
        <v>19</v>
      </c>
      <c r="D7" s="32" t="s">
        <v>20</v>
      </c>
      <c r="E7" s="6" t="s">
        <v>10</v>
      </c>
      <c r="F7" s="1">
        <v>1</v>
      </c>
      <c r="G7" s="23" t="s">
        <v>11</v>
      </c>
      <c r="H7" s="46" t="s">
        <v>21</v>
      </c>
    </row>
    <row r="8" spans="2:8" ht="51" customHeight="1" x14ac:dyDescent="0.25">
      <c r="B8" s="2">
        <v>3</v>
      </c>
      <c r="C8" s="8" t="s">
        <v>22</v>
      </c>
      <c r="D8" s="32" t="s">
        <v>23</v>
      </c>
      <c r="E8" s="3" t="s">
        <v>10</v>
      </c>
      <c r="F8" s="1">
        <v>1</v>
      </c>
      <c r="G8" s="23" t="s">
        <v>11</v>
      </c>
      <c r="H8" s="47"/>
    </row>
    <row r="9" spans="2:8" ht="51" customHeight="1" x14ac:dyDescent="0.25">
      <c r="B9" s="2">
        <v>4</v>
      </c>
      <c r="C9" s="8" t="s">
        <v>24</v>
      </c>
      <c r="D9" s="32" t="s">
        <v>25</v>
      </c>
      <c r="E9" s="3" t="s">
        <v>10</v>
      </c>
      <c r="F9" s="1">
        <v>1</v>
      </c>
      <c r="G9" s="23" t="s">
        <v>11</v>
      </c>
      <c r="H9" s="47"/>
    </row>
    <row r="10" spans="2:8" ht="51" customHeight="1" x14ac:dyDescent="0.25">
      <c r="B10" s="2">
        <v>5</v>
      </c>
      <c r="C10" s="8" t="s">
        <v>26</v>
      </c>
      <c r="D10" s="32" t="s">
        <v>27</v>
      </c>
      <c r="E10" s="3" t="s">
        <v>10</v>
      </c>
      <c r="F10" s="1">
        <v>1</v>
      </c>
      <c r="G10" s="23" t="s">
        <v>11</v>
      </c>
      <c r="H10" s="47"/>
    </row>
    <row r="11" spans="2:8" ht="51" customHeight="1" x14ac:dyDescent="0.25">
      <c r="B11" s="2">
        <v>6</v>
      </c>
      <c r="C11" s="8" t="s">
        <v>28</v>
      </c>
      <c r="D11" s="32" t="s">
        <v>29</v>
      </c>
      <c r="E11" s="3" t="s">
        <v>10</v>
      </c>
      <c r="F11" s="1">
        <v>1</v>
      </c>
      <c r="G11" s="23" t="s">
        <v>11</v>
      </c>
      <c r="H11" s="47"/>
    </row>
    <row r="12" spans="2:8" ht="51" customHeight="1" x14ac:dyDescent="0.25">
      <c r="B12" s="2">
        <v>7</v>
      </c>
      <c r="C12" s="8" t="s">
        <v>30</v>
      </c>
      <c r="D12" s="32" t="s">
        <v>31</v>
      </c>
      <c r="E12" s="3" t="s">
        <v>10</v>
      </c>
      <c r="F12" s="1">
        <v>1</v>
      </c>
      <c r="G12" s="23" t="s">
        <v>11</v>
      </c>
      <c r="H12" s="47"/>
    </row>
    <row r="13" spans="2:8" ht="51" customHeight="1" x14ac:dyDescent="0.25">
      <c r="B13" s="2">
        <v>8</v>
      </c>
      <c r="C13" s="8" t="s">
        <v>32</v>
      </c>
      <c r="D13" s="32" t="s">
        <v>33</v>
      </c>
      <c r="E13" s="3" t="s">
        <v>10</v>
      </c>
      <c r="F13" s="1">
        <v>1</v>
      </c>
      <c r="G13" s="23" t="s">
        <v>11</v>
      </c>
      <c r="H13" s="47"/>
    </row>
    <row r="14" spans="2:8" ht="51" customHeight="1" x14ac:dyDescent="0.25">
      <c r="B14" s="2">
        <v>9</v>
      </c>
      <c r="C14" s="8" t="s">
        <v>34</v>
      </c>
      <c r="D14" s="32" t="s">
        <v>35</v>
      </c>
      <c r="E14" s="3" t="s">
        <v>10</v>
      </c>
      <c r="F14" s="1">
        <v>1</v>
      </c>
      <c r="G14" s="23" t="s">
        <v>11</v>
      </c>
      <c r="H14" s="47"/>
    </row>
    <row r="15" spans="2:8" ht="51" customHeight="1" thickBot="1" x14ac:dyDescent="0.3">
      <c r="B15" s="2">
        <v>10</v>
      </c>
      <c r="C15" s="8" t="s">
        <v>36</v>
      </c>
      <c r="D15" s="33" t="s">
        <v>37</v>
      </c>
      <c r="E15" s="5" t="s">
        <v>10</v>
      </c>
      <c r="F15" s="1">
        <v>1</v>
      </c>
      <c r="G15" s="23" t="s">
        <v>11</v>
      </c>
      <c r="H15" s="48"/>
    </row>
    <row r="16" spans="2:8" ht="15.75" thickBot="1" x14ac:dyDescent="0.3">
      <c r="B16" s="43" t="s">
        <v>38</v>
      </c>
      <c r="C16" s="44"/>
      <c r="D16" s="44"/>
      <c r="E16" s="44"/>
      <c r="F16" s="44"/>
      <c r="G16" s="44"/>
      <c r="H16" s="45"/>
    </row>
    <row r="17" spans="2:8" ht="32.25" customHeight="1" x14ac:dyDescent="0.25">
      <c r="B17" s="49" t="s">
        <v>39</v>
      </c>
      <c r="C17" s="49"/>
      <c r="D17" s="49"/>
      <c r="E17" s="49"/>
      <c r="F17" s="49"/>
      <c r="G17" s="49"/>
      <c r="H17" s="49"/>
    </row>
    <row r="18" spans="2:8" ht="63" customHeight="1" x14ac:dyDescent="0.25">
      <c r="B18" s="42" t="s">
        <v>40</v>
      </c>
      <c r="C18" s="42"/>
      <c r="D18" s="42"/>
      <c r="E18" s="42"/>
      <c r="F18" s="42"/>
      <c r="G18" s="42"/>
      <c r="H18" s="42"/>
    </row>
    <row r="19" spans="2:8" ht="23.25" customHeight="1" x14ac:dyDescent="0.25">
      <c r="B19" s="42" t="s">
        <v>41</v>
      </c>
      <c r="C19" s="42"/>
      <c r="D19" s="42"/>
      <c r="E19" s="42"/>
      <c r="F19" s="42"/>
      <c r="G19" s="42"/>
      <c r="H19" s="42"/>
    </row>
    <row r="20" spans="2:8" ht="53.25" customHeight="1" x14ac:dyDescent="0.25">
      <c r="B20" s="42" t="s">
        <v>42</v>
      </c>
      <c r="C20" s="42"/>
      <c r="D20" s="42"/>
      <c r="E20" s="42"/>
      <c r="F20" s="42"/>
      <c r="G20" s="42"/>
      <c r="H20" s="42"/>
    </row>
    <row r="21" spans="2:8" ht="29.25" customHeight="1" x14ac:dyDescent="0.25">
      <c r="B21" s="42" t="s">
        <v>43</v>
      </c>
      <c r="C21" s="42"/>
      <c r="D21" s="42"/>
      <c r="E21" s="42"/>
      <c r="F21" s="42"/>
      <c r="G21" s="42"/>
      <c r="H21" s="42"/>
    </row>
    <row r="22" spans="2:8" ht="31.5" customHeight="1" x14ac:dyDescent="0.25">
      <c r="B22" s="42" t="s">
        <v>44</v>
      </c>
      <c r="C22" s="42"/>
      <c r="D22" s="42"/>
      <c r="E22" s="42"/>
      <c r="F22" s="42"/>
      <c r="G22" s="42"/>
      <c r="H22" s="42"/>
    </row>
    <row r="23" spans="2:8" ht="27" customHeight="1" x14ac:dyDescent="0.25">
      <c r="B23" s="42" t="s">
        <v>45</v>
      </c>
      <c r="C23" s="42"/>
      <c r="D23" s="42"/>
      <c r="E23" s="42"/>
      <c r="F23" s="42"/>
      <c r="G23" s="42"/>
      <c r="H23" s="42"/>
    </row>
    <row r="24" spans="2:8" ht="32.25" customHeight="1" x14ac:dyDescent="0.25">
      <c r="B24" s="42" t="s">
        <v>46</v>
      </c>
      <c r="C24" s="42"/>
      <c r="D24" s="42"/>
      <c r="E24" s="42"/>
      <c r="F24" s="42"/>
      <c r="G24" s="42"/>
      <c r="H24" s="42"/>
    </row>
    <row r="25" spans="2:8" ht="32.25" customHeight="1" x14ac:dyDescent="0.25">
      <c r="B25" s="42" t="s">
        <v>47</v>
      </c>
      <c r="C25" s="42"/>
      <c r="D25" s="42"/>
      <c r="E25" s="42"/>
      <c r="F25" s="42"/>
      <c r="G25" s="42"/>
      <c r="H25" s="42"/>
    </row>
    <row r="26" spans="2:8" ht="27" customHeight="1" x14ac:dyDescent="0.25">
      <c r="B26" s="42" t="s">
        <v>48</v>
      </c>
      <c r="C26" s="42"/>
      <c r="D26" s="42"/>
      <c r="E26" s="42"/>
      <c r="F26" s="42"/>
      <c r="G26" s="42"/>
      <c r="H26" s="42"/>
    </row>
    <row r="27" spans="2:8" ht="30.75" customHeight="1" x14ac:dyDescent="0.25">
      <c r="B27" s="42" t="s">
        <v>49</v>
      </c>
      <c r="C27" s="42"/>
      <c r="D27" s="42"/>
      <c r="E27" s="42"/>
      <c r="F27" s="42"/>
      <c r="G27" s="42"/>
      <c r="H27" s="42"/>
    </row>
    <row r="28" spans="2:8" ht="69.75" customHeight="1" x14ac:dyDescent="0.25">
      <c r="B28" s="42" t="s">
        <v>50</v>
      </c>
      <c r="C28" s="42"/>
      <c r="D28" s="42"/>
      <c r="E28" s="42"/>
      <c r="F28" s="42"/>
      <c r="G28" s="42"/>
      <c r="H28" s="42"/>
    </row>
    <row r="29" spans="2:8" ht="85.5" customHeight="1" x14ac:dyDescent="0.25">
      <c r="B29" s="42" t="s">
        <v>51</v>
      </c>
      <c r="C29" s="42"/>
      <c r="D29" s="42"/>
      <c r="E29" s="42"/>
      <c r="F29" s="42"/>
      <c r="G29" s="42"/>
      <c r="H29" s="42"/>
    </row>
  </sheetData>
  <mergeCells count="16">
    <mergeCell ref="B5:H5"/>
    <mergeCell ref="B26:H26"/>
    <mergeCell ref="B27:H27"/>
    <mergeCell ref="B28:H28"/>
    <mergeCell ref="B29:H29"/>
    <mergeCell ref="B16:H16"/>
    <mergeCell ref="B21:H21"/>
    <mergeCell ref="B22:H22"/>
    <mergeCell ref="B23:H23"/>
    <mergeCell ref="B24:H24"/>
    <mergeCell ref="B25:H25"/>
    <mergeCell ref="H7:H15"/>
    <mergeCell ref="B17:H17"/>
    <mergeCell ref="B18:H18"/>
    <mergeCell ref="B19:H19"/>
    <mergeCell ref="B20:H20"/>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F48E30-9976-4AD3-B83E-ACAD99CD333A}">
  <dimension ref="B2:L17"/>
  <sheetViews>
    <sheetView zoomScale="70" zoomScaleNormal="70" workbookViewId="0">
      <selection activeCell="S19" sqref="S19"/>
    </sheetView>
  </sheetViews>
  <sheetFormatPr baseColWidth="10" defaultColWidth="11.42578125" defaultRowHeight="15" x14ac:dyDescent="0.25"/>
  <cols>
    <col min="2" max="2" width="6.85546875" style="13" customWidth="1"/>
    <col min="3" max="3" width="45.5703125" style="13" customWidth="1"/>
    <col min="4" max="4" width="19.7109375" style="30" customWidth="1"/>
    <col min="5" max="5" width="20.85546875" style="13" customWidth="1"/>
    <col min="6" max="6" width="14.7109375" style="13" customWidth="1"/>
    <col min="7" max="7" width="22.140625" style="13" customWidth="1"/>
    <col min="8" max="8" width="16.5703125" style="13" customWidth="1"/>
    <col min="9" max="9" width="17.7109375" style="13" customWidth="1"/>
    <col min="10" max="10" width="22" style="13" customWidth="1"/>
    <col min="11" max="11" width="6.85546875" customWidth="1"/>
    <col min="12" max="12" width="21.85546875" customWidth="1"/>
  </cols>
  <sheetData>
    <row r="2" spans="2:12" x14ac:dyDescent="0.25">
      <c r="B2" s="20"/>
      <c r="C2" s="20"/>
      <c r="H2" s="50" t="s">
        <v>52</v>
      </c>
      <c r="I2" s="50"/>
      <c r="J2" s="50"/>
      <c r="K2" s="11"/>
      <c r="L2" s="34" t="s">
        <v>53</v>
      </c>
    </row>
    <row r="3" spans="2:12" ht="15.75" customHeight="1" x14ac:dyDescent="0.25">
      <c r="H3" s="51" t="s">
        <v>54</v>
      </c>
      <c r="I3" s="51" t="s">
        <v>55</v>
      </c>
      <c r="J3" s="51" t="s">
        <v>56</v>
      </c>
      <c r="K3" s="12"/>
      <c r="L3" s="53" t="s">
        <v>57</v>
      </c>
    </row>
    <row r="4" spans="2:12" ht="45.75" customHeight="1" x14ac:dyDescent="0.25">
      <c r="B4" s="2" t="s">
        <v>14</v>
      </c>
      <c r="C4" s="2" t="s">
        <v>2</v>
      </c>
      <c r="D4" s="2" t="s">
        <v>15</v>
      </c>
      <c r="E4" s="2" t="s">
        <v>16</v>
      </c>
      <c r="F4" s="2" t="s">
        <v>17</v>
      </c>
      <c r="G4" s="2" t="s">
        <v>18</v>
      </c>
      <c r="H4" s="52"/>
      <c r="I4" s="52"/>
      <c r="J4" s="52"/>
      <c r="K4" s="12"/>
      <c r="L4" s="54"/>
    </row>
    <row r="5" spans="2:12" ht="18" customHeight="1" x14ac:dyDescent="0.25">
      <c r="B5" s="55" t="s">
        <v>58</v>
      </c>
      <c r="C5" s="55"/>
      <c r="D5" s="55"/>
      <c r="E5" s="55"/>
      <c r="F5" s="55"/>
      <c r="G5" s="55"/>
      <c r="H5" s="55"/>
      <c r="I5" s="55"/>
      <c r="J5" s="55"/>
      <c r="K5" s="12"/>
      <c r="L5" s="35"/>
    </row>
    <row r="6" spans="2:12" ht="63.75" x14ac:dyDescent="0.25">
      <c r="B6" s="21">
        <v>1</v>
      </c>
      <c r="C6" s="22" t="s">
        <v>8</v>
      </c>
      <c r="D6" s="23" t="s">
        <v>9</v>
      </c>
      <c r="E6" s="23" t="s">
        <v>10</v>
      </c>
      <c r="F6" s="24">
        <v>1</v>
      </c>
      <c r="G6" s="23" t="s">
        <v>11</v>
      </c>
      <c r="H6" s="15">
        <f>2035000*1.19</f>
        <v>2421650</v>
      </c>
      <c r="I6" s="14">
        <f>+H6</f>
        <v>2421650</v>
      </c>
      <c r="J6" s="16">
        <f>+I6*F6</f>
        <v>2421650</v>
      </c>
      <c r="K6" s="12"/>
      <c r="L6" s="36">
        <f>+J6</f>
        <v>2421650</v>
      </c>
    </row>
    <row r="7" spans="2:12" x14ac:dyDescent="0.25">
      <c r="B7" s="55" t="s">
        <v>13</v>
      </c>
      <c r="C7" s="55"/>
      <c r="D7" s="55"/>
      <c r="E7" s="55"/>
      <c r="F7" s="55"/>
      <c r="G7" s="55"/>
      <c r="H7" s="17"/>
      <c r="I7" s="18"/>
      <c r="J7" s="19"/>
      <c r="K7" s="12"/>
      <c r="L7" s="35"/>
    </row>
    <row r="8" spans="2:12" ht="38.25" x14ac:dyDescent="0.25">
      <c r="B8" s="2">
        <v>2</v>
      </c>
      <c r="C8" s="25" t="s">
        <v>19</v>
      </c>
      <c r="D8" s="31" t="s">
        <v>20</v>
      </c>
      <c r="E8" s="26" t="s">
        <v>10</v>
      </c>
      <c r="F8" s="1">
        <v>1</v>
      </c>
      <c r="G8" s="23" t="s">
        <v>11</v>
      </c>
      <c r="H8" s="15">
        <f>1993000*1.19</f>
        <v>2371670</v>
      </c>
      <c r="I8" s="14">
        <f>+H8</f>
        <v>2371670</v>
      </c>
      <c r="J8" s="16">
        <f t="shared" ref="J8:J16" si="0">+I8*F8</f>
        <v>2371670</v>
      </c>
      <c r="K8" s="12"/>
      <c r="L8" s="36">
        <f>+J8</f>
        <v>2371670</v>
      </c>
    </row>
    <row r="9" spans="2:12" ht="38.25" x14ac:dyDescent="0.25">
      <c r="B9" s="2">
        <v>3</v>
      </c>
      <c r="C9" s="25" t="s">
        <v>22</v>
      </c>
      <c r="D9" s="31" t="s">
        <v>23</v>
      </c>
      <c r="E9" s="26" t="s">
        <v>10</v>
      </c>
      <c r="F9" s="1">
        <v>1</v>
      </c>
      <c r="G9" s="23" t="s">
        <v>11</v>
      </c>
      <c r="H9" s="15">
        <v>2579920</v>
      </c>
      <c r="I9" s="14">
        <f t="shared" ref="I9:I16" si="1">+H9</f>
        <v>2579920</v>
      </c>
      <c r="J9" s="16">
        <f t="shared" si="0"/>
        <v>2579920</v>
      </c>
      <c r="L9" s="36">
        <f t="shared" ref="L9:L16" si="2">+J9</f>
        <v>2579920</v>
      </c>
    </row>
    <row r="10" spans="2:12" ht="38.25" x14ac:dyDescent="0.25">
      <c r="B10" s="2">
        <v>4</v>
      </c>
      <c r="C10" s="25" t="s">
        <v>59</v>
      </c>
      <c r="D10" s="31" t="s">
        <v>25</v>
      </c>
      <c r="E10" s="26" t="s">
        <v>10</v>
      </c>
      <c r="F10" s="1">
        <v>1</v>
      </c>
      <c r="G10" s="23" t="s">
        <v>11</v>
      </c>
      <c r="H10" s="15">
        <v>1273300</v>
      </c>
      <c r="I10" s="14">
        <f t="shared" si="1"/>
        <v>1273300</v>
      </c>
      <c r="J10" s="16">
        <f t="shared" si="0"/>
        <v>1273300</v>
      </c>
      <c r="L10" s="36">
        <f t="shared" si="2"/>
        <v>1273300</v>
      </c>
    </row>
    <row r="11" spans="2:12" ht="38.25" x14ac:dyDescent="0.25">
      <c r="B11" s="2">
        <v>5</v>
      </c>
      <c r="C11" s="25" t="s">
        <v>26</v>
      </c>
      <c r="D11" s="31" t="s">
        <v>27</v>
      </c>
      <c r="E11" s="26" t="s">
        <v>10</v>
      </c>
      <c r="F11" s="1">
        <v>1</v>
      </c>
      <c r="G11" s="23" t="s">
        <v>11</v>
      </c>
      <c r="H11" s="15">
        <v>1445850</v>
      </c>
      <c r="I11" s="14">
        <f t="shared" si="1"/>
        <v>1445850</v>
      </c>
      <c r="J11" s="16">
        <f t="shared" si="0"/>
        <v>1445850</v>
      </c>
      <c r="L11" s="36">
        <f t="shared" si="2"/>
        <v>1445850</v>
      </c>
    </row>
    <row r="12" spans="2:12" ht="38.25" x14ac:dyDescent="0.25">
      <c r="B12" s="2">
        <v>6</v>
      </c>
      <c r="C12" s="25" t="s">
        <v>28</v>
      </c>
      <c r="D12" s="31" t="s">
        <v>29</v>
      </c>
      <c r="E12" s="26" t="s">
        <v>10</v>
      </c>
      <c r="F12" s="1">
        <v>1</v>
      </c>
      <c r="G12" s="23" t="s">
        <v>11</v>
      </c>
      <c r="H12" s="15">
        <v>2533510</v>
      </c>
      <c r="I12" s="14">
        <f t="shared" si="1"/>
        <v>2533510</v>
      </c>
      <c r="J12" s="16">
        <f t="shared" si="0"/>
        <v>2533510</v>
      </c>
      <c r="L12" s="36">
        <f t="shared" si="2"/>
        <v>2533510</v>
      </c>
    </row>
    <row r="13" spans="2:12" ht="51" x14ac:dyDescent="0.25">
      <c r="B13" s="2">
        <v>7</v>
      </c>
      <c r="C13" s="25" t="s">
        <v>30</v>
      </c>
      <c r="D13" s="31" t="s">
        <v>31</v>
      </c>
      <c r="E13" s="26" t="s">
        <v>10</v>
      </c>
      <c r="F13" s="1">
        <v>1</v>
      </c>
      <c r="G13" s="23" t="s">
        <v>11</v>
      </c>
      <c r="H13" s="15">
        <v>2788170</v>
      </c>
      <c r="I13" s="14">
        <f t="shared" si="1"/>
        <v>2788170</v>
      </c>
      <c r="J13" s="16">
        <f t="shared" si="0"/>
        <v>2788170</v>
      </c>
      <c r="L13" s="36">
        <f t="shared" si="2"/>
        <v>2788170</v>
      </c>
    </row>
    <row r="14" spans="2:12" ht="38.25" x14ac:dyDescent="0.25">
      <c r="B14" s="2">
        <v>8</v>
      </c>
      <c r="C14" s="25" t="s">
        <v>32</v>
      </c>
      <c r="D14" s="31" t="s">
        <v>33</v>
      </c>
      <c r="E14" s="26" t="s">
        <v>10</v>
      </c>
      <c r="F14" s="1">
        <v>1</v>
      </c>
      <c r="G14" s="23" t="s">
        <v>11</v>
      </c>
      <c r="H14" s="15">
        <v>28560</v>
      </c>
      <c r="I14" s="14">
        <f t="shared" si="1"/>
        <v>28560</v>
      </c>
      <c r="J14" s="16">
        <f t="shared" si="0"/>
        <v>28560</v>
      </c>
      <c r="L14" s="36">
        <f t="shared" si="2"/>
        <v>28560</v>
      </c>
    </row>
    <row r="15" spans="2:12" ht="38.25" x14ac:dyDescent="0.25">
      <c r="B15" s="2">
        <v>9</v>
      </c>
      <c r="C15" s="25" t="s">
        <v>34</v>
      </c>
      <c r="D15" s="31" t="s">
        <v>35</v>
      </c>
      <c r="E15" s="26" t="s">
        <v>10</v>
      </c>
      <c r="F15" s="1">
        <v>1</v>
      </c>
      <c r="G15" s="23" t="s">
        <v>11</v>
      </c>
      <c r="H15" s="15">
        <v>69020</v>
      </c>
      <c r="I15" s="14">
        <f t="shared" si="1"/>
        <v>69020</v>
      </c>
      <c r="J15" s="16">
        <f t="shared" si="0"/>
        <v>69020</v>
      </c>
      <c r="L15" s="36">
        <f t="shared" si="2"/>
        <v>69020</v>
      </c>
    </row>
    <row r="16" spans="2:12" ht="38.25" x14ac:dyDescent="0.25">
      <c r="B16" s="2">
        <v>10</v>
      </c>
      <c r="C16" s="25" t="s">
        <v>36</v>
      </c>
      <c r="D16" s="31" t="s">
        <v>37</v>
      </c>
      <c r="E16" s="26" t="s">
        <v>10</v>
      </c>
      <c r="F16" s="1">
        <v>1</v>
      </c>
      <c r="G16" s="23" t="s">
        <v>11</v>
      </c>
      <c r="H16" s="15">
        <v>28560</v>
      </c>
      <c r="I16" s="14">
        <f t="shared" si="1"/>
        <v>28560</v>
      </c>
      <c r="J16" s="16">
        <f t="shared" si="0"/>
        <v>28560</v>
      </c>
      <c r="L16" s="36">
        <f t="shared" si="2"/>
        <v>28560</v>
      </c>
    </row>
    <row r="17" spans="2:12" ht="35.25" customHeight="1" x14ac:dyDescent="0.25">
      <c r="B17" s="56" t="s">
        <v>60</v>
      </c>
      <c r="C17" s="56"/>
      <c r="D17" s="56"/>
      <c r="E17" s="56"/>
      <c r="F17" s="56"/>
      <c r="G17" s="56"/>
      <c r="H17" s="57"/>
      <c r="I17" s="57"/>
      <c r="J17" s="27">
        <f>SUM(J6:J16)</f>
        <v>15540210</v>
      </c>
      <c r="L17" s="37">
        <f>SUM(L6:L16)</f>
        <v>15540210</v>
      </c>
    </row>
  </sheetData>
  <mergeCells count="9">
    <mergeCell ref="B7:G7"/>
    <mergeCell ref="B17:I17"/>
    <mergeCell ref="B5:G5"/>
    <mergeCell ref="H5:J5"/>
    <mergeCell ref="H2:J2"/>
    <mergeCell ref="H3:H4"/>
    <mergeCell ref="I3:I4"/>
    <mergeCell ref="J3:J4"/>
    <mergeCell ref="L3:L4"/>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bf313c2b-7db3-4ef1-b36a-3338582f2d32"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D163736AFD6AC4488E8D8E81691344AE" ma:contentTypeVersion="15" ma:contentTypeDescription="Crear nuevo documento." ma:contentTypeScope="" ma:versionID="6a927815fbe547c4afea8cbc41c7e9a5">
  <xsd:schema xmlns:xsd="http://www.w3.org/2001/XMLSchema" xmlns:xs="http://www.w3.org/2001/XMLSchema" xmlns:p="http://schemas.microsoft.com/office/2006/metadata/properties" xmlns:ns3="bf313c2b-7db3-4ef1-b36a-3338582f2d32" xmlns:ns4="c363537a-3f56-44e8-9afc-e52318f55808" targetNamespace="http://schemas.microsoft.com/office/2006/metadata/properties" ma:root="true" ma:fieldsID="71d7c7971ab77657ce9f70396501a0d9" ns3:_="" ns4:_="">
    <xsd:import namespace="bf313c2b-7db3-4ef1-b36a-3338582f2d32"/>
    <xsd:import namespace="c363537a-3f56-44e8-9afc-e52318f55808"/>
    <xsd:element name="properties">
      <xsd:complexType>
        <xsd:sequence>
          <xsd:element name="documentManagement">
            <xsd:complexType>
              <xsd:all>
                <xsd:element ref="ns3:_activity" minOccurs="0"/>
                <xsd:element ref="ns4:SharedWithUsers" minOccurs="0"/>
                <xsd:element ref="ns4:SharedWithDetails" minOccurs="0"/>
                <xsd:element ref="ns4:SharingHintHash" minOccurs="0"/>
                <xsd:element ref="ns3:MediaServiceMetadata" minOccurs="0"/>
                <xsd:element ref="ns3:MediaServiceFastMetadata" minOccurs="0"/>
                <xsd:element ref="ns3:MediaServiceObjectDetectorVersions" minOccurs="0"/>
                <xsd:element ref="ns3:MediaServiceSearchProperties" minOccurs="0"/>
                <xsd:element ref="ns3:MediaServiceSystem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f313c2b-7db3-4ef1-b36a-3338582f2d32" elementFormDefault="qualified">
    <xsd:import namespace="http://schemas.microsoft.com/office/2006/documentManagement/types"/>
    <xsd:import namespace="http://schemas.microsoft.com/office/infopath/2007/PartnerControls"/>
    <xsd:element name="_activity" ma:index="8" nillable="true" ma:displayName="_activity" ma:hidden="true" ma:internalName="_activity">
      <xsd:simpleType>
        <xsd:restriction base="dms:Note"/>
      </xsd:simpleType>
    </xsd:element>
    <xsd:element name="MediaServiceMetadata" ma:index="12" nillable="true" ma:displayName="MediaServiceMetadata" ma:hidden="true" ma:internalName="MediaServiceMetadata" ma:readOnly="true">
      <xsd:simpleType>
        <xsd:restriction base="dms:Note"/>
      </xsd:simpleType>
    </xsd:element>
    <xsd:element name="MediaServiceFastMetadata" ma:index="13" nillable="true" ma:displayName="MediaServiceFastMetadata" ma:hidden="true" ma:internalName="MediaServiceFastMetadata" ma:readOnly="true">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element name="MediaServiceSystemTags" ma:index="16" nillable="true" ma:displayName="MediaServiceSystemTags" ma:hidden="true" ma:internalName="MediaServiceSystemTags" ma:readOnly="true">
      <xsd:simpleType>
        <xsd:restriction base="dms:Note"/>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ServiceLocation" ma:index="21" nillable="true" ma:displayName="Location" ma:indexed="true" ma:internalName="MediaServiceLocation"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c363537a-3f56-44e8-9afc-e52318f55808" elementFormDefault="qualified">
    <xsd:import namespace="http://schemas.microsoft.com/office/2006/documentManagement/types"/>
    <xsd:import namespace="http://schemas.microsoft.com/office/infopath/2007/PartnerControls"/>
    <xsd:element name="SharedWithUsers" ma:index="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0" nillable="true" ma:displayName="Detalles de uso compartido" ma:internalName="SharedWithDetails" ma:readOnly="true">
      <xsd:simpleType>
        <xsd:restriction base="dms:Note">
          <xsd:maxLength value="255"/>
        </xsd:restriction>
      </xsd:simpleType>
    </xsd:element>
    <xsd:element name="SharingHintHash" ma:index="11"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5178169-3770-4638-A2A8-5CEA709FCC01}">
  <ds:schemaRefs>
    <ds:schemaRef ds:uri="http://schemas.microsoft.com/office/2006/metadata/properties"/>
    <ds:schemaRef ds:uri="http://schemas.microsoft.com/office/infopath/2007/PartnerControls"/>
    <ds:schemaRef ds:uri="bf313c2b-7db3-4ef1-b36a-3338582f2d32"/>
  </ds:schemaRefs>
</ds:datastoreItem>
</file>

<file path=customXml/itemProps2.xml><?xml version="1.0" encoding="utf-8"?>
<ds:datastoreItem xmlns:ds="http://schemas.openxmlformats.org/officeDocument/2006/customXml" ds:itemID="{619623E1-6B59-4793-9D46-6371F044213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f313c2b-7db3-4ef1-b36a-3338582f2d32"/>
    <ds:schemaRef ds:uri="c363537a-3f56-44e8-9afc-e52318f5580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8564C36-54E7-4E26-A143-9E077000D057}">
  <ds:schemaRefs>
    <ds:schemaRef ds:uri="http://schemas.microsoft.com/sharepoint/v3/contenttype/forms"/>
  </ds:schemaRefs>
</ds:datastoreItem>
</file>

<file path=docMetadata/LabelInfo.xml><?xml version="1.0" encoding="utf-8"?>
<clbl:labelList xmlns:clbl="http://schemas.microsoft.com/office/2020/mipLabelMetadata">
  <clbl:label id="{ad8ee829-cf25-4fea-a51a-8ad73fe27e67}" enabled="0" method="" siteId="{ad8ee829-cf25-4fea-a51a-8ad73fe27e67}" removed="1"/>
  <clbl:label id="{ce000cd5-0841-4431-a124-062ac493f284}" enabled="0" method="" siteId="{ce000cd5-0841-4431-a124-062ac493f284}"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ESPECIFICACIONES</vt:lpstr>
      <vt:lpstr>VALOR Y REGIONALIZACION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Dora Fany Rincon Lara</dc:creator>
  <cp:keywords/>
  <dc:description/>
  <cp:lastModifiedBy>Leydi Johana Sanchez Arevalo</cp:lastModifiedBy>
  <cp:revision/>
  <dcterms:created xsi:type="dcterms:W3CDTF">2020-01-14T15:00:05Z</dcterms:created>
  <dcterms:modified xsi:type="dcterms:W3CDTF">2026-05-13T20:41:46Z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0x010100D163736AFD6AC4488E8D8E81691344AE</vt:lpwstr>
  </property>
</Properties>
</file>