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https://fiscaliagovco-my.sharepoint.com/personal/leticia_diaz_fiscalia_gov_co/Documents/2026/SUBASTAS/MESA DE SERVICIO/PROYECTO/RADICACIÓN 30-04-2026/"/>
    </mc:Choice>
  </mc:AlternateContent>
  <xr:revisionPtr revIDLastSave="0" documentId="8_{261E5105-FDCE-4705-9BDE-92242DC8C0EE}" xr6:coauthVersionLast="47" xr6:coauthVersionMax="47" xr10:uidLastSave="{00000000-0000-0000-0000-000000000000}"/>
  <bookViews>
    <workbookView xWindow="-120" yWindow="-120" windowWidth="29040" windowHeight="15720" xr2:uid="{B83EB2EF-F804-48C1-BD82-C431687F5DF3}"/>
  </bookViews>
  <sheets>
    <sheet name="ANEXO 4 - ESTUDIO DEL SECTOR " sheetId="2" r:id="rId1"/>
    <sheet name="Hoja1" sheetId="1" r:id="rId2"/>
  </sheets>
  <externalReferences>
    <externalReference r:id="rId3"/>
  </externalReferences>
  <definedNames>
    <definedName name="_xlnm.Print_Area" localSheetId="0">'ANEXO 4 - ESTUDIO DEL SECTOR '!$B$2:$J$26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 i="2" l="1"/>
  <c r="G6" i="2"/>
  <c r="H6" i="2"/>
  <c r="I6" i="2"/>
  <c r="J6" i="2"/>
  <c r="L6" i="2" s="1"/>
  <c r="G7" i="2"/>
  <c r="H7" i="2"/>
  <c r="I7" i="2"/>
  <c r="J7" i="2" s="1"/>
  <c r="L7" i="2" s="1"/>
  <c r="G8" i="2"/>
  <c r="H8" i="2"/>
  <c r="I8" i="2"/>
  <c r="J8" i="2" s="1"/>
  <c r="L8" i="2" s="1"/>
  <c r="G9" i="2"/>
  <c r="H9" i="2"/>
  <c r="I9" i="2"/>
  <c r="J9" i="2"/>
  <c r="L9" i="2" s="1"/>
  <c r="G10" i="2"/>
  <c r="H10" i="2"/>
  <c r="I10" i="2"/>
  <c r="J10" i="2"/>
  <c r="L10" i="2" s="1"/>
  <c r="G11" i="2"/>
  <c r="H11" i="2"/>
  <c r="I11" i="2"/>
  <c r="J11" i="2" s="1"/>
  <c r="L11" i="2" s="1"/>
  <c r="G15" i="2"/>
  <c r="H15" i="2" s="1"/>
  <c r="I15" i="2" s="1"/>
  <c r="J15" i="2" s="1"/>
  <c r="J16" i="2" s="1"/>
  <c r="L12" i="2" l="1"/>
  <c r="J18" i="2" s="1"/>
  <c r="F20" i="2" s="1"/>
  <c r="J12" i="2"/>
</calcChain>
</file>

<file path=xl/sharedStrings.xml><?xml version="1.0" encoding="utf-8"?>
<sst xmlns="http://schemas.openxmlformats.org/spreadsheetml/2006/main" count="50" uniqueCount="39">
  <si>
    <t>Gustavo Adolfo Palacio Olarte
Coordinador Equipo Estudio del Sector
Subdirección Nacional de Gestión Contractual</t>
  </si>
  <si>
    <t>Aprobó</t>
  </si>
  <si>
    <t>Catherine Herrera Muñoz
Pofesional Equipo Estudio del Sector
Subdirección Nacional de Gestión Contractual</t>
  </si>
  <si>
    <t>Elaboró</t>
  </si>
  <si>
    <t>Fecha de Modificación No. 1: 16/04/2026</t>
  </si>
  <si>
    <t>Fecha de elaboración: 10/04/2026</t>
  </si>
  <si>
    <t>2) El valor asignado a la bolsa de repuestos se establece como un monto fijo, previamente determinado por la Entidad con base en las cotizaciones recibidas y las especificaciones técnicas requeridas, por lo tanto, no será objeto de subasta ni de modificación durante el desarrollo del proceso, debiendo los oferentes acogerlo en los términos establecidos.</t>
  </si>
  <si>
    <t>1)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</si>
  <si>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NOTAS:</t>
  </si>
  <si>
    <t xml:space="preserve">EL PRESUPUESTO ASIGNADO AL PROCESO ES POR </t>
  </si>
  <si>
    <t>GRAN TOTAL</t>
  </si>
  <si>
    <t>TOTAL</t>
  </si>
  <si>
    <t xml:space="preserve">TOTAL  </t>
  </si>
  <si>
    <t>Valor Global</t>
  </si>
  <si>
    <t>Bolsa de Repuestos</t>
  </si>
  <si>
    <t>Valor Total
Incluido IVA</t>
  </si>
  <si>
    <t>Valor Incluido IVA</t>
  </si>
  <si>
    <t>Valor IVA</t>
  </si>
  <si>
    <t>Valor Total 
sin IVA</t>
  </si>
  <si>
    <t>Cantidad</t>
  </si>
  <si>
    <t>Unidad de Medida</t>
  </si>
  <si>
    <t>Descripción del Bien o Servicio</t>
  </si>
  <si>
    <t>Ítem</t>
  </si>
  <si>
    <t xml:space="preserve">Persona </t>
  </si>
  <si>
    <t>Gestores ITIL</t>
  </si>
  <si>
    <t>Persona</t>
  </si>
  <si>
    <t>Personal técnico y operación en sitio</t>
  </si>
  <si>
    <t>Agente de mesa</t>
  </si>
  <si>
    <t>Coordinador Técnicos de Soporte en Sitio Nacional</t>
  </si>
  <si>
    <t>Coordinador de Agentes de Mesa</t>
  </si>
  <si>
    <t>Gerente de Proyecto</t>
  </si>
  <si>
    <t>Valor Total Mensual 
Incluido IVA</t>
  </si>
  <si>
    <t>Valor Unitario Mesual Incluido IVA</t>
  </si>
  <si>
    <t>Valor Mensual IVA</t>
  </si>
  <si>
    <t>Valor Unitario Mensual 
sin IVA</t>
  </si>
  <si>
    <t>VALOR TOTAL MENSUAL DE LA MESA DE SERVICIOS INCLUIDO IVA POR CINCO (5) MESES, DEL 30 DE JUNIO AL 30 DE NOVIEMBRE DE 2026</t>
  </si>
  <si>
    <t>ESTUDIO DEL SECTOR</t>
  </si>
  <si>
    <t>DESCRIPCIÓN DE LA NECESIDAD</t>
  </si>
  <si>
    <t>ANEXO 4 - ESTUDIO DEL SECTOR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</si>
</sst>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00"/>
    <numFmt numFmtId="165" formatCode="&quot;$&quot;#,##0.00"/>
  </numFmts>
  <fonts count="9">
    <font>
      <sz val="11"/>
      <color theme="1"/>
      <name val="Aptos Narrow"/>
      <family val="2"/>
      <scheme val="minor"/>
    </font>
    <font>
      <sz val="11"/>
      <color theme="1"/>
      <name val="Aptos Narrow"/>
      <charset val="134"/>
      <scheme val="minor"/>
    </font>
    <font>
      <sz val="10"/>
      <color theme="1"/>
      <name val="Arial Narrow"/>
      <charset val="134"/>
    </font>
    <font>
      <sz val="8"/>
      <name val="Arial Narrow"/>
      <charset val="134"/>
    </font>
    <font>
      <sz val="10"/>
      <name val="Arial Narrow"/>
      <charset val="134"/>
    </font>
    <font>
      <b/>
      <sz val="10"/>
      <name val="Arial Narrow"/>
      <charset val="134"/>
    </font>
    <font>
      <b/>
      <sz val="10"/>
      <color theme="1"/>
      <name val="Arial Narrow"/>
      <charset val="134"/>
    </font>
    <font>
      <b/>
      <sz val="13"/>
      <color theme="1"/>
      <name val="Arial Narrow"/>
      <charset val="134"/>
    </font>
    <font>
      <b/>
      <sz val="10"/>
      <color rgb="FF000000"/>
      <name val="Arial Narrow"/>
      <charset val="134"/>
    </font>
  </fonts>
  <fills count="6">
    <fill>
      <patternFill patternType="none"/>
    </fill>
    <fill>
      <patternFill patternType="gray125"/>
    </fill>
    <fill>
      <patternFill patternType="solid">
        <fgColor theme="0"/>
        <bgColor indexed="64"/>
      </patternFill>
    </fill>
    <fill>
      <patternFill patternType="solid">
        <fgColor theme="3" tint="0.749992370372631"/>
        <bgColor indexed="64"/>
      </patternFill>
    </fill>
    <fill>
      <patternFill patternType="solid">
        <fgColor rgb="FFF2F2F2"/>
        <bgColor indexed="64"/>
      </patternFill>
    </fill>
    <fill>
      <patternFill patternType="solid">
        <fgColor theme="0" tint="-4.9989318521683403E-2"/>
        <bgColor indexed="64"/>
      </patternFill>
    </fill>
  </fills>
  <borders count="18">
    <border>
      <left/>
      <right/>
      <top/>
      <bottom/>
      <diagonal/>
    </border>
    <border>
      <left style="thin">
        <color auto="1"/>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rgb="FF000000"/>
      </top>
      <bottom style="thin">
        <color auto="1"/>
      </bottom>
      <diagonal/>
    </border>
    <border>
      <left/>
      <right/>
      <top style="thin">
        <color rgb="FF000000"/>
      </top>
      <bottom style="thin">
        <color auto="1"/>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style="thin">
        <color auto="1"/>
      </bottom>
      <diagonal/>
    </border>
    <border>
      <left style="thin">
        <color auto="1"/>
      </left>
      <right style="thin">
        <color auto="1"/>
      </right>
      <top style="thin">
        <color auto="1"/>
      </top>
      <bottom style="thin">
        <color rgb="FF000000"/>
      </bottom>
      <diagonal/>
    </border>
    <border>
      <left style="thin">
        <color auto="1"/>
      </left>
      <right style="thin">
        <color auto="1"/>
      </right>
      <top style="thin">
        <color auto="1"/>
      </top>
      <bottom/>
      <diagonal/>
    </border>
    <border>
      <left/>
      <right/>
      <top style="thin">
        <color rgb="FF000000"/>
      </top>
      <bottom/>
      <diagonal/>
    </border>
    <border>
      <left style="thin">
        <color auto="1"/>
      </left>
      <right style="thin">
        <color auto="1"/>
      </right>
      <top/>
      <bottom/>
      <diagonal/>
    </border>
    <border>
      <left/>
      <right style="thin">
        <color auto="1"/>
      </right>
      <top/>
      <bottom style="thin">
        <color auto="1"/>
      </bottom>
      <diagonal/>
    </border>
    <border>
      <left/>
      <right/>
      <top/>
      <bottom style="thin">
        <color auto="1"/>
      </bottom>
      <diagonal/>
    </border>
    <border>
      <left style="thin">
        <color auto="1"/>
      </left>
      <right/>
      <top/>
      <bottom style="thin">
        <color auto="1"/>
      </bottom>
      <diagonal/>
    </border>
  </borders>
  <cellStyleXfs count="3">
    <xf numFmtId="0" fontId="0" fillId="0" borderId="0"/>
    <xf numFmtId="0" fontId="1" fillId="0" borderId="0"/>
    <xf numFmtId="0" fontId="1" fillId="0" borderId="0"/>
  </cellStyleXfs>
  <cellXfs count="63">
    <xf numFmtId="0" fontId="0" fillId="0" borderId="0" xfId="0"/>
    <xf numFmtId="0" fontId="2" fillId="0" borderId="0" xfId="1" applyFont="1"/>
    <xf numFmtId="0" fontId="2" fillId="2" borderId="0" xfId="1" applyFont="1" applyFill="1"/>
    <xf numFmtId="0" fontId="3" fillId="2" borderId="0" xfId="1" applyFont="1" applyFill="1" applyAlignment="1">
      <alignment horizontal="center"/>
    </xf>
    <xf numFmtId="0" fontId="3" fillId="2" borderId="1" xfId="1" applyFont="1" applyFill="1" applyBorder="1" applyAlignment="1">
      <alignment horizontal="center"/>
    </xf>
    <xf numFmtId="14" fontId="3" fillId="2" borderId="2" xfId="1" applyNumberFormat="1" applyFont="1" applyFill="1" applyBorder="1" applyAlignment="1">
      <alignment horizontal="center" vertical="center"/>
    </xf>
    <xf numFmtId="0" fontId="3" fillId="2" borderId="3" xfId="1" applyFont="1" applyFill="1" applyBorder="1" applyAlignment="1">
      <alignment horizontal="center" vertical="center" wrapText="1"/>
    </xf>
    <xf numFmtId="0" fontId="4" fillId="2" borderId="0" xfId="1" applyFont="1" applyFill="1"/>
    <xf numFmtId="0" fontId="5" fillId="2" borderId="0" xfId="1" applyFont="1" applyFill="1" applyAlignment="1">
      <alignment vertical="center" wrapText="1"/>
    </xf>
    <xf numFmtId="0" fontId="5" fillId="2" borderId="4" xfId="2" applyFont="1" applyFill="1" applyBorder="1" applyAlignment="1">
      <alignment horizontal="left" vertical="center" wrapText="1"/>
    </xf>
    <xf numFmtId="0" fontId="5" fillId="2" borderId="2" xfId="2" applyFont="1" applyFill="1" applyBorder="1" applyAlignment="1">
      <alignment horizontal="left" vertical="center" wrapText="1"/>
    </xf>
    <xf numFmtId="0" fontId="2" fillId="2" borderId="0" xfId="1" applyFont="1" applyFill="1" applyAlignment="1">
      <alignment horizontal="center" vertical="center" wrapText="1"/>
    </xf>
    <xf numFmtId="0" fontId="4" fillId="2" borderId="4" xfId="1" applyFont="1" applyFill="1" applyBorder="1" applyAlignment="1">
      <alignment horizontal="justify" vertical="justify" wrapText="1"/>
    </xf>
    <xf numFmtId="0" fontId="4" fillId="2" borderId="5" xfId="1" applyFont="1" applyFill="1" applyBorder="1" applyAlignment="1">
      <alignment horizontal="justify" vertical="justify" wrapText="1"/>
    </xf>
    <xf numFmtId="0" fontId="4" fillId="2" borderId="2" xfId="1" applyFont="1" applyFill="1" applyBorder="1" applyAlignment="1">
      <alignment horizontal="justify" vertical="justify" wrapText="1"/>
    </xf>
    <xf numFmtId="0" fontId="4" fillId="2" borderId="0" xfId="1" applyFont="1" applyFill="1" applyAlignment="1">
      <alignment vertical="center"/>
    </xf>
    <xf numFmtId="0" fontId="5" fillId="2" borderId="0" xfId="1" applyFont="1" applyFill="1" applyAlignment="1">
      <alignment vertical="center"/>
    </xf>
    <xf numFmtId="164" fontId="6" fillId="2" borderId="0" xfId="1" applyNumberFormat="1" applyFont="1" applyFill="1" applyAlignment="1">
      <alignment horizontal="center" vertical="center"/>
    </xf>
    <xf numFmtId="0" fontId="6" fillId="2" borderId="0" xfId="1" applyFont="1" applyFill="1" applyAlignment="1">
      <alignment horizontal="center"/>
    </xf>
    <xf numFmtId="164" fontId="7" fillId="2" borderId="4" xfId="1" applyNumberFormat="1" applyFont="1" applyFill="1" applyBorder="1" applyAlignment="1">
      <alignment horizontal="center" vertical="center"/>
    </xf>
    <xf numFmtId="164" fontId="7" fillId="2" borderId="5" xfId="1" applyNumberFormat="1" applyFont="1" applyFill="1" applyBorder="1" applyAlignment="1">
      <alignment horizontal="center" vertical="center"/>
    </xf>
    <xf numFmtId="164" fontId="7" fillId="2" borderId="2" xfId="1" applyNumberFormat="1" applyFont="1" applyFill="1" applyBorder="1" applyAlignment="1">
      <alignment horizontal="center" vertical="center"/>
    </xf>
    <xf numFmtId="0" fontId="7" fillId="2" borderId="3" xfId="1" applyFont="1" applyFill="1" applyBorder="1" applyAlignment="1">
      <alignment horizontal="center" vertical="center"/>
    </xf>
    <xf numFmtId="164" fontId="6" fillId="2" borderId="5" xfId="1" applyNumberFormat="1" applyFont="1" applyFill="1" applyBorder="1" applyAlignment="1">
      <alignment horizontal="center" vertical="center"/>
    </xf>
    <xf numFmtId="0" fontId="6" fillId="2" borderId="5" xfId="1" applyFont="1" applyFill="1" applyBorder="1" applyAlignment="1">
      <alignment horizontal="center" vertical="center"/>
    </xf>
    <xf numFmtId="164" fontId="6" fillId="3" borderId="3" xfId="1" applyNumberFormat="1" applyFont="1" applyFill="1" applyBorder="1" applyAlignment="1">
      <alignment horizontal="center" vertical="center"/>
    </xf>
    <xf numFmtId="0" fontId="6" fillId="3" borderId="4" xfId="1" applyFont="1" applyFill="1" applyBorder="1" applyAlignment="1">
      <alignment horizontal="center" vertical="center"/>
    </xf>
    <xf numFmtId="0" fontId="6" fillId="3" borderId="5" xfId="1" applyFont="1" applyFill="1" applyBorder="1" applyAlignment="1">
      <alignment horizontal="center" vertical="center"/>
    </xf>
    <xf numFmtId="0" fontId="6" fillId="3" borderId="2" xfId="1" applyFont="1" applyFill="1" applyBorder="1" applyAlignment="1">
      <alignment horizontal="center" vertical="center"/>
    </xf>
    <xf numFmtId="0" fontId="6" fillId="3" borderId="6" xfId="1" applyFont="1" applyFill="1" applyBorder="1" applyAlignment="1">
      <alignment horizontal="center"/>
    </xf>
    <xf numFmtId="0" fontId="6" fillId="3" borderId="7" xfId="1" applyFont="1" applyFill="1" applyBorder="1" applyAlignment="1">
      <alignment horizontal="center"/>
    </xf>
    <xf numFmtId="0" fontId="6" fillId="3" borderId="8" xfId="1" applyFont="1" applyFill="1" applyBorder="1" applyAlignment="1">
      <alignment horizontal="center"/>
    </xf>
    <xf numFmtId="164" fontId="2" fillId="0" borderId="0" xfId="1" applyNumberFormat="1" applyFont="1" applyAlignment="1">
      <alignment horizontal="center" vertical="center"/>
    </xf>
    <xf numFmtId="165" fontId="2" fillId="0" borderId="3" xfId="1" applyNumberFormat="1" applyFont="1" applyBorder="1" applyAlignment="1">
      <alignment horizontal="center" vertical="center"/>
    </xf>
    <xf numFmtId="0" fontId="2" fillId="0" borderId="9" xfId="1" applyFont="1" applyBorder="1" applyAlignment="1">
      <alignment horizontal="center" vertical="center" wrapText="1"/>
    </xf>
    <xf numFmtId="0" fontId="2" fillId="0" borderId="9" xfId="1" applyFont="1" applyBorder="1" applyAlignment="1">
      <alignment horizontal="justify" vertical="center" wrapText="1"/>
    </xf>
    <xf numFmtId="0" fontId="2" fillId="0" borderId="0" xfId="1" applyFont="1" applyAlignment="1">
      <alignment horizontal="center"/>
    </xf>
    <xf numFmtId="0" fontId="8" fillId="4" borderId="10" xfId="1" applyFont="1" applyFill="1" applyBorder="1" applyAlignment="1">
      <alignment horizontal="center" vertical="center" wrapText="1"/>
    </xf>
    <xf numFmtId="0" fontId="8" fillId="4" borderId="11" xfId="1" applyFont="1" applyFill="1" applyBorder="1" applyAlignment="1">
      <alignment horizontal="center" vertical="center" wrapText="1"/>
    </xf>
    <xf numFmtId="164" fontId="2" fillId="0" borderId="5" xfId="1" applyNumberFormat="1" applyFont="1" applyBorder="1" applyAlignment="1">
      <alignment horizontal="center" vertical="center"/>
    </xf>
    <xf numFmtId="165" fontId="2" fillId="0" borderId="5" xfId="1" applyNumberFormat="1" applyFont="1" applyBorder="1" applyAlignment="1">
      <alignment horizontal="center" vertical="center"/>
    </xf>
    <xf numFmtId="0" fontId="2" fillId="0" borderId="0" xfId="1" applyFont="1" applyAlignment="1">
      <alignment horizontal="center" vertical="center" wrapText="1"/>
    </xf>
    <xf numFmtId="0" fontId="2" fillId="0" borderId="0" xfId="1" applyFont="1" applyAlignment="1">
      <alignment horizontal="justify" vertical="center" wrapText="1"/>
    </xf>
    <xf numFmtId="164" fontId="6" fillId="3" borderId="12" xfId="1" applyNumberFormat="1" applyFont="1" applyFill="1" applyBorder="1" applyAlignment="1">
      <alignment horizontal="center" vertical="center"/>
    </xf>
    <xf numFmtId="0" fontId="2" fillId="0" borderId="13" xfId="1" applyFont="1" applyBorder="1" applyAlignment="1">
      <alignment horizontal="center" vertical="center" wrapText="1"/>
    </xf>
    <xf numFmtId="0" fontId="2" fillId="0" borderId="13" xfId="1" applyFont="1" applyBorder="1" applyAlignment="1">
      <alignment horizontal="justify" vertical="center" wrapText="1"/>
    </xf>
    <xf numFmtId="165" fontId="2" fillId="0" borderId="0" xfId="1" applyNumberFormat="1" applyFont="1"/>
    <xf numFmtId="0" fontId="6" fillId="3" borderId="10" xfId="1" applyFont="1" applyFill="1" applyBorder="1" applyAlignment="1">
      <alignment horizontal="center" vertical="center" wrapText="1"/>
    </xf>
    <xf numFmtId="0" fontId="6" fillId="3" borderId="14" xfId="1" applyFont="1" applyFill="1" applyBorder="1" applyAlignment="1">
      <alignment horizontal="center" vertical="center" wrapText="1"/>
    </xf>
    <xf numFmtId="0" fontId="8" fillId="3" borderId="15" xfId="1" applyFont="1" applyFill="1" applyBorder="1" applyAlignment="1">
      <alignment horizontal="center" vertical="center" wrapText="1"/>
    </xf>
    <xf numFmtId="0" fontId="8" fillId="3" borderId="16" xfId="1" applyFont="1" applyFill="1" applyBorder="1" applyAlignment="1">
      <alignment horizontal="center" vertical="center" wrapText="1"/>
    </xf>
    <xf numFmtId="0" fontId="8" fillId="3" borderId="17" xfId="1" applyFont="1" applyFill="1" applyBorder="1" applyAlignment="1">
      <alignment horizontal="center" vertical="center" wrapText="1"/>
    </xf>
    <xf numFmtId="0" fontId="8" fillId="4" borderId="15" xfId="1" applyFont="1" applyFill="1" applyBorder="1" applyAlignment="1">
      <alignment horizontal="center" vertical="center" wrapText="1"/>
    </xf>
    <xf numFmtId="0" fontId="8" fillId="4" borderId="16" xfId="1" applyFont="1" applyFill="1" applyBorder="1" applyAlignment="1">
      <alignment horizontal="center" vertical="center" wrapText="1"/>
    </xf>
    <xf numFmtId="0" fontId="8" fillId="4" borderId="5" xfId="1" applyFont="1" applyFill="1" applyBorder="1" applyAlignment="1">
      <alignment horizontal="center" vertical="center" wrapText="1"/>
    </xf>
    <xf numFmtId="0" fontId="8" fillId="4" borderId="2"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5"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0" borderId="3" xfId="1" applyFont="1" applyBorder="1" applyAlignment="1">
      <alignment horizontal="center"/>
    </xf>
    <xf numFmtId="0" fontId="6" fillId="5" borderId="4" xfId="1" applyFont="1" applyFill="1" applyBorder="1" applyAlignment="1">
      <alignment horizontal="center" vertical="center"/>
    </xf>
    <xf numFmtId="0" fontId="6" fillId="5" borderId="5" xfId="1" applyFont="1" applyFill="1" applyBorder="1" applyAlignment="1">
      <alignment horizontal="center" vertical="center"/>
    </xf>
    <xf numFmtId="0" fontId="6" fillId="5" borderId="2" xfId="1" applyFont="1" applyFill="1" applyBorder="1" applyAlignment="1">
      <alignment horizontal="center" vertical="center"/>
    </xf>
  </cellXfs>
  <cellStyles count="3">
    <cellStyle name="Normal" xfId="0" builtinId="0"/>
    <cellStyle name="Normal 2" xfId="1" xr:uid="{F96B0652-4D80-425B-BAA1-22CA95555CFF}"/>
    <cellStyle name="Normal 5" xfId="2" xr:uid="{190107C2-FE74-4A3D-8737-2114110B46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352425</xdr:colOff>
      <xdr:row>1</xdr:row>
      <xdr:rowOff>257175</xdr:rowOff>
    </xdr:from>
    <xdr:ext cx="2066925" cy="485775"/>
    <xdr:pic>
      <xdr:nvPicPr>
        <xdr:cNvPr id="2" name="image1.png">
          <a:extLst>
            <a:ext uri="{FF2B5EF4-FFF2-40B4-BE49-F238E27FC236}">
              <a16:creationId xmlns:a16="http://schemas.microsoft.com/office/drawing/2014/main" id="{CCBF700A-516E-458C-9170-C2FA8BE0C7BD}"/>
            </a:ext>
          </a:extLst>
        </xdr:cNvPr>
        <xdr:cNvPicPr preferRelativeResize="0"/>
      </xdr:nvPicPr>
      <xdr:blipFill>
        <a:blip xmlns:r="http://schemas.openxmlformats.org/officeDocument/2006/relationships" r:embed="rId1" cstate="print"/>
        <a:stretch>
          <a:fillRect/>
        </a:stretch>
      </xdr:blipFill>
      <xdr:spPr>
        <a:xfrm>
          <a:off x="1219200" y="342900"/>
          <a:ext cx="2066925" cy="485775"/>
        </a:xfrm>
        <a:prstGeom prst="rect">
          <a:avLst/>
        </a:prstGeom>
        <a:noFill/>
      </xdr:spPr>
    </xdr:pic>
    <xdr:clientData fLocksWithSheet="0"/>
  </xdr:oneCellAnchor>
  <xdr:oneCellAnchor>
    <xdr:from>
      <xdr:col>3</xdr:col>
      <xdr:colOff>192916</xdr:colOff>
      <xdr:row>28</xdr:row>
      <xdr:rowOff>59919</xdr:rowOff>
    </xdr:from>
    <xdr:ext cx="279682" cy="395136"/>
    <xdr:pic>
      <xdr:nvPicPr>
        <xdr:cNvPr id="3" name="Imagen 2" descr="Dibujo en blanco y negroDescripción generada automáticamente con confianza baja">
          <a:extLst>
            <a:ext uri="{FF2B5EF4-FFF2-40B4-BE49-F238E27FC236}">
              <a16:creationId xmlns:a16="http://schemas.microsoft.com/office/drawing/2014/main" id="{DB87B2EE-3CC2-4509-B486-9848E7F32B8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rot="364517">
          <a:off x="2793241" y="4860519"/>
          <a:ext cx="279682" cy="395136"/>
        </a:xfrm>
        <a:prstGeom prst="rect">
          <a:avLst/>
        </a:prstGeom>
        <a:noFill/>
        <a:ln>
          <a:noFill/>
        </a:ln>
      </xdr:spPr>
    </xdr:pic>
    <xdr:clientData/>
  </xdr:oneCellAnchor>
  <xdr:oneCellAnchor>
    <xdr:from>
      <xdr:col>3</xdr:col>
      <xdr:colOff>19050</xdr:colOff>
      <xdr:row>29</xdr:row>
      <xdr:rowOff>47627</xdr:rowOff>
    </xdr:from>
    <xdr:ext cx="704850" cy="352423"/>
    <xdr:pic>
      <xdr:nvPicPr>
        <xdr:cNvPr id="4" name="Imagen 3">
          <a:extLst>
            <a:ext uri="{FF2B5EF4-FFF2-40B4-BE49-F238E27FC236}">
              <a16:creationId xmlns:a16="http://schemas.microsoft.com/office/drawing/2014/main" id="{1B5DC82E-231B-46BC-BD6B-B87CFB45156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2619375" y="5019677"/>
          <a:ext cx="704850" cy="352423"/>
        </a:xfrm>
        <a:prstGeom prst="rect">
          <a:avLst/>
        </a:prstGeom>
        <a:noFill/>
        <a:ln>
          <a:noFill/>
        </a:ln>
      </xdr:spPr>
    </xdr:pic>
    <xdr:clientData/>
  </xdr:one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fiscaliagovco-my.sharepoint.com/personal/leticia_diaz_fiscalia_gov_co/Documents/2026/SUBASTAS/MESA%20DE%20SERVICIO/PROYECTO/RADICACI&#211;N%2030-04-2026/Estudio%20de%20sector/2.%20ESTUDIO%20DEL%20SECTOR%20EXCEL%20-%20MESA%20DE%20SERVICIOS%20-%20MODIFICACI&#211;N%20N.%201.xlsx" TargetMode="External"/><Relationship Id="rId2" Type="http://schemas.microsoft.com/office/2019/04/relationships/externalLinkLongPath" Target="Estudio%20de%20sector/2.%20ESTUDIO%20DEL%20SECTOR%20EXCEL%20-%20MESA%20DE%20SERVICIOS%20-%20MODIFICACI&#211;N%20N.%201.xlsx?2F4486A7" TargetMode="External"/><Relationship Id="rId1" Type="http://schemas.openxmlformats.org/officeDocument/2006/relationships/externalLinkPath" Target="file:///\\2F4486A7\2.%20ESTUDIO%20DEL%20SECTOR%20EXCEL%20-%20MESA%20DE%20SERVICIOS%20-%20MODIFICACI&#211;N%20N.%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ANEXO 1 ANÁLISIS DE COTIZACIÓN"/>
      <sheetName val="ANEXO 2 ANÁLISIS DE COSTOS HIST"/>
      <sheetName val="ANEXO 3 RESULTADO COTIZACIONES"/>
    </sheetNames>
    <sheetDataSet>
      <sheetData sheetId="0">
        <row r="3">
          <cell r="D3" t="str">
            <v>CONTRATAR EL SERVICIO DE MESA DE SERVICIOS Y DEL MANTENIMIENTO CORRECTIVO PARA LOS EQUIPOS DE CÓMPUTO DE PROPIEDAD DE LA ENTIDAD, CON BOLSA DE REPUESTOS, A NIVEL NACIONAL.</v>
          </cell>
        </row>
      </sheetData>
      <sheetData sheetId="1"/>
      <sheetData sheetId="2">
        <row r="6">
          <cell r="M6">
            <v>17374163.18</v>
          </cell>
          <cell r="N6">
            <v>3301091</v>
          </cell>
          <cell r="O6">
            <v>20675254.18</v>
          </cell>
        </row>
        <row r="7">
          <cell r="M7">
            <v>9746261.9199999999</v>
          </cell>
          <cell r="N7">
            <v>1851789.76</v>
          </cell>
          <cell r="O7">
            <v>11598051.68</v>
          </cell>
        </row>
        <row r="8">
          <cell r="M8">
            <v>10562453</v>
          </cell>
          <cell r="N8">
            <v>2006866.07</v>
          </cell>
          <cell r="O8">
            <v>12569319.07</v>
          </cell>
        </row>
        <row r="9">
          <cell r="M9">
            <v>4299970.4800000004</v>
          </cell>
          <cell r="N9">
            <v>816994.39</v>
          </cell>
          <cell r="O9">
            <v>5116964.87</v>
          </cell>
        </row>
        <row r="10">
          <cell r="M10">
            <v>4030012.11</v>
          </cell>
          <cell r="N10">
            <v>765702.3</v>
          </cell>
          <cell r="O10">
            <v>4795714.41</v>
          </cell>
        </row>
        <row r="11">
          <cell r="M11">
            <v>14251971.59</v>
          </cell>
          <cell r="N11">
            <v>2707874.6</v>
          </cell>
          <cell r="O11">
            <v>16959846.190000001</v>
          </cell>
        </row>
        <row r="15">
          <cell r="M15">
            <v>167429867.38</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B5264C-83D4-46B5-B1EA-9EED60FA27D4}">
  <dimension ref="A2:L31"/>
  <sheetViews>
    <sheetView showGridLines="0" tabSelected="1" workbookViewId="0">
      <selection activeCell="B27" sqref="B27:C27"/>
    </sheetView>
  </sheetViews>
  <sheetFormatPr baseColWidth="10" defaultColWidth="13" defaultRowHeight="12.75"/>
  <cols>
    <col min="1" max="1" width="3" style="1" customWidth="1"/>
    <col min="2" max="2" width="8.7109375" style="1" customWidth="1"/>
    <col min="3" max="3" width="40.7109375" style="1" customWidth="1"/>
    <col min="4" max="4" width="12.5703125" style="1" customWidth="1"/>
    <col min="5" max="5" width="10.42578125" style="1" customWidth="1"/>
    <col min="6" max="6" width="3.140625" style="1" customWidth="1"/>
    <col min="7" max="10" width="17.28515625" style="1" customWidth="1"/>
    <col min="11" max="11" width="5.5703125" style="1" customWidth="1"/>
    <col min="12" max="12" width="25.42578125" style="1" customWidth="1"/>
    <col min="13" max="16384" width="13" style="1"/>
  </cols>
  <sheetData>
    <row r="2" spans="2:12" ht="30.75" customHeight="1">
      <c r="B2" s="59"/>
      <c r="C2" s="59"/>
      <c r="D2" s="62" t="s">
        <v>38</v>
      </c>
      <c r="E2" s="61"/>
      <c r="F2" s="61"/>
      <c r="G2" s="61"/>
      <c r="H2" s="61"/>
      <c r="I2" s="61"/>
      <c r="J2" s="61"/>
      <c r="K2" s="61"/>
      <c r="L2" s="60"/>
    </row>
    <row r="3" spans="2:12" ht="69" customHeight="1">
      <c r="B3" s="59"/>
      <c r="C3" s="59"/>
      <c r="D3" s="58" t="str">
        <f>+'[1]ANEXO 1 ANÁLISIS DE COTIZACIÓN'!D3</f>
        <v>CONTRATAR EL SERVICIO DE MESA DE SERVICIOS Y DEL MANTENIMIENTO CORRECTIVO PARA LOS EQUIPOS DE CÓMPUTO DE PROPIEDAD DE LA ENTIDAD, CON BOLSA DE REPUESTOS, A NIVEL NACIONAL.</v>
      </c>
      <c r="E3" s="57"/>
      <c r="F3" s="57"/>
      <c r="G3" s="57"/>
      <c r="H3" s="57"/>
      <c r="I3" s="57"/>
      <c r="J3" s="57"/>
      <c r="K3" s="57"/>
      <c r="L3" s="56"/>
    </row>
    <row r="4" spans="2:12" ht="31.5" customHeight="1">
      <c r="B4" s="55" t="s">
        <v>37</v>
      </c>
      <c r="C4" s="54"/>
      <c r="D4" s="53"/>
      <c r="E4" s="52"/>
      <c r="G4" s="51" t="s">
        <v>36</v>
      </c>
      <c r="H4" s="50"/>
      <c r="I4" s="50"/>
      <c r="J4" s="49"/>
      <c r="L4" s="48" t="s">
        <v>35</v>
      </c>
    </row>
    <row r="5" spans="2:12" ht="44.25" customHeight="1">
      <c r="B5" s="37" t="s">
        <v>22</v>
      </c>
      <c r="C5" s="37" t="s">
        <v>21</v>
      </c>
      <c r="D5" s="37" t="s">
        <v>20</v>
      </c>
      <c r="E5" s="37" t="s">
        <v>19</v>
      </c>
      <c r="G5" s="37" t="s">
        <v>34</v>
      </c>
      <c r="H5" s="37" t="s">
        <v>33</v>
      </c>
      <c r="I5" s="37" t="s">
        <v>32</v>
      </c>
      <c r="J5" s="37" t="s">
        <v>31</v>
      </c>
      <c r="L5" s="47"/>
    </row>
    <row r="6" spans="2:12" ht="39" customHeight="1">
      <c r="B6" s="34">
        <v>1</v>
      </c>
      <c r="C6" s="35" t="s">
        <v>30</v>
      </c>
      <c r="D6" s="34" t="s">
        <v>23</v>
      </c>
      <c r="E6" s="34">
        <v>1</v>
      </c>
      <c r="G6" s="33">
        <f>'[1]ANEXO 3 RESULTADO COTIZACIONES'!M6</f>
        <v>17374163.18</v>
      </c>
      <c r="H6" s="33">
        <f>'[1]ANEXO 3 RESULTADO COTIZACIONES'!N6</f>
        <v>3301091</v>
      </c>
      <c r="I6" s="33">
        <f>'[1]ANEXO 3 RESULTADO COTIZACIONES'!O6</f>
        <v>20675254.18</v>
      </c>
      <c r="J6" s="33">
        <f>+I6*E6</f>
        <v>20675254.18</v>
      </c>
      <c r="K6" s="46"/>
      <c r="L6" s="33">
        <f>+J6*5</f>
        <v>103376270.90000001</v>
      </c>
    </row>
    <row r="7" spans="2:12" ht="30.75" customHeight="1">
      <c r="B7" s="34">
        <v>2</v>
      </c>
      <c r="C7" s="35" t="s">
        <v>29</v>
      </c>
      <c r="D7" s="34" t="s">
        <v>25</v>
      </c>
      <c r="E7" s="34">
        <v>1</v>
      </c>
      <c r="G7" s="33">
        <f>'[1]ANEXO 3 RESULTADO COTIZACIONES'!M7</f>
        <v>9746261.9199999999</v>
      </c>
      <c r="H7" s="33">
        <f>'[1]ANEXO 3 RESULTADO COTIZACIONES'!N7</f>
        <v>1851789.76</v>
      </c>
      <c r="I7" s="33">
        <f>'[1]ANEXO 3 RESULTADO COTIZACIONES'!O7</f>
        <v>11598051.68</v>
      </c>
      <c r="J7" s="33">
        <f>+I7*E7</f>
        <v>11598051.68</v>
      </c>
      <c r="K7" s="46"/>
      <c r="L7" s="33">
        <f>+J7*5</f>
        <v>57990258.399999999</v>
      </c>
    </row>
    <row r="8" spans="2:12" ht="30.75" customHeight="1">
      <c r="B8" s="34">
        <v>3</v>
      </c>
      <c r="C8" s="35" t="s">
        <v>28</v>
      </c>
      <c r="D8" s="34" t="s">
        <v>25</v>
      </c>
      <c r="E8" s="34">
        <v>2</v>
      </c>
      <c r="G8" s="33">
        <f>'[1]ANEXO 3 RESULTADO COTIZACIONES'!M8</f>
        <v>10562453</v>
      </c>
      <c r="H8" s="33">
        <f>'[1]ANEXO 3 RESULTADO COTIZACIONES'!N8</f>
        <v>2006866.07</v>
      </c>
      <c r="I8" s="33">
        <f>'[1]ANEXO 3 RESULTADO COTIZACIONES'!O8</f>
        <v>12569319.07</v>
      </c>
      <c r="J8" s="33">
        <f>+I8*E8</f>
        <v>25138638.140000001</v>
      </c>
      <c r="K8" s="46"/>
      <c r="L8" s="33">
        <f>+J8*5</f>
        <v>125693190.7</v>
      </c>
    </row>
    <row r="9" spans="2:12" ht="30.75" customHeight="1">
      <c r="B9" s="34">
        <v>4</v>
      </c>
      <c r="C9" s="35" t="s">
        <v>27</v>
      </c>
      <c r="D9" s="34" t="s">
        <v>25</v>
      </c>
      <c r="E9" s="34">
        <v>25</v>
      </c>
      <c r="G9" s="33">
        <f>'[1]ANEXO 3 RESULTADO COTIZACIONES'!M9</f>
        <v>4299970.4800000004</v>
      </c>
      <c r="H9" s="33">
        <f>'[1]ANEXO 3 RESULTADO COTIZACIONES'!N9</f>
        <v>816994.39</v>
      </c>
      <c r="I9" s="33">
        <f>'[1]ANEXO 3 RESULTADO COTIZACIONES'!O9</f>
        <v>5116964.87</v>
      </c>
      <c r="J9" s="33">
        <f>+I9*E9</f>
        <v>127924121.75</v>
      </c>
      <c r="K9" s="46"/>
      <c r="L9" s="33">
        <f>+J9*5</f>
        <v>639620608.75</v>
      </c>
    </row>
    <row r="10" spans="2:12" ht="30.75" customHeight="1">
      <c r="B10" s="34">
        <v>5</v>
      </c>
      <c r="C10" s="35" t="s">
        <v>26</v>
      </c>
      <c r="D10" s="34" t="s">
        <v>25</v>
      </c>
      <c r="E10" s="34">
        <v>150</v>
      </c>
      <c r="G10" s="33">
        <f>'[1]ANEXO 3 RESULTADO COTIZACIONES'!M10</f>
        <v>4030012.11</v>
      </c>
      <c r="H10" s="33">
        <f>'[1]ANEXO 3 RESULTADO COTIZACIONES'!N10</f>
        <v>765702.3</v>
      </c>
      <c r="I10" s="33">
        <f>'[1]ANEXO 3 RESULTADO COTIZACIONES'!O10</f>
        <v>4795714.41</v>
      </c>
      <c r="J10" s="33">
        <f>+I10*E10</f>
        <v>719357161.5</v>
      </c>
      <c r="K10" s="46"/>
      <c r="L10" s="33">
        <f>+J10*5</f>
        <v>3596785807.5</v>
      </c>
    </row>
    <row r="11" spans="2:12" ht="30.75" customHeight="1">
      <c r="B11" s="34">
        <v>6</v>
      </c>
      <c r="C11" s="35" t="s">
        <v>24</v>
      </c>
      <c r="D11" s="34" t="s">
        <v>23</v>
      </c>
      <c r="E11" s="34">
        <v>1</v>
      </c>
      <c r="G11" s="33">
        <f>'[1]ANEXO 3 RESULTADO COTIZACIONES'!M11</f>
        <v>14251971.59</v>
      </c>
      <c r="H11" s="33">
        <f>'[1]ANEXO 3 RESULTADO COTIZACIONES'!N11</f>
        <v>2707874.6</v>
      </c>
      <c r="I11" s="33">
        <f>'[1]ANEXO 3 RESULTADO COTIZACIONES'!O11</f>
        <v>16959846.190000001</v>
      </c>
      <c r="J11" s="33">
        <f>+I11*E11</f>
        <v>16959846.190000001</v>
      </c>
      <c r="K11" s="46"/>
      <c r="L11" s="33">
        <f>+J11*5</f>
        <v>84799230.950000003</v>
      </c>
    </row>
    <row r="12" spans="2:12" ht="18.75" customHeight="1">
      <c r="B12" s="44"/>
      <c r="C12" s="45"/>
      <c r="D12" s="44"/>
      <c r="E12" s="44"/>
      <c r="G12" s="28" t="s">
        <v>12</v>
      </c>
      <c r="H12" s="27"/>
      <c r="I12" s="26" t="s">
        <v>11</v>
      </c>
      <c r="J12" s="43">
        <f>SUM(J6:J11)</f>
        <v>921653073.44000006</v>
      </c>
      <c r="K12" s="36"/>
      <c r="L12" s="25">
        <f>SUM(L6:L11)</f>
        <v>4608265367.1999998</v>
      </c>
    </row>
    <row r="13" spans="2:12" ht="30.75" customHeight="1">
      <c r="B13" s="41"/>
      <c r="C13" s="42"/>
      <c r="D13" s="41"/>
      <c r="E13" s="41"/>
      <c r="G13" s="40"/>
      <c r="H13" s="40"/>
      <c r="I13" s="40"/>
      <c r="J13" s="39"/>
      <c r="K13" s="36"/>
      <c r="L13" s="32"/>
    </row>
    <row r="14" spans="2:12" ht="30.75" customHeight="1">
      <c r="B14" s="38" t="s">
        <v>22</v>
      </c>
      <c r="C14" s="38" t="s">
        <v>21</v>
      </c>
      <c r="D14" s="38" t="s">
        <v>20</v>
      </c>
      <c r="E14" s="38" t="s">
        <v>19</v>
      </c>
      <c r="G14" s="37" t="s">
        <v>18</v>
      </c>
      <c r="H14" s="37" t="s">
        <v>17</v>
      </c>
      <c r="I14" s="37" t="s">
        <v>16</v>
      </c>
      <c r="J14" s="37" t="s">
        <v>15</v>
      </c>
      <c r="K14" s="36"/>
      <c r="L14" s="32"/>
    </row>
    <row r="15" spans="2:12" ht="30.75" customHeight="1">
      <c r="B15" s="34">
        <v>7</v>
      </c>
      <c r="C15" s="35" t="s">
        <v>14</v>
      </c>
      <c r="D15" s="34" t="s">
        <v>13</v>
      </c>
      <c r="E15" s="34">
        <v>1</v>
      </c>
      <c r="G15" s="33">
        <f>'[1]ANEXO 3 RESULTADO COTIZACIONES'!M15</f>
        <v>167429867.38</v>
      </c>
      <c r="H15" s="33">
        <f>+ROUND(G15*0.19,2)</f>
        <v>31811674.800000001</v>
      </c>
      <c r="I15" s="33">
        <f>+G15+H15</f>
        <v>199241542.18000001</v>
      </c>
      <c r="J15" s="33">
        <f>+I15*E15</f>
        <v>199241542.18000001</v>
      </c>
      <c r="L15" s="32"/>
    </row>
    <row r="16" spans="2:12" ht="18.75" customHeight="1">
      <c r="B16" s="31" t="s">
        <v>11</v>
      </c>
      <c r="C16" s="30"/>
      <c r="D16" s="30"/>
      <c r="E16" s="29"/>
      <c r="G16" s="28" t="s">
        <v>12</v>
      </c>
      <c r="H16" s="27"/>
      <c r="I16" s="26" t="s">
        <v>11</v>
      </c>
      <c r="J16" s="25">
        <f>J15</f>
        <v>199241542.18000001</v>
      </c>
    </row>
    <row r="17" spans="1:11" ht="16.5" customHeight="1">
      <c r="B17" s="18"/>
      <c r="C17" s="18"/>
      <c r="D17" s="18"/>
      <c r="E17" s="18"/>
      <c r="F17" s="2"/>
      <c r="G17" s="2"/>
      <c r="H17" s="2"/>
      <c r="I17" s="2"/>
      <c r="J17" s="17"/>
      <c r="K17" s="2"/>
    </row>
    <row r="18" spans="1:11" ht="18.75" customHeight="1">
      <c r="B18" s="18"/>
      <c r="C18" s="18"/>
      <c r="D18" s="18"/>
      <c r="E18" s="18"/>
      <c r="F18" s="2"/>
      <c r="G18" s="28" t="s">
        <v>10</v>
      </c>
      <c r="H18" s="27"/>
      <c r="I18" s="26"/>
      <c r="J18" s="25">
        <f>+L12+J16</f>
        <v>4807506909.3800001</v>
      </c>
    </row>
    <row r="19" spans="1:11" ht="16.5" customHeight="1">
      <c r="B19" s="18"/>
      <c r="C19" s="18"/>
      <c r="D19" s="18"/>
      <c r="E19" s="18"/>
      <c r="F19" s="2"/>
      <c r="G19" s="24"/>
      <c r="H19" s="24"/>
      <c r="I19" s="24"/>
      <c r="J19" s="23"/>
      <c r="K19" s="2"/>
    </row>
    <row r="20" spans="1:11" ht="46.5" customHeight="1">
      <c r="B20" s="22" t="s">
        <v>9</v>
      </c>
      <c r="C20" s="22"/>
      <c r="D20" s="22"/>
      <c r="E20" s="22"/>
      <c r="F20" s="21">
        <f>J18</f>
        <v>4807506909.3800001</v>
      </c>
      <c r="G20" s="20"/>
      <c r="H20" s="20"/>
      <c r="I20" s="20"/>
      <c r="J20" s="19"/>
    </row>
    <row r="21" spans="1:11" ht="16.5" customHeight="1">
      <c r="A21" s="2"/>
      <c r="B21" s="18"/>
      <c r="C21" s="18"/>
      <c r="D21" s="18"/>
      <c r="E21" s="18"/>
      <c r="F21" s="2"/>
      <c r="G21" s="2"/>
      <c r="H21" s="2"/>
      <c r="I21" s="2"/>
      <c r="J21" s="17"/>
    </row>
    <row r="22" spans="1:11">
      <c r="A22" s="2"/>
      <c r="B22" s="16" t="s">
        <v>8</v>
      </c>
      <c r="C22" s="16"/>
      <c r="D22" s="15"/>
      <c r="E22" s="15"/>
      <c r="F22" s="15"/>
      <c r="G22" s="2"/>
      <c r="H22" s="2"/>
      <c r="I22" s="2"/>
      <c r="J22" s="2"/>
    </row>
    <row r="23" spans="1:11" ht="26.25" customHeight="1">
      <c r="A23" s="2"/>
      <c r="B23" s="14" t="s">
        <v>7</v>
      </c>
      <c r="C23" s="13"/>
      <c r="D23" s="13"/>
      <c r="E23" s="13"/>
      <c r="F23" s="13"/>
      <c r="G23" s="13"/>
      <c r="H23" s="13"/>
      <c r="I23" s="13"/>
      <c r="J23" s="12"/>
    </row>
    <row r="24" spans="1:11" ht="26.25" customHeight="1">
      <c r="A24" s="2"/>
      <c r="B24" s="14" t="s">
        <v>6</v>
      </c>
      <c r="C24" s="13"/>
      <c r="D24" s="13"/>
      <c r="E24" s="13"/>
      <c r="F24" s="13"/>
      <c r="G24" s="13"/>
      <c r="H24" s="13"/>
      <c r="I24" s="13"/>
      <c r="J24" s="12"/>
    </row>
    <row r="25" spans="1:11">
      <c r="A25" s="2"/>
      <c r="B25" s="11"/>
      <c r="C25" s="11"/>
      <c r="D25" s="11"/>
      <c r="E25" s="11"/>
      <c r="F25" s="11"/>
      <c r="G25" s="11"/>
      <c r="H25" s="11"/>
      <c r="I25" s="11"/>
      <c r="J25" s="11"/>
    </row>
    <row r="26" spans="1:11" ht="12.75" customHeight="1">
      <c r="A26" s="2"/>
      <c r="B26" s="10" t="s">
        <v>5</v>
      </c>
      <c r="C26" s="9"/>
      <c r="D26" s="8"/>
      <c r="E26" s="8"/>
      <c r="F26" s="8"/>
      <c r="G26" s="2"/>
      <c r="H26" s="2"/>
      <c r="I26" s="2"/>
      <c r="J26" s="2"/>
    </row>
    <row r="27" spans="1:11" ht="12.75" customHeight="1">
      <c r="A27" s="2"/>
      <c r="B27" s="10" t="s">
        <v>4</v>
      </c>
      <c r="C27" s="9"/>
      <c r="D27" s="8"/>
      <c r="E27" s="8"/>
      <c r="F27" s="8"/>
      <c r="G27" s="2"/>
      <c r="H27" s="2"/>
      <c r="I27" s="2"/>
      <c r="J27" s="2"/>
    </row>
    <row r="28" spans="1:11" s="2" customFormat="1">
      <c r="B28" s="7"/>
      <c r="C28" s="7"/>
      <c r="D28" s="7"/>
      <c r="E28" s="7"/>
      <c r="F28" s="7"/>
    </row>
    <row r="29" spans="1:11" ht="38.25">
      <c r="A29" s="2"/>
      <c r="B29" s="6" t="s">
        <v>3</v>
      </c>
      <c r="C29" s="6" t="s">
        <v>2</v>
      </c>
      <c r="D29" s="5"/>
      <c r="E29" s="4"/>
      <c r="F29" s="3"/>
      <c r="G29" s="2"/>
      <c r="H29" s="2"/>
      <c r="I29" s="2"/>
      <c r="J29" s="2"/>
    </row>
    <row r="30" spans="1:11" ht="38.25">
      <c r="A30" s="2"/>
      <c r="B30" s="6" t="s">
        <v>1</v>
      </c>
      <c r="C30" s="6" t="s">
        <v>0</v>
      </c>
      <c r="D30" s="5"/>
      <c r="E30" s="4"/>
      <c r="F30" s="3"/>
      <c r="G30" s="2"/>
      <c r="H30" s="2"/>
      <c r="I30" s="2"/>
      <c r="J30" s="2"/>
    </row>
    <row r="31" spans="1:11">
      <c r="A31" s="2"/>
      <c r="B31" s="2"/>
      <c r="C31" s="2"/>
      <c r="D31" s="2"/>
      <c r="E31" s="2"/>
      <c r="F31" s="2"/>
      <c r="G31" s="2"/>
      <c r="H31" s="2"/>
      <c r="I31" s="2"/>
      <c r="J31" s="2"/>
    </row>
  </sheetData>
  <mergeCells count="19">
    <mergeCell ref="B24:J24"/>
    <mergeCell ref="B27:C27"/>
    <mergeCell ref="B23:J23"/>
    <mergeCell ref="B26:C26"/>
    <mergeCell ref="E29:F29"/>
    <mergeCell ref="E30:F30"/>
    <mergeCell ref="K12:K14"/>
    <mergeCell ref="B16:E16"/>
    <mergeCell ref="G16:I16"/>
    <mergeCell ref="G18:I18"/>
    <mergeCell ref="B20:E20"/>
    <mergeCell ref="F20:J20"/>
    <mergeCell ref="D2:L2"/>
    <mergeCell ref="D3:L3"/>
    <mergeCell ref="B4:E4"/>
    <mergeCell ref="G4:J4"/>
    <mergeCell ref="G12:I12"/>
    <mergeCell ref="L4:L5"/>
    <mergeCell ref="B2:C3"/>
  </mergeCells>
  <pageMargins left="0.7" right="0.7" top="0.75" bottom="0.75" header="0.3" footer="0.3"/>
  <pageSetup paperSize="9" scale="66"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83D5BF-37EB-400B-952A-B9EA8C59BF2B}">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ANEXO 4 - ESTUDIO DEL SECTOR </vt:lpstr>
      <vt:lpstr>Hoja1</vt:lpstr>
      <vt:lpstr>'ANEXO 4 - ESTUDIO DEL SECTOR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Leticia Diaz Silva</dc:creator>
  <cp:lastModifiedBy>Claudia Leticia Diaz Silva</cp:lastModifiedBy>
  <dcterms:created xsi:type="dcterms:W3CDTF">2026-05-12T18:03:43Z</dcterms:created>
  <dcterms:modified xsi:type="dcterms:W3CDTF">2026-05-12T18:04:50Z</dcterms:modified>
</cp:coreProperties>
</file>