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E:\1. A 2026\2. CONTRATOS RED EXTERNA\PROCESO MTTO BIOMEDICOS\"/>
    </mc:Choice>
  </mc:AlternateContent>
  <xr:revisionPtr revIDLastSave="0" documentId="13_ncr:1_{4AED010A-5696-4839-B4F6-DD6D3D8E5367}" xr6:coauthVersionLast="47" xr6:coauthVersionMax="47" xr10:uidLastSave="{00000000-0000-0000-0000-000000000000}"/>
  <bookViews>
    <workbookView xWindow="4116" yWindow="4068" windowWidth="9624" windowHeight="9960" firstSheet="2" activeTab="7" xr2:uid="{00000000-000D-0000-FFFF-FFFF00000000}"/>
  </bookViews>
  <sheets>
    <sheet name="SATISFACCIÓN" sheetId="8" r:id="rId1"/>
    <sheet name="BARRANCA" sheetId="6" r:id="rId2"/>
    <sheet name="CARREÑO" sheetId="7" r:id="rId3"/>
    <sheet name="INIRIDA" sheetId="4" r:id="rId4"/>
    <sheet name="TURBO" sheetId="3" r:id="rId5"/>
    <sheet name="LETICIA " sheetId="5" r:id="rId6"/>
    <sheet name="PUERTO LEGIZAMO " sheetId="2" r:id="rId7"/>
    <sheet name="MANTTO. BIOMEDICO DISPENSARIO" sheetId="1" r:id="rId8"/>
    <sheet name="Hoja1" sheetId="9"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P59" i="9" l="1"/>
  <c r="O59" i="9"/>
  <c r="N59" i="9"/>
  <c r="L59" i="9"/>
  <c r="K59" i="9"/>
  <c r="I59" i="9"/>
  <c r="H59" i="9"/>
  <c r="O58" i="9"/>
  <c r="N58" i="9"/>
  <c r="L58" i="9"/>
  <c r="K58" i="9"/>
  <c r="I58" i="9"/>
  <c r="P58" i="9" s="1"/>
  <c r="H58" i="9"/>
  <c r="O57" i="9"/>
  <c r="N57" i="9"/>
  <c r="L57" i="9"/>
  <c r="K57" i="9"/>
  <c r="I57" i="9"/>
  <c r="P57" i="9" s="1"/>
  <c r="H57" i="9"/>
  <c r="O56" i="9"/>
  <c r="N56" i="9"/>
  <c r="L56" i="9"/>
  <c r="P56" i="9" s="1"/>
  <c r="K56" i="9"/>
  <c r="I56" i="9"/>
  <c r="H56" i="9"/>
  <c r="O55" i="9"/>
  <c r="N55" i="9"/>
  <c r="L55" i="9"/>
  <c r="K55" i="9"/>
  <c r="I55" i="9"/>
  <c r="P55" i="9" s="1"/>
  <c r="H55" i="9"/>
  <c r="O54" i="9"/>
  <c r="P54" i="9" s="1"/>
  <c r="N54" i="9"/>
  <c r="L54" i="9"/>
  <c r="K54" i="9"/>
  <c r="I54" i="9"/>
  <c r="H54" i="9"/>
  <c r="O53" i="9"/>
  <c r="N53" i="9"/>
  <c r="L53" i="9"/>
  <c r="K53" i="9"/>
  <c r="I53" i="9"/>
  <c r="P53" i="9" s="1"/>
  <c r="H53" i="9"/>
  <c r="O52" i="9"/>
  <c r="N52" i="9"/>
  <c r="L52" i="9"/>
  <c r="K52" i="9"/>
  <c r="I52" i="9"/>
  <c r="P52" i="9" s="1"/>
  <c r="H52" i="9"/>
  <c r="O51" i="9"/>
  <c r="N51" i="9"/>
  <c r="L51" i="9"/>
  <c r="P51" i="9" s="1"/>
  <c r="K51" i="9"/>
  <c r="I51" i="9"/>
  <c r="H51" i="9"/>
  <c r="O50" i="9"/>
  <c r="N50" i="9"/>
  <c r="L50" i="9"/>
  <c r="K50" i="9"/>
  <c r="I50" i="9"/>
  <c r="P50" i="9" s="1"/>
  <c r="H50" i="9"/>
  <c r="O49" i="9"/>
  <c r="P49" i="9" s="1"/>
  <c r="N49" i="9"/>
  <c r="L49" i="9"/>
  <c r="K49" i="9"/>
  <c r="I49" i="9"/>
  <c r="H49" i="9"/>
  <c r="O48" i="9"/>
  <c r="N48" i="9"/>
  <c r="L48" i="9"/>
  <c r="K48" i="9"/>
  <c r="I48" i="9"/>
  <c r="P48" i="9" s="1"/>
  <c r="H48" i="9"/>
  <c r="P47" i="9"/>
  <c r="O47" i="9"/>
  <c r="N47" i="9"/>
  <c r="L47" i="9"/>
  <c r="K47" i="9"/>
  <c r="I47" i="9"/>
  <c r="H47" i="9"/>
  <c r="O46" i="9"/>
  <c r="N46" i="9"/>
  <c r="L46" i="9"/>
  <c r="K46" i="9"/>
  <c r="I46" i="9"/>
  <c r="P46" i="9" s="1"/>
  <c r="H46" i="9"/>
  <c r="O45" i="9"/>
  <c r="N45" i="9"/>
  <c r="L45" i="9"/>
  <c r="K45" i="9"/>
  <c r="I45" i="9"/>
  <c r="P45" i="9" s="1"/>
  <c r="H45" i="9"/>
  <c r="O44" i="9"/>
  <c r="N44" i="9"/>
  <c r="L44" i="9"/>
  <c r="P44" i="9" s="1"/>
  <c r="K44" i="9"/>
  <c r="I44" i="9"/>
  <c r="H44" i="9"/>
  <c r="O43" i="9"/>
  <c r="N43" i="9"/>
  <c r="L43" i="9"/>
  <c r="K43" i="9"/>
  <c r="I43" i="9"/>
  <c r="P43" i="9" s="1"/>
  <c r="H43" i="9"/>
  <c r="O42" i="9"/>
  <c r="P42" i="9" s="1"/>
  <c r="N42" i="9"/>
  <c r="L42" i="9"/>
  <c r="K42" i="9"/>
  <c r="I42" i="9"/>
  <c r="H42" i="9"/>
  <c r="O41" i="9"/>
  <c r="N41" i="9"/>
  <c r="L41" i="9"/>
  <c r="K41" i="9"/>
  <c r="I41" i="9"/>
  <c r="P41" i="9" s="1"/>
  <c r="H41" i="9"/>
  <c r="O40" i="9"/>
  <c r="N40" i="9"/>
  <c r="L40" i="9"/>
  <c r="K40" i="9"/>
  <c r="I40" i="9"/>
  <c r="P40" i="9" s="1"/>
  <c r="H40" i="9"/>
  <c r="O39" i="9"/>
  <c r="N39" i="9"/>
  <c r="L39" i="9"/>
  <c r="P39" i="9" s="1"/>
  <c r="K39" i="9"/>
  <c r="I39" i="9"/>
  <c r="H39" i="9"/>
  <c r="O38" i="9"/>
  <c r="N38" i="9"/>
  <c r="L38" i="9"/>
  <c r="K38" i="9"/>
  <c r="I38" i="9"/>
  <c r="P38" i="9" s="1"/>
  <c r="H38" i="9"/>
  <c r="O37" i="9"/>
  <c r="P37" i="9" s="1"/>
  <c r="N37" i="9"/>
  <c r="L37" i="9"/>
  <c r="K37" i="9"/>
  <c r="I37" i="9"/>
  <c r="H37" i="9"/>
  <c r="O36" i="9"/>
  <c r="N36" i="9"/>
  <c r="L36" i="9"/>
  <c r="K36" i="9"/>
  <c r="I36" i="9"/>
  <c r="P36" i="9" s="1"/>
  <c r="H36" i="9"/>
  <c r="P35" i="9"/>
  <c r="O35" i="9"/>
  <c r="N35" i="9"/>
  <c r="L35" i="9"/>
  <c r="K35" i="9"/>
  <c r="I35" i="9"/>
  <c r="H35" i="9"/>
  <c r="O34" i="9"/>
  <c r="N34" i="9"/>
  <c r="L34" i="9"/>
  <c r="K34" i="9"/>
  <c r="I34" i="9"/>
  <c r="P34" i="9" s="1"/>
  <c r="H34" i="9"/>
  <c r="O33" i="9"/>
  <c r="N33" i="9"/>
  <c r="L33" i="9"/>
  <c r="K33" i="9"/>
  <c r="I33" i="9"/>
  <c r="P33" i="9" s="1"/>
  <c r="H33" i="9"/>
  <c r="O32" i="9"/>
  <c r="N32" i="9"/>
  <c r="L32" i="9"/>
  <c r="P32" i="9" s="1"/>
  <c r="K32" i="9"/>
  <c r="I32" i="9"/>
  <c r="H32" i="9"/>
  <c r="O31" i="9"/>
  <c r="N31" i="9"/>
  <c r="L31" i="9"/>
  <c r="K31" i="9"/>
  <c r="I31" i="9"/>
  <c r="P31" i="9" s="1"/>
  <c r="H31" i="9"/>
  <c r="O30" i="9"/>
  <c r="P30" i="9" s="1"/>
  <c r="N30" i="9"/>
  <c r="L30" i="9"/>
  <c r="K30" i="9"/>
  <c r="I30" i="9"/>
  <c r="H30" i="9"/>
  <c r="O29" i="9"/>
  <c r="N29" i="9"/>
  <c r="L29" i="9"/>
  <c r="K29" i="9"/>
  <c r="I29" i="9"/>
  <c r="P29" i="9" s="1"/>
  <c r="H29" i="9"/>
  <c r="O28" i="9"/>
  <c r="N28" i="9"/>
  <c r="L28" i="9"/>
  <c r="K28" i="9"/>
  <c r="I28" i="9"/>
  <c r="P28" i="9" s="1"/>
  <c r="H28" i="9"/>
  <c r="O27" i="9"/>
  <c r="N27" i="9"/>
  <c r="L27" i="9"/>
  <c r="P27" i="9" s="1"/>
  <c r="K27" i="9"/>
  <c r="I27" i="9"/>
  <c r="H27" i="9"/>
  <c r="O26" i="9"/>
  <c r="N26" i="9"/>
  <c r="L26" i="9"/>
  <c r="K26" i="9"/>
  <c r="I26" i="9"/>
  <c r="P26" i="9" s="1"/>
  <c r="H26" i="9"/>
  <c r="O25" i="9"/>
  <c r="P25" i="9" s="1"/>
  <c r="N25" i="9"/>
  <c r="L25" i="9"/>
  <c r="K25" i="9"/>
  <c r="I25" i="9"/>
  <c r="H25" i="9"/>
  <c r="O24" i="9"/>
  <c r="N24" i="9"/>
  <c r="L24" i="9"/>
  <c r="K24" i="9"/>
  <c r="I24" i="9"/>
  <c r="P24" i="9" s="1"/>
  <c r="H24" i="9"/>
  <c r="P23" i="9"/>
  <c r="O23" i="9"/>
  <c r="N23" i="9"/>
  <c r="L23" i="9"/>
  <c r="K23" i="9"/>
  <c r="I23" i="9"/>
  <c r="H23" i="9"/>
  <c r="O22" i="9"/>
  <c r="N22" i="9"/>
  <c r="L22" i="9"/>
  <c r="K22" i="9"/>
  <c r="I22" i="9"/>
  <c r="P22" i="9" s="1"/>
  <c r="H22" i="9"/>
  <c r="O21" i="9"/>
  <c r="N21" i="9"/>
  <c r="L21" i="9"/>
  <c r="K21" i="9"/>
  <c r="I21" i="9"/>
  <c r="P21" i="9" s="1"/>
  <c r="H21" i="9"/>
  <c r="O20" i="9"/>
  <c r="N20" i="9"/>
  <c r="L20" i="9"/>
  <c r="P20" i="9" s="1"/>
  <c r="K20" i="9"/>
  <c r="I20" i="9"/>
  <c r="H20" i="9"/>
  <c r="O18" i="9"/>
  <c r="N18" i="9"/>
  <c r="L18" i="9"/>
  <c r="K18" i="9"/>
  <c r="I18" i="9"/>
  <c r="P18" i="9" s="1"/>
  <c r="H18" i="9"/>
  <c r="O17" i="9"/>
  <c r="P17" i="9" s="1"/>
  <c r="N17" i="9"/>
  <c r="L17" i="9"/>
  <c r="K17" i="9"/>
  <c r="I17" i="9"/>
  <c r="H17" i="9"/>
  <c r="O16" i="9"/>
  <c r="N16" i="9"/>
  <c r="L16" i="9"/>
  <c r="K16" i="9"/>
  <c r="I16" i="9"/>
  <c r="P16" i="9" s="1"/>
  <c r="H16" i="9"/>
  <c r="O15" i="9"/>
  <c r="N15" i="9"/>
  <c r="L15" i="9"/>
  <c r="K15" i="9"/>
  <c r="I15" i="9"/>
  <c r="P15" i="9" s="1"/>
  <c r="H15" i="9"/>
  <c r="O14" i="9"/>
  <c r="N14" i="9"/>
  <c r="L14" i="9"/>
  <c r="P14" i="9" s="1"/>
  <c r="K14" i="9"/>
  <c r="I14" i="9"/>
  <c r="H14" i="9"/>
  <c r="O13" i="9"/>
  <c r="N13" i="9"/>
  <c r="L13" i="9"/>
  <c r="K13" i="9"/>
  <c r="I13" i="9"/>
  <c r="P13" i="9" s="1"/>
  <c r="H13" i="9"/>
  <c r="O12" i="9"/>
  <c r="P12" i="9" s="1"/>
  <c r="N12" i="9"/>
  <c r="L12" i="9"/>
  <c r="K12" i="9"/>
  <c r="I12" i="9"/>
  <c r="H12" i="9"/>
  <c r="O11" i="9"/>
  <c r="N11" i="9"/>
  <c r="L11" i="9"/>
  <c r="K11" i="9"/>
  <c r="I11" i="9"/>
  <c r="P11" i="9" s="1"/>
  <c r="H11" i="9"/>
  <c r="P10" i="9"/>
  <c r="O10" i="9"/>
  <c r="N10" i="9"/>
  <c r="L10" i="9"/>
  <c r="K10" i="9"/>
  <c r="I10" i="9"/>
  <c r="H10" i="9"/>
  <c r="O9" i="9"/>
  <c r="N9" i="9"/>
  <c r="L9" i="9"/>
  <c r="K9" i="9"/>
  <c r="I9" i="9"/>
  <c r="P9" i="9" s="1"/>
  <c r="H9" i="9"/>
  <c r="O8" i="9"/>
  <c r="N8" i="9"/>
  <c r="L8" i="9"/>
  <c r="K8" i="9"/>
  <c r="I8" i="9"/>
  <c r="P8" i="9" s="1"/>
  <c r="H8" i="9"/>
  <c r="O7" i="9"/>
  <c r="N7" i="9"/>
  <c r="L7" i="9"/>
  <c r="P7" i="9" s="1"/>
  <c r="K7" i="9"/>
  <c r="I7" i="9"/>
  <c r="H7" i="9"/>
  <c r="O6" i="9"/>
  <c r="N6" i="9"/>
  <c r="L6" i="9"/>
  <c r="K6" i="9"/>
  <c r="I6" i="9"/>
  <c r="P6" i="9" s="1"/>
  <c r="H6" i="9"/>
  <c r="O5" i="9"/>
  <c r="P5" i="9" s="1"/>
  <c r="N5" i="9"/>
  <c r="L5" i="9"/>
  <c r="K5" i="9"/>
  <c r="I5" i="9"/>
  <c r="H5" i="9"/>
  <c r="O4" i="9"/>
  <c r="N4" i="9"/>
  <c r="L4" i="9"/>
  <c r="K4" i="9"/>
  <c r="I4" i="9"/>
  <c r="P4" i="9" s="1"/>
  <c r="H4" i="9"/>
  <c r="C10" i="8"/>
  <c r="C25" i="8"/>
  <c r="C26" i="8" s="1"/>
  <c r="H11" i="8"/>
  <c r="H13" i="8" s="1"/>
  <c r="H15" i="8" s="1"/>
  <c r="E10" i="8"/>
  <c r="E13" i="8" s="1"/>
  <c r="F15" i="8" s="1"/>
  <c r="F18" i="8" s="1"/>
  <c r="E4" i="8"/>
  <c r="D4" i="8"/>
  <c r="O5" i="6" l="1"/>
  <c r="O4" i="6"/>
  <c r="N5" i="6"/>
  <c r="N4" i="6"/>
  <c r="O3" i="7"/>
  <c r="N3" i="7"/>
  <c r="O5" i="4"/>
  <c r="O6" i="4"/>
  <c r="O4" i="4"/>
  <c r="N5" i="4"/>
  <c r="N6" i="4"/>
  <c r="N4" i="4"/>
  <c r="O5" i="5"/>
  <c r="O6" i="5"/>
  <c r="O7" i="5"/>
  <c r="O8" i="5"/>
  <c r="O4" i="5"/>
  <c r="N5" i="5"/>
  <c r="N6" i="5"/>
  <c r="N7" i="5"/>
  <c r="N8" i="5"/>
  <c r="N4" i="5"/>
  <c r="O5" i="2"/>
  <c r="O6" i="2"/>
  <c r="O7" i="2"/>
  <c r="O8" i="2"/>
  <c r="O9" i="2"/>
  <c r="O4" i="2"/>
  <c r="N5" i="2"/>
  <c r="N6" i="2"/>
  <c r="N7" i="2"/>
  <c r="N8" i="2"/>
  <c r="N9" i="2"/>
  <c r="N4" i="2"/>
  <c r="O5" i="3"/>
  <c r="O4" i="3"/>
  <c r="N5" i="3"/>
  <c r="N4" i="3"/>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20" i="1"/>
  <c r="O5" i="1"/>
  <c r="O6" i="1"/>
  <c r="O7" i="1"/>
  <c r="O8" i="1"/>
  <c r="O9" i="1"/>
  <c r="O10" i="1"/>
  <c r="O11" i="1"/>
  <c r="O12" i="1"/>
  <c r="O13" i="1"/>
  <c r="O14" i="1"/>
  <c r="O15" i="1"/>
  <c r="O16" i="1"/>
  <c r="O17" i="1"/>
  <c r="O18" i="1"/>
  <c r="O4" i="1"/>
  <c r="N21" i="1"/>
  <c r="N22" i="1"/>
  <c r="N23" i="1"/>
  <c r="N24" i="1"/>
  <c r="N25" i="1"/>
  <c r="N26" i="1"/>
  <c r="N27" i="1"/>
  <c r="N28" i="1"/>
  <c r="N29" i="1"/>
  <c r="N30" i="1"/>
  <c r="N31" i="1"/>
  <c r="N32" i="1"/>
  <c r="N33" i="1"/>
  <c r="N34" i="1"/>
  <c r="N35" i="1"/>
  <c r="N36" i="1"/>
  <c r="N37" i="1"/>
  <c r="N38" i="1"/>
  <c r="N39" i="1"/>
  <c r="N40" i="1"/>
  <c r="N41" i="1"/>
  <c r="N42" i="1"/>
  <c r="N43" i="1"/>
  <c r="N44" i="1"/>
  <c r="N45" i="1"/>
  <c r="N46" i="1"/>
  <c r="N47" i="1"/>
  <c r="N48" i="1"/>
  <c r="N49" i="1"/>
  <c r="N50" i="1"/>
  <c r="N51" i="1"/>
  <c r="N52" i="1"/>
  <c r="N53" i="1"/>
  <c r="N54" i="1"/>
  <c r="N55" i="1"/>
  <c r="N56" i="1"/>
  <c r="N57" i="1"/>
  <c r="N58" i="1"/>
  <c r="N59" i="1"/>
  <c r="N20" i="1"/>
  <c r="N5" i="1"/>
  <c r="N6" i="1"/>
  <c r="N7" i="1"/>
  <c r="N8" i="1"/>
  <c r="N9" i="1"/>
  <c r="N10" i="1"/>
  <c r="N11" i="1"/>
  <c r="N12" i="1"/>
  <c r="N13" i="1"/>
  <c r="N14" i="1"/>
  <c r="N15" i="1"/>
  <c r="N16" i="1"/>
  <c r="N17" i="1"/>
  <c r="N18" i="1"/>
  <c r="N4" i="1"/>
  <c r="L5" i="6"/>
  <c r="L4" i="6"/>
  <c r="K5" i="6"/>
  <c r="K4" i="6"/>
  <c r="L3" i="7"/>
  <c r="K3" i="7"/>
  <c r="L5" i="4"/>
  <c r="L6" i="4"/>
  <c r="L4" i="4"/>
  <c r="K5" i="4"/>
  <c r="K6" i="4"/>
  <c r="K4" i="4"/>
  <c r="L5" i="3"/>
  <c r="L4" i="3"/>
  <c r="K5" i="3"/>
  <c r="K4" i="3"/>
  <c r="L5" i="5"/>
  <c r="L6" i="5"/>
  <c r="L7" i="5"/>
  <c r="L8" i="5"/>
  <c r="L4" i="5"/>
  <c r="K5" i="5"/>
  <c r="K6" i="5"/>
  <c r="K7" i="5"/>
  <c r="K8" i="5"/>
  <c r="K4" i="5"/>
  <c r="L5" i="2"/>
  <c r="L6" i="2"/>
  <c r="L7" i="2"/>
  <c r="L8" i="2"/>
  <c r="L9" i="2"/>
  <c r="L4" i="2"/>
  <c r="K5" i="2"/>
  <c r="K6" i="2"/>
  <c r="K7" i="2"/>
  <c r="K8" i="2"/>
  <c r="K9" i="2"/>
  <c r="K4" i="2"/>
  <c r="L5" i="1"/>
  <c r="L6" i="1"/>
  <c r="L7" i="1"/>
  <c r="L8" i="1"/>
  <c r="L9" i="1"/>
  <c r="L10" i="1"/>
  <c r="L11" i="1"/>
  <c r="L12" i="1"/>
  <c r="L13" i="1"/>
  <c r="L14" i="1"/>
  <c r="L15" i="1"/>
  <c r="L16" i="1"/>
  <c r="L17" i="1"/>
  <c r="L18" i="1"/>
  <c r="L4"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20" i="1"/>
  <c r="K5" i="1"/>
  <c r="K6" i="1"/>
  <c r="K7" i="1"/>
  <c r="K8" i="1"/>
  <c r="K9" i="1"/>
  <c r="K10" i="1"/>
  <c r="K11" i="1"/>
  <c r="K12" i="1"/>
  <c r="K13" i="1"/>
  <c r="K14" i="1"/>
  <c r="K15" i="1"/>
  <c r="K16" i="1"/>
  <c r="K17" i="1"/>
  <c r="K18" i="1"/>
  <c r="K4" i="1"/>
  <c r="I59" i="1"/>
  <c r="P59" i="1" s="1"/>
  <c r="H59" i="1"/>
  <c r="I5" i="6" l="1"/>
  <c r="P5" i="6" s="1"/>
  <c r="I4" i="6"/>
  <c r="P4" i="6" s="1"/>
  <c r="P6" i="6" s="1"/>
  <c r="H5" i="6"/>
  <c r="H4" i="6"/>
  <c r="I3" i="7"/>
  <c r="P3" i="7" s="1"/>
  <c r="H3" i="7"/>
  <c r="I5" i="4"/>
  <c r="P5" i="4" s="1"/>
  <c r="I6" i="4"/>
  <c r="P6" i="4" s="1"/>
  <c r="I4" i="4"/>
  <c r="P4" i="4" s="1"/>
  <c r="P7" i="4" s="1"/>
  <c r="H5" i="4"/>
  <c r="H6" i="4"/>
  <c r="H4" i="4"/>
  <c r="I5" i="3"/>
  <c r="P5" i="3" s="1"/>
  <c r="I4" i="3"/>
  <c r="P4" i="3" s="1"/>
  <c r="P6" i="3" s="1"/>
  <c r="H5" i="3"/>
  <c r="H4" i="3"/>
  <c r="I5" i="5"/>
  <c r="P5" i="5" s="1"/>
  <c r="I6" i="5"/>
  <c r="P6" i="5" s="1"/>
  <c r="I7" i="5"/>
  <c r="P7" i="5" s="1"/>
  <c r="I8" i="5"/>
  <c r="P8" i="5" s="1"/>
  <c r="I4" i="5"/>
  <c r="P4" i="5" s="1"/>
  <c r="P9" i="5" s="1"/>
  <c r="H5" i="5"/>
  <c r="H6" i="5"/>
  <c r="H7" i="5"/>
  <c r="H8" i="5"/>
  <c r="H4" i="5"/>
  <c r="I5" i="2"/>
  <c r="P5" i="2" s="1"/>
  <c r="I6" i="2"/>
  <c r="P6" i="2" s="1"/>
  <c r="I7" i="2"/>
  <c r="P7" i="2" s="1"/>
  <c r="I8" i="2"/>
  <c r="P8" i="2" s="1"/>
  <c r="I9" i="2"/>
  <c r="P9" i="2" s="1"/>
  <c r="I4" i="2"/>
  <c r="P4" i="2" s="1"/>
  <c r="P10" i="2" s="1"/>
  <c r="H5" i="2"/>
  <c r="H6" i="2"/>
  <c r="H7" i="2"/>
  <c r="H8" i="2"/>
  <c r="H9" i="2"/>
  <c r="H4" i="2"/>
  <c r="H4" i="1" l="1"/>
  <c r="I4" i="1"/>
  <c r="P4" i="1" s="1"/>
  <c r="H5" i="1"/>
  <c r="I5" i="1"/>
  <c r="P5" i="1" s="1"/>
  <c r="H6" i="1"/>
  <c r="I6" i="1"/>
  <c r="P6" i="1" s="1"/>
  <c r="H7" i="1"/>
  <c r="I7" i="1"/>
  <c r="P7" i="1" s="1"/>
  <c r="H8" i="1"/>
  <c r="I8" i="1"/>
  <c r="P8" i="1" s="1"/>
  <c r="H9" i="1"/>
  <c r="I9" i="1"/>
  <c r="P9" i="1" s="1"/>
  <c r="H10" i="1"/>
  <c r="I10" i="1"/>
  <c r="P10" i="1" s="1"/>
  <c r="H11" i="1"/>
  <c r="I11" i="1"/>
  <c r="P11" i="1" s="1"/>
  <c r="H12" i="1"/>
  <c r="I12" i="1"/>
  <c r="P12" i="1" s="1"/>
  <c r="H13" i="1"/>
  <c r="I13" i="1"/>
  <c r="P13" i="1" s="1"/>
  <c r="H14" i="1"/>
  <c r="I14" i="1"/>
  <c r="P14" i="1" s="1"/>
  <c r="H15" i="1"/>
  <c r="I15" i="1"/>
  <c r="P15" i="1" s="1"/>
  <c r="H16" i="1"/>
  <c r="I16" i="1"/>
  <c r="P16" i="1" s="1"/>
  <c r="H17" i="1"/>
  <c r="I17" i="1"/>
  <c r="P17" i="1" s="1"/>
  <c r="H18" i="1"/>
  <c r="I18" i="1"/>
  <c r="P18" i="1" s="1"/>
  <c r="H20" i="1"/>
  <c r="I20" i="1"/>
  <c r="P20" i="1" s="1"/>
  <c r="H21" i="1"/>
  <c r="I21" i="1"/>
  <c r="P21" i="1" s="1"/>
  <c r="H22" i="1"/>
  <c r="I22" i="1"/>
  <c r="P22" i="1" s="1"/>
  <c r="H23" i="1"/>
  <c r="I23" i="1"/>
  <c r="P23" i="1" s="1"/>
  <c r="H24" i="1"/>
  <c r="I24" i="1"/>
  <c r="P24" i="1" s="1"/>
  <c r="H25" i="1"/>
  <c r="I25" i="1"/>
  <c r="P25" i="1" s="1"/>
  <c r="H26" i="1"/>
  <c r="I26" i="1"/>
  <c r="P26" i="1" s="1"/>
  <c r="H27" i="1"/>
  <c r="I27" i="1"/>
  <c r="P27" i="1" s="1"/>
  <c r="H28" i="1"/>
  <c r="I28" i="1"/>
  <c r="P28" i="1" s="1"/>
  <c r="H29" i="1"/>
  <c r="I29" i="1"/>
  <c r="P29" i="1" s="1"/>
  <c r="H30" i="1"/>
  <c r="I30" i="1"/>
  <c r="P30" i="1" s="1"/>
  <c r="H31" i="1"/>
  <c r="I31" i="1"/>
  <c r="P31" i="1" s="1"/>
  <c r="H32" i="1"/>
  <c r="I32" i="1"/>
  <c r="P32" i="1" s="1"/>
  <c r="H33" i="1"/>
  <c r="I33" i="1"/>
  <c r="P33" i="1" s="1"/>
  <c r="H34" i="1"/>
  <c r="I34" i="1"/>
  <c r="P34" i="1" s="1"/>
  <c r="H35" i="1"/>
  <c r="I35" i="1"/>
  <c r="P35" i="1" s="1"/>
  <c r="H36" i="1"/>
  <c r="I36" i="1"/>
  <c r="P36" i="1" s="1"/>
  <c r="H37" i="1"/>
  <c r="I37" i="1"/>
  <c r="P37" i="1" s="1"/>
  <c r="H38" i="1"/>
  <c r="I38" i="1"/>
  <c r="P38" i="1" s="1"/>
  <c r="H39" i="1"/>
  <c r="I39" i="1"/>
  <c r="P39" i="1" s="1"/>
  <c r="H40" i="1"/>
  <c r="I40" i="1"/>
  <c r="P40" i="1" s="1"/>
  <c r="H41" i="1"/>
  <c r="I41" i="1"/>
  <c r="P41" i="1" s="1"/>
  <c r="H42" i="1"/>
  <c r="I42" i="1"/>
  <c r="P42" i="1" s="1"/>
  <c r="H43" i="1"/>
  <c r="I43" i="1"/>
  <c r="P43" i="1" s="1"/>
  <c r="H44" i="1"/>
  <c r="I44" i="1"/>
  <c r="P44" i="1" s="1"/>
  <c r="H45" i="1"/>
  <c r="I45" i="1"/>
  <c r="P45" i="1" s="1"/>
  <c r="H46" i="1"/>
  <c r="I46" i="1"/>
  <c r="P46" i="1" s="1"/>
  <c r="H47" i="1"/>
  <c r="I47" i="1"/>
  <c r="P47" i="1" s="1"/>
  <c r="H48" i="1"/>
  <c r="I48" i="1"/>
  <c r="P48" i="1" s="1"/>
  <c r="H49" i="1"/>
  <c r="I49" i="1"/>
  <c r="P49" i="1" s="1"/>
  <c r="H50" i="1"/>
  <c r="I50" i="1"/>
  <c r="P50" i="1" s="1"/>
  <c r="H51" i="1"/>
  <c r="I51" i="1"/>
  <c r="P51" i="1" s="1"/>
  <c r="H52" i="1"/>
  <c r="I52" i="1"/>
  <c r="P52" i="1" s="1"/>
  <c r="H53" i="1"/>
  <c r="I53" i="1"/>
  <c r="P53" i="1" s="1"/>
  <c r="H54" i="1"/>
  <c r="I54" i="1"/>
  <c r="P54" i="1" s="1"/>
  <c r="H55" i="1"/>
  <c r="I55" i="1"/>
  <c r="P55" i="1" s="1"/>
  <c r="H56" i="1"/>
  <c r="I56" i="1"/>
  <c r="P56" i="1" s="1"/>
  <c r="H57" i="1"/>
  <c r="I57" i="1"/>
  <c r="P57" i="1" s="1"/>
  <c r="I58" i="1"/>
  <c r="P58" i="1" s="1"/>
  <c r="H58" i="1"/>
</calcChain>
</file>

<file path=xl/sharedStrings.xml><?xml version="1.0" encoding="utf-8"?>
<sst xmlns="http://schemas.openxmlformats.org/spreadsheetml/2006/main" count="457" uniqueCount="153">
  <si>
    <t>ITEM</t>
  </si>
  <si>
    <t>EQUIPO</t>
  </si>
  <si>
    <t>MARCA EQUIPO</t>
  </si>
  <si>
    <t>MODELO EQUIPO</t>
  </si>
  <si>
    <t>CANT</t>
  </si>
  <si>
    <t>DESCRIPCIÓN TRABAJO A REALIZAR</t>
  </si>
  <si>
    <t>INTERACOUSTICS</t>
  </si>
  <si>
    <t>ECLIPSE</t>
  </si>
  <si>
    <t xml:space="preserve">OTOPRONT </t>
  </si>
  <si>
    <t>SMART ENT UNIT / SIT 4 PLUS</t>
  </si>
  <si>
    <t>OTOEMISIONES ACÚSTICAS, CON COMPUTADOR PORTÁTIL                                                                                                                                                                                                                                                                                                                                                                            SERIE: 0959603</t>
  </si>
  <si>
    <t>UNIDAD OTORRRINO                                                                                                                                                                                                                                                                                                                                                                                                                                                SERIE: 50232</t>
  </si>
  <si>
    <t>MAICO</t>
  </si>
  <si>
    <t>MA42</t>
  </si>
  <si>
    <t xml:space="preserve">IMPEDANCIOMETRO </t>
  </si>
  <si>
    <t>TOUCHTYMP</t>
  </si>
  <si>
    <t>AUDIOMETRO S/N: MA9064355</t>
  </si>
  <si>
    <t>RITTER</t>
  </si>
  <si>
    <t>EXCELLENCE</t>
  </si>
  <si>
    <t>AD SMART</t>
  </si>
  <si>
    <t>UNIDAD ODONTOLÓGICA CALLE 45</t>
  </si>
  <si>
    <t>NR</t>
  </si>
  <si>
    <t>AUTOCLAVE  DE 250 LITROS                                                                                                                                                                                                                                                                                                                                                                                                     SERIE: TR-250-CM10-050917-12-01</t>
  </si>
  <si>
    <t>CASTLE</t>
  </si>
  <si>
    <t>DRACO</t>
  </si>
  <si>
    <t>AMERICA DENTAL</t>
  </si>
  <si>
    <t xml:space="preserve">250 LITROS </t>
  </si>
  <si>
    <t xml:space="preserve">Actualización software reset erro cambio de contactor </t>
  </si>
  <si>
    <t xml:space="preserve">Cambio del sensor de nivel de agua </t>
  </si>
  <si>
    <t>Reemplazo Filtros. Sistema de osmosis</t>
  </si>
  <si>
    <t>Cambio valvula CV 701 Cámara de Aire</t>
  </si>
  <si>
    <t>Cambio valvula CV 702 Cámara de Condensador</t>
  </si>
  <si>
    <t>Cambio valvula CV 703 Motor de Agua</t>
  </si>
  <si>
    <t>Cambio valvula CV 704 Salida del Tanque del Condensador</t>
  </si>
  <si>
    <t>Cambio valvula CV 707 Válvula de Explosión de Juntas</t>
  </si>
  <si>
    <t>Cambio  P 501 Filtro separador</t>
  </si>
  <si>
    <t>Cambio P 502 Filtro de drenaje de la camisa del condensador de la cámara</t>
  </si>
  <si>
    <t>Cambio P 503 Filtro de la bomba de agua</t>
  </si>
  <si>
    <t>Cambio de contactor K81,K82,K83,K84</t>
  </si>
  <si>
    <t>Cambio de 02 Empaques  puertas</t>
  </si>
  <si>
    <t xml:space="preserve">Cambio de Resistencia de calderin </t>
  </si>
  <si>
    <t>Cambio de Sv101 Válvula de vapor de la camisa</t>
  </si>
  <si>
    <t>Cambio de  Sv104 Válvula de derivación de la cámara</t>
  </si>
  <si>
    <t>Cambio de Sv102 Válvula de vapor de la cámara</t>
  </si>
  <si>
    <t xml:space="preserve">Cambio de kit de bomba de vacio </t>
  </si>
  <si>
    <t xml:space="preserve">Cambio de bomba de vacio </t>
  </si>
  <si>
    <t>Cambio de impresora</t>
  </si>
  <si>
    <t>Cambio  de Sv103 de Válvula de vacío</t>
  </si>
  <si>
    <t>Cambio de  Sv107 de Válvula de ahorro de agua</t>
  </si>
  <si>
    <t>Cambio Sensor PT 601 Temperatura del generador (PT 100 simple)</t>
  </si>
  <si>
    <t>Cambio Sensor PT 602 Temperatura del tanque de ahorro de agua</t>
  </si>
  <si>
    <t>Cambio Sensor PT 605 Temperatura del tanque del condensador</t>
  </si>
  <si>
    <t>Cambio Sensor PT 608 Temperatura de la cámara (PT100 doble de 80 mm)</t>
  </si>
  <si>
    <t>Cambio Sensor PT 609 Temperatura de la cámara (PT100 doble de 250 mm)</t>
  </si>
  <si>
    <t>Cambio Sensor PT 610 Temperatura del líquido (carga)</t>
  </si>
  <si>
    <t>Cambio Módulo de temperatura del tanque de ahorro DEPO</t>
  </si>
  <si>
    <t>Cambio Módulo de temperatura del generador JEN</t>
  </si>
  <si>
    <t xml:space="preserve">Cambio de sensor de apertura de puerta </t>
  </si>
  <si>
    <t>Cambio de  boton start /stop</t>
  </si>
  <si>
    <t>Cambio de mangueras de 1/2,1/4,3/8</t>
  </si>
  <si>
    <t>Cambio de pulsadores de apertura de puertas</t>
  </si>
  <si>
    <t>Cambio de filtros de compresor de aire seco</t>
  </si>
  <si>
    <t xml:space="preserve">CHATTANOGA </t>
  </si>
  <si>
    <t xml:space="preserve">ELECTROESTIMULADOR </t>
  </si>
  <si>
    <t>Mantenimiento Preventivo, limpieza general, verificación de componentes, revisión sistema de iluminación, verificación sistema eléctrico y electrónico, verificación paneles de control, lubricación partes móviles, limpieza de contactos, ajustes, pruebas de funcionamiento, en correctivo se deben tener en cuenta los siguientes elementos para recambio; ó reparación del mismo.                                                                                                                                                                                                                                                                                                                                                                                                                                                                                                                                                                                                                                  Reemplazo interruptor de encendido,mantenimiento general del sistema neumatico.</t>
  </si>
  <si>
    <t xml:space="preserve">UNIDAD ODONTOLÓGICA </t>
  </si>
  <si>
    <t xml:space="preserve">MICROSCOPIO </t>
  </si>
  <si>
    <t>ZEISS</t>
  </si>
  <si>
    <t xml:space="preserve">AUTOCLAVE </t>
  </si>
  <si>
    <t>Cambio de obejetivo de 40X</t>
  </si>
  <si>
    <t>Cambio de obejetivo de 100X</t>
  </si>
  <si>
    <t>Cambio de obejetivo de  4X</t>
  </si>
  <si>
    <t>Cambio de obejetivo de  10X</t>
  </si>
  <si>
    <t>MANTENIMIENTO PREVENTIVO-CORRECTIVO EQUIPOS BIOMÉDICOS UNIDAD DE ATENCION BASICA TURBO 2025</t>
  </si>
  <si>
    <t>AUTOMAT</t>
  </si>
  <si>
    <t>CENTRIFUGA</t>
  </si>
  <si>
    <t>CLAY ADAMS</t>
  </si>
  <si>
    <t>DYNAC III</t>
  </si>
  <si>
    <t xml:space="preserve">DESFIBRILADOR </t>
  </si>
  <si>
    <t xml:space="preserve">MINDRAY </t>
  </si>
  <si>
    <t>BENE HEART D3</t>
  </si>
  <si>
    <t xml:space="preserve">DESFIBRILADOR AUTOMATICO </t>
  </si>
  <si>
    <t>SCHILLER</t>
  </si>
  <si>
    <t>FRED EASY</t>
  </si>
  <si>
    <t xml:space="preserve">Mantenimiento preventivo y correctivo,consistente en el cambio de bateria,limpieza general,verificacion de accesorios,prueba de funciomaiento y puesta en marcha </t>
  </si>
  <si>
    <t>MANTENIMIENTO PREVENTIVO-CORRECTIVO EQUIPOS BIOMÉDICOS UNIDAD DE ATENCION BASICA BARRANCABEMEJA 2025</t>
  </si>
  <si>
    <t>MANTENIMIENTO PREVENTIVO-CORRECTIVO EQUIPOS BIOMÉDICOS UNIDAD DE ATENCION BASICA CARREÑO 2025</t>
  </si>
  <si>
    <t xml:space="preserve">AUTOCLAVE DE 24 LITROS CALLE 45 </t>
  </si>
  <si>
    <t xml:space="preserve">      AUTOCLAVE  DE 250 LITROS                                                                                                                                                                                                                                                                                                                                                                                                                                                                 SERIE: TR-250-CM10-050917-12-01</t>
  </si>
  <si>
    <t>Mantenimiento Preventivo, acuerdo protocolo del fabricante, ajustes en general, verificación sistema eléctrico, pruebas de funcionamiento,en correctivo se deben tener en cuenta los siguientes elementos para recambio; ó reparación del mismo.                        
                                                                                                                                                                                                                                                                                                                                                                                                                                                                                                                                                                                                                       Reemplazo 02 rodamientos selector izquierdo y derecho ,cambio de almohadillas de trasductores de pacientes,calibracion de via area,via osea,campo libre.</t>
  </si>
  <si>
    <t>Mantenimiento correctivo y preventivo, acuerdo protocolo del fabricante, ajustes en general, verificación sistema eléctrico, pruebas de funcionamiento.                                     Cambio de manguera de bomba ,calibracion de tono base,reflejos,verificacion de volumenes.</t>
  </si>
  <si>
    <t>AUTOCLAVE DE 24 LITROS CESAN</t>
  </si>
  <si>
    <t xml:space="preserve">AUTOCLAVE DE 24 LITROS SEDE NORTE </t>
  </si>
  <si>
    <t xml:space="preserve">SELLADORA DE BOLSA SEDE NORTE </t>
  </si>
  <si>
    <t xml:space="preserve">SELLADORA DE BOLSA SEDE DE LA 45 </t>
  </si>
  <si>
    <t xml:space="preserve">MAQUET </t>
  </si>
  <si>
    <t xml:space="preserve">TUTTNAUER </t>
  </si>
  <si>
    <t>EASY</t>
  </si>
  <si>
    <t>Mantenimiento preventivo y correctivo consistente en el cambio de banda o correa ,verificacion de resistencia y cambio de ser necesario,verificacion de termostato,ajuste de tension y presion de sellado,prueba de funcionamiento y puesta en marcha.</t>
  </si>
  <si>
    <t>Mantenimiento correctivo y preventivo,consistente en reinstalcion de software  en windows 10 con todas las configuraciones y puesta en marcha , verificación sistema eléctrico, ajustes, conexiones electricas de las mismas, voltaje de alimentacion, estado caja amplificadora, auriculares, conexión pc, verificacion tono burst, ce-chirp y click, verificacion funcionamiento general,mantenimiento de software,backup,calibracion  de modulos EPY,ASSR,ABRIS,DPOAE.</t>
  </si>
  <si>
    <t>Mantenimiento preventivo y correctivo consistente en el cambio de cables y electrodos,veriricacion de display,sensores,verificacion de voltajes y parametros ,ajuste de ser necesario,verificacion de tarjeta  reparacion  o cambio en caso de ser necesario</t>
  </si>
  <si>
    <t>Mantenimiento Preventivo y correctivo,consistente en el cambio de escobillas,verificacion de fusibles y cambio en caso de ser necesario,limpieza general,verificacion de contactos en tarjeta y reparacion en caso de ser necesario,prueba de funcionamiento y puesta en marcha.</t>
  </si>
  <si>
    <t>Mantenimiento      Preventivo      y correctivo, acuerdo protocolo del fabricante,    ajustes    en    genral, cambio de mangueras  del sistema neumatico,        hidraulico,cambio de 03 valvulas        reguladoras        y selectoras,  cambio 01  de   filtro  de regulador  de  presion,  cambio  de uniones y "T" neumaticas en todas las conexiones , limpieza general  de  tarjeta  electronica  y electrovalvulas,      cambio      de microswitch     de  activacion  de
succion alta y baja,cambio de boquillas de succion de alta y baja ,cambio de 04 holder neumaticos,cambio de 04 acopler borner, cambio de empaque modulo neumatico, cambio e instalacion de lampara led  con sensor de proximidad infrarrojo,cambio de pedal neumatico,verificacion de funcionamiento   del   control   de mando, tapizado general en caso de ser necesario.</t>
  </si>
  <si>
    <t>Mantenimiento preventivo y correctico,consistente en limpieza general de oculares y obejetivos,lubricacion general,cambio de bombillo,correcion de humedad en objetivos,ajuste de macro y micro garantizando el funcionamiento ,eliminacion de oxido en base,verificacion y prueba de funcionamiento.</t>
  </si>
  <si>
    <t>Mantenimiento preventivo y correctivo  de 01 autoclave ,consistente en el cambio de resistencia,cambio de empaque de puerta, cambio de interruptor de on/off, limpieza general,verificacion de componentes y accesorios prueba de funcionamiento y pusta en marcha.</t>
  </si>
  <si>
    <t>GE</t>
  </si>
  <si>
    <t>RESPONDER AED</t>
  </si>
  <si>
    <t xml:space="preserve">Mantenimiento preventivo y correctivo,consistente en el cambio de bateria,cambio de parches,limpieza general,verificacion de accesorios,prueba de funciomaiento y puesta en marcha </t>
  </si>
  <si>
    <t xml:space="preserve">UNIDAD ODONTOLOGICA SEDE NORTE </t>
  </si>
  <si>
    <t>UNIDAD ODONTOLOGICA SEDE CESAN</t>
  </si>
  <si>
    <t>Mantenimiento Preventivo y correctivo, acuerdo protocolo del fabricante, ajustes en genral, cambio de mangueras  del sitema neumatico, hidraulico,cambio de valvulas reguladoras y selectoras, cambio de filtro de regulador de presion,cambio de 03 holder y acoples borne cambio de uniones y "T" neumaticas, limpieza general de tarjeta electronica y electrovalvulas, verificacion de tarjeta electronica y rctificacion de soldaduras cambio de boquilla  de succion alta y baja, cambio de pedal neumatico,cambio de  bombillo led  ,verificacion de funcionamiento del control de mando, tapizado general en caso de ser necesario.</t>
  </si>
  <si>
    <t>Mantenimiento Preventivo y correctivo, acuerdo protocolo del fabricante, ajustes en genral, cambio de mangueras  del sitema neumatico, hidraulico,cambio de valvulas reguladoras y selectoras, cambio de filtro de regulador de presion con trampa de agua , cambio de uniones y "T" neumaticas,cambio de 03 holder y acoples borner  limpieza general de tarjeta electronica y electrovalvulas, verificacion de tarjeta electronica y rctificacion de soldaduras cambio de boquilla  de succion alta y baja, cambio de pedal neumatico,cambio acrilico lampara led  de sensor de proximidad y reparacion en caso de haber algun bombillo led quemado realizar cambio ,verificacion de funcionamiento del control de mando, tapizado general en caso de ser necesario.</t>
  </si>
  <si>
    <t>Mantenimiento preventivo y correctivo ,consistente en el cambio de resistencia,cambio de empaque de puerta, cambio de interruuptor de on/off, limpieza general,verificacion de componentes y accesorios prueba de funcionamiento y pusta en marcha.</t>
  </si>
  <si>
    <t>MANTENIMIENTO PREVENTIVO-CORRECTIVO EQUIPOS BIOMÉDICOS UNIDAD DE ATENCION BASICA LETICIA 2026</t>
  </si>
  <si>
    <t>Mantenimiento preventivo y correctivo   ,consistente en el cambio de resistencia,cambio de empaque de puerta, cambio de interruptor de on/off, limpieza general,verificacion de componentes y accesorios prueba de funcionamiento y pusta en marcha.</t>
  </si>
  <si>
    <t>Mantenimiento preventivo y correctivo ,consistente en el cambio de resistencia,cambio de empaque de puerta, cambio de interruptor de on/off, cambio de elecrovalvula de vacio de 110 NA  ,limpieza general,verificacion de componentes y accesorios prueba de funcionamiento y pusta en marcha.</t>
  </si>
  <si>
    <t xml:space="preserve">CALENTADOR DE MANTA TERMICA </t>
  </si>
  <si>
    <t>EQUATOR LEVEL 1</t>
  </si>
  <si>
    <t>EQ5000</t>
  </si>
  <si>
    <t>Mantenimiento preventivo y correctivo consistente en el cambio de filtro de aire de entrada,reparacion de falla de aseguramiento del funcionamiento del equipo,revision de la tarjeta electronica y reparacion en caso de ser necesario,prueba de funcionamiento en todos los programas de temperatura,revision del sensor de temperatura de salida de manguera,prueba de funcionamiento y puesa en marcha.</t>
  </si>
  <si>
    <t>EEMC</t>
  </si>
  <si>
    <t>PROMEDIO</t>
  </si>
  <si>
    <t>SMQ</t>
  </si>
  <si>
    <t xml:space="preserve">EQUIPO DE RAYOS X FIJO </t>
  </si>
  <si>
    <t>DRGEM</t>
  </si>
  <si>
    <t>GXR-52SD</t>
  </si>
  <si>
    <t>Mantenimiento preventivo correctivo y preventivo del equipo acuerdo protocolo del fabricante,verificacion y mantenimiento de software RAD MAX,verificacion de movimientos mecanicos y frenos del tubestand,verificacion de frenos de la mesa ,verificacion y ajuste de movimiento del bucky mural,verificacion y ajuste de movimiento de rejillas,verificacion del colimador,verificacion de voltaje de entrada ,medicion de valores de kv,mA y mas,calibracion del detector,verificacion de de gel para cables de alta,cambio de disparador  handswitch,revision de conexion  DICOM,verificacion de puertos de conexion de la estacion de trabajo,liberacion de archivos temporales,verificacion del disco duro por consola.</t>
  </si>
  <si>
    <t>IVA</t>
  </si>
  <si>
    <t>VALOR TOTAL</t>
  </si>
  <si>
    <t>MANTENIMIENTO PREVENTIVO-CORRECTIVO EQUIPOS BIOMÉDICOS UNIDAD DE ATENCION BASICA LEGIZAMO 2026</t>
  </si>
  <si>
    <t>VALOR UNITARIO</t>
  </si>
  <si>
    <t xml:space="preserve">VALOR UNITARIO </t>
  </si>
  <si>
    <t>MANTENIMIENTO PREVENTIVO-CORRECTIVO EQUIPOS BIOMÉDICOS UNIDAD DE ATENCION BASICA INIRIDA 2026</t>
  </si>
  <si>
    <t>MANTENIMIENTO PREVENTIVO-CORRECTIVO EQUIPOS BIOMÉDICOS DISPENSARIO MEDICO NIVEL II BOGOTÁ 2026</t>
  </si>
  <si>
    <t>INBICOL</t>
  </si>
  <si>
    <t>INBIOCOL</t>
  </si>
  <si>
    <t>UNIDAD</t>
  </si>
  <si>
    <t>DESCRIPCIÓN BIEN/OBRA/SERVICIO A CONTRATAR</t>
  </si>
  <si>
    <t>VALOR TOTAL NECESIDAD</t>
  </si>
  <si>
    <t>CANTIDAD DIFERENCIA FALTANTE</t>
  </si>
  <si>
    <t xml:space="preserve">% DE SATISFACCIÓN DE LA NECESIDAD </t>
  </si>
  <si>
    <t xml:space="preserve">UNIDADES REGIONAL CENTRO Y SATELITES </t>
  </si>
  <si>
    <t>PRESTACIÓN DEL SERVICIO DE MANTENIMIENTO PREVENTIVO Y CORRECTIVO DE EQUIPOS BIOMÉDICOS ESPECIALIZADOS DEL DISPENSARIO MÉDICO NIVEL II BOGOTÁ, REGIONAL CENTRO Y SUS SATELITES.</t>
  </si>
  <si>
    <t>BARRANCA</t>
  </si>
  <si>
    <t>CARREÑO</t>
  </si>
  <si>
    <t>INIRIDA</t>
  </si>
  <si>
    <t>TURBO</t>
  </si>
  <si>
    <t>LETICIA</t>
  </si>
  <si>
    <t>LEGUIZAMO</t>
  </si>
  <si>
    <t>DMBOG</t>
  </si>
  <si>
    <t xml:space="preserve">ESTIMACIÓN GENERAL </t>
  </si>
  <si>
    <t>CANTIDAD OBJETO DE ADQUISICIÓN PRESUPUESTO 2026 A COMPROMETER</t>
  </si>
  <si>
    <t>Mantenimiento Preventivo y/o correctivo, limpieza general interna y externa, verificación general de todos sus componentes eléctricos y electrónicos, limpieza y verificación de válvulas, limpieza sensores, limpieza calderín, verificación resistencias, acoples, empaques de alta temperatura, filtros.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</si>
</sst>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quot;$&quot;\ * #,##0_-;\-&quot;$&quot;\ * #,##0_-;_-&quot;$&quot;\ * &quot;-&quot;??_-;_-@_-"/>
    <numFmt numFmtId="165" formatCode="&quot;$&quot;\ #,##0.00"/>
    <numFmt numFmtId="166" formatCode="[$$-240A]\ #,##0.00"/>
  </numFmts>
  <fonts count="15">
    <font>
      <sz val="11"/>
      <color theme="1"/>
      <name val="Calibri"/>
      <charset val="134"/>
      <scheme val="minor"/>
    </font>
    <font>
      <sz val="11"/>
      <color theme="1"/>
      <name val="Calibri"/>
      <family val="2"/>
      <scheme val="minor"/>
    </font>
    <font>
      <sz val="11"/>
      <color theme="1"/>
      <name val="Calibri"/>
      <family val="2"/>
      <scheme val="minor"/>
    </font>
    <font>
      <b/>
      <sz val="8"/>
      <color theme="1"/>
      <name val="Arial"/>
      <family val="2"/>
    </font>
    <font>
      <sz val="8"/>
      <color theme="1"/>
      <name val="Arial"/>
      <family val="2"/>
    </font>
    <font>
      <sz val="11"/>
      <color theme="1"/>
      <name val="Calibri"/>
      <family val="2"/>
      <scheme val="minor"/>
    </font>
    <font>
      <sz val="8"/>
      <color rgb="FF000000"/>
      <name val="Arial"/>
      <family val="2"/>
    </font>
    <font>
      <sz val="10"/>
      <name val="Arial"/>
      <family val="2"/>
    </font>
    <font>
      <b/>
      <sz val="8"/>
      <name val="Arial"/>
      <family val="2"/>
    </font>
    <font>
      <sz val="11"/>
      <color theme="1"/>
      <name val="Calibri"/>
      <charset val="134"/>
      <scheme val="minor"/>
    </font>
    <font>
      <b/>
      <sz val="12"/>
      <color theme="1"/>
      <name val="Century Gothic"/>
      <family val="2"/>
    </font>
    <font>
      <sz val="12"/>
      <color rgb="FF000000"/>
      <name val="Century Gothic"/>
      <family val="2"/>
    </font>
    <font>
      <sz val="12"/>
      <color theme="1"/>
      <name val="Century Gothic"/>
      <family val="2"/>
    </font>
    <font>
      <b/>
      <sz val="18"/>
      <color theme="1"/>
      <name val="Century Gothic"/>
      <family val="2"/>
    </font>
    <font>
      <sz val="12"/>
      <color rgb="FFFF0000"/>
      <name val="Century Gothic"/>
      <family val="2"/>
    </font>
  </fonts>
  <fills count="4">
    <fill>
      <patternFill patternType="none"/>
    </fill>
    <fill>
      <patternFill patternType="gray125"/>
    </fill>
    <fill>
      <patternFill patternType="solid">
        <fgColor theme="0" tint="-0.249977111117893"/>
        <bgColor indexed="64"/>
      </patternFill>
    </fill>
    <fill>
      <patternFill patternType="solid">
        <fgColor theme="4" tint="0.39997558519241921"/>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s>
  <cellStyleXfs count="6">
    <xf numFmtId="0" fontId="0" fillId="0" borderId="0"/>
    <xf numFmtId="44" fontId="5" fillId="0" borderId="0" applyFont="0" applyFill="0" applyBorder="0" applyAlignment="0" applyProtection="0"/>
    <xf numFmtId="0" fontId="7" fillId="0" borderId="0"/>
    <xf numFmtId="0" fontId="7" fillId="0" borderId="0"/>
    <xf numFmtId="44" fontId="2" fillId="0" borderId="0" applyFont="0" applyFill="0" applyBorder="0" applyAlignment="0" applyProtection="0"/>
    <xf numFmtId="9" fontId="9" fillId="0" borderId="0" applyFont="0" applyFill="0" applyBorder="0" applyAlignment="0" applyProtection="0"/>
  </cellStyleXfs>
  <cellXfs count="90">
    <xf numFmtId="0" fontId="0" fillId="0" borderId="0" xfId="0"/>
    <xf numFmtId="0" fontId="4" fillId="0" borderId="0" xfId="0" applyFont="1" applyAlignment="1">
      <alignment horizontal="center" vertical="center" wrapText="1"/>
    </xf>
    <xf numFmtId="0" fontId="4" fillId="0" borderId="0" xfId="0" applyFont="1" applyAlignment="1">
      <alignment vertical="center" wrapText="1"/>
    </xf>
    <xf numFmtId="0" fontId="4" fillId="0" borderId="0" xfId="0" applyFont="1" applyFill="1" applyAlignment="1">
      <alignment vertical="center" wrapText="1"/>
    </xf>
    <xf numFmtId="0" fontId="3" fillId="2" borderId="1" xfId="0" applyFont="1" applyFill="1" applyBorder="1" applyAlignment="1">
      <alignment horizontal="center" vertical="center" wrapText="1"/>
    </xf>
    <xf numFmtId="0" fontId="4" fillId="0" borderId="0" xfId="0" applyFont="1" applyBorder="1" applyAlignment="1">
      <alignment vertical="center" wrapText="1"/>
    </xf>
    <xf numFmtId="0" fontId="3" fillId="2" borderId="2" xfId="0" applyFont="1" applyFill="1" applyBorder="1" applyAlignment="1">
      <alignment horizontal="center" vertical="center" wrapText="1"/>
    </xf>
    <xf numFmtId="0" fontId="3" fillId="2" borderId="1" xfId="0" applyFont="1" applyFill="1" applyBorder="1" applyAlignment="1">
      <alignment horizontal="center" vertical="center" textRotation="180" wrapText="1"/>
    </xf>
    <xf numFmtId="0" fontId="3" fillId="2" borderId="1" xfId="0" applyFont="1" applyFill="1" applyBorder="1" applyAlignment="1">
      <alignment horizontal="center" vertical="center" wrapText="1"/>
    </xf>
    <xf numFmtId="0" fontId="4" fillId="0" borderId="1" xfId="0" applyFont="1" applyBorder="1" applyAlignment="1">
      <alignment vertical="center" wrapText="1"/>
    </xf>
    <xf numFmtId="0" fontId="4"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textRotation="180" wrapText="1"/>
    </xf>
    <xf numFmtId="0" fontId="10" fillId="3" borderId="1" xfId="0" applyFont="1" applyFill="1" applyBorder="1" applyAlignment="1">
      <alignment horizontal="center" vertical="center" wrapText="1"/>
    </xf>
    <xf numFmtId="0" fontId="10" fillId="0" borderId="1" xfId="0" applyFont="1" applyBorder="1" applyAlignment="1">
      <alignment horizontal="center" vertical="center" wrapText="1"/>
    </xf>
    <xf numFmtId="44" fontId="12" fillId="0" borderId="1" xfId="1" applyFont="1" applyBorder="1" applyAlignment="1">
      <alignment horizontal="center" vertical="center"/>
    </xf>
    <xf numFmtId="166" fontId="12" fillId="0" borderId="1" xfId="0" applyNumberFormat="1" applyFont="1" applyFill="1" applyBorder="1" applyAlignment="1">
      <alignment horizontal="center" vertical="center" wrapText="1"/>
    </xf>
    <xf numFmtId="10" fontId="13" fillId="0" borderId="1" xfId="5" applyNumberFormat="1" applyFont="1" applyBorder="1" applyAlignment="1">
      <alignment horizontal="center" vertical="center"/>
    </xf>
    <xf numFmtId="2" fontId="13" fillId="0" borderId="1" xfId="5" applyNumberFormat="1" applyFont="1" applyBorder="1" applyAlignment="1">
      <alignment horizontal="center" vertical="center"/>
    </xf>
    <xf numFmtId="43" fontId="0" fillId="0" borderId="0" xfId="0" applyNumberFormat="1"/>
    <xf numFmtId="44" fontId="0" fillId="0" borderId="0" xfId="1" applyFont="1"/>
    <xf numFmtId="2" fontId="0" fillId="0" borderId="0" xfId="0" applyNumberFormat="1"/>
    <xf numFmtId="44" fontId="14" fillId="0" borderId="1" xfId="1" applyFont="1" applyBorder="1" applyAlignment="1">
      <alignment horizontal="center" vertical="center"/>
    </xf>
    <xf numFmtId="166" fontId="14" fillId="0" borderId="1" xfId="0" applyNumberFormat="1" applyFont="1" applyBorder="1" applyAlignment="1">
      <alignment horizontal="center" vertical="center"/>
    </xf>
    <xf numFmtId="165" fontId="4" fillId="0" borderId="0" xfId="0" applyNumberFormat="1" applyFont="1" applyAlignment="1">
      <alignment vertical="center" wrapText="1"/>
    </xf>
    <xf numFmtId="165" fontId="4" fillId="0" borderId="0" xfId="0" applyNumberFormat="1" applyFont="1" applyBorder="1" applyAlignment="1">
      <alignment vertical="center" wrapText="1"/>
    </xf>
    <xf numFmtId="0" fontId="1" fillId="0" borderId="0" xfId="0" applyFont="1"/>
    <xf numFmtId="0" fontId="12" fillId="0" borderId="0" xfId="0" applyFont="1"/>
    <xf numFmtId="44" fontId="12" fillId="0" borderId="0" xfId="1" applyFont="1" applyAlignment="1">
      <alignment vertical="center" wrapText="1"/>
    </xf>
    <xf numFmtId="44" fontId="12" fillId="0" borderId="0" xfId="1" applyFont="1"/>
    <xf numFmtId="44" fontId="12" fillId="0" borderId="0" xfId="0" applyNumberFormat="1" applyFont="1"/>
    <xf numFmtId="0" fontId="12" fillId="0" borderId="0" xfId="0" applyFont="1" applyAlignment="1">
      <alignment horizontal="right" vertical="center"/>
    </xf>
    <xf numFmtId="0" fontId="11" fillId="0" borderId="1" xfId="0" applyFont="1" applyBorder="1" applyAlignment="1">
      <alignment horizontal="center" vertical="center" wrapText="1"/>
    </xf>
    <xf numFmtId="0" fontId="10" fillId="3"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 xfId="0" applyFont="1" applyFill="1" applyBorder="1" applyAlignment="1">
      <alignment horizontal="center" vertical="center" textRotation="180" wrapText="1"/>
    </xf>
    <xf numFmtId="0" fontId="3" fillId="2" borderId="1"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justify" vertical="center" wrapText="1"/>
    </xf>
    <xf numFmtId="165" fontId="6" fillId="0" borderId="1" xfId="1" applyNumberFormat="1" applyFont="1" applyFill="1" applyBorder="1" applyAlignment="1">
      <alignment horizontal="right" vertical="center" wrapText="1"/>
    </xf>
    <xf numFmtId="164" fontId="4" fillId="0" borderId="1" xfId="0" applyNumberFormat="1" applyFont="1" applyFill="1" applyBorder="1" applyAlignment="1">
      <alignment vertical="center" wrapText="1"/>
    </xf>
    <xf numFmtId="165" fontId="4" fillId="0" borderId="1" xfId="0" applyNumberFormat="1" applyFont="1" applyFill="1" applyBorder="1" applyAlignment="1">
      <alignment vertical="center" wrapText="1"/>
    </xf>
    <xf numFmtId="0" fontId="8" fillId="0" borderId="1" xfId="0" applyFont="1" applyFill="1" applyBorder="1" applyAlignment="1">
      <alignment horizontal="center" vertical="center" wrapText="1"/>
    </xf>
    <xf numFmtId="1" fontId="8" fillId="0" borderId="1" xfId="0" applyNumberFormat="1" applyFont="1" applyFill="1" applyBorder="1" applyAlignment="1">
      <alignment horizontal="center" vertical="center" wrapText="1"/>
    </xf>
    <xf numFmtId="0" fontId="4" fillId="0" borderId="7" xfId="0" applyFont="1" applyFill="1" applyBorder="1" applyAlignment="1">
      <alignment horizontal="center" vertical="center" wrapText="1"/>
    </xf>
    <xf numFmtId="0" fontId="3" fillId="0" borderId="7" xfId="0" applyFont="1" applyFill="1" applyBorder="1" applyAlignment="1">
      <alignment horizontal="center" vertical="center" wrapText="1"/>
    </xf>
    <xf numFmtId="44" fontId="6" fillId="0" borderId="1" xfId="1" applyFont="1" applyFill="1" applyBorder="1" applyAlignment="1">
      <alignment horizontal="right" vertical="center" wrapText="1"/>
    </xf>
    <xf numFmtId="0" fontId="4" fillId="0" borderId="6"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4" fillId="0" borderId="1" xfId="0" applyFont="1" applyFill="1" applyBorder="1" applyAlignment="1">
      <alignment vertical="center" wrapText="1"/>
    </xf>
    <xf numFmtId="165" fontId="4" fillId="0" borderId="1" xfId="0" applyNumberFormat="1" applyFont="1" applyFill="1" applyBorder="1" applyAlignment="1">
      <alignment horizontal="center" vertical="center" wrapText="1"/>
    </xf>
    <xf numFmtId="164" fontId="6" fillId="0" borderId="1" xfId="1" applyNumberFormat="1" applyFont="1" applyFill="1" applyBorder="1" applyAlignment="1">
      <alignment horizontal="right" vertical="center" wrapText="1"/>
    </xf>
    <xf numFmtId="0" fontId="8" fillId="0" borderId="1" xfId="0" applyFont="1" applyFill="1" applyBorder="1" applyAlignment="1">
      <alignment horizontal="center" vertical="justify"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left" wrapText="1"/>
    </xf>
    <xf numFmtId="164" fontId="6" fillId="0" borderId="1" xfId="1" applyNumberFormat="1" applyFont="1" applyFill="1" applyBorder="1" applyAlignment="1">
      <alignment vertical="center" wrapText="1"/>
    </xf>
    <xf numFmtId="0" fontId="3" fillId="2" borderId="1" xfId="0" applyNumberFormat="1" applyFont="1" applyFill="1" applyBorder="1" applyAlignment="1">
      <alignment horizontal="center" vertical="center" wrapText="1"/>
    </xf>
    <xf numFmtId="0" fontId="0" fillId="0" borderId="0" xfId="0" applyNumberFormat="1"/>
    <xf numFmtId="0" fontId="3" fillId="2" borderId="1" xfId="0" applyNumberFormat="1" applyFont="1" applyFill="1" applyBorder="1" applyAlignment="1">
      <alignment horizontal="center" vertical="center" textRotation="180" wrapText="1"/>
    </xf>
    <xf numFmtId="0" fontId="4"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justify" vertical="center" wrapText="1"/>
    </xf>
    <xf numFmtId="0" fontId="4" fillId="0" borderId="1" xfId="0" applyNumberFormat="1" applyFont="1" applyFill="1" applyBorder="1" applyAlignment="1">
      <alignment vertical="center" wrapText="1"/>
    </xf>
    <xf numFmtId="0"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justify" wrapText="1"/>
    </xf>
    <xf numFmtId="0" fontId="4"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wrapText="1"/>
    </xf>
    <xf numFmtId="44" fontId="3" fillId="2" borderId="1" xfId="1" applyFont="1" applyFill="1" applyBorder="1" applyAlignment="1">
      <alignment horizontal="center" vertical="center" wrapText="1"/>
    </xf>
    <xf numFmtId="44" fontId="3" fillId="2" borderId="1" xfId="1" applyFont="1" applyFill="1" applyBorder="1" applyAlignment="1">
      <alignment horizontal="center" vertical="center" wrapText="1"/>
    </xf>
    <xf numFmtId="44" fontId="4" fillId="0" borderId="1" xfId="1" applyFont="1" applyFill="1" applyBorder="1" applyAlignment="1">
      <alignment vertical="center" wrapText="1"/>
    </xf>
    <xf numFmtId="44" fontId="6" fillId="0" borderId="1" xfId="1" applyFont="1" applyFill="1" applyBorder="1" applyAlignment="1">
      <alignment vertical="center" wrapText="1"/>
    </xf>
    <xf numFmtId="44" fontId="4" fillId="0" borderId="1" xfId="1" applyFont="1" applyFill="1" applyBorder="1" applyAlignment="1">
      <alignment horizontal="center" vertical="center" wrapText="1"/>
    </xf>
    <xf numFmtId="165" fontId="4" fillId="0" borderId="2" xfId="0" applyNumberFormat="1" applyFont="1" applyFill="1" applyBorder="1" applyAlignment="1">
      <alignment vertical="center" wrapText="1"/>
    </xf>
    <xf numFmtId="0" fontId="4" fillId="0" borderId="5" xfId="0" applyFont="1" applyFill="1" applyBorder="1" applyAlignment="1">
      <alignment horizontal="center" vertical="center" wrapText="1"/>
    </xf>
    <xf numFmtId="0" fontId="3" fillId="0" borderId="5" xfId="0" applyFont="1" applyFill="1" applyBorder="1" applyAlignment="1">
      <alignment horizontal="center" vertical="center" wrapText="1"/>
    </xf>
    <xf numFmtId="165" fontId="4" fillId="0" borderId="0" xfId="0" applyNumberFormat="1" applyFont="1" applyFill="1" applyAlignment="1">
      <alignment vertical="center" wrapText="1"/>
    </xf>
  </cellXfs>
  <cellStyles count="6">
    <cellStyle name="Moneda" xfId="1" builtinId="4"/>
    <cellStyle name="Moneda 3" xfId="4" xr:uid="{00000000-0005-0000-0000-000001000000}"/>
    <cellStyle name="Normal" xfId="0" builtinId="0"/>
    <cellStyle name="Normal 2" xfId="2" xr:uid="{00000000-0005-0000-0000-000003000000}"/>
    <cellStyle name="Normal 3" xfId="3" xr:uid="{00000000-0005-0000-0000-000004000000}"/>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3</xdr:row>
      <xdr:rowOff>0</xdr:rowOff>
    </xdr:from>
    <xdr:to>
      <xdr:col>6</xdr:col>
      <xdr:colOff>304800</xdr:colOff>
      <xdr:row>3</xdr:row>
      <xdr:rowOff>304800</xdr:rowOff>
    </xdr:to>
    <xdr:sp macro="" textlink="">
      <xdr:nvSpPr>
        <xdr:cNvPr id="2" name="AutoShape 1">
          <a:extLst>
            <a:ext uri="{FF2B5EF4-FFF2-40B4-BE49-F238E27FC236}">
              <a16:creationId xmlns:a16="http://schemas.microsoft.com/office/drawing/2014/main" id="{5F45A93B-541F-4744-9A09-D2DB80DD8479}"/>
            </a:ext>
          </a:extLst>
        </xdr:cNvPr>
        <xdr:cNvSpPr>
          <a:spLocks noChangeAspect="1" noChangeArrowheads="1"/>
        </xdr:cNvSpPr>
      </xdr:nvSpPr>
      <xdr:spPr bwMode="auto">
        <a:xfrm>
          <a:off x="16459200" y="3724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3</xdr:row>
      <xdr:rowOff>0</xdr:rowOff>
    </xdr:from>
    <xdr:to>
      <xdr:col>6</xdr:col>
      <xdr:colOff>304800</xdr:colOff>
      <xdr:row>3</xdr:row>
      <xdr:rowOff>304800</xdr:rowOff>
    </xdr:to>
    <xdr:sp macro="" textlink="">
      <xdr:nvSpPr>
        <xdr:cNvPr id="3" name="AutoShape 1">
          <a:extLst>
            <a:ext uri="{FF2B5EF4-FFF2-40B4-BE49-F238E27FC236}">
              <a16:creationId xmlns:a16="http://schemas.microsoft.com/office/drawing/2014/main" id="{F14DA273-B2FE-45DA-B899-54BF1132891F}"/>
            </a:ext>
          </a:extLst>
        </xdr:cNvPr>
        <xdr:cNvSpPr>
          <a:spLocks noChangeAspect="1" noChangeArrowheads="1"/>
        </xdr:cNvSpPr>
      </xdr:nvSpPr>
      <xdr:spPr bwMode="auto">
        <a:xfrm>
          <a:off x="16459200" y="3724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6</xdr:col>
      <xdr:colOff>0</xdr:colOff>
      <xdr:row>4</xdr:row>
      <xdr:rowOff>0</xdr:rowOff>
    </xdr:from>
    <xdr:ext cx="304800" cy="304800"/>
    <xdr:sp macro="" textlink="">
      <xdr:nvSpPr>
        <xdr:cNvPr id="4" name="AutoShape 1">
          <a:extLst>
            <a:ext uri="{FF2B5EF4-FFF2-40B4-BE49-F238E27FC236}">
              <a16:creationId xmlns:a16="http://schemas.microsoft.com/office/drawing/2014/main" id="{73549E38-9DED-4D65-802D-9D5DFD635949}"/>
            </a:ext>
          </a:extLst>
        </xdr:cNvPr>
        <xdr:cNvSpPr>
          <a:spLocks noChangeAspect="1" noChangeArrowheads="1"/>
        </xdr:cNvSpPr>
      </xdr:nvSpPr>
      <xdr:spPr bwMode="auto">
        <a:xfrm>
          <a:off x="16459200" y="4953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xdr:row>
      <xdr:rowOff>0</xdr:rowOff>
    </xdr:from>
    <xdr:ext cx="304800" cy="304800"/>
    <xdr:sp macro="" textlink="">
      <xdr:nvSpPr>
        <xdr:cNvPr id="5" name="AutoShape 1">
          <a:extLst>
            <a:ext uri="{FF2B5EF4-FFF2-40B4-BE49-F238E27FC236}">
              <a16:creationId xmlns:a16="http://schemas.microsoft.com/office/drawing/2014/main" id="{DF8ACF31-F24E-4FBB-8226-B356F60B6424}"/>
            </a:ext>
          </a:extLst>
        </xdr:cNvPr>
        <xdr:cNvSpPr>
          <a:spLocks noChangeAspect="1" noChangeArrowheads="1"/>
        </xdr:cNvSpPr>
      </xdr:nvSpPr>
      <xdr:spPr bwMode="auto">
        <a:xfrm>
          <a:off x="16459200" y="4953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xdr:row>
      <xdr:rowOff>0</xdr:rowOff>
    </xdr:from>
    <xdr:ext cx="304800" cy="304800"/>
    <xdr:sp macro="" textlink="">
      <xdr:nvSpPr>
        <xdr:cNvPr id="6" name="AutoShape 1">
          <a:extLst>
            <a:ext uri="{FF2B5EF4-FFF2-40B4-BE49-F238E27FC236}">
              <a16:creationId xmlns:a16="http://schemas.microsoft.com/office/drawing/2014/main" id="{956C4880-F4B1-4A31-AB9E-06CAE16684DB}"/>
            </a:ext>
          </a:extLst>
        </xdr:cNvPr>
        <xdr:cNvSpPr>
          <a:spLocks noChangeAspect="1" noChangeArrowheads="1"/>
        </xdr:cNvSpPr>
      </xdr:nvSpPr>
      <xdr:spPr bwMode="auto">
        <a:xfrm>
          <a:off x="16459200" y="6200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xdr:row>
      <xdr:rowOff>0</xdr:rowOff>
    </xdr:from>
    <xdr:ext cx="304800" cy="304800"/>
    <xdr:sp macro="" textlink="">
      <xdr:nvSpPr>
        <xdr:cNvPr id="7" name="AutoShape 1">
          <a:extLst>
            <a:ext uri="{FF2B5EF4-FFF2-40B4-BE49-F238E27FC236}">
              <a16:creationId xmlns:a16="http://schemas.microsoft.com/office/drawing/2014/main" id="{E8E23F59-80A8-4975-A3DE-ED79A59B7ED9}"/>
            </a:ext>
          </a:extLst>
        </xdr:cNvPr>
        <xdr:cNvSpPr>
          <a:spLocks noChangeAspect="1" noChangeArrowheads="1"/>
        </xdr:cNvSpPr>
      </xdr:nvSpPr>
      <xdr:spPr bwMode="auto">
        <a:xfrm>
          <a:off x="16459200" y="6200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8" name="AutoShape 1">
          <a:extLst>
            <a:ext uri="{FF2B5EF4-FFF2-40B4-BE49-F238E27FC236}">
              <a16:creationId xmlns:a16="http://schemas.microsoft.com/office/drawing/2014/main" id="{EED0BADD-2F20-43A6-96AE-95C2CB5B5D49}"/>
            </a:ext>
          </a:extLst>
        </xdr:cNvPr>
        <xdr:cNvSpPr>
          <a:spLocks noChangeAspect="1" noChangeArrowheads="1"/>
        </xdr:cNvSpPr>
      </xdr:nvSpPr>
      <xdr:spPr bwMode="auto">
        <a:xfrm>
          <a:off x="16459200" y="7534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9" name="AutoShape 1">
          <a:extLst>
            <a:ext uri="{FF2B5EF4-FFF2-40B4-BE49-F238E27FC236}">
              <a16:creationId xmlns:a16="http://schemas.microsoft.com/office/drawing/2014/main" id="{DF56281C-2959-4E1A-A49A-1FE723376AD6}"/>
            </a:ext>
          </a:extLst>
        </xdr:cNvPr>
        <xdr:cNvSpPr>
          <a:spLocks noChangeAspect="1" noChangeArrowheads="1"/>
        </xdr:cNvSpPr>
      </xdr:nvSpPr>
      <xdr:spPr bwMode="auto">
        <a:xfrm>
          <a:off x="16459200" y="7534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0" name="AutoShape 1">
          <a:extLst>
            <a:ext uri="{FF2B5EF4-FFF2-40B4-BE49-F238E27FC236}">
              <a16:creationId xmlns:a16="http://schemas.microsoft.com/office/drawing/2014/main" id="{8E1A44AE-4CB1-435B-B207-80B5BCFCCCE1}"/>
            </a:ext>
          </a:extLst>
        </xdr:cNvPr>
        <xdr:cNvSpPr>
          <a:spLocks noChangeAspect="1" noChangeArrowheads="1"/>
        </xdr:cNvSpPr>
      </xdr:nvSpPr>
      <xdr:spPr bwMode="auto">
        <a:xfrm>
          <a:off x="16459200" y="847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1" name="AutoShape 1">
          <a:extLst>
            <a:ext uri="{FF2B5EF4-FFF2-40B4-BE49-F238E27FC236}">
              <a16:creationId xmlns:a16="http://schemas.microsoft.com/office/drawing/2014/main" id="{81AE2AC0-B563-406C-AC29-E4418EEE9DA1}"/>
            </a:ext>
          </a:extLst>
        </xdr:cNvPr>
        <xdr:cNvSpPr>
          <a:spLocks noChangeAspect="1" noChangeArrowheads="1"/>
        </xdr:cNvSpPr>
      </xdr:nvSpPr>
      <xdr:spPr bwMode="auto">
        <a:xfrm>
          <a:off x="16459200" y="847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xdr:row>
      <xdr:rowOff>0</xdr:rowOff>
    </xdr:from>
    <xdr:ext cx="304800" cy="304800"/>
    <xdr:sp macro="" textlink="">
      <xdr:nvSpPr>
        <xdr:cNvPr id="12" name="AutoShape 1">
          <a:extLst>
            <a:ext uri="{FF2B5EF4-FFF2-40B4-BE49-F238E27FC236}">
              <a16:creationId xmlns:a16="http://schemas.microsoft.com/office/drawing/2014/main" id="{DD41A8AF-4A5F-4BAF-A33D-A9E9232049A1}"/>
            </a:ext>
          </a:extLst>
        </xdr:cNvPr>
        <xdr:cNvSpPr>
          <a:spLocks noChangeAspect="1" noChangeArrowheads="1"/>
        </xdr:cNvSpPr>
      </xdr:nvSpPr>
      <xdr:spPr bwMode="auto">
        <a:xfrm>
          <a:off x="16459200" y="942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xdr:row>
      <xdr:rowOff>0</xdr:rowOff>
    </xdr:from>
    <xdr:ext cx="304800" cy="304800"/>
    <xdr:sp macro="" textlink="">
      <xdr:nvSpPr>
        <xdr:cNvPr id="13" name="AutoShape 1">
          <a:extLst>
            <a:ext uri="{FF2B5EF4-FFF2-40B4-BE49-F238E27FC236}">
              <a16:creationId xmlns:a16="http://schemas.microsoft.com/office/drawing/2014/main" id="{A69B481D-ABB7-4614-B1EF-15AC23E93035}"/>
            </a:ext>
          </a:extLst>
        </xdr:cNvPr>
        <xdr:cNvSpPr>
          <a:spLocks noChangeAspect="1" noChangeArrowheads="1"/>
        </xdr:cNvSpPr>
      </xdr:nvSpPr>
      <xdr:spPr bwMode="auto">
        <a:xfrm>
          <a:off x="16459200" y="942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xdr:row>
      <xdr:rowOff>0</xdr:rowOff>
    </xdr:from>
    <xdr:ext cx="304800" cy="304800"/>
    <xdr:sp macro="" textlink="">
      <xdr:nvSpPr>
        <xdr:cNvPr id="14" name="AutoShape 1">
          <a:extLst>
            <a:ext uri="{FF2B5EF4-FFF2-40B4-BE49-F238E27FC236}">
              <a16:creationId xmlns:a16="http://schemas.microsoft.com/office/drawing/2014/main" id="{D25E13B2-5232-48B7-A540-F71343D3D2B6}"/>
            </a:ext>
          </a:extLst>
        </xdr:cNvPr>
        <xdr:cNvSpPr>
          <a:spLocks noChangeAspect="1" noChangeArrowheads="1"/>
        </xdr:cNvSpPr>
      </xdr:nvSpPr>
      <xdr:spPr bwMode="auto">
        <a:xfrm>
          <a:off x="16459200" y="10363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xdr:row>
      <xdr:rowOff>0</xdr:rowOff>
    </xdr:from>
    <xdr:ext cx="304800" cy="304800"/>
    <xdr:sp macro="" textlink="">
      <xdr:nvSpPr>
        <xdr:cNvPr id="15" name="AutoShape 1">
          <a:extLst>
            <a:ext uri="{FF2B5EF4-FFF2-40B4-BE49-F238E27FC236}">
              <a16:creationId xmlns:a16="http://schemas.microsoft.com/office/drawing/2014/main" id="{75C97134-ED8E-4BCD-BD0D-C7DCA01398F9}"/>
            </a:ext>
          </a:extLst>
        </xdr:cNvPr>
        <xdr:cNvSpPr>
          <a:spLocks noChangeAspect="1" noChangeArrowheads="1"/>
        </xdr:cNvSpPr>
      </xdr:nvSpPr>
      <xdr:spPr bwMode="auto">
        <a:xfrm>
          <a:off x="16459200" y="10363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10</xdr:row>
      <xdr:rowOff>0</xdr:rowOff>
    </xdr:from>
    <xdr:ext cx="304800" cy="304800"/>
    <xdr:sp macro="" textlink="">
      <xdr:nvSpPr>
        <xdr:cNvPr id="16" name="AutoShape 1">
          <a:extLst>
            <a:ext uri="{FF2B5EF4-FFF2-40B4-BE49-F238E27FC236}">
              <a16:creationId xmlns:a16="http://schemas.microsoft.com/office/drawing/2014/main" id="{8753198E-7B49-4E40-BFDD-8461209EC0F0}"/>
            </a:ext>
          </a:extLst>
        </xdr:cNvPr>
        <xdr:cNvSpPr>
          <a:spLocks noChangeAspect="1" noChangeArrowheads="1"/>
        </xdr:cNvSpPr>
      </xdr:nvSpPr>
      <xdr:spPr bwMode="auto">
        <a:xfrm>
          <a:off x="16459200" y="1130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10</xdr:row>
      <xdr:rowOff>0</xdr:rowOff>
    </xdr:from>
    <xdr:ext cx="304800" cy="304800"/>
    <xdr:sp macro="" textlink="">
      <xdr:nvSpPr>
        <xdr:cNvPr id="17" name="AutoShape 1">
          <a:extLst>
            <a:ext uri="{FF2B5EF4-FFF2-40B4-BE49-F238E27FC236}">
              <a16:creationId xmlns:a16="http://schemas.microsoft.com/office/drawing/2014/main" id="{ACC61757-76CB-4230-A30F-FF19F22BD8C8}"/>
            </a:ext>
          </a:extLst>
        </xdr:cNvPr>
        <xdr:cNvSpPr>
          <a:spLocks noChangeAspect="1" noChangeArrowheads="1"/>
        </xdr:cNvSpPr>
      </xdr:nvSpPr>
      <xdr:spPr bwMode="auto">
        <a:xfrm>
          <a:off x="16459200" y="1130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11</xdr:row>
      <xdr:rowOff>0</xdr:rowOff>
    </xdr:from>
    <xdr:ext cx="304800" cy="304800"/>
    <xdr:sp macro="" textlink="">
      <xdr:nvSpPr>
        <xdr:cNvPr id="18" name="AutoShape 1">
          <a:extLst>
            <a:ext uri="{FF2B5EF4-FFF2-40B4-BE49-F238E27FC236}">
              <a16:creationId xmlns:a16="http://schemas.microsoft.com/office/drawing/2014/main" id="{54581AD4-E317-47DF-8694-0DBE3D10685A}"/>
            </a:ext>
          </a:extLst>
        </xdr:cNvPr>
        <xdr:cNvSpPr>
          <a:spLocks noChangeAspect="1" noChangeArrowheads="1"/>
        </xdr:cNvSpPr>
      </xdr:nvSpPr>
      <xdr:spPr bwMode="auto">
        <a:xfrm>
          <a:off x="16459200" y="12249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11</xdr:row>
      <xdr:rowOff>0</xdr:rowOff>
    </xdr:from>
    <xdr:ext cx="304800" cy="304800"/>
    <xdr:sp macro="" textlink="">
      <xdr:nvSpPr>
        <xdr:cNvPr id="19" name="AutoShape 1">
          <a:extLst>
            <a:ext uri="{FF2B5EF4-FFF2-40B4-BE49-F238E27FC236}">
              <a16:creationId xmlns:a16="http://schemas.microsoft.com/office/drawing/2014/main" id="{A52CE121-9E6E-4672-ADDA-7231622D1596}"/>
            </a:ext>
          </a:extLst>
        </xdr:cNvPr>
        <xdr:cNvSpPr>
          <a:spLocks noChangeAspect="1" noChangeArrowheads="1"/>
        </xdr:cNvSpPr>
      </xdr:nvSpPr>
      <xdr:spPr bwMode="auto">
        <a:xfrm>
          <a:off x="16459200" y="12249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12</xdr:row>
      <xdr:rowOff>0</xdr:rowOff>
    </xdr:from>
    <xdr:ext cx="304800" cy="304800"/>
    <xdr:sp macro="" textlink="">
      <xdr:nvSpPr>
        <xdr:cNvPr id="20" name="AutoShape 1">
          <a:extLst>
            <a:ext uri="{FF2B5EF4-FFF2-40B4-BE49-F238E27FC236}">
              <a16:creationId xmlns:a16="http://schemas.microsoft.com/office/drawing/2014/main" id="{4A2EE869-2E52-45CD-8D9D-A82EC13EA665}"/>
            </a:ext>
          </a:extLst>
        </xdr:cNvPr>
        <xdr:cNvSpPr>
          <a:spLocks noChangeAspect="1" noChangeArrowheads="1"/>
        </xdr:cNvSpPr>
      </xdr:nvSpPr>
      <xdr:spPr bwMode="auto">
        <a:xfrm>
          <a:off x="16459200" y="13192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12</xdr:row>
      <xdr:rowOff>0</xdr:rowOff>
    </xdr:from>
    <xdr:ext cx="304800" cy="304800"/>
    <xdr:sp macro="" textlink="">
      <xdr:nvSpPr>
        <xdr:cNvPr id="21" name="AutoShape 1">
          <a:extLst>
            <a:ext uri="{FF2B5EF4-FFF2-40B4-BE49-F238E27FC236}">
              <a16:creationId xmlns:a16="http://schemas.microsoft.com/office/drawing/2014/main" id="{D750A0A1-65AA-4FCD-B04C-AA1D069C53D5}"/>
            </a:ext>
          </a:extLst>
        </xdr:cNvPr>
        <xdr:cNvSpPr>
          <a:spLocks noChangeAspect="1" noChangeArrowheads="1"/>
        </xdr:cNvSpPr>
      </xdr:nvSpPr>
      <xdr:spPr bwMode="auto">
        <a:xfrm>
          <a:off x="16459200" y="13192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13</xdr:row>
      <xdr:rowOff>0</xdr:rowOff>
    </xdr:from>
    <xdr:ext cx="304800" cy="304800"/>
    <xdr:sp macro="" textlink="">
      <xdr:nvSpPr>
        <xdr:cNvPr id="22" name="AutoShape 1">
          <a:extLst>
            <a:ext uri="{FF2B5EF4-FFF2-40B4-BE49-F238E27FC236}">
              <a16:creationId xmlns:a16="http://schemas.microsoft.com/office/drawing/2014/main" id="{07831D27-DE98-4FD7-8FCB-16F5A7DBE4A5}"/>
            </a:ext>
          </a:extLst>
        </xdr:cNvPr>
        <xdr:cNvSpPr>
          <a:spLocks noChangeAspect="1" noChangeArrowheads="1"/>
        </xdr:cNvSpPr>
      </xdr:nvSpPr>
      <xdr:spPr bwMode="auto">
        <a:xfrm>
          <a:off x="16459200" y="13982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13</xdr:row>
      <xdr:rowOff>0</xdr:rowOff>
    </xdr:from>
    <xdr:ext cx="304800" cy="304800"/>
    <xdr:sp macro="" textlink="">
      <xdr:nvSpPr>
        <xdr:cNvPr id="23" name="AutoShape 1">
          <a:extLst>
            <a:ext uri="{FF2B5EF4-FFF2-40B4-BE49-F238E27FC236}">
              <a16:creationId xmlns:a16="http://schemas.microsoft.com/office/drawing/2014/main" id="{8C33153E-B559-4DB1-830E-5EBD0A054B70}"/>
            </a:ext>
          </a:extLst>
        </xdr:cNvPr>
        <xdr:cNvSpPr>
          <a:spLocks noChangeAspect="1" noChangeArrowheads="1"/>
        </xdr:cNvSpPr>
      </xdr:nvSpPr>
      <xdr:spPr bwMode="auto">
        <a:xfrm>
          <a:off x="16459200" y="13982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14</xdr:row>
      <xdr:rowOff>0</xdr:rowOff>
    </xdr:from>
    <xdr:ext cx="304800" cy="304800"/>
    <xdr:sp macro="" textlink="">
      <xdr:nvSpPr>
        <xdr:cNvPr id="30" name="AutoShape 1">
          <a:extLst>
            <a:ext uri="{FF2B5EF4-FFF2-40B4-BE49-F238E27FC236}">
              <a16:creationId xmlns:a16="http://schemas.microsoft.com/office/drawing/2014/main" id="{0E814ED8-E921-41C7-8386-9989AFAF1551}"/>
            </a:ext>
          </a:extLst>
        </xdr:cNvPr>
        <xdr:cNvSpPr>
          <a:spLocks noChangeAspect="1" noChangeArrowheads="1"/>
        </xdr:cNvSpPr>
      </xdr:nvSpPr>
      <xdr:spPr bwMode="auto">
        <a:xfrm>
          <a:off x="16459200" y="1563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14</xdr:row>
      <xdr:rowOff>0</xdr:rowOff>
    </xdr:from>
    <xdr:ext cx="304800" cy="304800"/>
    <xdr:sp macro="" textlink="">
      <xdr:nvSpPr>
        <xdr:cNvPr id="31" name="AutoShape 1">
          <a:extLst>
            <a:ext uri="{FF2B5EF4-FFF2-40B4-BE49-F238E27FC236}">
              <a16:creationId xmlns:a16="http://schemas.microsoft.com/office/drawing/2014/main" id="{58DD9586-C9BE-4852-874D-587B2E9B5D0B}"/>
            </a:ext>
          </a:extLst>
        </xdr:cNvPr>
        <xdr:cNvSpPr>
          <a:spLocks noChangeAspect="1" noChangeArrowheads="1"/>
        </xdr:cNvSpPr>
      </xdr:nvSpPr>
      <xdr:spPr bwMode="auto">
        <a:xfrm>
          <a:off x="16459200" y="1563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15</xdr:row>
      <xdr:rowOff>0</xdr:rowOff>
    </xdr:from>
    <xdr:ext cx="304800" cy="304800"/>
    <xdr:sp macro="" textlink="">
      <xdr:nvSpPr>
        <xdr:cNvPr id="32" name="AutoShape 1">
          <a:extLst>
            <a:ext uri="{FF2B5EF4-FFF2-40B4-BE49-F238E27FC236}">
              <a16:creationId xmlns:a16="http://schemas.microsoft.com/office/drawing/2014/main" id="{3103EC29-7C57-4961-BFE7-1BC5AFC6EA37}"/>
            </a:ext>
          </a:extLst>
        </xdr:cNvPr>
        <xdr:cNvSpPr>
          <a:spLocks noChangeAspect="1" noChangeArrowheads="1"/>
        </xdr:cNvSpPr>
      </xdr:nvSpPr>
      <xdr:spPr bwMode="auto">
        <a:xfrm>
          <a:off x="16459200" y="1717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15</xdr:row>
      <xdr:rowOff>0</xdr:rowOff>
    </xdr:from>
    <xdr:ext cx="304800" cy="304800"/>
    <xdr:sp macro="" textlink="">
      <xdr:nvSpPr>
        <xdr:cNvPr id="33" name="AutoShape 1">
          <a:extLst>
            <a:ext uri="{FF2B5EF4-FFF2-40B4-BE49-F238E27FC236}">
              <a16:creationId xmlns:a16="http://schemas.microsoft.com/office/drawing/2014/main" id="{8EFFD48C-A281-4A12-8677-259DA82DC7EE}"/>
            </a:ext>
          </a:extLst>
        </xdr:cNvPr>
        <xdr:cNvSpPr>
          <a:spLocks noChangeAspect="1" noChangeArrowheads="1"/>
        </xdr:cNvSpPr>
      </xdr:nvSpPr>
      <xdr:spPr bwMode="auto">
        <a:xfrm>
          <a:off x="16459200" y="1717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16</xdr:row>
      <xdr:rowOff>0</xdr:rowOff>
    </xdr:from>
    <xdr:ext cx="304800" cy="304800"/>
    <xdr:sp macro="" textlink="">
      <xdr:nvSpPr>
        <xdr:cNvPr id="34" name="AutoShape 1">
          <a:extLst>
            <a:ext uri="{FF2B5EF4-FFF2-40B4-BE49-F238E27FC236}">
              <a16:creationId xmlns:a16="http://schemas.microsoft.com/office/drawing/2014/main" id="{4B83C423-2D63-46FD-94F6-909ACC3AB7FD}"/>
            </a:ext>
          </a:extLst>
        </xdr:cNvPr>
        <xdr:cNvSpPr>
          <a:spLocks noChangeAspect="1" noChangeArrowheads="1"/>
        </xdr:cNvSpPr>
      </xdr:nvSpPr>
      <xdr:spPr bwMode="auto">
        <a:xfrm>
          <a:off x="16459200" y="1918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16</xdr:row>
      <xdr:rowOff>0</xdr:rowOff>
    </xdr:from>
    <xdr:ext cx="304800" cy="304800"/>
    <xdr:sp macro="" textlink="">
      <xdr:nvSpPr>
        <xdr:cNvPr id="35" name="AutoShape 1">
          <a:extLst>
            <a:ext uri="{FF2B5EF4-FFF2-40B4-BE49-F238E27FC236}">
              <a16:creationId xmlns:a16="http://schemas.microsoft.com/office/drawing/2014/main" id="{357DA454-4B07-4EA5-B875-13BDD6B71BE9}"/>
            </a:ext>
          </a:extLst>
        </xdr:cNvPr>
        <xdr:cNvSpPr>
          <a:spLocks noChangeAspect="1" noChangeArrowheads="1"/>
        </xdr:cNvSpPr>
      </xdr:nvSpPr>
      <xdr:spPr bwMode="auto">
        <a:xfrm>
          <a:off x="16459200" y="1918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17</xdr:row>
      <xdr:rowOff>0</xdr:rowOff>
    </xdr:from>
    <xdr:ext cx="304800" cy="304800"/>
    <xdr:sp macro="" textlink="">
      <xdr:nvSpPr>
        <xdr:cNvPr id="36" name="AutoShape 1">
          <a:extLst>
            <a:ext uri="{FF2B5EF4-FFF2-40B4-BE49-F238E27FC236}">
              <a16:creationId xmlns:a16="http://schemas.microsoft.com/office/drawing/2014/main" id="{A15F991F-443E-4449-B4E3-4E8EC2A5A3F2}"/>
            </a:ext>
          </a:extLst>
        </xdr:cNvPr>
        <xdr:cNvSpPr>
          <a:spLocks noChangeAspect="1" noChangeArrowheads="1"/>
        </xdr:cNvSpPr>
      </xdr:nvSpPr>
      <xdr:spPr bwMode="auto">
        <a:xfrm>
          <a:off x="16459200" y="2118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17</xdr:row>
      <xdr:rowOff>0</xdr:rowOff>
    </xdr:from>
    <xdr:ext cx="304800" cy="304800"/>
    <xdr:sp macro="" textlink="">
      <xdr:nvSpPr>
        <xdr:cNvPr id="37" name="AutoShape 1">
          <a:extLst>
            <a:ext uri="{FF2B5EF4-FFF2-40B4-BE49-F238E27FC236}">
              <a16:creationId xmlns:a16="http://schemas.microsoft.com/office/drawing/2014/main" id="{6A3C1626-AF65-4637-9ECA-4CC28B58B8F3}"/>
            </a:ext>
          </a:extLst>
        </xdr:cNvPr>
        <xdr:cNvSpPr>
          <a:spLocks noChangeAspect="1" noChangeArrowheads="1"/>
        </xdr:cNvSpPr>
      </xdr:nvSpPr>
      <xdr:spPr bwMode="auto">
        <a:xfrm>
          <a:off x="16459200" y="2118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6</xdr:col>
      <xdr:colOff>0</xdr:colOff>
      <xdr:row>4</xdr:row>
      <xdr:rowOff>0</xdr:rowOff>
    </xdr:from>
    <xdr:ext cx="304800" cy="304800"/>
    <xdr:sp macro="" textlink="">
      <xdr:nvSpPr>
        <xdr:cNvPr id="34" name="AutoShape 1">
          <a:extLst>
            <a:ext uri="{FF2B5EF4-FFF2-40B4-BE49-F238E27FC236}">
              <a16:creationId xmlns:a16="http://schemas.microsoft.com/office/drawing/2014/main" id="{008932EE-B639-4771-9525-F1F5EAB86A10}"/>
            </a:ext>
          </a:extLst>
        </xdr:cNvPr>
        <xdr:cNvSpPr>
          <a:spLocks noChangeAspect="1" noChangeArrowheads="1"/>
        </xdr:cNvSpPr>
      </xdr:nvSpPr>
      <xdr:spPr bwMode="auto">
        <a:xfrm>
          <a:off x="6400800" y="18897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4</xdr:row>
      <xdr:rowOff>0</xdr:rowOff>
    </xdr:from>
    <xdr:ext cx="304800" cy="304800"/>
    <xdr:sp macro="" textlink="">
      <xdr:nvSpPr>
        <xdr:cNvPr id="35" name="AutoShape 1">
          <a:extLst>
            <a:ext uri="{FF2B5EF4-FFF2-40B4-BE49-F238E27FC236}">
              <a16:creationId xmlns:a16="http://schemas.microsoft.com/office/drawing/2014/main" id="{12CAFD0E-ABE7-4021-8FCA-3656E9F0CF01}"/>
            </a:ext>
          </a:extLst>
        </xdr:cNvPr>
        <xdr:cNvSpPr>
          <a:spLocks noChangeAspect="1" noChangeArrowheads="1"/>
        </xdr:cNvSpPr>
      </xdr:nvSpPr>
      <xdr:spPr bwMode="auto">
        <a:xfrm>
          <a:off x="6400800" y="18897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xdr:row>
      <xdr:rowOff>0</xdr:rowOff>
    </xdr:from>
    <xdr:ext cx="304800" cy="304800"/>
    <xdr:sp macro="" textlink="">
      <xdr:nvSpPr>
        <xdr:cNvPr id="36" name="AutoShape 1">
          <a:extLst>
            <a:ext uri="{FF2B5EF4-FFF2-40B4-BE49-F238E27FC236}">
              <a16:creationId xmlns:a16="http://schemas.microsoft.com/office/drawing/2014/main" id="{20479F9D-0E28-4DC6-B3B6-A73047A9569F}"/>
            </a:ext>
          </a:extLst>
        </xdr:cNvPr>
        <xdr:cNvSpPr>
          <a:spLocks noChangeAspect="1" noChangeArrowheads="1"/>
        </xdr:cNvSpPr>
      </xdr:nvSpPr>
      <xdr:spPr bwMode="auto">
        <a:xfrm>
          <a:off x="6400800" y="30251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5</xdr:row>
      <xdr:rowOff>0</xdr:rowOff>
    </xdr:from>
    <xdr:ext cx="304800" cy="304800"/>
    <xdr:sp macro="" textlink="">
      <xdr:nvSpPr>
        <xdr:cNvPr id="37" name="AutoShape 1">
          <a:extLst>
            <a:ext uri="{FF2B5EF4-FFF2-40B4-BE49-F238E27FC236}">
              <a16:creationId xmlns:a16="http://schemas.microsoft.com/office/drawing/2014/main" id="{6D99120B-A59A-47F3-8759-9A4FE0A3E81E}"/>
            </a:ext>
          </a:extLst>
        </xdr:cNvPr>
        <xdr:cNvSpPr>
          <a:spLocks noChangeAspect="1" noChangeArrowheads="1"/>
        </xdr:cNvSpPr>
      </xdr:nvSpPr>
      <xdr:spPr bwMode="auto">
        <a:xfrm>
          <a:off x="6400800" y="30251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38" name="AutoShape 1">
          <a:extLst>
            <a:ext uri="{FF2B5EF4-FFF2-40B4-BE49-F238E27FC236}">
              <a16:creationId xmlns:a16="http://schemas.microsoft.com/office/drawing/2014/main" id="{9EB14ECE-5773-476F-AC5C-CD7A67556FBB}"/>
            </a:ext>
          </a:extLst>
        </xdr:cNvPr>
        <xdr:cNvSpPr>
          <a:spLocks noChangeAspect="1" noChangeArrowheads="1"/>
        </xdr:cNvSpPr>
      </xdr:nvSpPr>
      <xdr:spPr bwMode="auto">
        <a:xfrm>
          <a:off x="6400800" y="4183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39" name="AutoShape 1">
          <a:extLst>
            <a:ext uri="{FF2B5EF4-FFF2-40B4-BE49-F238E27FC236}">
              <a16:creationId xmlns:a16="http://schemas.microsoft.com/office/drawing/2014/main" id="{52C5A598-9461-4DBC-A6A5-905253239ACE}"/>
            </a:ext>
          </a:extLst>
        </xdr:cNvPr>
        <xdr:cNvSpPr>
          <a:spLocks noChangeAspect="1" noChangeArrowheads="1"/>
        </xdr:cNvSpPr>
      </xdr:nvSpPr>
      <xdr:spPr bwMode="auto">
        <a:xfrm>
          <a:off x="6400800" y="4183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40" name="AutoShape 1">
          <a:extLst>
            <a:ext uri="{FF2B5EF4-FFF2-40B4-BE49-F238E27FC236}">
              <a16:creationId xmlns:a16="http://schemas.microsoft.com/office/drawing/2014/main" id="{64A61D72-8135-4722-8077-053115512DDC}"/>
            </a:ext>
          </a:extLst>
        </xdr:cNvPr>
        <xdr:cNvSpPr>
          <a:spLocks noChangeAspect="1" noChangeArrowheads="1"/>
        </xdr:cNvSpPr>
      </xdr:nvSpPr>
      <xdr:spPr bwMode="auto">
        <a:xfrm>
          <a:off x="6400800" y="4884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41" name="AutoShape 1">
          <a:extLst>
            <a:ext uri="{FF2B5EF4-FFF2-40B4-BE49-F238E27FC236}">
              <a16:creationId xmlns:a16="http://schemas.microsoft.com/office/drawing/2014/main" id="{7BE7A461-ABAA-442C-8707-B0B0333DEF61}"/>
            </a:ext>
          </a:extLst>
        </xdr:cNvPr>
        <xdr:cNvSpPr>
          <a:spLocks noChangeAspect="1" noChangeArrowheads="1"/>
        </xdr:cNvSpPr>
      </xdr:nvSpPr>
      <xdr:spPr bwMode="auto">
        <a:xfrm>
          <a:off x="6400800" y="4884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xdr:row>
      <xdr:rowOff>0</xdr:rowOff>
    </xdr:from>
    <xdr:ext cx="304800" cy="304800"/>
    <xdr:sp macro="" textlink="">
      <xdr:nvSpPr>
        <xdr:cNvPr id="42" name="AutoShape 1">
          <a:extLst>
            <a:ext uri="{FF2B5EF4-FFF2-40B4-BE49-F238E27FC236}">
              <a16:creationId xmlns:a16="http://schemas.microsoft.com/office/drawing/2014/main" id="{C24633A9-AAED-4FA9-A834-0D3BDE27B7A1}"/>
            </a:ext>
          </a:extLst>
        </xdr:cNvPr>
        <xdr:cNvSpPr>
          <a:spLocks noChangeAspect="1" noChangeArrowheads="1"/>
        </xdr:cNvSpPr>
      </xdr:nvSpPr>
      <xdr:spPr bwMode="auto">
        <a:xfrm>
          <a:off x="6400800" y="55778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xdr:row>
      <xdr:rowOff>0</xdr:rowOff>
    </xdr:from>
    <xdr:ext cx="304800" cy="304800"/>
    <xdr:sp macro="" textlink="">
      <xdr:nvSpPr>
        <xdr:cNvPr id="43" name="AutoShape 1">
          <a:extLst>
            <a:ext uri="{FF2B5EF4-FFF2-40B4-BE49-F238E27FC236}">
              <a16:creationId xmlns:a16="http://schemas.microsoft.com/office/drawing/2014/main" id="{619B1FFC-3379-45E9-B227-B6306FBC9B18}"/>
            </a:ext>
          </a:extLst>
        </xdr:cNvPr>
        <xdr:cNvSpPr>
          <a:spLocks noChangeAspect="1" noChangeArrowheads="1"/>
        </xdr:cNvSpPr>
      </xdr:nvSpPr>
      <xdr:spPr bwMode="auto">
        <a:xfrm>
          <a:off x="6400800" y="55778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xdr:row>
      <xdr:rowOff>0</xdr:rowOff>
    </xdr:from>
    <xdr:ext cx="304800" cy="304800"/>
    <xdr:sp macro="" textlink="">
      <xdr:nvSpPr>
        <xdr:cNvPr id="44" name="AutoShape 1">
          <a:extLst>
            <a:ext uri="{FF2B5EF4-FFF2-40B4-BE49-F238E27FC236}">
              <a16:creationId xmlns:a16="http://schemas.microsoft.com/office/drawing/2014/main" id="{A5E95123-7465-4775-9E48-674CE4DBA409}"/>
            </a:ext>
          </a:extLst>
        </xdr:cNvPr>
        <xdr:cNvSpPr>
          <a:spLocks noChangeAspect="1" noChangeArrowheads="1"/>
        </xdr:cNvSpPr>
      </xdr:nvSpPr>
      <xdr:spPr bwMode="auto">
        <a:xfrm>
          <a:off x="6400800" y="6286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9</xdr:row>
      <xdr:rowOff>0</xdr:rowOff>
    </xdr:from>
    <xdr:ext cx="304800" cy="304800"/>
    <xdr:sp macro="" textlink="">
      <xdr:nvSpPr>
        <xdr:cNvPr id="45" name="AutoShape 1">
          <a:extLst>
            <a:ext uri="{FF2B5EF4-FFF2-40B4-BE49-F238E27FC236}">
              <a16:creationId xmlns:a16="http://schemas.microsoft.com/office/drawing/2014/main" id="{2886BB25-B446-44BB-9297-CC0CB9C8611F}"/>
            </a:ext>
          </a:extLst>
        </xdr:cNvPr>
        <xdr:cNvSpPr>
          <a:spLocks noChangeAspect="1" noChangeArrowheads="1"/>
        </xdr:cNvSpPr>
      </xdr:nvSpPr>
      <xdr:spPr bwMode="auto">
        <a:xfrm>
          <a:off x="6400800" y="6286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10</xdr:row>
      <xdr:rowOff>0</xdr:rowOff>
    </xdr:from>
    <xdr:ext cx="304800" cy="304800"/>
    <xdr:sp macro="" textlink="">
      <xdr:nvSpPr>
        <xdr:cNvPr id="46" name="AutoShape 1">
          <a:extLst>
            <a:ext uri="{FF2B5EF4-FFF2-40B4-BE49-F238E27FC236}">
              <a16:creationId xmlns:a16="http://schemas.microsoft.com/office/drawing/2014/main" id="{D4550C43-17DC-4D0E-836C-E1D9883926FB}"/>
            </a:ext>
          </a:extLst>
        </xdr:cNvPr>
        <xdr:cNvSpPr>
          <a:spLocks noChangeAspect="1" noChangeArrowheads="1"/>
        </xdr:cNvSpPr>
      </xdr:nvSpPr>
      <xdr:spPr bwMode="auto">
        <a:xfrm>
          <a:off x="6400800" y="69646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10</xdr:row>
      <xdr:rowOff>0</xdr:rowOff>
    </xdr:from>
    <xdr:ext cx="304800" cy="304800"/>
    <xdr:sp macro="" textlink="">
      <xdr:nvSpPr>
        <xdr:cNvPr id="47" name="AutoShape 1">
          <a:extLst>
            <a:ext uri="{FF2B5EF4-FFF2-40B4-BE49-F238E27FC236}">
              <a16:creationId xmlns:a16="http://schemas.microsoft.com/office/drawing/2014/main" id="{D5F77CDD-4A79-4741-932C-24C5E4E025DE}"/>
            </a:ext>
          </a:extLst>
        </xdr:cNvPr>
        <xdr:cNvSpPr>
          <a:spLocks noChangeAspect="1" noChangeArrowheads="1"/>
        </xdr:cNvSpPr>
      </xdr:nvSpPr>
      <xdr:spPr bwMode="auto">
        <a:xfrm>
          <a:off x="6400800" y="69646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11</xdr:row>
      <xdr:rowOff>0</xdr:rowOff>
    </xdr:from>
    <xdr:ext cx="304800" cy="304800"/>
    <xdr:sp macro="" textlink="">
      <xdr:nvSpPr>
        <xdr:cNvPr id="48" name="AutoShape 1">
          <a:extLst>
            <a:ext uri="{FF2B5EF4-FFF2-40B4-BE49-F238E27FC236}">
              <a16:creationId xmlns:a16="http://schemas.microsoft.com/office/drawing/2014/main" id="{A08B09D5-A78A-4711-8168-149A411C97F3}"/>
            </a:ext>
          </a:extLst>
        </xdr:cNvPr>
        <xdr:cNvSpPr>
          <a:spLocks noChangeAspect="1" noChangeArrowheads="1"/>
        </xdr:cNvSpPr>
      </xdr:nvSpPr>
      <xdr:spPr bwMode="auto">
        <a:xfrm>
          <a:off x="6400800" y="76657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11</xdr:row>
      <xdr:rowOff>0</xdr:rowOff>
    </xdr:from>
    <xdr:ext cx="304800" cy="304800"/>
    <xdr:sp macro="" textlink="">
      <xdr:nvSpPr>
        <xdr:cNvPr id="49" name="AutoShape 1">
          <a:extLst>
            <a:ext uri="{FF2B5EF4-FFF2-40B4-BE49-F238E27FC236}">
              <a16:creationId xmlns:a16="http://schemas.microsoft.com/office/drawing/2014/main" id="{4B296992-3CC9-4E56-BF46-A48F8077A50D}"/>
            </a:ext>
          </a:extLst>
        </xdr:cNvPr>
        <xdr:cNvSpPr>
          <a:spLocks noChangeAspect="1" noChangeArrowheads="1"/>
        </xdr:cNvSpPr>
      </xdr:nvSpPr>
      <xdr:spPr bwMode="auto">
        <a:xfrm>
          <a:off x="6400800" y="76657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12</xdr:row>
      <xdr:rowOff>0</xdr:rowOff>
    </xdr:from>
    <xdr:ext cx="304800" cy="304800"/>
    <xdr:sp macro="" textlink="">
      <xdr:nvSpPr>
        <xdr:cNvPr id="50" name="AutoShape 1">
          <a:extLst>
            <a:ext uri="{FF2B5EF4-FFF2-40B4-BE49-F238E27FC236}">
              <a16:creationId xmlns:a16="http://schemas.microsoft.com/office/drawing/2014/main" id="{F0DF7C71-2F6C-4619-AE0A-8D90F2CE236B}"/>
            </a:ext>
          </a:extLst>
        </xdr:cNvPr>
        <xdr:cNvSpPr>
          <a:spLocks noChangeAspect="1" noChangeArrowheads="1"/>
        </xdr:cNvSpPr>
      </xdr:nvSpPr>
      <xdr:spPr bwMode="auto">
        <a:xfrm>
          <a:off x="6400800" y="8183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12</xdr:row>
      <xdr:rowOff>0</xdr:rowOff>
    </xdr:from>
    <xdr:ext cx="304800" cy="304800"/>
    <xdr:sp macro="" textlink="">
      <xdr:nvSpPr>
        <xdr:cNvPr id="51" name="AutoShape 1">
          <a:extLst>
            <a:ext uri="{FF2B5EF4-FFF2-40B4-BE49-F238E27FC236}">
              <a16:creationId xmlns:a16="http://schemas.microsoft.com/office/drawing/2014/main" id="{3881EC89-BF48-46DB-BBAF-DC8CCC984362}"/>
            </a:ext>
          </a:extLst>
        </xdr:cNvPr>
        <xdr:cNvSpPr>
          <a:spLocks noChangeAspect="1" noChangeArrowheads="1"/>
        </xdr:cNvSpPr>
      </xdr:nvSpPr>
      <xdr:spPr bwMode="auto">
        <a:xfrm>
          <a:off x="6400800" y="8183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13</xdr:row>
      <xdr:rowOff>0</xdr:rowOff>
    </xdr:from>
    <xdr:ext cx="304800" cy="304800"/>
    <xdr:sp macro="" textlink="">
      <xdr:nvSpPr>
        <xdr:cNvPr id="52" name="AutoShape 1">
          <a:extLst>
            <a:ext uri="{FF2B5EF4-FFF2-40B4-BE49-F238E27FC236}">
              <a16:creationId xmlns:a16="http://schemas.microsoft.com/office/drawing/2014/main" id="{982A502C-BAE2-42DE-803C-66B5B87973F8}"/>
            </a:ext>
          </a:extLst>
        </xdr:cNvPr>
        <xdr:cNvSpPr>
          <a:spLocks noChangeAspect="1" noChangeArrowheads="1"/>
        </xdr:cNvSpPr>
      </xdr:nvSpPr>
      <xdr:spPr bwMode="auto">
        <a:xfrm>
          <a:off x="6400800" y="8877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13</xdr:row>
      <xdr:rowOff>0</xdr:rowOff>
    </xdr:from>
    <xdr:ext cx="304800" cy="304800"/>
    <xdr:sp macro="" textlink="">
      <xdr:nvSpPr>
        <xdr:cNvPr id="53" name="AutoShape 1">
          <a:extLst>
            <a:ext uri="{FF2B5EF4-FFF2-40B4-BE49-F238E27FC236}">
              <a16:creationId xmlns:a16="http://schemas.microsoft.com/office/drawing/2014/main" id="{42BB40FB-74FB-43C5-9459-95DC0C46FA2A}"/>
            </a:ext>
          </a:extLst>
        </xdr:cNvPr>
        <xdr:cNvSpPr>
          <a:spLocks noChangeAspect="1" noChangeArrowheads="1"/>
        </xdr:cNvSpPr>
      </xdr:nvSpPr>
      <xdr:spPr bwMode="auto">
        <a:xfrm>
          <a:off x="6400800" y="8877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14</xdr:row>
      <xdr:rowOff>0</xdr:rowOff>
    </xdr:from>
    <xdr:ext cx="304800" cy="304800"/>
    <xdr:sp macro="" textlink="">
      <xdr:nvSpPr>
        <xdr:cNvPr id="54" name="AutoShape 1">
          <a:extLst>
            <a:ext uri="{FF2B5EF4-FFF2-40B4-BE49-F238E27FC236}">
              <a16:creationId xmlns:a16="http://schemas.microsoft.com/office/drawing/2014/main" id="{ADF1F04A-122F-4608-9E93-5D289D12AE3F}"/>
            </a:ext>
          </a:extLst>
        </xdr:cNvPr>
        <xdr:cNvSpPr>
          <a:spLocks noChangeAspect="1" noChangeArrowheads="1"/>
        </xdr:cNvSpPr>
      </xdr:nvSpPr>
      <xdr:spPr bwMode="auto">
        <a:xfrm>
          <a:off x="6400800" y="10439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14</xdr:row>
      <xdr:rowOff>0</xdr:rowOff>
    </xdr:from>
    <xdr:ext cx="304800" cy="304800"/>
    <xdr:sp macro="" textlink="">
      <xdr:nvSpPr>
        <xdr:cNvPr id="55" name="AutoShape 1">
          <a:extLst>
            <a:ext uri="{FF2B5EF4-FFF2-40B4-BE49-F238E27FC236}">
              <a16:creationId xmlns:a16="http://schemas.microsoft.com/office/drawing/2014/main" id="{52F1C9A5-E44E-468A-87B0-A5D325047E68}"/>
            </a:ext>
          </a:extLst>
        </xdr:cNvPr>
        <xdr:cNvSpPr>
          <a:spLocks noChangeAspect="1" noChangeArrowheads="1"/>
        </xdr:cNvSpPr>
      </xdr:nvSpPr>
      <xdr:spPr bwMode="auto">
        <a:xfrm>
          <a:off x="6400800" y="10439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15</xdr:row>
      <xdr:rowOff>0</xdr:rowOff>
    </xdr:from>
    <xdr:ext cx="304800" cy="304800"/>
    <xdr:sp macro="" textlink="">
      <xdr:nvSpPr>
        <xdr:cNvPr id="56" name="AutoShape 1">
          <a:extLst>
            <a:ext uri="{FF2B5EF4-FFF2-40B4-BE49-F238E27FC236}">
              <a16:creationId xmlns:a16="http://schemas.microsoft.com/office/drawing/2014/main" id="{9DB5EFB1-240D-437F-9845-830E6B52426B}"/>
            </a:ext>
          </a:extLst>
        </xdr:cNvPr>
        <xdr:cNvSpPr>
          <a:spLocks noChangeAspect="1" noChangeArrowheads="1"/>
        </xdr:cNvSpPr>
      </xdr:nvSpPr>
      <xdr:spPr bwMode="auto">
        <a:xfrm>
          <a:off x="6400800" y="119405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15</xdr:row>
      <xdr:rowOff>0</xdr:rowOff>
    </xdr:from>
    <xdr:ext cx="304800" cy="304800"/>
    <xdr:sp macro="" textlink="">
      <xdr:nvSpPr>
        <xdr:cNvPr id="57" name="AutoShape 1">
          <a:extLst>
            <a:ext uri="{FF2B5EF4-FFF2-40B4-BE49-F238E27FC236}">
              <a16:creationId xmlns:a16="http://schemas.microsoft.com/office/drawing/2014/main" id="{A2C5175F-F532-47D5-948B-5CEAF9F1726D}"/>
            </a:ext>
          </a:extLst>
        </xdr:cNvPr>
        <xdr:cNvSpPr>
          <a:spLocks noChangeAspect="1" noChangeArrowheads="1"/>
        </xdr:cNvSpPr>
      </xdr:nvSpPr>
      <xdr:spPr bwMode="auto">
        <a:xfrm>
          <a:off x="6400800" y="119405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16</xdr:row>
      <xdr:rowOff>0</xdr:rowOff>
    </xdr:from>
    <xdr:ext cx="304800" cy="304800"/>
    <xdr:sp macro="" textlink="">
      <xdr:nvSpPr>
        <xdr:cNvPr id="58" name="AutoShape 1">
          <a:extLst>
            <a:ext uri="{FF2B5EF4-FFF2-40B4-BE49-F238E27FC236}">
              <a16:creationId xmlns:a16="http://schemas.microsoft.com/office/drawing/2014/main" id="{A8FED283-D6D5-40BC-91FC-8F716E396204}"/>
            </a:ext>
          </a:extLst>
        </xdr:cNvPr>
        <xdr:cNvSpPr>
          <a:spLocks noChangeAspect="1" noChangeArrowheads="1"/>
        </xdr:cNvSpPr>
      </xdr:nvSpPr>
      <xdr:spPr bwMode="auto">
        <a:xfrm>
          <a:off x="6400800" y="137845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16</xdr:row>
      <xdr:rowOff>0</xdr:rowOff>
    </xdr:from>
    <xdr:ext cx="304800" cy="304800"/>
    <xdr:sp macro="" textlink="">
      <xdr:nvSpPr>
        <xdr:cNvPr id="59" name="AutoShape 1">
          <a:extLst>
            <a:ext uri="{FF2B5EF4-FFF2-40B4-BE49-F238E27FC236}">
              <a16:creationId xmlns:a16="http://schemas.microsoft.com/office/drawing/2014/main" id="{BC94B5B0-188F-49E1-9B76-F77A1BE08202}"/>
            </a:ext>
          </a:extLst>
        </xdr:cNvPr>
        <xdr:cNvSpPr>
          <a:spLocks noChangeAspect="1" noChangeArrowheads="1"/>
        </xdr:cNvSpPr>
      </xdr:nvSpPr>
      <xdr:spPr bwMode="auto">
        <a:xfrm>
          <a:off x="6400800" y="137845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17</xdr:row>
      <xdr:rowOff>0</xdr:rowOff>
    </xdr:from>
    <xdr:ext cx="304800" cy="304800"/>
    <xdr:sp macro="" textlink="">
      <xdr:nvSpPr>
        <xdr:cNvPr id="60" name="AutoShape 1">
          <a:extLst>
            <a:ext uri="{FF2B5EF4-FFF2-40B4-BE49-F238E27FC236}">
              <a16:creationId xmlns:a16="http://schemas.microsoft.com/office/drawing/2014/main" id="{49B69954-82EC-432B-8763-306054D05001}"/>
            </a:ext>
          </a:extLst>
        </xdr:cNvPr>
        <xdr:cNvSpPr>
          <a:spLocks noChangeAspect="1" noChangeArrowheads="1"/>
        </xdr:cNvSpPr>
      </xdr:nvSpPr>
      <xdr:spPr bwMode="auto">
        <a:xfrm>
          <a:off x="6400800" y="1558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17</xdr:row>
      <xdr:rowOff>0</xdr:rowOff>
    </xdr:from>
    <xdr:ext cx="304800" cy="304800"/>
    <xdr:sp macro="" textlink="">
      <xdr:nvSpPr>
        <xdr:cNvPr id="61" name="AutoShape 1">
          <a:extLst>
            <a:ext uri="{FF2B5EF4-FFF2-40B4-BE49-F238E27FC236}">
              <a16:creationId xmlns:a16="http://schemas.microsoft.com/office/drawing/2014/main" id="{39327EC8-1802-4125-966F-55D61CE4DBF2}"/>
            </a:ext>
          </a:extLst>
        </xdr:cNvPr>
        <xdr:cNvSpPr>
          <a:spLocks noChangeAspect="1" noChangeArrowheads="1"/>
        </xdr:cNvSpPr>
      </xdr:nvSpPr>
      <xdr:spPr bwMode="auto">
        <a:xfrm>
          <a:off x="6400800" y="1558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6"/>
  <sheetViews>
    <sheetView workbookViewId="0">
      <selection activeCell="C4" sqref="C4"/>
    </sheetView>
  </sheetViews>
  <sheetFormatPr baseColWidth="10" defaultRowHeight="14.4"/>
  <cols>
    <col min="1" max="1" width="22.5546875" customWidth="1"/>
    <col min="2" max="2" width="21.33203125" customWidth="1"/>
    <col min="3" max="3" width="29.88671875" customWidth="1"/>
    <col min="4" max="4" width="19.33203125" bestFit="1" customWidth="1"/>
    <col min="5" max="5" width="21.88671875" customWidth="1"/>
    <col min="6" max="6" width="23.88671875" customWidth="1"/>
  </cols>
  <sheetData>
    <row r="1" spans="1:8" ht="29.25" customHeight="1">
      <c r="A1" s="33" t="s">
        <v>137</v>
      </c>
      <c r="B1" s="33"/>
      <c r="C1" s="33"/>
      <c r="D1" s="33"/>
      <c r="E1" s="33"/>
    </row>
    <row r="2" spans="1:8" ht="47.25" customHeight="1">
      <c r="A2" s="32" t="s">
        <v>142</v>
      </c>
      <c r="B2" s="32"/>
      <c r="C2" s="32"/>
      <c r="D2" s="32"/>
      <c r="E2" s="32"/>
    </row>
    <row r="3" spans="1:8" ht="60">
      <c r="A3" s="13" t="s">
        <v>136</v>
      </c>
      <c r="B3" s="13" t="s">
        <v>138</v>
      </c>
      <c r="C3" s="13" t="s">
        <v>151</v>
      </c>
      <c r="D3" s="13" t="s">
        <v>139</v>
      </c>
      <c r="E3" s="13" t="s">
        <v>140</v>
      </c>
    </row>
    <row r="4" spans="1:8" ht="45">
      <c r="A4" s="14" t="s">
        <v>141</v>
      </c>
      <c r="B4" s="22">
        <v>212944748.33000001</v>
      </c>
      <c r="C4" s="16">
        <v>90000000</v>
      </c>
      <c r="D4" s="23">
        <f>B4-C4</f>
        <v>122944748.33000001</v>
      </c>
      <c r="E4" s="17">
        <f>C4/B4</f>
        <v>0.42264484428856258</v>
      </c>
    </row>
    <row r="6" spans="1:8" ht="15">
      <c r="B6" s="26" t="s">
        <v>150</v>
      </c>
      <c r="C6" s="15">
        <v>41267391.726666667</v>
      </c>
      <c r="F6" s="2"/>
    </row>
    <row r="9" spans="1:8">
      <c r="H9">
        <v>170</v>
      </c>
    </row>
    <row r="10" spans="1:8" ht="23.4">
      <c r="C10" s="18">
        <f>C4/C6</f>
        <v>2.1808986765170988</v>
      </c>
      <c r="E10" s="19">
        <f>C6*4</f>
        <v>165069566.90666667</v>
      </c>
      <c r="H10">
        <v>20</v>
      </c>
    </row>
    <row r="11" spans="1:8">
      <c r="F11" s="2"/>
      <c r="H11">
        <f>H9/H10</f>
        <v>8.5</v>
      </c>
    </row>
    <row r="12" spans="1:8">
      <c r="F12" s="2"/>
    </row>
    <row r="13" spans="1:8">
      <c r="E13" s="19">
        <f>E10+C15</f>
        <v>169852697.53666666</v>
      </c>
      <c r="H13">
        <f>H11*10</f>
        <v>85</v>
      </c>
    </row>
    <row r="15" spans="1:8" ht="15">
      <c r="C15" s="15">
        <v>4783130.63</v>
      </c>
      <c r="F15" s="19">
        <f>E13-C4</f>
        <v>79852697.536666662</v>
      </c>
      <c r="H15" s="20">
        <f>H13*13000</f>
        <v>1105000</v>
      </c>
    </row>
    <row r="18" spans="2:6">
      <c r="F18" s="21" t="e">
        <f>F15/F12</f>
        <v>#DIV/0!</v>
      </c>
    </row>
    <row r="19" spans="2:6" ht="15.6">
      <c r="B19" s="31" t="s">
        <v>143</v>
      </c>
      <c r="C19" s="28">
        <v>6316916.666666667</v>
      </c>
      <c r="D19" s="27"/>
      <c r="E19" s="27"/>
    </row>
    <row r="20" spans="2:6" ht="15.6">
      <c r="B20" s="31" t="s">
        <v>144</v>
      </c>
      <c r="C20" s="28">
        <v>7283791.666666667</v>
      </c>
      <c r="D20" s="27"/>
      <c r="E20" s="27"/>
    </row>
    <row r="21" spans="2:6" ht="15.6">
      <c r="B21" s="31" t="s">
        <v>145</v>
      </c>
      <c r="C21" s="28">
        <v>15405541.666666668</v>
      </c>
      <c r="D21" s="27"/>
      <c r="E21" s="27"/>
    </row>
    <row r="22" spans="2:6" ht="15.6">
      <c r="B22" s="31" t="s">
        <v>146</v>
      </c>
      <c r="C22" s="29">
        <v>7477365</v>
      </c>
      <c r="D22" s="27"/>
      <c r="E22" s="27"/>
    </row>
    <row r="23" spans="2:6" ht="15.6">
      <c r="B23" s="31" t="s">
        <v>147</v>
      </c>
      <c r="C23" s="29">
        <v>25203208.333333336</v>
      </c>
      <c r="D23" s="27"/>
      <c r="E23" s="27"/>
    </row>
    <row r="24" spans="2:6" ht="15.6">
      <c r="B24" s="31" t="s">
        <v>148</v>
      </c>
      <c r="C24" s="28">
        <v>21658000</v>
      </c>
      <c r="D24" s="27"/>
      <c r="E24" s="27"/>
    </row>
    <row r="25" spans="2:6" ht="15.6">
      <c r="B25" s="31" t="s">
        <v>149</v>
      </c>
      <c r="C25" s="29">
        <f>D25+E25</f>
        <v>129599925</v>
      </c>
      <c r="D25" s="29">
        <v>48266400</v>
      </c>
      <c r="E25" s="29">
        <v>81333525</v>
      </c>
    </row>
    <row r="26" spans="2:6" ht="15.6">
      <c r="B26" s="27"/>
      <c r="C26" s="30">
        <f>SUM(C19:C25)</f>
        <v>212944748.33333334</v>
      </c>
      <c r="D26" s="27"/>
      <c r="E26" s="27"/>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17"/>
  <sheetViews>
    <sheetView zoomScale="88" zoomScaleNormal="87" workbookViewId="0">
      <selection sqref="A1:P5"/>
    </sheetView>
  </sheetViews>
  <sheetFormatPr baseColWidth="10" defaultColWidth="11" defaultRowHeight="10.199999999999999"/>
  <cols>
    <col min="1" max="1" width="4.6640625" style="2" customWidth="1"/>
    <col min="2" max="2" width="19.77734375" style="2" customWidth="1"/>
    <col min="3" max="3" width="13.44140625" style="2" bestFit="1" customWidth="1"/>
    <col min="4" max="4" width="13.109375" style="2" bestFit="1" customWidth="1"/>
    <col min="5" max="5" width="5.109375" style="2" customWidth="1"/>
    <col min="6" max="6" width="56.33203125" style="2" customWidth="1"/>
    <col min="7" max="7" width="13.109375" style="2" bestFit="1" customWidth="1"/>
    <col min="8" max="8" width="10" style="2" bestFit="1" customWidth="1"/>
    <col min="9" max="9" width="11.21875" style="2" bestFit="1" customWidth="1"/>
    <col min="10" max="10" width="13.109375" style="2" bestFit="1" customWidth="1"/>
    <col min="11" max="11" width="10" style="2" bestFit="1" customWidth="1"/>
    <col min="12" max="12" width="11.21875" style="2" bestFit="1" customWidth="1"/>
    <col min="13" max="13" width="13.109375" style="2" bestFit="1" customWidth="1"/>
    <col min="14" max="14" width="10" style="2" bestFit="1" customWidth="1"/>
    <col min="15" max="16" width="11.21875" style="2" bestFit="1" customWidth="1"/>
    <col min="17" max="16384" width="11" style="2"/>
  </cols>
  <sheetData>
    <row r="1" spans="1:17" ht="15" customHeight="1">
      <c r="A1" s="34" t="s">
        <v>85</v>
      </c>
      <c r="B1" s="35"/>
      <c r="C1" s="35"/>
      <c r="D1" s="35"/>
      <c r="E1" s="35"/>
      <c r="F1" s="35"/>
      <c r="G1" s="34" t="s">
        <v>120</v>
      </c>
      <c r="H1" s="35"/>
      <c r="I1" s="36"/>
      <c r="J1" s="34" t="s">
        <v>135</v>
      </c>
      <c r="K1" s="35"/>
      <c r="L1" s="36"/>
      <c r="M1" s="34" t="s">
        <v>122</v>
      </c>
      <c r="N1" s="35"/>
      <c r="O1" s="36"/>
      <c r="P1" s="39" t="s">
        <v>121</v>
      </c>
    </row>
    <row r="2" spans="1:17" ht="15" customHeight="1">
      <c r="A2" s="37" t="s">
        <v>0</v>
      </c>
      <c r="B2" s="38" t="s">
        <v>1</v>
      </c>
      <c r="C2" s="38" t="s">
        <v>2</v>
      </c>
      <c r="D2" s="38" t="s">
        <v>3</v>
      </c>
      <c r="E2" s="37" t="s">
        <v>4</v>
      </c>
      <c r="F2" s="38" t="s">
        <v>5</v>
      </c>
      <c r="G2" s="38" t="s">
        <v>130</v>
      </c>
      <c r="H2" s="38" t="s">
        <v>127</v>
      </c>
      <c r="I2" s="38" t="s">
        <v>128</v>
      </c>
      <c r="J2" s="38" t="s">
        <v>130</v>
      </c>
      <c r="K2" s="38" t="s">
        <v>127</v>
      </c>
      <c r="L2" s="38" t="s">
        <v>128</v>
      </c>
      <c r="M2" s="38" t="s">
        <v>130</v>
      </c>
      <c r="N2" s="38" t="s">
        <v>127</v>
      </c>
      <c r="O2" s="38" t="s">
        <v>128</v>
      </c>
      <c r="P2" s="40"/>
    </row>
    <row r="3" spans="1:17" s="1" customFormat="1">
      <c r="A3" s="37"/>
      <c r="B3" s="38"/>
      <c r="C3" s="38"/>
      <c r="D3" s="38"/>
      <c r="E3" s="37"/>
      <c r="F3" s="38"/>
      <c r="G3" s="38"/>
      <c r="H3" s="38"/>
      <c r="I3" s="38"/>
      <c r="J3" s="38"/>
      <c r="K3" s="38"/>
      <c r="L3" s="38"/>
      <c r="M3" s="38"/>
      <c r="N3" s="38"/>
      <c r="O3" s="38"/>
      <c r="P3" s="41"/>
      <c r="Q3" s="2"/>
    </row>
    <row r="4" spans="1:17" s="3" customFormat="1" ht="102">
      <c r="A4" s="48">
        <v>1</v>
      </c>
      <c r="B4" s="49" t="s">
        <v>65</v>
      </c>
      <c r="C4" s="49" t="s">
        <v>25</v>
      </c>
      <c r="D4" s="49" t="s">
        <v>19</v>
      </c>
      <c r="E4" s="48">
        <v>1</v>
      </c>
      <c r="F4" s="50" t="s">
        <v>111</v>
      </c>
      <c r="G4" s="53">
        <v>3200000</v>
      </c>
      <c r="H4" s="53">
        <f>G4*0.19</f>
        <v>608000</v>
      </c>
      <c r="I4" s="53">
        <f>G4*1.19</f>
        <v>3808000</v>
      </c>
      <c r="J4" s="53">
        <v>3680000</v>
      </c>
      <c r="K4" s="53">
        <f>J4*0.19</f>
        <v>699200</v>
      </c>
      <c r="L4" s="53">
        <f>J4*1.19</f>
        <v>4379200</v>
      </c>
      <c r="M4" s="53">
        <v>3520000</v>
      </c>
      <c r="N4" s="53">
        <f>M4*0.19</f>
        <v>668800</v>
      </c>
      <c r="O4" s="53">
        <f>M4*1.19</f>
        <v>4188800</v>
      </c>
      <c r="P4" s="53">
        <f>(I4+L4+O4)/3</f>
        <v>4125333.3333333335</v>
      </c>
    </row>
    <row r="5" spans="1:17" s="3" customFormat="1" ht="81.75" customHeight="1">
      <c r="A5" s="48">
        <v>3</v>
      </c>
      <c r="B5" s="49" t="s">
        <v>68</v>
      </c>
      <c r="C5" s="49" t="s">
        <v>74</v>
      </c>
      <c r="D5" s="49">
        <v>2400</v>
      </c>
      <c r="E5" s="48">
        <v>1</v>
      </c>
      <c r="F5" s="50" t="s">
        <v>115</v>
      </c>
      <c r="G5" s="53">
        <v>1700000</v>
      </c>
      <c r="H5" s="53">
        <f>G5*0.19</f>
        <v>323000</v>
      </c>
      <c r="I5" s="53">
        <f>G5*1.19</f>
        <v>2023000</v>
      </c>
      <c r="J5" s="53">
        <v>1955000</v>
      </c>
      <c r="K5" s="53">
        <f>J5*0.19</f>
        <v>371450</v>
      </c>
      <c r="L5" s="53">
        <f>J5*1.19</f>
        <v>2326450</v>
      </c>
      <c r="M5" s="53">
        <v>1870000</v>
      </c>
      <c r="N5" s="53">
        <f>M5*0.19</f>
        <v>355300</v>
      </c>
      <c r="O5" s="53">
        <f>M5*1.19</f>
        <v>2225300</v>
      </c>
      <c r="P5" s="53">
        <f>(I5+L5+O5)/3</f>
        <v>2191583.3333333335</v>
      </c>
    </row>
    <row r="6" spans="1:17">
      <c r="P6" s="24">
        <f>SUM(P4:P5)</f>
        <v>6316916.666666667</v>
      </c>
    </row>
    <row r="12" spans="1:17">
      <c r="O12" s="24"/>
    </row>
    <row r="15" spans="1:17">
      <c r="O15" s="2">
        <v>6316916.666666667</v>
      </c>
    </row>
    <row r="16" spans="1:17">
      <c r="O16" s="2">
        <v>7283791.666666667</v>
      </c>
    </row>
    <row r="17" spans="15:15">
      <c r="O17" s="2">
        <v>15405541.666666668</v>
      </c>
    </row>
  </sheetData>
  <mergeCells count="20">
    <mergeCell ref="M2:M3"/>
    <mergeCell ref="N2:N3"/>
    <mergeCell ref="O2:O3"/>
    <mergeCell ref="P1:P3"/>
    <mergeCell ref="G1:I1"/>
    <mergeCell ref="J1:L1"/>
    <mergeCell ref="M1:O1"/>
    <mergeCell ref="A1:F1"/>
    <mergeCell ref="A2:A3"/>
    <mergeCell ref="B2:B3"/>
    <mergeCell ref="C2:C3"/>
    <mergeCell ref="D2:D3"/>
    <mergeCell ref="E2:E3"/>
    <mergeCell ref="F2:F3"/>
    <mergeCell ref="G2:G3"/>
    <mergeCell ref="H2:H3"/>
    <mergeCell ref="I2:I3"/>
    <mergeCell ref="J2:J3"/>
    <mergeCell ref="K2:K3"/>
    <mergeCell ref="L2:L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3"/>
  <sheetViews>
    <sheetView zoomScale="87" zoomScaleNormal="87" workbookViewId="0">
      <selection sqref="A1:P3"/>
    </sheetView>
  </sheetViews>
  <sheetFormatPr baseColWidth="10" defaultColWidth="11" defaultRowHeight="10.199999999999999"/>
  <cols>
    <col min="1" max="1" width="4.6640625" style="2" customWidth="1"/>
    <col min="2" max="2" width="13.5546875" style="2" customWidth="1"/>
    <col min="3" max="3" width="16.88671875" style="2" customWidth="1"/>
    <col min="4" max="4" width="13.5546875" style="2" bestFit="1" customWidth="1"/>
    <col min="5" max="5" width="5.109375" style="2" customWidth="1"/>
    <col min="6" max="6" width="56.33203125" style="2" customWidth="1"/>
    <col min="7" max="16" width="11.33203125" style="2" bestFit="1" customWidth="1"/>
    <col min="17" max="16384" width="11" style="2"/>
  </cols>
  <sheetData>
    <row r="1" spans="1:27" ht="15" customHeight="1">
      <c r="A1" s="42" t="s">
        <v>86</v>
      </c>
      <c r="B1" s="43"/>
      <c r="C1" s="43"/>
      <c r="D1" s="43"/>
      <c r="E1" s="43"/>
      <c r="F1" s="47"/>
      <c r="G1" s="34" t="s">
        <v>120</v>
      </c>
      <c r="H1" s="35"/>
      <c r="I1" s="36"/>
      <c r="J1" s="34" t="s">
        <v>135</v>
      </c>
      <c r="K1" s="35"/>
      <c r="L1" s="36"/>
      <c r="M1" s="34" t="s">
        <v>122</v>
      </c>
      <c r="N1" s="35"/>
      <c r="O1" s="36"/>
      <c r="P1" s="39" t="s">
        <v>121</v>
      </c>
    </row>
    <row r="2" spans="1:27" s="1" customFormat="1" ht="25.8" customHeight="1">
      <c r="A2" s="12" t="s">
        <v>0</v>
      </c>
      <c r="B2" s="11" t="s">
        <v>1</v>
      </c>
      <c r="C2" s="11" t="s">
        <v>2</v>
      </c>
      <c r="D2" s="11" t="s">
        <v>3</v>
      </c>
      <c r="E2" s="12" t="s">
        <v>4</v>
      </c>
      <c r="F2" s="11" t="s">
        <v>5</v>
      </c>
      <c r="G2" s="8" t="s">
        <v>130</v>
      </c>
      <c r="H2" s="8" t="s">
        <v>127</v>
      </c>
      <c r="I2" s="8" t="s">
        <v>128</v>
      </c>
      <c r="J2" s="8" t="s">
        <v>130</v>
      </c>
      <c r="K2" s="8" t="s">
        <v>127</v>
      </c>
      <c r="L2" s="8" t="s">
        <v>128</v>
      </c>
      <c r="M2" s="8" t="s">
        <v>130</v>
      </c>
      <c r="N2" s="8" t="s">
        <v>127</v>
      </c>
      <c r="O2" s="8" t="s">
        <v>128</v>
      </c>
      <c r="P2" s="41"/>
      <c r="Q2" s="2"/>
      <c r="R2" s="2"/>
      <c r="S2" s="2"/>
      <c r="T2" s="2"/>
      <c r="U2" s="2"/>
      <c r="V2" s="2"/>
      <c r="W2" s="2"/>
      <c r="X2" s="2"/>
      <c r="Y2" s="2"/>
      <c r="Z2" s="2"/>
      <c r="AA2" s="2"/>
    </row>
    <row r="3" spans="1:27" s="3" customFormat="1" ht="102">
      <c r="A3" s="48">
        <v>1</v>
      </c>
      <c r="B3" s="49" t="s">
        <v>65</v>
      </c>
      <c r="C3" s="49" t="s">
        <v>25</v>
      </c>
      <c r="D3" s="49" t="s">
        <v>19</v>
      </c>
      <c r="E3" s="48">
        <v>1</v>
      </c>
      <c r="F3" s="50" t="s">
        <v>111</v>
      </c>
      <c r="G3" s="62">
        <v>5650000</v>
      </c>
      <c r="H3" s="53">
        <f>G3*0.19</f>
        <v>1073500</v>
      </c>
      <c r="I3" s="53">
        <f>G3*1.19</f>
        <v>6723500</v>
      </c>
      <c r="J3" s="53">
        <v>6497500</v>
      </c>
      <c r="K3" s="53">
        <f>J3*0.19</f>
        <v>1234525</v>
      </c>
      <c r="L3" s="53">
        <f>J3*1.19</f>
        <v>7732025</v>
      </c>
      <c r="M3" s="53">
        <v>6215000</v>
      </c>
      <c r="N3" s="53">
        <f>M3*0.19</f>
        <v>1180850</v>
      </c>
      <c r="O3" s="53">
        <f>M3*1.19</f>
        <v>7395850</v>
      </c>
      <c r="P3" s="53">
        <f>(I3+L3+O3)/3</f>
        <v>7283791.666666667</v>
      </c>
    </row>
  </sheetData>
  <mergeCells count="5">
    <mergeCell ref="G1:I1"/>
    <mergeCell ref="J1:L1"/>
    <mergeCell ref="M1:O1"/>
    <mergeCell ref="P1:P2"/>
    <mergeCell ref="A1:F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A12"/>
  <sheetViews>
    <sheetView zoomScale="87" zoomScaleNormal="87" workbookViewId="0">
      <selection activeCell="A2" sqref="A2:F3"/>
    </sheetView>
  </sheetViews>
  <sheetFormatPr baseColWidth="10" defaultColWidth="11" defaultRowHeight="10.199999999999999"/>
  <cols>
    <col min="1" max="1" width="4.6640625" style="2" customWidth="1"/>
    <col min="2" max="2" width="14.5546875" style="2" customWidth="1"/>
    <col min="3" max="3" width="13.6640625" style="2" bestFit="1" customWidth="1"/>
    <col min="4" max="4" width="13.21875" style="2" bestFit="1" customWidth="1"/>
    <col min="5" max="5" width="5.109375" style="2" customWidth="1"/>
    <col min="6" max="6" width="56.33203125" style="2" customWidth="1"/>
    <col min="7" max="15" width="11.33203125" style="2" bestFit="1" customWidth="1"/>
    <col min="16" max="16" width="12.21875" style="2" bestFit="1" customWidth="1"/>
    <col min="17" max="16384" width="11" style="2"/>
  </cols>
  <sheetData>
    <row r="1" spans="1:27" ht="15" customHeight="1">
      <c r="A1" s="42" t="s">
        <v>132</v>
      </c>
      <c r="B1" s="43"/>
      <c r="C1" s="43"/>
      <c r="D1" s="43"/>
      <c r="E1" s="43"/>
      <c r="F1" s="43"/>
      <c r="G1" s="44" t="s">
        <v>120</v>
      </c>
      <c r="H1" s="45"/>
      <c r="I1" s="46"/>
      <c r="J1" s="44" t="s">
        <v>135</v>
      </c>
      <c r="K1" s="45"/>
      <c r="L1" s="46"/>
      <c r="M1" s="44" t="s">
        <v>122</v>
      </c>
      <c r="N1" s="45"/>
      <c r="O1" s="46"/>
      <c r="P1" s="9"/>
    </row>
    <row r="2" spans="1:27" ht="15" customHeight="1">
      <c r="A2" s="37" t="s">
        <v>0</v>
      </c>
      <c r="B2" s="38" t="s">
        <v>1</v>
      </c>
      <c r="C2" s="38" t="s">
        <v>2</v>
      </c>
      <c r="D2" s="38" t="s">
        <v>3</v>
      </c>
      <c r="E2" s="37" t="s">
        <v>4</v>
      </c>
      <c r="F2" s="38" t="s">
        <v>5</v>
      </c>
      <c r="G2" s="42"/>
      <c r="H2" s="43"/>
      <c r="I2" s="47"/>
      <c r="J2" s="42"/>
      <c r="K2" s="43"/>
      <c r="L2" s="47"/>
      <c r="M2" s="42"/>
      <c r="N2" s="43"/>
      <c r="O2" s="47"/>
      <c r="P2" s="38" t="s">
        <v>121</v>
      </c>
    </row>
    <row r="3" spans="1:27" s="1" customFormat="1" ht="20.399999999999999">
      <c r="A3" s="37"/>
      <c r="B3" s="38"/>
      <c r="C3" s="38"/>
      <c r="D3" s="38"/>
      <c r="E3" s="37"/>
      <c r="F3" s="38"/>
      <c r="G3" s="8" t="s">
        <v>130</v>
      </c>
      <c r="H3" s="8" t="s">
        <v>127</v>
      </c>
      <c r="I3" s="8" t="s">
        <v>128</v>
      </c>
      <c r="J3" s="8" t="s">
        <v>130</v>
      </c>
      <c r="K3" s="8" t="s">
        <v>127</v>
      </c>
      <c r="L3" s="8" t="s">
        <v>128</v>
      </c>
      <c r="M3" s="8" t="s">
        <v>130</v>
      </c>
      <c r="N3" s="8" t="s">
        <v>127</v>
      </c>
      <c r="O3" s="8" t="s">
        <v>128</v>
      </c>
      <c r="P3" s="38"/>
      <c r="Q3" s="2"/>
      <c r="R3" s="2"/>
      <c r="S3" s="2"/>
      <c r="T3" s="2"/>
      <c r="U3" s="2"/>
      <c r="V3" s="2"/>
      <c r="W3" s="2"/>
      <c r="X3" s="2"/>
      <c r="Y3" s="2"/>
      <c r="Z3" s="2"/>
      <c r="AA3" s="2"/>
    </row>
    <row r="4" spans="1:27" s="3" customFormat="1" ht="102">
      <c r="A4" s="48">
        <v>1</v>
      </c>
      <c r="B4" s="49" t="s">
        <v>65</v>
      </c>
      <c r="C4" s="49" t="s">
        <v>25</v>
      </c>
      <c r="D4" s="49" t="s">
        <v>19</v>
      </c>
      <c r="E4" s="48">
        <v>1</v>
      </c>
      <c r="F4" s="50" t="s">
        <v>111</v>
      </c>
      <c r="G4" s="62">
        <v>5650000</v>
      </c>
      <c r="H4" s="53">
        <f>G4*0.19</f>
        <v>1073500</v>
      </c>
      <c r="I4" s="53">
        <f>G4*1.19</f>
        <v>6723500</v>
      </c>
      <c r="J4" s="62">
        <v>6497500</v>
      </c>
      <c r="K4" s="53">
        <f>J4*0.19</f>
        <v>1234525</v>
      </c>
      <c r="L4" s="53">
        <f>J4*1.19</f>
        <v>7732025</v>
      </c>
      <c r="M4" s="53">
        <v>6215000</v>
      </c>
      <c r="N4" s="53">
        <f>M4*0.19</f>
        <v>1180850</v>
      </c>
      <c r="O4" s="53">
        <f>M4*1.19</f>
        <v>7395850</v>
      </c>
      <c r="P4" s="53">
        <f>(I4+L4+O4)/3</f>
        <v>7283791.666666667</v>
      </c>
    </row>
    <row r="5" spans="1:27" s="3" customFormat="1" ht="51" customHeight="1">
      <c r="A5" s="48">
        <v>2</v>
      </c>
      <c r="B5" s="49" t="s">
        <v>68</v>
      </c>
      <c r="C5" s="49" t="s">
        <v>74</v>
      </c>
      <c r="D5" s="49">
        <v>2400</v>
      </c>
      <c r="E5" s="48">
        <v>1</v>
      </c>
      <c r="F5" s="50" t="s">
        <v>114</v>
      </c>
      <c r="G5" s="62">
        <v>2450000</v>
      </c>
      <c r="H5" s="53">
        <f t="shared" ref="H5:H6" si="0">G5*0.19</f>
        <v>465500</v>
      </c>
      <c r="I5" s="53">
        <f t="shared" ref="I5:I6" si="1">G5*1.19</f>
        <v>2915500</v>
      </c>
      <c r="J5" s="62">
        <v>2817500</v>
      </c>
      <c r="K5" s="53">
        <f t="shared" ref="K5:K6" si="2">J5*0.19</f>
        <v>535325</v>
      </c>
      <c r="L5" s="53">
        <f t="shared" ref="L5:L6" si="3">J5*1.19</f>
        <v>3352825</v>
      </c>
      <c r="M5" s="53">
        <v>2695000</v>
      </c>
      <c r="N5" s="53">
        <f t="shared" ref="N5:N6" si="4">M5*0.19</f>
        <v>512050</v>
      </c>
      <c r="O5" s="53">
        <f t="shared" ref="O5:O6" si="5">M5*1.19</f>
        <v>3207050</v>
      </c>
      <c r="P5" s="53">
        <f t="shared" ref="P5:P6" si="6">(I5+L5+O5)/3</f>
        <v>3158458.3333333335</v>
      </c>
    </row>
    <row r="6" spans="1:27" s="3" customFormat="1" ht="60" customHeight="1">
      <c r="A6" s="48">
        <v>4</v>
      </c>
      <c r="B6" s="49" t="s">
        <v>81</v>
      </c>
      <c r="C6" s="49" t="s">
        <v>105</v>
      </c>
      <c r="D6" s="49" t="s">
        <v>106</v>
      </c>
      <c r="E6" s="48">
        <v>1</v>
      </c>
      <c r="F6" s="50" t="s">
        <v>107</v>
      </c>
      <c r="G6" s="53">
        <v>3850000</v>
      </c>
      <c r="H6" s="53">
        <f t="shared" si="0"/>
        <v>731500</v>
      </c>
      <c r="I6" s="53">
        <f t="shared" si="1"/>
        <v>4581500</v>
      </c>
      <c r="J6" s="62">
        <v>4427500</v>
      </c>
      <c r="K6" s="53">
        <f t="shared" si="2"/>
        <v>841225</v>
      </c>
      <c r="L6" s="53">
        <f t="shared" si="3"/>
        <v>5268725</v>
      </c>
      <c r="M6" s="53">
        <v>4235000</v>
      </c>
      <c r="N6" s="53">
        <f t="shared" si="4"/>
        <v>804650</v>
      </c>
      <c r="O6" s="53">
        <f t="shared" si="5"/>
        <v>5039650</v>
      </c>
      <c r="P6" s="53">
        <f t="shared" si="6"/>
        <v>4963291.666666667</v>
      </c>
    </row>
    <row r="7" spans="1:27" s="3" customFormat="1">
      <c r="P7" s="89">
        <f>SUM(P4:P6)</f>
        <v>15405541.666666668</v>
      </c>
    </row>
    <row r="8" spans="1:27" s="3" customFormat="1"/>
    <row r="9" spans="1:27" s="3" customFormat="1"/>
    <row r="10" spans="1:27" s="3" customFormat="1"/>
    <row r="11" spans="1:27" s="3" customFormat="1"/>
    <row r="12" spans="1:27" s="3" customFormat="1"/>
  </sheetData>
  <mergeCells count="11">
    <mergeCell ref="P2:P3"/>
    <mergeCell ref="G1:I2"/>
    <mergeCell ref="J1:L2"/>
    <mergeCell ref="M1:O2"/>
    <mergeCell ref="A1:F1"/>
    <mergeCell ref="A2:A3"/>
    <mergeCell ref="B2:B3"/>
    <mergeCell ref="C2:C3"/>
    <mergeCell ref="D2:D3"/>
    <mergeCell ref="E2:E3"/>
    <mergeCell ref="F2:F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P8"/>
  <sheetViews>
    <sheetView zoomScale="87" zoomScaleNormal="87" workbookViewId="0">
      <selection activeCell="A2" sqref="A2:P5"/>
    </sheetView>
  </sheetViews>
  <sheetFormatPr baseColWidth="10" defaultColWidth="11" defaultRowHeight="10.199999999999999"/>
  <cols>
    <col min="1" max="1" width="4.6640625" style="2" customWidth="1"/>
    <col min="2" max="2" width="13.88671875" style="2" customWidth="1"/>
    <col min="3" max="3" width="13.6640625" style="2" bestFit="1" customWidth="1"/>
    <col min="4" max="4" width="13.21875" style="2" bestFit="1" customWidth="1"/>
    <col min="5" max="5" width="5.109375" style="2" customWidth="1"/>
    <col min="6" max="6" width="56.33203125" style="2" customWidth="1"/>
    <col min="7" max="7" width="11.33203125" style="2" bestFit="1" customWidth="1"/>
    <col min="8" max="8" width="10.109375" style="2" bestFit="1" customWidth="1"/>
    <col min="9" max="10" width="11.33203125" style="2" bestFit="1" customWidth="1"/>
    <col min="11" max="11" width="10.109375" style="2" bestFit="1" customWidth="1"/>
    <col min="12" max="13" width="11.33203125" style="2" bestFit="1" customWidth="1"/>
    <col min="14" max="14" width="10.109375" style="2" bestFit="1" customWidth="1"/>
    <col min="15" max="16" width="11.33203125" style="2" bestFit="1" customWidth="1"/>
    <col min="17" max="16384" width="11" style="2"/>
  </cols>
  <sheetData>
    <row r="2" spans="1:16" ht="15" customHeight="1">
      <c r="A2" s="34" t="s">
        <v>73</v>
      </c>
      <c r="B2" s="35"/>
      <c r="C2" s="35"/>
      <c r="D2" s="35"/>
      <c r="E2" s="35"/>
      <c r="F2" s="35"/>
      <c r="G2" s="38" t="s">
        <v>120</v>
      </c>
      <c r="H2" s="38"/>
      <c r="I2" s="38"/>
      <c r="J2" s="38" t="s">
        <v>135</v>
      </c>
      <c r="K2" s="38"/>
      <c r="L2" s="38"/>
      <c r="M2" s="38" t="s">
        <v>122</v>
      </c>
      <c r="N2" s="38"/>
      <c r="O2" s="38"/>
      <c r="P2" s="38" t="s">
        <v>121</v>
      </c>
    </row>
    <row r="3" spans="1:16" ht="32.25" customHeight="1">
      <c r="A3" s="7" t="s">
        <v>0</v>
      </c>
      <c r="B3" s="8" t="s">
        <v>1</v>
      </c>
      <c r="C3" s="8" t="s">
        <v>2</v>
      </c>
      <c r="D3" s="8" t="s">
        <v>3</v>
      </c>
      <c r="E3" s="7" t="s">
        <v>4</v>
      </c>
      <c r="F3" s="8" t="s">
        <v>5</v>
      </c>
      <c r="G3" s="8" t="s">
        <v>130</v>
      </c>
      <c r="H3" s="8" t="s">
        <v>127</v>
      </c>
      <c r="I3" s="8" t="s">
        <v>128</v>
      </c>
      <c r="J3" s="8" t="s">
        <v>130</v>
      </c>
      <c r="K3" s="8" t="s">
        <v>127</v>
      </c>
      <c r="L3" s="8" t="s">
        <v>128</v>
      </c>
      <c r="M3" s="8" t="s">
        <v>130</v>
      </c>
      <c r="N3" s="8" t="s">
        <v>127</v>
      </c>
      <c r="O3" s="8" t="s">
        <v>128</v>
      </c>
      <c r="P3" s="38"/>
    </row>
    <row r="4" spans="1:16" s="3" customFormat="1" ht="102">
      <c r="A4" s="48">
        <v>1</v>
      </c>
      <c r="B4" s="49" t="s">
        <v>65</v>
      </c>
      <c r="C4" s="49" t="s">
        <v>25</v>
      </c>
      <c r="D4" s="49" t="s">
        <v>19</v>
      </c>
      <c r="E4" s="48">
        <v>1</v>
      </c>
      <c r="F4" s="50" t="s">
        <v>111</v>
      </c>
      <c r="G4" s="62">
        <v>3950000</v>
      </c>
      <c r="H4" s="53">
        <f>G4*0.19</f>
        <v>750500</v>
      </c>
      <c r="I4" s="53">
        <f>G4*1.19</f>
        <v>4700500</v>
      </c>
      <c r="J4" s="53">
        <v>4542500</v>
      </c>
      <c r="K4" s="53">
        <f>J4*0.19</f>
        <v>863075</v>
      </c>
      <c r="L4" s="53">
        <f>J4*1.19</f>
        <v>5405575</v>
      </c>
      <c r="M4" s="53">
        <v>4345000</v>
      </c>
      <c r="N4" s="53">
        <f>M4*0.19</f>
        <v>825550</v>
      </c>
      <c r="O4" s="53">
        <f>M4*1.19</f>
        <v>5170550</v>
      </c>
      <c r="P4" s="53">
        <f>(I4+L4+O4)/3</f>
        <v>5092208.333333333</v>
      </c>
    </row>
    <row r="5" spans="1:16" s="3" customFormat="1" ht="51.75" customHeight="1">
      <c r="A5" s="48">
        <v>2</v>
      </c>
      <c r="B5" s="49" t="s">
        <v>68</v>
      </c>
      <c r="C5" s="49" t="s">
        <v>74</v>
      </c>
      <c r="D5" s="49" t="s">
        <v>21</v>
      </c>
      <c r="E5" s="48">
        <v>1</v>
      </c>
      <c r="F5" s="50" t="s">
        <v>104</v>
      </c>
      <c r="G5" s="62">
        <v>1850000</v>
      </c>
      <c r="H5" s="53">
        <f>G5*0.19</f>
        <v>351500</v>
      </c>
      <c r="I5" s="53">
        <f>G5*1.19</f>
        <v>2201500</v>
      </c>
      <c r="J5" s="53">
        <v>2128000</v>
      </c>
      <c r="K5" s="53">
        <f>J5*0.19</f>
        <v>404320</v>
      </c>
      <c r="L5" s="53">
        <f>J5*1.19</f>
        <v>2532320</v>
      </c>
      <c r="M5" s="53">
        <v>2035000</v>
      </c>
      <c r="N5" s="53">
        <f>M5*0.19</f>
        <v>386650</v>
      </c>
      <c r="O5" s="53">
        <f>M5*1.19</f>
        <v>2421650</v>
      </c>
      <c r="P5" s="53">
        <f>(I5+L5+O5)/3</f>
        <v>2385156.6666666665</v>
      </c>
    </row>
    <row r="6" spans="1:16" s="3" customFormat="1">
      <c r="P6" s="89">
        <f>SUM(P4:P5)</f>
        <v>7477365</v>
      </c>
    </row>
    <row r="7" spans="1:16" s="3" customFormat="1"/>
    <row r="8" spans="1:16" s="3" customFormat="1"/>
  </sheetData>
  <mergeCells count="5">
    <mergeCell ref="G2:I2"/>
    <mergeCell ref="J2:L2"/>
    <mergeCell ref="M2:O2"/>
    <mergeCell ref="P2:P3"/>
    <mergeCell ref="A2:F2"/>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C2186"/>
  <sheetViews>
    <sheetView zoomScale="87" zoomScaleNormal="87" workbookViewId="0">
      <selection sqref="A1:P8"/>
    </sheetView>
  </sheetViews>
  <sheetFormatPr baseColWidth="10" defaultColWidth="11" defaultRowHeight="10.199999999999999"/>
  <cols>
    <col min="1" max="1" width="4.6640625" style="2" customWidth="1"/>
    <col min="2" max="2" width="12.77734375" style="2" bestFit="1" customWidth="1"/>
    <col min="3" max="3" width="13.6640625" style="2" bestFit="1" customWidth="1"/>
    <col min="4" max="4" width="13.21875" style="2" bestFit="1" customWidth="1"/>
    <col min="5" max="5" width="5.109375" style="2" customWidth="1"/>
    <col min="6" max="6" width="56.33203125" style="2" customWidth="1"/>
    <col min="7" max="7" width="11.33203125" style="1" bestFit="1" customWidth="1"/>
    <col min="8" max="8" width="11.33203125" style="2" bestFit="1" customWidth="1"/>
    <col min="9" max="9" width="11.33203125" style="9" bestFit="1" customWidth="1"/>
    <col min="10" max="10" width="13.21875" style="9" bestFit="1" customWidth="1"/>
    <col min="11" max="12" width="11.33203125" style="9" bestFit="1" customWidth="1"/>
    <col min="13" max="13" width="13.21875" style="9" bestFit="1" customWidth="1"/>
    <col min="14" max="15" width="11.33203125" style="9" bestFit="1" customWidth="1"/>
    <col min="16" max="16" width="12.21875" style="2" bestFit="1" customWidth="1"/>
    <col min="17" max="16384" width="11" style="2"/>
  </cols>
  <sheetData>
    <row r="1" spans="1:29" ht="15" customHeight="1">
      <c r="A1" s="34" t="s">
        <v>113</v>
      </c>
      <c r="B1" s="35"/>
      <c r="C1" s="35"/>
      <c r="D1" s="35"/>
      <c r="E1" s="35"/>
      <c r="F1" s="35"/>
      <c r="G1" s="35"/>
      <c r="H1" s="35"/>
      <c r="I1" s="35"/>
      <c r="J1" s="35"/>
      <c r="K1" s="35"/>
      <c r="L1" s="35"/>
      <c r="M1" s="35"/>
      <c r="N1" s="35"/>
      <c r="O1" s="35"/>
      <c r="P1" s="36"/>
    </row>
    <row r="2" spans="1:29" ht="15" customHeight="1">
      <c r="A2" s="37" t="s">
        <v>0</v>
      </c>
      <c r="B2" s="38" t="s">
        <v>1</v>
      </c>
      <c r="C2" s="38" t="s">
        <v>2</v>
      </c>
      <c r="D2" s="38" t="s">
        <v>3</v>
      </c>
      <c r="E2" s="37" t="s">
        <v>4</v>
      </c>
      <c r="F2" s="38" t="s">
        <v>5</v>
      </c>
      <c r="G2" s="38" t="s">
        <v>120</v>
      </c>
      <c r="H2" s="38"/>
      <c r="I2" s="38"/>
      <c r="J2" s="38" t="s">
        <v>135</v>
      </c>
      <c r="K2" s="38"/>
      <c r="L2" s="38"/>
      <c r="M2" s="38" t="s">
        <v>122</v>
      </c>
      <c r="N2" s="38"/>
      <c r="O2" s="38"/>
      <c r="P2" s="38" t="s">
        <v>121</v>
      </c>
    </row>
    <row r="3" spans="1:29" s="1" customFormat="1" ht="20.399999999999999">
      <c r="A3" s="37"/>
      <c r="B3" s="38"/>
      <c r="C3" s="38"/>
      <c r="D3" s="38"/>
      <c r="E3" s="37"/>
      <c r="F3" s="38"/>
      <c r="G3" s="8" t="s">
        <v>130</v>
      </c>
      <c r="H3" s="8" t="s">
        <v>127</v>
      </c>
      <c r="I3" s="8" t="s">
        <v>128</v>
      </c>
      <c r="J3" s="8" t="s">
        <v>130</v>
      </c>
      <c r="K3" s="8" t="s">
        <v>127</v>
      </c>
      <c r="L3" s="8" t="s">
        <v>128</v>
      </c>
      <c r="M3" s="8" t="s">
        <v>130</v>
      </c>
      <c r="N3" s="8" t="s">
        <v>127</v>
      </c>
      <c r="O3" s="8" t="s">
        <v>128</v>
      </c>
      <c r="P3" s="38"/>
      <c r="Q3" s="2"/>
      <c r="R3" s="2"/>
      <c r="S3" s="2"/>
      <c r="T3" s="2"/>
      <c r="U3" s="2"/>
      <c r="V3" s="2"/>
      <c r="W3" s="2"/>
      <c r="X3" s="2"/>
      <c r="Y3" s="2"/>
      <c r="Z3" s="2"/>
      <c r="AA3" s="2"/>
      <c r="AB3" s="2"/>
      <c r="AC3" s="2"/>
    </row>
    <row r="4" spans="1:29" s="3" customFormat="1" ht="123" customHeight="1">
      <c r="A4" s="48">
        <v>1</v>
      </c>
      <c r="B4" s="49" t="s">
        <v>65</v>
      </c>
      <c r="C4" s="49" t="s">
        <v>25</v>
      </c>
      <c r="D4" s="49" t="s">
        <v>19</v>
      </c>
      <c r="E4" s="48">
        <v>1</v>
      </c>
      <c r="F4" s="50" t="s">
        <v>111</v>
      </c>
      <c r="G4" s="62">
        <v>5950000</v>
      </c>
      <c r="H4" s="53">
        <f>G4*0.19</f>
        <v>1130500</v>
      </c>
      <c r="I4" s="53">
        <f>G4*1.19</f>
        <v>7080500</v>
      </c>
      <c r="J4" s="53">
        <v>6842500</v>
      </c>
      <c r="K4" s="53">
        <f>J4*0.19</f>
        <v>1300075</v>
      </c>
      <c r="L4" s="53">
        <f>J4*1.19</f>
        <v>8142575</v>
      </c>
      <c r="M4" s="53">
        <v>6545000</v>
      </c>
      <c r="N4" s="53">
        <f>M4*0.19</f>
        <v>1243550</v>
      </c>
      <c r="O4" s="53">
        <f>M4*1.19</f>
        <v>7788550</v>
      </c>
      <c r="P4" s="53">
        <f>(I4+L4+O4)/3</f>
        <v>7670541.666666667</v>
      </c>
    </row>
    <row r="5" spans="1:29" s="3" customFormat="1" ht="59.25" customHeight="1">
      <c r="A5" s="48">
        <v>2</v>
      </c>
      <c r="B5" s="49" t="s">
        <v>68</v>
      </c>
      <c r="C5" s="49" t="s">
        <v>74</v>
      </c>
      <c r="D5" s="49">
        <v>2400</v>
      </c>
      <c r="E5" s="48">
        <v>1</v>
      </c>
      <c r="F5" s="50" t="s">
        <v>112</v>
      </c>
      <c r="G5" s="62">
        <v>2800000</v>
      </c>
      <c r="H5" s="53">
        <f t="shared" ref="H5:H8" si="0">G5*0.19</f>
        <v>532000</v>
      </c>
      <c r="I5" s="53">
        <f t="shared" ref="I5:I8" si="1">G5*1.19</f>
        <v>3332000</v>
      </c>
      <c r="J5" s="53">
        <v>3220000</v>
      </c>
      <c r="K5" s="53">
        <f t="shared" ref="K5:K8" si="2">J5*0.19</f>
        <v>611800</v>
      </c>
      <c r="L5" s="53">
        <f t="shared" ref="L5:L8" si="3">J5*1.19</f>
        <v>3831800</v>
      </c>
      <c r="M5" s="53">
        <v>3080000</v>
      </c>
      <c r="N5" s="53">
        <f t="shared" ref="N5:N8" si="4">M5*0.19</f>
        <v>585200</v>
      </c>
      <c r="O5" s="53">
        <f t="shared" ref="O5:O8" si="5">M5*1.19</f>
        <v>3665200</v>
      </c>
      <c r="P5" s="53">
        <f t="shared" ref="P5:P8" si="6">(I5+L5+O5)/3</f>
        <v>3609666.6666666665</v>
      </c>
    </row>
    <row r="6" spans="1:29" s="3" customFormat="1" ht="60" customHeight="1">
      <c r="A6" s="48">
        <v>3</v>
      </c>
      <c r="B6" s="49" t="s">
        <v>78</v>
      </c>
      <c r="C6" s="49" t="s">
        <v>79</v>
      </c>
      <c r="D6" s="49" t="s">
        <v>80</v>
      </c>
      <c r="E6" s="48">
        <v>1</v>
      </c>
      <c r="F6" s="50" t="s">
        <v>84</v>
      </c>
      <c r="G6" s="62">
        <v>5100000</v>
      </c>
      <c r="H6" s="53">
        <f t="shared" si="0"/>
        <v>969000</v>
      </c>
      <c r="I6" s="53">
        <f t="shared" si="1"/>
        <v>6069000</v>
      </c>
      <c r="J6" s="53">
        <v>5865000</v>
      </c>
      <c r="K6" s="53">
        <f t="shared" si="2"/>
        <v>1114350</v>
      </c>
      <c r="L6" s="53">
        <f t="shared" si="3"/>
        <v>6979350</v>
      </c>
      <c r="M6" s="53">
        <v>5610000</v>
      </c>
      <c r="N6" s="53">
        <f t="shared" si="4"/>
        <v>1065900</v>
      </c>
      <c r="O6" s="53">
        <f t="shared" si="5"/>
        <v>6675900</v>
      </c>
      <c r="P6" s="53">
        <f t="shared" si="6"/>
        <v>6574750</v>
      </c>
    </row>
    <row r="7" spans="1:29" s="3" customFormat="1" ht="60" customHeight="1">
      <c r="A7" s="48">
        <v>4</v>
      </c>
      <c r="B7" s="49" t="s">
        <v>81</v>
      </c>
      <c r="C7" s="49" t="s">
        <v>82</v>
      </c>
      <c r="D7" s="49" t="s">
        <v>83</v>
      </c>
      <c r="E7" s="48">
        <v>1</v>
      </c>
      <c r="F7" s="50" t="s">
        <v>84</v>
      </c>
      <c r="G7" s="62">
        <v>3750000</v>
      </c>
      <c r="H7" s="53">
        <f t="shared" si="0"/>
        <v>712500</v>
      </c>
      <c r="I7" s="53">
        <f t="shared" si="1"/>
        <v>4462500</v>
      </c>
      <c r="J7" s="53">
        <v>4312500</v>
      </c>
      <c r="K7" s="53">
        <f t="shared" si="2"/>
        <v>819375</v>
      </c>
      <c r="L7" s="53">
        <f t="shared" si="3"/>
        <v>5131875</v>
      </c>
      <c r="M7" s="53">
        <v>4125000</v>
      </c>
      <c r="N7" s="53">
        <f t="shared" si="4"/>
        <v>783750</v>
      </c>
      <c r="O7" s="53">
        <f t="shared" si="5"/>
        <v>4908750</v>
      </c>
      <c r="P7" s="53">
        <f t="shared" si="6"/>
        <v>4834375</v>
      </c>
    </row>
    <row r="8" spans="1:29" s="3" customFormat="1" ht="40.799999999999997">
      <c r="A8" s="48">
        <v>5</v>
      </c>
      <c r="B8" s="49" t="s">
        <v>75</v>
      </c>
      <c r="C8" s="49" t="s">
        <v>76</v>
      </c>
      <c r="D8" s="49" t="s">
        <v>77</v>
      </c>
      <c r="E8" s="48">
        <v>1</v>
      </c>
      <c r="F8" s="50" t="s">
        <v>101</v>
      </c>
      <c r="G8" s="62">
        <v>1950000</v>
      </c>
      <c r="H8" s="53">
        <f t="shared" si="0"/>
        <v>370500</v>
      </c>
      <c r="I8" s="53">
        <f t="shared" si="1"/>
        <v>2320500</v>
      </c>
      <c r="J8" s="53">
        <v>2242500</v>
      </c>
      <c r="K8" s="53">
        <f t="shared" si="2"/>
        <v>426075</v>
      </c>
      <c r="L8" s="53">
        <f t="shared" si="3"/>
        <v>2668575</v>
      </c>
      <c r="M8" s="53">
        <v>2145000</v>
      </c>
      <c r="N8" s="53">
        <f t="shared" si="4"/>
        <v>407550</v>
      </c>
      <c r="O8" s="53">
        <f t="shared" si="5"/>
        <v>2552550</v>
      </c>
      <c r="P8" s="53">
        <f t="shared" si="6"/>
        <v>2513875</v>
      </c>
    </row>
    <row r="9" spans="1:29" s="5" customFormat="1">
      <c r="G9" s="10"/>
      <c r="P9" s="25">
        <f>SUM(P4:P8)</f>
        <v>25203208.333333336</v>
      </c>
    </row>
    <row r="10" spans="1:29" s="5" customFormat="1">
      <c r="G10" s="10"/>
    </row>
    <row r="11" spans="1:29" s="5" customFormat="1">
      <c r="G11" s="10"/>
    </row>
    <row r="12" spans="1:29" s="5" customFormat="1">
      <c r="G12" s="10"/>
    </row>
    <row r="13" spans="1:29" s="5" customFormat="1">
      <c r="G13" s="10"/>
    </row>
    <row r="14" spans="1:29" s="5" customFormat="1">
      <c r="G14" s="10"/>
    </row>
    <row r="15" spans="1:29" s="5" customFormat="1">
      <c r="G15" s="10"/>
    </row>
    <row r="16" spans="1:29" s="5" customFormat="1">
      <c r="G16" s="10"/>
    </row>
    <row r="17" spans="7:7" s="5" customFormat="1">
      <c r="G17" s="10"/>
    </row>
    <row r="18" spans="7:7" s="5" customFormat="1">
      <c r="G18" s="10"/>
    </row>
    <row r="19" spans="7:7" s="5" customFormat="1">
      <c r="G19" s="10"/>
    </row>
    <row r="20" spans="7:7" s="5" customFormat="1">
      <c r="G20" s="10"/>
    </row>
    <row r="21" spans="7:7" s="5" customFormat="1">
      <c r="G21" s="10"/>
    </row>
    <row r="22" spans="7:7" s="5" customFormat="1">
      <c r="G22" s="10"/>
    </row>
    <row r="23" spans="7:7" s="5" customFormat="1">
      <c r="G23" s="10"/>
    </row>
    <row r="24" spans="7:7" s="5" customFormat="1">
      <c r="G24" s="10"/>
    </row>
    <row r="25" spans="7:7" s="5" customFormat="1">
      <c r="G25" s="10"/>
    </row>
    <row r="26" spans="7:7" s="5" customFormat="1">
      <c r="G26" s="10"/>
    </row>
    <row r="27" spans="7:7" s="5" customFormat="1">
      <c r="G27" s="10"/>
    </row>
    <row r="28" spans="7:7" s="5" customFormat="1">
      <c r="G28" s="10"/>
    </row>
    <row r="29" spans="7:7" s="5" customFormat="1">
      <c r="G29" s="10"/>
    </row>
    <row r="30" spans="7:7" s="5" customFormat="1">
      <c r="G30" s="10"/>
    </row>
    <row r="31" spans="7:7" s="5" customFormat="1">
      <c r="G31" s="10"/>
    </row>
    <row r="32" spans="7:7" s="5" customFormat="1">
      <c r="G32" s="10"/>
    </row>
    <row r="33" spans="7:7" s="5" customFormat="1">
      <c r="G33" s="10"/>
    </row>
    <row r="34" spans="7:7" s="5" customFormat="1">
      <c r="G34" s="10"/>
    </row>
    <row r="35" spans="7:7" s="5" customFormat="1">
      <c r="G35" s="10"/>
    </row>
    <row r="36" spans="7:7" s="5" customFormat="1">
      <c r="G36" s="10"/>
    </row>
    <row r="37" spans="7:7" s="5" customFormat="1">
      <c r="G37" s="10"/>
    </row>
    <row r="38" spans="7:7" s="5" customFormat="1">
      <c r="G38" s="10"/>
    </row>
    <row r="39" spans="7:7" s="5" customFormat="1">
      <c r="G39" s="10"/>
    </row>
    <row r="40" spans="7:7" s="5" customFormat="1">
      <c r="G40" s="10"/>
    </row>
    <row r="41" spans="7:7" s="5" customFormat="1">
      <c r="G41" s="10"/>
    </row>
    <row r="42" spans="7:7" s="5" customFormat="1">
      <c r="G42" s="10"/>
    </row>
    <row r="43" spans="7:7" s="5" customFormat="1">
      <c r="G43" s="10"/>
    </row>
    <row r="44" spans="7:7" s="5" customFormat="1">
      <c r="G44" s="10"/>
    </row>
    <row r="45" spans="7:7" s="5" customFormat="1">
      <c r="G45" s="10"/>
    </row>
    <row r="46" spans="7:7" s="5" customFormat="1">
      <c r="G46" s="10"/>
    </row>
    <row r="47" spans="7:7" s="5" customFormat="1">
      <c r="G47" s="10"/>
    </row>
    <row r="48" spans="7:7" s="5" customFormat="1">
      <c r="G48" s="10"/>
    </row>
    <row r="49" spans="7:7" s="5" customFormat="1">
      <c r="G49" s="10"/>
    </row>
    <row r="50" spans="7:7" s="5" customFormat="1">
      <c r="G50" s="10"/>
    </row>
    <row r="51" spans="7:7" s="5" customFormat="1">
      <c r="G51" s="10"/>
    </row>
    <row r="52" spans="7:7" s="5" customFormat="1">
      <c r="G52" s="10"/>
    </row>
    <row r="53" spans="7:7" s="5" customFormat="1">
      <c r="G53" s="10"/>
    </row>
    <row r="54" spans="7:7" s="5" customFormat="1">
      <c r="G54" s="10"/>
    </row>
    <row r="55" spans="7:7" s="5" customFormat="1">
      <c r="G55" s="10"/>
    </row>
    <row r="56" spans="7:7" s="5" customFormat="1">
      <c r="G56" s="10"/>
    </row>
    <row r="57" spans="7:7" s="5" customFormat="1">
      <c r="G57" s="10"/>
    </row>
    <row r="58" spans="7:7" s="5" customFormat="1">
      <c r="G58" s="10"/>
    </row>
    <row r="59" spans="7:7" s="5" customFormat="1">
      <c r="G59" s="10"/>
    </row>
    <row r="60" spans="7:7" s="5" customFormat="1">
      <c r="G60" s="10"/>
    </row>
    <row r="61" spans="7:7" s="5" customFormat="1">
      <c r="G61" s="10"/>
    </row>
    <row r="62" spans="7:7" s="5" customFormat="1">
      <c r="G62" s="10"/>
    </row>
    <row r="63" spans="7:7" s="5" customFormat="1">
      <c r="G63" s="10"/>
    </row>
    <row r="64" spans="7:7" s="5" customFormat="1">
      <c r="G64" s="10"/>
    </row>
    <row r="65" spans="7:7" s="5" customFormat="1">
      <c r="G65" s="10"/>
    </row>
    <row r="66" spans="7:7" s="5" customFormat="1">
      <c r="G66" s="10"/>
    </row>
    <row r="67" spans="7:7" s="5" customFormat="1">
      <c r="G67" s="10"/>
    </row>
    <row r="68" spans="7:7" s="5" customFormat="1">
      <c r="G68" s="10"/>
    </row>
    <row r="69" spans="7:7" s="5" customFormat="1">
      <c r="G69" s="10"/>
    </row>
    <row r="70" spans="7:7" s="5" customFormat="1">
      <c r="G70" s="10"/>
    </row>
    <row r="71" spans="7:7" s="5" customFormat="1">
      <c r="G71" s="10"/>
    </row>
    <row r="72" spans="7:7" s="5" customFormat="1">
      <c r="G72" s="10"/>
    </row>
    <row r="73" spans="7:7" s="5" customFormat="1">
      <c r="G73" s="10"/>
    </row>
    <row r="74" spans="7:7" s="5" customFormat="1">
      <c r="G74" s="10"/>
    </row>
    <row r="75" spans="7:7" s="5" customFormat="1">
      <c r="G75" s="10"/>
    </row>
    <row r="76" spans="7:7" s="5" customFormat="1">
      <c r="G76" s="10"/>
    </row>
    <row r="77" spans="7:7" s="5" customFormat="1">
      <c r="G77" s="10"/>
    </row>
    <row r="78" spans="7:7" s="5" customFormat="1">
      <c r="G78" s="10"/>
    </row>
    <row r="79" spans="7:7" s="5" customFormat="1">
      <c r="G79" s="10"/>
    </row>
    <row r="80" spans="7:7" s="5" customFormat="1">
      <c r="G80" s="10"/>
    </row>
    <row r="81" spans="7:7" s="5" customFormat="1">
      <c r="G81" s="10"/>
    </row>
    <row r="82" spans="7:7" s="5" customFormat="1">
      <c r="G82" s="10"/>
    </row>
    <row r="83" spans="7:7" s="5" customFormat="1">
      <c r="G83" s="10"/>
    </row>
    <row r="84" spans="7:7" s="5" customFormat="1">
      <c r="G84" s="10"/>
    </row>
    <row r="85" spans="7:7" s="5" customFormat="1">
      <c r="G85" s="10"/>
    </row>
    <row r="86" spans="7:7" s="5" customFormat="1">
      <c r="G86" s="10"/>
    </row>
    <row r="87" spans="7:7" s="5" customFormat="1">
      <c r="G87" s="10"/>
    </row>
    <row r="88" spans="7:7" s="5" customFormat="1">
      <c r="G88" s="10"/>
    </row>
    <row r="89" spans="7:7" s="5" customFormat="1">
      <c r="G89" s="10"/>
    </row>
    <row r="90" spans="7:7" s="5" customFormat="1">
      <c r="G90" s="10"/>
    </row>
    <row r="91" spans="7:7" s="5" customFormat="1">
      <c r="G91" s="10"/>
    </row>
    <row r="92" spans="7:7" s="5" customFormat="1">
      <c r="G92" s="10"/>
    </row>
    <row r="93" spans="7:7" s="5" customFormat="1">
      <c r="G93" s="10"/>
    </row>
    <row r="94" spans="7:7" s="5" customFormat="1">
      <c r="G94" s="10"/>
    </row>
    <row r="95" spans="7:7" s="5" customFormat="1">
      <c r="G95" s="10"/>
    </row>
    <row r="96" spans="7:7" s="5" customFormat="1">
      <c r="G96" s="10"/>
    </row>
    <row r="97" spans="7:7" s="5" customFormat="1">
      <c r="G97" s="10"/>
    </row>
    <row r="98" spans="7:7" s="5" customFormat="1">
      <c r="G98" s="10"/>
    </row>
    <row r="99" spans="7:7" s="5" customFormat="1">
      <c r="G99" s="10"/>
    </row>
    <row r="100" spans="7:7" s="5" customFormat="1">
      <c r="G100" s="10"/>
    </row>
    <row r="101" spans="7:7" s="5" customFormat="1">
      <c r="G101" s="10"/>
    </row>
    <row r="102" spans="7:7" s="5" customFormat="1">
      <c r="G102" s="10"/>
    </row>
    <row r="103" spans="7:7" s="5" customFormat="1">
      <c r="G103" s="10"/>
    </row>
    <row r="104" spans="7:7" s="5" customFormat="1">
      <c r="G104" s="10"/>
    </row>
    <row r="105" spans="7:7" s="5" customFormat="1">
      <c r="G105" s="10"/>
    </row>
    <row r="106" spans="7:7" s="5" customFormat="1">
      <c r="G106" s="10"/>
    </row>
    <row r="107" spans="7:7" s="5" customFormat="1">
      <c r="G107" s="10"/>
    </row>
    <row r="108" spans="7:7" s="5" customFormat="1">
      <c r="G108" s="10"/>
    </row>
    <row r="109" spans="7:7" s="5" customFormat="1">
      <c r="G109" s="10"/>
    </row>
    <row r="110" spans="7:7" s="5" customFormat="1">
      <c r="G110" s="10"/>
    </row>
    <row r="111" spans="7:7" s="5" customFormat="1">
      <c r="G111" s="10"/>
    </row>
    <row r="112" spans="7:7" s="5" customFormat="1">
      <c r="G112" s="10"/>
    </row>
    <row r="113" spans="7:7" s="5" customFormat="1">
      <c r="G113" s="10"/>
    </row>
    <row r="114" spans="7:7" s="5" customFormat="1">
      <c r="G114" s="10"/>
    </row>
    <row r="115" spans="7:7" s="5" customFormat="1">
      <c r="G115" s="10"/>
    </row>
    <row r="116" spans="7:7" s="5" customFormat="1">
      <c r="G116" s="10"/>
    </row>
    <row r="117" spans="7:7" s="5" customFormat="1">
      <c r="G117" s="10"/>
    </row>
    <row r="118" spans="7:7" s="5" customFormat="1">
      <c r="G118" s="10"/>
    </row>
    <row r="119" spans="7:7" s="5" customFormat="1">
      <c r="G119" s="10"/>
    </row>
    <row r="120" spans="7:7" s="5" customFormat="1">
      <c r="G120" s="10"/>
    </row>
    <row r="121" spans="7:7" s="5" customFormat="1">
      <c r="G121" s="10"/>
    </row>
    <row r="122" spans="7:7" s="5" customFormat="1">
      <c r="G122" s="10"/>
    </row>
    <row r="123" spans="7:7" s="5" customFormat="1">
      <c r="G123" s="10"/>
    </row>
    <row r="124" spans="7:7" s="5" customFormat="1">
      <c r="G124" s="10"/>
    </row>
    <row r="125" spans="7:7" s="5" customFormat="1">
      <c r="G125" s="10"/>
    </row>
    <row r="126" spans="7:7" s="5" customFormat="1">
      <c r="G126" s="10"/>
    </row>
    <row r="127" spans="7:7" s="5" customFormat="1">
      <c r="G127" s="10"/>
    </row>
    <row r="128" spans="7:7" s="5" customFormat="1">
      <c r="G128" s="10"/>
    </row>
    <row r="129" spans="7:7" s="5" customFormat="1">
      <c r="G129" s="10"/>
    </row>
    <row r="130" spans="7:7" s="5" customFormat="1">
      <c r="G130" s="10"/>
    </row>
    <row r="131" spans="7:7" s="5" customFormat="1">
      <c r="G131" s="10"/>
    </row>
    <row r="132" spans="7:7" s="5" customFormat="1">
      <c r="G132" s="10"/>
    </row>
    <row r="133" spans="7:7" s="5" customFormat="1">
      <c r="G133" s="10"/>
    </row>
    <row r="134" spans="7:7" s="5" customFormat="1">
      <c r="G134" s="10"/>
    </row>
    <row r="135" spans="7:7" s="5" customFormat="1">
      <c r="G135" s="10"/>
    </row>
    <row r="136" spans="7:7" s="5" customFormat="1">
      <c r="G136" s="10"/>
    </row>
    <row r="137" spans="7:7" s="5" customFormat="1">
      <c r="G137" s="10"/>
    </row>
    <row r="138" spans="7:7" s="5" customFormat="1">
      <c r="G138" s="10"/>
    </row>
    <row r="139" spans="7:7" s="5" customFormat="1">
      <c r="G139" s="10"/>
    </row>
    <row r="140" spans="7:7" s="5" customFormat="1">
      <c r="G140" s="10"/>
    </row>
    <row r="141" spans="7:7" s="5" customFormat="1">
      <c r="G141" s="10"/>
    </row>
    <row r="142" spans="7:7" s="5" customFormat="1">
      <c r="G142" s="10"/>
    </row>
    <row r="143" spans="7:7" s="5" customFormat="1">
      <c r="G143" s="10"/>
    </row>
    <row r="144" spans="7:7" s="5" customFormat="1">
      <c r="G144" s="10"/>
    </row>
    <row r="145" spans="7:7" s="5" customFormat="1">
      <c r="G145" s="10"/>
    </row>
    <row r="146" spans="7:7" s="5" customFormat="1">
      <c r="G146" s="10"/>
    </row>
    <row r="147" spans="7:7" s="5" customFormat="1">
      <c r="G147" s="10"/>
    </row>
    <row r="148" spans="7:7" s="5" customFormat="1">
      <c r="G148" s="10"/>
    </row>
    <row r="149" spans="7:7" s="5" customFormat="1">
      <c r="G149" s="10"/>
    </row>
    <row r="150" spans="7:7" s="5" customFormat="1">
      <c r="G150" s="10"/>
    </row>
    <row r="151" spans="7:7" s="5" customFormat="1">
      <c r="G151" s="10"/>
    </row>
    <row r="152" spans="7:7" s="5" customFormat="1">
      <c r="G152" s="10"/>
    </row>
    <row r="153" spans="7:7" s="5" customFormat="1">
      <c r="G153" s="10"/>
    </row>
    <row r="154" spans="7:7" s="5" customFormat="1">
      <c r="G154" s="10"/>
    </row>
    <row r="155" spans="7:7" s="5" customFormat="1">
      <c r="G155" s="10"/>
    </row>
    <row r="156" spans="7:7" s="5" customFormat="1">
      <c r="G156" s="10"/>
    </row>
    <row r="157" spans="7:7" s="5" customFormat="1">
      <c r="G157" s="10"/>
    </row>
    <row r="158" spans="7:7" s="5" customFormat="1">
      <c r="G158" s="10"/>
    </row>
    <row r="159" spans="7:7" s="5" customFormat="1">
      <c r="G159" s="10"/>
    </row>
    <row r="160" spans="7:7" s="5" customFormat="1">
      <c r="G160" s="10"/>
    </row>
    <row r="161" spans="7:7" s="5" customFormat="1">
      <c r="G161" s="10"/>
    </row>
    <row r="162" spans="7:7" s="5" customFormat="1">
      <c r="G162" s="10"/>
    </row>
    <row r="163" spans="7:7" s="5" customFormat="1">
      <c r="G163" s="10"/>
    </row>
    <row r="164" spans="7:7" s="5" customFormat="1">
      <c r="G164" s="10"/>
    </row>
    <row r="165" spans="7:7" s="5" customFormat="1">
      <c r="G165" s="10"/>
    </row>
    <row r="166" spans="7:7" s="5" customFormat="1">
      <c r="G166" s="10"/>
    </row>
    <row r="167" spans="7:7" s="5" customFormat="1">
      <c r="G167" s="10"/>
    </row>
    <row r="168" spans="7:7" s="5" customFormat="1">
      <c r="G168" s="10"/>
    </row>
    <row r="169" spans="7:7" s="5" customFormat="1">
      <c r="G169" s="10"/>
    </row>
    <row r="170" spans="7:7" s="5" customFormat="1">
      <c r="G170" s="10"/>
    </row>
    <row r="171" spans="7:7" s="5" customFormat="1">
      <c r="G171" s="10"/>
    </row>
    <row r="172" spans="7:7" s="5" customFormat="1">
      <c r="G172" s="10"/>
    </row>
    <row r="173" spans="7:7" s="5" customFormat="1">
      <c r="G173" s="10"/>
    </row>
    <row r="174" spans="7:7" s="5" customFormat="1">
      <c r="G174" s="10"/>
    </row>
    <row r="175" spans="7:7" s="5" customFormat="1">
      <c r="G175" s="10"/>
    </row>
    <row r="176" spans="7:7" s="5" customFormat="1">
      <c r="G176" s="10"/>
    </row>
    <row r="177" spans="7:7" s="5" customFormat="1">
      <c r="G177" s="10"/>
    </row>
    <row r="178" spans="7:7" s="5" customFormat="1">
      <c r="G178" s="10"/>
    </row>
    <row r="179" spans="7:7" s="5" customFormat="1">
      <c r="G179" s="10"/>
    </row>
    <row r="180" spans="7:7" s="5" customFormat="1">
      <c r="G180" s="10"/>
    </row>
    <row r="181" spans="7:7" s="5" customFormat="1">
      <c r="G181" s="10"/>
    </row>
    <row r="182" spans="7:7" s="5" customFormat="1">
      <c r="G182" s="10"/>
    </row>
    <row r="183" spans="7:7" s="5" customFormat="1">
      <c r="G183" s="10"/>
    </row>
    <row r="184" spans="7:7" s="5" customFormat="1">
      <c r="G184" s="10"/>
    </row>
    <row r="185" spans="7:7" s="5" customFormat="1">
      <c r="G185" s="10"/>
    </row>
    <row r="186" spans="7:7" s="5" customFormat="1">
      <c r="G186" s="10"/>
    </row>
    <row r="187" spans="7:7" s="5" customFormat="1">
      <c r="G187" s="10"/>
    </row>
    <row r="188" spans="7:7" s="5" customFormat="1">
      <c r="G188" s="10"/>
    </row>
    <row r="189" spans="7:7" s="5" customFormat="1">
      <c r="G189" s="10"/>
    </row>
    <row r="190" spans="7:7" s="5" customFormat="1">
      <c r="G190" s="10"/>
    </row>
    <row r="191" spans="7:7" s="5" customFormat="1">
      <c r="G191" s="10"/>
    </row>
    <row r="192" spans="7:7" s="5" customFormat="1">
      <c r="G192" s="10"/>
    </row>
    <row r="193" spans="7:7" s="5" customFormat="1">
      <c r="G193" s="10"/>
    </row>
    <row r="194" spans="7:7" s="5" customFormat="1">
      <c r="G194" s="10"/>
    </row>
    <row r="195" spans="7:7" s="5" customFormat="1">
      <c r="G195" s="10"/>
    </row>
    <row r="196" spans="7:7" s="5" customFormat="1">
      <c r="G196" s="10"/>
    </row>
    <row r="197" spans="7:7" s="5" customFormat="1">
      <c r="G197" s="10"/>
    </row>
    <row r="198" spans="7:7" s="5" customFormat="1">
      <c r="G198" s="10"/>
    </row>
    <row r="199" spans="7:7" s="5" customFormat="1">
      <c r="G199" s="10"/>
    </row>
    <row r="200" spans="7:7" s="5" customFormat="1">
      <c r="G200" s="10"/>
    </row>
    <row r="201" spans="7:7" s="5" customFormat="1">
      <c r="G201" s="10"/>
    </row>
    <row r="202" spans="7:7" s="5" customFormat="1">
      <c r="G202" s="10"/>
    </row>
    <row r="203" spans="7:7" s="5" customFormat="1">
      <c r="G203" s="10"/>
    </row>
    <row r="204" spans="7:7" s="5" customFormat="1">
      <c r="G204" s="10"/>
    </row>
    <row r="205" spans="7:7" s="5" customFormat="1">
      <c r="G205" s="10"/>
    </row>
    <row r="206" spans="7:7" s="5" customFormat="1">
      <c r="G206" s="10"/>
    </row>
    <row r="207" spans="7:7" s="5" customFormat="1">
      <c r="G207" s="10"/>
    </row>
    <row r="208" spans="7:7" s="5" customFormat="1">
      <c r="G208" s="10"/>
    </row>
    <row r="209" spans="7:7" s="5" customFormat="1">
      <c r="G209" s="10"/>
    </row>
    <row r="210" spans="7:7" s="5" customFormat="1">
      <c r="G210" s="10"/>
    </row>
    <row r="211" spans="7:7" s="5" customFormat="1">
      <c r="G211" s="10"/>
    </row>
    <row r="212" spans="7:7" s="5" customFormat="1">
      <c r="G212" s="10"/>
    </row>
    <row r="213" spans="7:7" s="5" customFormat="1">
      <c r="G213" s="10"/>
    </row>
    <row r="214" spans="7:7" s="5" customFormat="1">
      <c r="G214" s="10"/>
    </row>
    <row r="215" spans="7:7" s="5" customFormat="1">
      <c r="G215" s="10"/>
    </row>
    <row r="216" spans="7:7" s="5" customFormat="1">
      <c r="G216" s="10"/>
    </row>
    <row r="217" spans="7:7" s="5" customFormat="1">
      <c r="G217" s="10"/>
    </row>
    <row r="218" spans="7:7" s="5" customFormat="1">
      <c r="G218" s="10"/>
    </row>
    <row r="219" spans="7:7" s="5" customFormat="1">
      <c r="G219" s="10"/>
    </row>
    <row r="220" spans="7:7" s="5" customFormat="1">
      <c r="G220" s="10"/>
    </row>
    <row r="221" spans="7:7" s="5" customFormat="1">
      <c r="G221" s="10"/>
    </row>
    <row r="222" spans="7:7" s="5" customFormat="1">
      <c r="G222" s="10"/>
    </row>
    <row r="223" spans="7:7" s="5" customFormat="1">
      <c r="G223" s="10"/>
    </row>
    <row r="224" spans="7:7" s="5" customFormat="1">
      <c r="G224" s="10"/>
    </row>
    <row r="225" spans="7:7" s="5" customFormat="1">
      <c r="G225" s="10"/>
    </row>
    <row r="226" spans="7:7" s="5" customFormat="1">
      <c r="G226" s="10"/>
    </row>
    <row r="227" spans="7:7" s="5" customFormat="1">
      <c r="G227" s="10"/>
    </row>
    <row r="228" spans="7:7" s="5" customFormat="1">
      <c r="G228" s="10"/>
    </row>
    <row r="229" spans="7:7" s="5" customFormat="1">
      <c r="G229" s="10"/>
    </row>
    <row r="230" spans="7:7" s="5" customFormat="1">
      <c r="G230" s="10"/>
    </row>
    <row r="231" spans="7:7" s="5" customFormat="1">
      <c r="G231" s="10"/>
    </row>
    <row r="232" spans="7:7" s="5" customFormat="1">
      <c r="G232" s="10"/>
    </row>
    <row r="233" spans="7:7" s="5" customFormat="1">
      <c r="G233" s="10"/>
    </row>
    <row r="234" spans="7:7" s="5" customFormat="1">
      <c r="G234" s="10"/>
    </row>
    <row r="235" spans="7:7" s="5" customFormat="1">
      <c r="G235" s="10"/>
    </row>
    <row r="236" spans="7:7" s="5" customFormat="1">
      <c r="G236" s="10"/>
    </row>
    <row r="237" spans="7:7" s="5" customFormat="1">
      <c r="G237" s="10"/>
    </row>
    <row r="238" spans="7:7" s="5" customFormat="1">
      <c r="G238" s="10"/>
    </row>
    <row r="239" spans="7:7" s="5" customFormat="1">
      <c r="G239" s="10"/>
    </row>
    <row r="240" spans="7:7" s="5" customFormat="1">
      <c r="G240" s="10"/>
    </row>
    <row r="241" spans="7:7" s="5" customFormat="1">
      <c r="G241" s="10"/>
    </row>
    <row r="242" spans="7:7" s="5" customFormat="1">
      <c r="G242" s="10"/>
    </row>
    <row r="243" spans="7:7" s="5" customFormat="1">
      <c r="G243" s="10"/>
    </row>
    <row r="244" spans="7:7" s="5" customFormat="1">
      <c r="G244" s="10"/>
    </row>
    <row r="245" spans="7:7" s="5" customFormat="1">
      <c r="G245" s="10"/>
    </row>
    <row r="246" spans="7:7" s="5" customFormat="1">
      <c r="G246" s="10"/>
    </row>
    <row r="247" spans="7:7" s="5" customFormat="1">
      <c r="G247" s="10"/>
    </row>
    <row r="248" spans="7:7" s="5" customFormat="1">
      <c r="G248" s="10"/>
    </row>
    <row r="249" spans="7:7" s="5" customFormat="1">
      <c r="G249" s="10"/>
    </row>
    <row r="250" spans="7:7" s="5" customFormat="1">
      <c r="G250" s="10"/>
    </row>
    <row r="251" spans="7:7" s="5" customFormat="1">
      <c r="G251" s="10"/>
    </row>
    <row r="252" spans="7:7" s="5" customFormat="1">
      <c r="G252" s="10"/>
    </row>
    <row r="253" spans="7:7" s="5" customFormat="1">
      <c r="G253" s="10"/>
    </row>
    <row r="254" spans="7:7" s="5" customFormat="1">
      <c r="G254" s="10"/>
    </row>
    <row r="255" spans="7:7" s="5" customFormat="1">
      <c r="G255" s="10"/>
    </row>
    <row r="256" spans="7:7" s="5" customFormat="1">
      <c r="G256" s="10"/>
    </row>
    <row r="257" spans="7:7" s="5" customFormat="1">
      <c r="G257" s="10"/>
    </row>
    <row r="258" spans="7:7" s="5" customFormat="1">
      <c r="G258" s="10"/>
    </row>
    <row r="259" spans="7:7" s="5" customFormat="1">
      <c r="G259" s="10"/>
    </row>
    <row r="260" spans="7:7" s="5" customFormat="1">
      <c r="G260" s="10"/>
    </row>
    <row r="261" spans="7:7" s="5" customFormat="1">
      <c r="G261" s="10"/>
    </row>
    <row r="262" spans="7:7" s="5" customFormat="1">
      <c r="G262" s="10"/>
    </row>
    <row r="263" spans="7:7" s="5" customFormat="1">
      <c r="G263" s="10"/>
    </row>
    <row r="264" spans="7:7" s="5" customFormat="1">
      <c r="G264" s="10"/>
    </row>
    <row r="265" spans="7:7" s="5" customFormat="1">
      <c r="G265" s="10"/>
    </row>
    <row r="266" spans="7:7" s="5" customFormat="1">
      <c r="G266" s="10"/>
    </row>
    <row r="267" spans="7:7" s="5" customFormat="1">
      <c r="G267" s="10"/>
    </row>
    <row r="268" spans="7:7" s="5" customFormat="1">
      <c r="G268" s="10"/>
    </row>
    <row r="269" spans="7:7" s="5" customFormat="1">
      <c r="G269" s="10"/>
    </row>
    <row r="270" spans="7:7" s="5" customFormat="1">
      <c r="G270" s="10"/>
    </row>
    <row r="271" spans="7:7" s="5" customFormat="1">
      <c r="G271" s="10"/>
    </row>
    <row r="272" spans="7:7" s="5" customFormat="1">
      <c r="G272" s="10"/>
    </row>
    <row r="273" spans="7:7" s="5" customFormat="1">
      <c r="G273" s="10"/>
    </row>
    <row r="274" spans="7:7" s="5" customFormat="1">
      <c r="G274" s="10"/>
    </row>
    <row r="275" spans="7:7" s="5" customFormat="1">
      <c r="G275" s="10"/>
    </row>
    <row r="276" spans="7:7" s="5" customFormat="1">
      <c r="G276" s="10"/>
    </row>
    <row r="277" spans="7:7" s="5" customFormat="1">
      <c r="G277" s="10"/>
    </row>
    <row r="278" spans="7:7" s="5" customFormat="1">
      <c r="G278" s="10"/>
    </row>
    <row r="279" spans="7:7" s="5" customFormat="1">
      <c r="G279" s="10"/>
    </row>
    <row r="280" spans="7:7" s="5" customFormat="1">
      <c r="G280" s="10"/>
    </row>
    <row r="281" spans="7:7" s="5" customFormat="1">
      <c r="G281" s="10"/>
    </row>
    <row r="282" spans="7:7" s="5" customFormat="1">
      <c r="G282" s="10"/>
    </row>
    <row r="283" spans="7:7" s="5" customFormat="1">
      <c r="G283" s="10"/>
    </row>
    <row r="284" spans="7:7" s="5" customFormat="1">
      <c r="G284" s="10"/>
    </row>
    <row r="285" spans="7:7" s="5" customFormat="1">
      <c r="G285" s="10"/>
    </row>
    <row r="286" spans="7:7" s="5" customFormat="1">
      <c r="G286" s="10"/>
    </row>
    <row r="287" spans="7:7" s="5" customFormat="1">
      <c r="G287" s="10"/>
    </row>
    <row r="288" spans="7:7" s="5" customFormat="1">
      <c r="G288" s="10"/>
    </row>
    <row r="289" spans="7:7" s="5" customFormat="1">
      <c r="G289" s="10"/>
    </row>
    <row r="290" spans="7:7" s="5" customFormat="1">
      <c r="G290" s="10"/>
    </row>
    <row r="291" spans="7:7" s="5" customFormat="1">
      <c r="G291" s="10"/>
    </row>
    <row r="292" spans="7:7" s="5" customFormat="1">
      <c r="G292" s="10"/>
    </row>
    <row r="293" spans="7:7" s="5" customFormat="1">
      <c r="G293" s="10"/>
    </row>
    <row r="294" spans="7:7" s="5" customFormat="1">
      <c r="G294" s="10"/>
    </row>
    <row r="295" spans="7:7" s="5" customFormat="1">
      <c r="G295" s="10"/>
    </row>
    <row r="296" spans="7:7" s="5" customFormat="1">
      <c r="G296" s="10"/>
    </row>
    <row r="297" spans="7:7" s="5" customFormat="1">
      <c r="G297" s="10"/>
    </row>
    <row r="298" spans="7:7" s="5" customFormat="1">
      <c r="G298" s="10"/>
    </row>
    <row r="299" spans="7:7" s="5" customFormat="1">
      <c r="G299" s="10"/>
    </row>
    <row r="300" spans="7:7" s="5" customFormat="1">
      <c r="G300" s="10"/>
    </row>
    <row r="301" spans="7:7" s="5" customFormat="1">
      <c r="G301" s="10"/>
    </row>
    <row r="302" spans="7:7" s="5" customFormat="1">
      <c r="G302" s="10"/>
    </row>
    <row r="303" spans="7:7" s="5" customFormat="1">
      <c r="G303" s="10"/>
    </row>
    <row r="304" spans="7:7" s="5" customFormat="1">
      <c r="G304" s="10"/>
    </row>
    <row r="305" spans="7:7" s="5" customFormat="1">
      <c r="G305" s="10"/>
    </row>
    <row r="306" spans="7:7" s="5" customFormat="1">
      <c r="G306" s="10"/>
    </row>
    <row r="307" spans="7:7" s="5" customFormat="1">
      <c r="G307" s="10"/>
    </row>
    <row r="308" spans="7:7" s="5" customFormat="1">
      <c r="G308" s="10"/>
    </row>
    <row r="309" spans="7:7" s="5" customFormat="1">
      <c r="G309" s="10"/>
    </row>
    <row r="310" spans="7:7" s="5" customFormat="1">
      <c r="G310" s="10"/>
    </row>
    <row r="311" spans="7:7" s="5" customFormat="1">
      <c r="G311" s="10"/>
    </row>
    <row r="312" spans="7:7" s="5" customFormat="1">
      <c r="G312" s="10"/>
    </row>
    <row r="313" spans="7:7" s="5" customFormat="1">
      <c r="G313" s="10"/>
    </row>
    <row r="314" spans="7:7" s="5" customFormat="1">
      <c r="G314" s="10"/>
    </row>
    <row r="315" spans="7:7" s="5" customFormat="1">
      <c r="G315" s="10"/>
    </row>
    <row r="316" spans="7:7" s="5" customFormat="1">
      <c r="G316" s="10"/>
    </row>
    <row r="317" spans="7:7" s="5" customFormat="1">
      <c r="G317" s="10"/>
    </row>
    <row r="318" spans="7:7" s="5" customFormat="1">
      <c r="G318" s="10"/>
    </row>
    <row r="319" spans="7:7" s="5" customFormat="1">
      <c r="G319" s="10"/>
    </row>
    <row r="320" spans="7:7" s="5" customFormat="1">
      <c r="G320" s="10"/>
    </row>
    <row r="321" spans="7:7" s="5" customFormat="1">
      <c r="G321" s="10"/>
    </row>
    <row r="322" spans="7:7" s="5" customFormat="1">
      <c r="G322" s="10"/>
    </row>
    <row r="323" spans="7:7" s="5" customFormat="1">
      <c r="G323" s="10"/>
    </row>
    <row r="324" spans="7:7" s="5" customFormat="1">
      <c r="G324" s="10"/>
    </row>
    <row r="325" spans="7:7" s="5" customFormat="1">
      <c r="G325" s="10"/>
    </row>
    <row r="326" spans="7:7" s="5" customFormat="1">
      <c r="G326" s="10"/>
    </row>
    <row r="327" spans="7:7" s="5" customFormat="1">
      <c r="G327" s="10"/>
    </row>
    <row r="328" spans="7:7" s="5" customFormat="1">
      <c r="G328" s="10"/>
    </row>
    <row r="329" spans="7:7" s="5" customFormat="1">
      <c r="G329" s="10"/>
    </row>
    <row r="330" spans="7:7" s="5" customFormat="1">
      <c r="G330" s="10"/>
    </row>
    <row r="331" spans="7:7" s="5" customFormat="1">
      <c r="G331" s="10"/>
    </row>
    <row r="332" spans="7:7" s="5" customFormat="1">
      <c r="G332" s="10"/>
    </row>
    <row r="333" spans="7:7" s="5" customFormat="1">
      <c r="G333" s="10"/>
    </row>
    <row r="334" spans="7:7" s="5" customFormat="1">
      <c r="G334" s="10"/>
    </row>
    <row r="335" spans="7:7" s="5" customFormat="1">
      <c r="G335" s="10"/>
    </row>
    <row r="336" spans="7:7" s="5" customFormat="1">
      <c r="G336" s="10"/>
    </row>
    <row r="337" spans="7:7" s="5" customFormat="1">
      <c r="G337" s="10"/>
    </row>
    <row r="338" spans="7:7" s="5" customFormat="1">
      <c r="G338" s="10"/>
    </row>
    <row r="339" spans="7:7" s="5" customFormat="1">
      <c r="G339" s="10"/>
    </row>
    <row r="340" spans="7:7" s="5" customFormat="1">
      <c r="G340" s="10"/>
    </row>
    <row r="341" spans="7:7" s="5" customFormat="1">
      <c r="G341" s="10"/>
    </row>
    <row r="342" spans="7:7" s="5" customFormat="1">
      <c r="G342" s="10"/>
    </row>
    <row r="343" spans="7:7" s="5" customFormat="1">
      <c r="G343" s="10"/>
    </row>
    <row r="344" spans="7:7" s="5" customFormat="1">
      <c r="G344" s="10"/>
    </row>
    <row r="345" spans="7:7" s="5" customFormat="1">
      <c r="G345" s="10"/>
    </row>
    <row r="346" spans="7:7" s="5" customFormat="1">
      <c r="G346" s="10"/>
    </row>
    <row r="347" spans="7:7" s="5" customFormat="1">
      <c r="G347" s="10"/>
    </row>
    <row r="348" spans="7:7" s="5" customFormat="1">
      <c r="G348" s="10"/>
    </row>
    <row r="349" spans="7:7" s="5" customFormat="1">
      <c r="G349" s="10"/>
    </row>
    <row r="350" spans="7:7" s="5" customFormat="1">
      <c r="G350" s="10"/>
    </row>
    <row r="351" spans="7:7" s="5" customFormat="1">
      <c r="G351" s="10"/>
    </row>
    <row r="352" spans="7:7" s="5" customFormat="1">
      <c r="G352" s="10"/>
    </row>
    <row r="353" spans="7:7" s="5" customFormat="1">
      <c r="G353" s="10"/>
    </row>
    <row r="354" spans="7:7" s="5" customFormat="1">
      <c r="G354" s="10"/>
    </row>
    <row r="355" spans="7:7" s="5" customFormat="1">
      <c r="G355" s="10"/>
    </row>
    <row r="356" spans="7:7" s="5" customFormat="1">
      <c r="G356" s="10"/>
    </row>
    <row r="357" spans="7:7" s="5" customFormat="1">
      <c r="G357" s="10"/>
    </row>
    <row r="358" spans="7:7" s="5" customFormat="1">
      <c r="G358" s="10"/>
    </row>
    <row r="359" spans="7:7" s="5" customFormat="1">
      <c r="G359" s="10"/>
    </row>
    <row r="360" spans="7:7" s="5" customFormat="1">
      <c r="G360" s="10"/>
    </row>
    <row r="361" spans="7:7" s="5" customFormat="1">
      <c r="G361" s="10"/>
    </row>
    <row r="362" spans="7:7" s="5" customFormat="1">
      <c r="G362" s="10"/>
    </row>
    <row r="363" spans="7:7" s="5" customFormat="1">
      <c r="G363" s="10"/>
    </row>
    <row r="364" spans="7:7" s="5" customFormat="1">
      <c r="G364" s="10"/>
    </row>
    <row r="365" spans="7:7" s="5" customFormat="1">
      <c r="G365" s="10"/>
    </row>
    <row r="366" spans="7:7" s="5" customFormat="1">
      <c r="G366" s="10"/>
    </row>
    <row r="367" spans="7:7" s="5" customFormat="1">
      <c r="G367" s="10"/>
    </row>
    <row r="368" spans="7:7" s="5" customFormat="1">
      <c r="G368" s="10"/>
    </row>
    <row r="369" spans="7:7" s="5" customFormat="1">
      <c r="G369" s="10"/>
    </row>
    <row r="370" spans="7:7" s="5" customFormat="1">
      <c r="G370" s="10"/>
    </row>
    <row r="371" spans="7:7" s="5" customFormat="1">
      <c r="G371" s="10"/>
    </row>
    <row r="372" spans="7:7" s="5" customFormat="1">
      <c r="G372" s="10"/>
    </row>
    <row r="373" spans="7:7" s="5" customFormat="1">
      <c r="G373" s="10"/>
    </row>
    <row r="374" spans="7:7" s="5" customFormat="1">
      <c r="G374" s="10"/>
    </row>
    <row r="375" spans="7:7" s="5" customFormat="1">
      <c r="G375" s="10"/>
    </row>
    <row r="376" spans="7:7" s="5" customFormat="1">
      <c r="G376" s="10"/>
    </row>
    <row r="377" spans="7:7" s="5" customFormat="1">
      <c r="G377" s="10"/>
    </row>
    <row r="378" spans="7:7" s="5" customFormat="1">
      <c r="G378" s="10"/>
    </row>
    <row r="379" spans="7:7" s="5" customFormat="1">
      <c r="G379" s="10"/>
    </row>
    <row r="380" spans="7:7" s="5" customFormat="1">
      <c r="G380" s="10"/>
    </row>
    <row r="381" spans="7:7" s="5" customFormat="1">
      <c r="G381" s="10"/>
    </row>
    <row r="382" spans="7:7" s="5" customFormat="1">
      <c r="G382" s="10"/>
    </row>
    <row r="383" spans="7:7" s="5" customFormat="1">
      <c r="G383" s="10"/>
    </row>
    <row r="384" spans="7:7" s="5" customFormat="1">
      <c r="G384" s="10"/>
    </row>
    <row r="385" spans="7:7" s="5" customFormat="1">
      <c r="G385" s="10"/>
    </row>
    <row r="386" spans="7:7" s="5" customFormat="1">
      <c r="G386" s="10"/>
    </row>
    <row r="387" spans="7:7" s="5" customFormat="1">
      <c r="G387" s="10"/>
    </row>
    <row r="388" spans="7:7" s="5" customFormat="1">
      <c r="G388" s="10"/>
    </row>
    <row r="389" spans="7:7" s="5" customFormat="1">
      <c r="G389" s="10"/>
    </row>
    <row r="390" spans="7:7" s="5" customFormat="1">
      <c r="G390" s="10"/>
    </row>
    <row r="391" spans="7:7" s="5" customFormat="1">
      <c r="G391" s="10"/>
    </row>
    <row r="392" spans="7:7" s="5" customFormat="1">
      <c r="G392" s="10"/>
    </row>
    <row r="393" spans="7:7" s="5" customFormat="1">
      <c r="G393" s="10"/>
    </row>
    <row r="394" spans="7:7" s="5" customFormat="1">
      <c r="G394" s="10"/>
    </row>
    <row r="395" spans="7:7" s="5" customFormat="1">
      <c r="G395" s="10"/>
    </row>
    <row r="396" spans="7:7" s="5" customFormat="1">
      <c r="G396" s="10"/>
    </row>
    <row r="397" spans="7:7" s="5" customFormat="1">
      <c r="G397" s="10"/>
    </row>
    <row r="398" spans="7:7" s="5" customFormat="1">
      <c r="G398" s="10"/>
    </row>
    <row r="399" spans="7:7" s="5" customFormat="1">
      <c r="G399" s="10"/>
    </row>
    <row r="400" spans="7:7" s="5" customFormat="1">
      <c r="G400" s="10"/>
    </row>
    <row r="401" spans="7:7" s="5" customFormat="1">
      <c r="G401" s="10"/>
    </row>
    <row r="402" spans="7:7" s="5" customFormat="1">
      <c r="G402" s="10"/>
    </row>
    <row r="403" spans="7:7" s="5" customFormat="1">
      <c r="G403" s="10"/>
    </row>
    <row r="404" spans="7:7" s="5" customFormat="1">
      <c r="G404" s="10"/>
    </row>
    <row r="405" spans="7:7" s="5" customFormat="1">
      <c r="G405" s="10"/>
    </row>
    <row r="406" spans="7:7" s="5" customFormat="1">
      <c r="G406" s="10"/>
    </row>
    <row r="407" spans="7:7" s="5" customFormat="1">
      <c r="G407" s="10"/>
    </row>
    <row r="408" spans="7:7" s="5" customFormat="1">
      <c r="G408" s="10"/>
    </row>
    <row r="409" spans="7:7" s="5" customFormat="1">
      <c r="G409" s="10"/>
    </row>
    <row r="410" spans="7:7" s="5" customFormat="1">
      <c r="G410" s="10"/>
    </row>
    <row r="411" spans="7:7" s="5" customFormat="1">
      <c r="G411" s="10"/>
    </row>
    <row r="412" spans="7:7" s="5" customFormat="1">
      <c r="G412" s="10"/>
    </row>
    <row r="413" spans="7:7" s="5" customFormat="1">
      <c r="G413" s="10"/>
    </row>
    <row r="414" spans="7:7" s="5" customFormat="1">
      <c r="G414" s="10"/>
    </row>
    <row r="415" spans="7:7" s="5" customFormat="1">
      <c r="G415" s="10"/>
    </row>
    <row r="416" spans="7:7" s="5" customFormat="1">
      <c r="G416" s="10"/>
    </row>
    <row r="417" spans="7:7" s="5" customFormat="1">
      <c r="G417" s="10"/>
    </row>
    <row r="418" spans="7:7" s="5" customFormat="1">
      <c r="G418" s="10"/>
    </row>
    <row r="419" spans="7:7" s="5" customFormat="1">
      <c r="G419" s="10"/>
    </row>
    <row r="420" spans="7:7" s="5" customFormat="1">
      <c r="G420" s="10"/>
    </row>
    <row r="421" spans="7:7" s="5" customFormat="1">
      <c r="G421" s="10"/>
    </row>
    <row r="422" spans="7:7" s="5" customFormat="1">
      <c r="G422" s="10"/>
    </row>
    <row r="423" spans="7:7" s="5" customFormat="1">
      <c r="G423" s="10"/>
    </row>
    <row r="424" spans="7:7" s="5" customFormat="1">
      <c r="G424" s="10"/>
    </row>
    <row r="425" spans="7:7" s="5" customFormat="1">
      <c r="G425" s="10"/>
    </row>
    <row r="426" spans="7:7" s="5" customFormat="1">
      <c r="G426" s="10"/>
    </row>
    <row r="427" spans="7:7" s="5" customFormat="1">
      <c r="G427" s="10"/>
    </row>
    <row r="428" spans="7:7" s="5" customFormat="1">
      <c r="G428" s="10"/>
    </row>
    <row r="429" spans="7:7" s="5" customFormat="1">
      <c r="G429" s="10"/>
    </row>
    <row r="430" spans="7:7" s="5" customFormat="1">
      <c r="G430" s="10"/>
    </row>
    <row r="431" spans="7:7" s="5" customFormat="1">
      <c r="G431" s="10"/>
    </row>
    <row r="432" spans="7:7" s="5" customFormat="1">
      <c r="G432" s="10"/>
    </row>
    <row r="433" spans="7:7" s="5" customFormat="1">
      <c r="G433" s="10"/>
    </row>
    <row r="434" spans="7:7" s="5" customFormat="1">
      <c r="G434" s="10"/>
    </row>
    <row r="435" spans="7:7" s="5" customFormat="1">
      <c r="G435" s="10"/>
    </row>
    <row r="436" spans="7:7" s="5" customFormat="1">
      <c r="G436" s="10"/>
    </row>
    <row r="437" spans="7:7" s="5" customFormat="1">
      <c r="G437" s="10"/>
    </row>
    <row r="438" spans="7:7" s="5" customFormat="1">
      <c r="G438" s="10"/>
    </row>
    <row r="439" spans="7:7" s="5" customFormat="1">
      <c r="G439" s="10"/>
    </row>
    <row r="440" spans="7:7" s="5" customFormat="1">
      <c r="G440" s="10"/>
    </row>
    <row r="441" spans="7:7" s="5" customFormat="1">
      <c r="G441" s="10"/>
    </row>
    <row r="442" spans="7:7" s="5" customFormat="1">
      <c r="G442" s="10"/>
    </row>
    <row r="443" spans="7:7" s="5" customFormat="1">
      <c r="G443" s="10"/>
    </row>
    <row r="444" spans="7:7" s="5" customFormat="1">
      <c r="G444" s="10"/>
    </row>
    <row r="445" spans="7:7" s="5" customFormat="1">
      <c r="G445" s="10"/>
    </row>
    <row r="446" spans="7:7" s="5" customFormat="1">
      <c r="G446" s="10"/>
    </row>
    <row r="447" spans="7:7" s="5" customFormat="1">
      <c r="G447" s="10"/>
    </row>
    <row r="448" spans="7:7" s="5" customFormat="1">
      <c r="G448" s="10"/>
    </row>
    <row r="449" spans="7:7" s="5" customFormat="1">
      <c r="G449" s="10"/>
    </row>
    <row r="450" spans="7:7" s="5" customFormat="1">
      <c r="G450" s="10"/>
    </row>
    <row r="451" spans="7:7" s="5" customFormat="1">
      <c r="G451" s="10"/>
    </row>
    <row r="452" spans="7:7" s="5" customFormat="1">
      <c r="G452" s="10"/>
    </row>
    <row r="453" spans="7:7" s="5" customFormat="1">
      <c r="G453" s="10"/>
    </row>
    <row r="454" spans="7:7" s="5" customFormat="1">
      <c r="G454" s="10"/>
    </row>
    <row r="455" spans="7:7" s="5" customFormat="1">
      <c r="G455" s="10"/>
    </row>
    <row r="456" spans="7:7" s="5" customFormat="1">
      <c r="G456" s="10"/>
    </row>
    <row r="457" spans="7:7" s="5" customFormat="1">
      <c r="G457" s="10"/>
    </row>
    <row r="458" spans="7:7" s="5" customFormat="1">
      <c r="G458" s="10"/>
    </row>
    <row r="459" spans="7:7" s="5" customFormat="1">
      <c r="G459" s="10"/>
    </row>
    <row r="460" spans="7:7" s="5" customFormat="1">
      <c r="G460" s="10"/>
    </row>
    <row r="461" spans="7:7" s="5" customFormat="1">
      <c r="G461" s="10"/>
    </row>
    <row r="462" spans="7:7" s="5" customFormat="1">
      <c r="G462" s="10"/>
    </row>
    <row r="463" spans="7:7" s="5" customFormat="1">
      <c r="G463" s="10"/>
    </row>
    <row r="464" spans="7:7" s="5" customFormat="1">
      <c r="G464" s="10"/>
    </row>
    <row r="465" spans="7:7" s="5" customFormat="1">
      <c r="G465" s="10"/>
    </row>
    <row r="466" spans="7:7" s="5" customFormat="1">
      <c r="G466" s="10"/>
    </row>
    <row r="467" spans="7:7" s="5" customFormat="1">
      <c r="G467" s="10"/>
    </row>
    <row r="468" spans="7:7" s="5" customFormat="1">
      <c r="G468" s="10"/>
    </row>
    <row r="469" spans="7:7" s="5" customFormat="1">
      <c r="G469" s="10"/>
    </row>
    <row r="470" spans="7:7" s="5" customFormat="1">
      <c r="G470" s="10"/>
    </row>
    <row r="471" spans="7:7" s="5" customFormat="1">
      <c r="G471" s="10"/>
    </row>
    <row r="472" spans="7:7" s="5" customFormat="1">
      <c r="G472" s="10"/>
    </row>
    <row r="473" spans="7:7" s="5" customFormat="1">
      <c r="G473" s="10"/>
    </row>
    <row r="474" spans="7:7" s="5" customFormat="1">
      <c r="G474" s="10"/>
    </row>
    <row r="475" spans="7:7" s="5" customFormat="1">
      <c r="G475" s="10"/>
    </row>
    <row r="476" spans="7:7" s="5" customFormat="1">
      <c r="G476" s="10"/>
    </row>
    <row r="477" spans="7:7" s="5" customFormat="1">
      <c r="G477" s="10"/>
    </row>
    <row r="478" spans="7:7" s="5" customFormat="1">
      <c r="G478" s="10"/>
    </row>
    <row r="479" spans="7:7" s="5" customFormat="1">
      <c r="G479" s="10"/>
    </row>
    <row r="480" spans="7:7" s="5" customFormat="1">
      <c r="G480" s="10"/>
    </row>
    <row r="481" spans="7:7" s="5" customFormat="1">
      <c r="G481" s="10"/>
    </row>
    <row r="482" spans="7:7" s="5" customFormat="1">
      <c r="G482" s="10"/>
    </row>
    <row r="483" spans="7:7" s="5" customFormat="1">
      <c r="G483" s="10"/>
    </row>
    <row r="484" spans="7:7" s="5" customFormat="1">
      <c r="G484" s="10"/>
    </row>
    <row r="485" spans="7:7" s="5" customFormat="1">
      <c r="G485" s="10"/>
    </row>
    <row r="486" spans="7:7" s="5" customFormat="1">
      <c r="G486" s="10"/>
    </row>
    <row r="487" spans="7:7" s="5" customFormat="1">
      <c r="G487" s="10"/>
    </row>
    <row r="488" spans="7:7" s="5" customFormat="1">
      <c r="G488" s="10"/>
    </row>
    <row r="489" spans="7:7" s="5" customFormat="1">
      <c r="G489" s="10"/>
    </row>
    <row r="490" spans="7:7" s="5" customFormat="1">
      <c r="G490" s="10"/>
    </row>
    <row r="491" spans="7:7" s="5" customFormat="1">
      <c r="G491" s="10"/>
    </row>
    <row r="492" spans="7:7" s="5" customFormat="1">
      <c r="G492" s="10"/>
    </row>
    <row r="493" spans="7:7" s="5" customFormat="1">
      <c r="G493" s="10"/>
    </row>
    <row r="494" spans="7:7" s="5" customFormat="1">
      <c r="G494" s="10"/>
    </row>
    <row r="495" spans="7:7" s="5" customFormat="1">
      <c r="G495" s="10"/>
    </row>
    <row r="496" spans="7:7" s="5" customFormat="1">
      <c r="G496" s="10"/>
    </row>
    <row r="497" spans="7:7" s="5" customFormat="1">
      <c r="G497" s="10"/>
    </row>
    <row r="498" spans="7:7" s="5" customFormat="1">
      <c r="G498" s="10"/>
    </row>
    <row r="499" spans="7:7" s="5" customFormat="1">
      <c r="G499" s="10"/>
    </row>
    <row r="500" spans="7:7" s="5" customFormat="1">
      <c r="G500" s="10"/>
    </row>
    <row r="501" spans="7:7" s="5" customFormat="1">
      <c r="G501" s="10"/>
    </row>
    <row r="502" spans="7:7" s="5" customFormat="1">
      <c r="G502" s="10"/>
    </row>
    <row r="503" spans="7:7" s="5" customFormat="1">
      <c r="G503" s="10"/>
    </row>
    <row r="504" spans="7:7" s="5" customFormat="1">
      <c r="G504" s="10"/>
    </row>
    <row r="505" spans="7:7" s="5" customFormat="1">
      <c r="G505" s="10"/>
    </row>
    <row r="506" spans="7:7" s="5" customFormat="1">
      <c r="G506" s="10"/>
    </row>
    <row r="507" spans="7:7" s="5" customFormat="1">
      <c r="G507" s="10"/>
    </row>
    <row r="508" spans="7:7" s="5" customFormat="1">
      <c r="G508" s="10"/>
    </row>
    <row r="509" spans="7:7" s="5" customFormat="1">
      <c r="G509" s="10"/>
    </row>
    <row r="510" spans="7:7" s="5" customFormat="1">
      <c r="G510" s="10"/>
    </row>
    <row r="511" spans="7:7" s="5" customFormat="1">
      <c r="G511" s="10"/>
    </row>
    <row r="512" spans="7:7" s="5" customFormat="1">
      <c r="G512" s="10"/>
    </row>
    <row r="513" spans="7:7" s="5" customFormat="1">
      <c r="G513" s="10"/>
    </row>
    <row r="514" spans="7:7" s="5" customFormat="1">
      <c r="G514" s="10"/>
    </row>
    <row r="515" spans="7:7" s="5" customFormat="1">
      <c r="G515" s="10"/>
    </row>
    <row r="516" spans="7:7" s="5" customFormat="1">
      <c r="G516" s="10"/>
    </row>
    <row r="517" spans="7:7" s="5" customFormat="1">
      <c r="G517" s="10"/>
    </row>
    <row r="518" spans="7:7" s="5" customFormat="1">
      <c r="G518" s="10"/>
    </row>
    <row r="519" spans="7:7" s="5" customFormat="1">
      <c r="G519" s="10"/>
    </row>
    <row r="520" spans="7:7" s="5" customFormat="1">
      <c r="G520" s="10"/>
    </row>
    <row r="521" spans="7:7" s="5" customFormat="1">
      <c r="G521" s="10"/>
    </row>
    <row r="522" spans="7:7" s="5" customFormat="1">
      <c r="G522" s="10"/>
    </row>
    <row r="523" spans="7:7" s="5" customFormat="1">
      <c r="G523" s="10"/>
    </row>
    <row r="524" spans="7:7" s="5" customFormat="1">
      <c r="G524" s="10"/>
    </row>
    <row r="525" spans="7:7" s="5" customFormat="1">
      <c r="G525" s="10"/>
    </row>
    <row r="526" spans="7:7" s="5" customFormat="1">
      <c r="G526" s="10"/>
    </row>
    <row r="527" spans="7:7" s="5" customFormat="1">
      <c r="G527" s="10"/>
    </row>
    <row r="528" spans="7:7" s="5" customFormat="1">
      <c r="G528" s="10"/>
    </row>
    <row r="529" spans="7:7" s="5" customFormat="1">
      <c r="G529" s="10"/>
    </row>
    <row r="530" spans="7:7" s="5" customFormat="1">
      <c r="G530" s="10"/>
    </row>
    <row r="531" spans="7:7" s="5" customFormat="1">
      <c r="G531" s="10"/>
    </row>
    <row r="532" spans="7:7" s="5" customFormat="1">
      <c r="G532" s="10"/>
    </row>
    <row r="533" spans="7:7" s="5" customFormat="1">
      <c r="G533" s="10"/>
    </row>
    <row r="534" spans="7:7" s="5" customFormat="1">
      <c r="G534" s="10"/>
    </row>
    <row r="535" spans="7:7" s="5" customFormat="1">
      <c r="G535" s="10"/>
    </row>
    <row r="536" spans="7:7" s="5" customFormat="1">
      <c r="G536" s="10"/>
    </row>
    <row r="537" spans="7:7" s="5" customFormat="1">
      <c r="G537" s="10"/>
    </row>
    <row r="538" spans="7:7" s="5" customFormat="1">
      <c r="G538" s="10"/>
    </row>
    <row r="539" spans="7:7" s="5" customFormat="1">
      <c r="G539" s="10"/>
    </row>
    <row r="540" spans="7:7" s="5" customFormat="1">
      <c r="G540" s="10"/>
    </row>
    <row r="541" spans="7:7" s="5" customFormat="1">
      <c r="G541" s="10"/>
    </row>
    <row r="542" spans="7:7" s="5" customFormat="1">
      <c r="G542" s="10"/>
    </row>
    <row r="543" spans="7:7" s="5" customFormat="1">
      <c r="G543" s="10"/>
    </row>
    <row r="544" spans="7:7" s="5" customFormat="1">
      <c r="G544" s="10"/>
    </row>
    <row r="545" spans="7:7" s="5" customFormat="1">
      <c r="G545" s="10"/>
    </row>
    <row r="546" spans="7:7" s="5" customFormat="1">
      <c r="G546" s="10"/>
    </row>
    <row r="547" spans="7:7" s="5" customFormat="1">
      <c r="G547" s="10"/>
    </row>
    <row r="548" spans="7:7" s="5" customFormat="1">
      <c r="G548" s="10"/>
    </row>
    <row r="549" spans="7:7" s="5" customFormat="1">
      <c r="G549" s="10"/>
    </row>
    <row r="550" spans="7:7" s="5" customFormat="1">
      <c r="G550" s="10"/>
    </row>
    <row r="551" spans="7:7" s="5" customFormat="1">
      <c r="G551" s="10"/>
    </row>
    <row r="552" spans="7:7" s="5" customFormat="1">
      <c r="G552" s="10"/>
    </row>
    <row r="553" spans="7:7" s="5" customFormat="1">
      <c r="G553" s="10"/>
    </row>
    <row r="554" spans="7:7" s="5" customFormat="1">
      <c r="G554" s="10"/>
    </row>
    <row r="555" spans="7:7" s="5" customFormat="1">
      <c r="G555" s="10"/>
    </row>
    <row r="556" spans="7:7" s="5" customFormat="1">
      <c r="G556" s="10"/>
    </row>
    <row r="557" spans="7:7" s="5" customFormat="1">
      <c r="G557" s="10"/>
    </row>
    <row r="558" spans="7:7" s="5" customFormat="1">
      <c r="G558" s="10"/>
    </row>
    <row r="559" spans="7:7" s="5" customFormat="1">
      <c r="G559" s="10"/>
    </row>
    <row r="560" spans="7:7" s="5" customFormat="1">
      <c r="G560" s="10"/>
    </row>
    <row r="561" spans="7:7" s="5" customFormat="1">
      <c r="G561" s="10"/>
    </row>
    <row r="562" spans="7:7" s="5" customFormat="1">
      <c r="G562" s="10"/>
    </row>
    <row r="563" spans="7:7" s="5" customFormat="1">
      <c r="G563" s="10"/>
    </row>
    <row r="564" spans="7:7" s="5" customFormat="1">
      <c r="G564" s="10"/>
    </row>
    <row r="565" spans="7:7" s="5" customFormat="1">
      <c r="G565" s="10"/>
    </row>
    <row r="566" spans="7:7" s="5" customFormat="1">
      <c r="G566" s="10"/>
    </row>
    <row r="567" spans="7:7" s="5" customFormat="1">
      <c r="G567" s="10"/>
    </row>
    <row r="568" spans="7:7" s="5" customFormat="1">
      <c r="G568" s="10"/>
    </row>
    <row r="569" spans="7:7" s="5" customFormat="1">
      <c r="G569" s="10"/>
    </row>
    <row r="570" spans="7:7" s="5" customFormat="1">
      <c r="G570" s="10"/>
    </row>
    <row r="571" spans="7:7" s="5" customFormat="1">
      <c r="G571" s="10"/>
    </row>
    <row r="572" spans="7:7" s="5" customFormat="1">
      <c r="G572" s="10"/>
    </row>
    <row r="573" spans="7:7" s="5" customFormat="1">
      <c r="G573" s="10"/>
    </row>
    <row r="574" spans="7:7" s="5" customFormat="1">
      <c r="G574" s="10"/>
    </row>
    <row r="575" spans="7:7" s="5" customFormat="1">
      <c r="G575" s="10"/>
    </row>
    <row r="576" spans="7:7" s="5" customFormat="1">
      <c r="G576" s="10"/>
    </row>
    <row r="577" spans="7:7" s="5" customFormat="1">
      <c r="G577" s="10"/>
    </row>
    <row r="578" spans="7:7" s="5" customFormat="1">
      <c r="G578" s="10"/>
    </row>
    <row r="579" spans="7:7" s="5" customFormat="1">
      <c r="G579" s="10"/>
    </row>
    <row r="580" spans="7:7" s="5" customFormat="1">
      <c r="G580" s="10"/>
    </row>
    <row r="581" spans="7:7" s="5" customFormat="1">
      <c r="G581" s="10"/>
    </row>
    <row r="582" spans="7:7" s="5" customFormat="1">
      <c r="G582" s="10"/>
    </row>
    <row r="583" spans="7:7" s="5" customFormat="1">
      <c r="G583" s="10"/>
    </row>
    <row r="584" spans="7:7" s="5" customFormat="1">
      <c r="G584" s="10"/>
    </row>
    <row r="585" spans="7:7" s="5" customFormat="1">
      <c r="G585" s="10"/>
    </row>
    <row r="586" spans="7:7" s="5" customFormat="1">
      <c r="G586" s="10"/>
    </row>
    <row r="587" spans="7:7" s="5" customFormat="1">
      <c r="G587" s="10"/>
    </row>
    <row r="588" spans="7:7" s="5" customFormat="1">
      <c r="G588" s="10"/>
    </row>
    <row r="589" spans="7:7" s="5" customFormat="1">
      <c r="G589" s="10"/>
    </row>
    <row r="590" spans="7:7" s="5" customFormat="1">
      <c r="G590" s="10"/>
    </row>
    <row r="591" spans="7:7" s="5" customFormat="1">
      <c r="G591" s="10"/>
    </row>
    <row r="592" spans="7:7" s="5" customFormat="1">
      <c r="G592" s="10"/>
    </row>
    <row r="593" spans="7:7" s="5" customFormat="1">
      <c r="G593" s="10"/>
    </row>
    <row r="594" spans="7:7" s="5" customFormat="1">
      <c r="G594" s="10"/>
    </row>
    <row r="595" spans="7:7" s="5" customFormat="1">
      <c r="G595" s="10"/>
    </row>
    <row r="596" spans="7:7" s="5" customFormat="1">
      <c r="G596" s="10"/>
    </row>
    <row r="597" spans="7:7" s="5" customFormat="1">
      <c r="G597" s="10"/>
    </row>
    <row r="598" spans="7:7" s="5" customFormat="1">
      <c r="G598" s="10"/>
    </row>
    <row r="599" spans="7:7" s="5" customFormat="1">
      <c r="G599" s="10"/>
    </row>
    <row r="600" spans="7:7" s="5" customFormat="1">
      <c r="G600" s="10"/>
    </row>
    <row r="601" spans="7:7" s="5" customFormat="1">
      <c r="G601" s="10"/>
    </row>
    <row r="602" spans="7:7" s="5" customFormat="1">
      <c r="G602" s="10"/>
    </row>
    <row r="603" spans="7:7" s="5" customFormat="1">
      <c r="G603" s="10"/>
    </row>
    <row r="604" spans="7:7" s="5" customFormat="1">
      <c r="G604" s="10"/>
    </row>
    <row r="605" spans="7:7" s="5" customFormat="1">
      <c r="G605" s="10"/>
    </row>
    <row r="606" spans="7:7" s="5" customFormat="1">
      <c r="G606" s="10"/>
    </row>
    <row r="607" spans="7:7" s="5" customFormat="1">
      <c r="G607" s="10"/>
    </row>
    <row r="608" spans="7:7" s="5" customFormat="1">
      <c r="G608" s="10"/>
    </row>
    <row r="609" spans="7:7" s="5" customFormat="1">
      <c r="G609" s="10"/>
    </row>
    <row r="610" spans="7:7" s="5" customFormat="1">
      <c r="G610" s="10"/>
    </row>
    <row r="611" spans="7:7" s="5" customFormat="1">
      <c r="G611" s="10"/>
    </row>
    <row r="612" spans="7:7" s="5" customFormat="1">
      <c r="G612" s="10"/>
    </row>
    <row r="613" spans="7:7" s="5" customFormat="1">
      <c r="G613" s="10"/>
    </row>
    <row r="614" spans="7:7" s="5" customFormat="1">
      <c r="G614" s="10"/>
    </row>
    <row r="615" spans="7:7" s="5" customFormat="1">
      <c r="G615" s="10"/>
    </row>
    <row r="616" spans="7:7" s="5" customFormat="1">
      <c r="G616" s="10"/>
    </row>
    <row r="617" spans="7:7" s="5" customFormat="1">
      <c r="G617" s="10"/>
    </row>
    <row r="618" spans="7:7" s="5" customFormat="1">
      <c r="G618" s="10"/>
    </row>
    <row r="619" spans="7:7" s="5" customFormat="1">
      <c r="G619" s="10"/>
    </row>
    <row r="620" spans="7:7" s="5" customFormat="1">
      <c r="G620" s="10"/>
    </row>
    <row r="621" spans="7:7" s="5" customFormat="1">
      <c r="G621" s="10"/>
    </row>
    <row r="622" spans="7:7" s="5" customFormat="1">
      <c r="G622" s="10"/>
    </row>
    <row r="623" spans="7:7" s="5" customFormat="1">
      <c r="G623" s="10"/>
    </row>
    <row r="624" spans="7:7" s="5" customFormat="1">
      <c r="G624" s="10"/>
    </row>
    <row r="625" spans="7:7" s="5" customFormat="1">
      <c r="G625" s="10"/>
    </row>
    <row r="626" spans="7:7" s="5" customFormat="1">
      <c r="G626" s="10"/>
    </row>
    <row r="627" spans="7:7" s="5" customFormat="1">
      <c r="G627" s="10"/>
    </row>
    <row r="628" spans="7:7" s="5" customFormat="1">
      <c r="G628" s="10"/>
    </row>
    <row r="629" spans="7:7" s="5" customFormat="1">
      <c r="G629" s="10"/>
    </row>
    <row r="630" spans="7:7" s="5" customFormat="1">
      <c r="G630" s="10"/>
    </row>
    <row r="631" spans="7:7" s="5" customFormat="1">
      <c r="G631" s="10"/>
    </row>
    <row r="632" spans="7:7" s="5" customFormat="1">
      <c r="G632" s="10"/>
    </row>
    <row r="633" spans="7:7" s="5" customFormat="1">
      <c r="G633" s="10"/>
    </row>
    <row r="634" spans="7:7" s="5" customFormat="1">
      <c r="G634" s="10"/>
    </row>
    <row r="635" spans="7:7" s="5" customFormat="1">
      <c r="G635" s="10"/>
    </row>
    <row r="636" spans="7:7" s="5" customFormat="1">
      <c r="G636" s="10"/>
    </row>
    <row r="637" spans="7:7" s="5" customFormat="1">
      <c r="G637" s="10"/>
    </row>
    <row r="638" spans="7:7" s="5" customFormat="1">
      <c r="G638" s="10"/>
    </row>
    <row r="639" spans="7:7" s="5" customFormat="1">
      <c r="G639" s="10"/>
    </row>
    <row r="640" spans="7:7" s="5" customFormat="1">
      <c r="G640" s="10"/>
    </row>
    <row r="641" spans="7:7" s="5" customFormat="1">
      <c r="G641" s="10"/>
    </row>
    <row r="642" spans="7:7" s="5" customFormat="1">
      <c r="G642" s="10"/>
    </row>
    <row r="643" spans="7:7" s="5" customFormat="1">
      <c r="G643" s="10"/>
    </row>
    <row r="644" spans="7:7" s="5" customFormat="1">
      <c r="G644" s="10"/>
    </row>
    <row r="645" spans="7:7" s="5" customFormat="1">
      <c r="G645" s="10"/>
    </row>
    <row r="646" spans="7:7" s="5" customFormat="1">
      <c r="G646" s="10"/>
    </row>
    <row r="647" spans="7:7" s="5" customFormat="1">
      <c r="G647" s="10"/>
    </row>
    <row r="648" spans="7:7" s="5" customFormat="1">
      <c r="G648" s="10"/>
    </row>
    <row r="649" spans="7:7" s="5" customFormat="1">
      <c r="G649" s="10"/>
    </row>
    <row r="650" spans="7:7" s="5" customFormat="1">
      <c r="G650" s="10"/>
    </row>
    <row r="651" spans="7:7" s="5" customFormat="1">
      <c r="G651" s="10"/>
    </row>
    <row r="652" spans="7:7" s="5" customFormat="1">
      <c r="G652" s="10"/>
    </row>
    <row r="653" spans="7:7" s="5" customFormat="1">
      <c r="G653" s="10"/>
    </row>
    <row r="654" spans="7:7" s="5" customFormat="1">
      <c r="G654" s="10"/>
    </row>
    <row r="655" spans="7:7" s="5" customFormat="1">
      <c r="G655" s="10"/>
    </row>
    <row r="656" spans="7:7" s="5" customFormat="1">
      <c r="G656" s="10"/>
    </row>
    <row r="657" spans="7:7" s="5" customFormat="1">
      <c r="G657" s="10"/>
    </row>
    <row r="658" spans="7:7" s="5" customFormat="1">
      <c r="G658" s="10"/>
    </row>
    <row r="659" spans="7:7" s="5" customFormat="1">
      <c r="G659" s="10"/>
    </row>
    <row r="660" spans="7:7" s="5" customFormat="1">
      <c r="G660" s="10"/>
    </row>
    <row r="661" spans="7:7" s="5" customFormat="1">
      <c r="G661" s="10"/>
    </row>
    <row r="662" spans="7:7" s="5" customFormat="1">
      <c r="G662" s="10"/>
    </row>
    <row r="663" spans="7:7" s="5" customFormat="1">
      <c r="G663" s="10"/>
    </row>
    <row r="664" spans="7:7" s="5" customFormat="1">
      <c r="G664" s="10"/>
    </row>
    <row r="665" spans="7:7" s="5" customFormat="1">
      <c r="G665" s="10"/>
    </row>
    <row r="666" spans="7:7" s="5" customFormat="1">
      <c r="G666" s="10"/>
    </row>
    <row r="667" spans="7:7" s="5" customFormat="1">
      <c r="G667" s="10"/>
    </row>
    <row r="668" spans="7:7" s="5" customFormat="1">
      <c r="G668" s="10"/>
    </row>
    <row r="669" spans="7:7" s="5" customFormat="1">
      <c r="G669" s="10"/>
    </row>
    <row r="670" spans="7:7" s="5" customFormat="1">
      <c r="G670" s="10"/>
    </row>
    <row r="671" spans="7:7" s="5" customFormat="1">
      <c r="G671" s="10"/>
    </row>
    <row r="672" spans="7:7" s="5" customFormat="1">
      <c r="G672" s="10"/>
    </row>
    <row r="673" spans="7:7" s="5" customFormat="1">
      <c r="G673" s="10"/>
    </row>
    <row r="674" spans="7:7" s="5" customFormat="1">
      <c r="G674" s="10"/>
    </row>
    <row r="675" spans="7:7" s="5" customFormat="1">
      <c r="G675" s="10"/>
    </row>
    <row r="676" spans="7:7" s="5" customFormat="1">
      <c r="G676" s="10"/>
    </row>
    <row r="677" spans="7:7" s="5" customFormat="1">
      <c r="G677" s="10"/>
    </row>
    <row r="678" spans="7:7" s="5" customFormat="1">
      <c r="G678" s="10"/>
    </row>
    <row r="679" spans="7:7" s="5" customFormat="1">
      <c r="G679" s="10"/>
    </row>
    <row r="680" spans="7:7" s="5" customFormat="1">
      <c r="G680" s="10"/>
    </row>
    <row r="681" spans="7:7" s="5" customFormat="1">
      <c r="G681" s="10"/>
    </row>
    <row r="682" spans="7:7" s="5" customFormat="1">
      <c r="G682" s="10"/>
    </row>
    <row r="683" spans="7:7" s="5" customFormat="1">
      <c r="G683" s="10"/>
    </row>
    <row r="684" spans="7:7" s="5" customFormat="1">
      <c r="G684" s="10"/>
    </row>
    <row r="685" spans="7:7" s="5" customFormat="1">
      <c r="G685" s="10"/>
    </row>
    <row r="686" spans="7:7" s="5" customFormat="1">
      <c r="G686" s="10"/>
    </row>
    <row r="687" spans="7:7" s="5" customFormat="1">
      <c r="G687" s="10"/>
    </row>
    <row r="688" spans="7:7" s="5" customFormat="1">
      <c r="G688" s="10"/>
    </row>
    <row r="689" spans="7:7" s="5" customFormat="1">
      <c r="G689" s="10"/>
    </row>
    <row r="690" spans="7:7" s="5" customFormat="1">
      <c r="G690" s="10"/>
    </row>
    <row r="691" spans="7:7" s="5" customFormat="1">
      <c r="G691" s="10"/>
    </row>
    <row r="692" spans="7:7" s="5" customFormat="1">
      <c r="G692" s="10"/>
    </row>
    <row r="693" spans="7:7" s="5" customFormat="1">
      <c r="G693" s="10"/>
    </row>
    <row r="694" spans="7:7" s="5" customFormat="1">
      <c r="G694" s="10"/>
    </row>
    <row r="695" spans="7:7" s="5" customFormat="1">
      <c r="G695" s="10"/>
    </row>
    <row r="696" spans="7:7" s="5" customFormat="1">
      <c r="G696" s="10"/>
    </row>
    <row r="697" spans="7:7" s="5" customFormat="1">
      <c r="G697" s="10"/>
    </row>
    <row r="698" spans="7:7" s="5" customFormat="1">
      <c r="G698" s="10"/>
    </row>
    <row r="699" spans="7:7" s="5" customFormat="1">
      <c r="G699" s="10"/>
    </row>
    <row r="700" spans="7:7" s="5" customFormat="1">
      <c r="G700" s="10"/>
    </row>
    <row r="701" spans="7:7" s="5" customFormat="1">
      <c r="G701" s="10"/>
    </row>
    <row r="702" spans="7:7" s="5" customFormat="1">
      <c r="G702" s="10"/>
    </row>
    <row r="703" spans="7:7" s="5" customFormat="1">
      <c r="G703" s="10"/>
    </row>
    <row r="704" spans="7:7" s="5" customFormat="1">
      <c r="G704" s="10"/>
    </row>
    <row r="705" spans="7:7" s="5" customFormat="1">
      <c r="G705" s="10"/>
    </row>
    <row r="706" spans="7:7" s="5" customFormat="1">
      <c r="G706" s="10"/>
    </row>
    <row r="707" spans="7:7" s="5" customFormat="1">
      <c r="G707" s="10"/>
    </row>
    <row r="708" spans="7:7" s="5" customFormat="1">
      <c r="G708" s="10"/>
    </row>
    <row r="709" spans="7:7" s="5" customFormat="1">
      <c r="G709" s="10"/>
    </row>
    <row r="710" spans="7:7" s="5" customFormat="1">
      <c r="G710" s="10"/>
    </row>
    <row r="711" spans="7:7" s="5" customFormat="1">
      <c r="G711" s="10"/>
    </row>
    <row r="712" spans="7:7" s="5" customFormat="1">
      <c r="G712" s="10"/>
    </row>
    <row r="713" spans="7:7" s="5" customFormat="1">
      <c r="G713" s="10"/>
    </row>
    <row r="714" spans="7:7" s="5" customFormat="1">
      <c r="G714" s="10"/>
    </row>
    <row r="715" spans="7:7" s="5" customFormat="1">
      <c r="G715" s="10"/>
    </row>
    <row r="716" spans="7:7" s="5" customFormat="1">
      <c r="G716" s="10"/>
    </row>
    <row r="717" spans="7:7" s="5" customFormat="1">
      <c r="G717" s="10"/>
    </row>
    <row r="718" spans="7:7" s="5" customFormat="1">
      <c r="G718" s="10"/>
    </row>
    <row r="719" spans="7:7" s="5" customFormat="1">
      <c r="G719" s="10"/>
    </row>
    <row r="720" spans="7:7" s="5" customFormat="1">
      <c r="G720" s="10"/>
    </row>
    <row r="721" spans="7:7" s="5" customFormat="1">
      <c r="G721" s="10"/>
    </row>
    <row r="722" spans="7:7" s="5" customFormat="1">
      <c r="G722" s="10"/>
    </row>
    <row r="723" spans="7:7" s="5" customFormat="1">
      <c r="G723" s="10"/>
    </row>
    <row r="724" spans="7:7" s="5" customFormat="1">
      <c r="G724" s="10"/>
    </row>
    <row r="725" spans="7:7" s="5" customFormat="1">
      <c r="G725" s="10"/>
    </row>
    <row r="726" spans="7:7" s="5" customFormat="1">
      <c r="G726" s="10"/>
    </row>
    <row r="727" spans="7:7" s="5" customFormat="1">
      <c r="G727" s="10"/>
    </row>
    <row r="728" spans="7:7" s="5" customFormat="1">
      <c r="G728" s="10"/>
    </row>
    <row r="729" spans="7:7" s="5" customFormat="1">
      <c r="G729" s="10"/>
    </row>
    <row r="730" spans="7:7" s="5" customFormat="1">
      <c r="G730" s="10"/>
    </row>
    <row r="731" spans="7:7" s="5" customFormat="1">
      <c r="G731" s="10"/>
    </row>
    <row r="732" spans="7:7" s="5" customFormat="1">
      <c r="G732" s="10"/>
    </row>
    <row r="733" spans="7:7" s="5" customFormat="1">
      <c r="G733" s="10"/>
    </row>
    <row r="734" spans="7:7" s="5" customFormat="1">
      <c r="G734" s="10"/>
    </row>
    <row r="735" spans="7:7" s="5" customFormat="1">
      <c r="G735" s="10"/>
    </row>
    <row r="736" spans="7:7" s="5" customFormat="1">
      <c r="G736" s="10"/>
    </row>
    <row r="737" spans="7:7" s="5" customFormat="1">
      <c r="G737" s="10"/>
    </row>
    <row r="738" spans="7:7" s="5" customFormat="1">
      <c r="G738" s="10"/>
    </row>
    <row r="739" spans="7:7" s="5" customFormat="1">
      <c r="G739" s="10"/>
    </row>
    <row r="740" spans="7:7" s="5" customFormat="1">
      <c r="G740" s="10"/>
    </row>
    <row r="741" spans="7:7" s="5" customFormat="1">
      <c r="G741" s="10"/>
    </row>
    <row r="742" spans="7:7" s="5" customFormat="1">
      <c r="G742" s="10"/>
    </row>
    <row r="743" spans="7:7" s="5" customFormat="1">
      <c r="G743" s="10"/>
    </row>
    <row r="744" spans="7:7" s="5" customFormat="1">
      <c r="G744" s="10"/>
    </row>
    <row r="745" spans="7:7" s="5" customFormat="1">
      <c r="G745" s="10"/>
    </row>
    <row r="746" spans="7:7" s="5" customFormat="1">
      <c r="G746" s="10"/>
    </row>
    <row r="747" spans="7:7" s="5" customFormat="1">
      <c r="G747" s="10"/>
    </row>
    <row r="748" spans="7:7" s="5" customFormat="1">
      <c r="G748" s="10"/>
    </row>
    <row r="749" spans="7:7" s="5" customFormat="1">
      <c r="G749" s="10"/>
    </row>
    <row r="750" spans="7:7" s="5" customFormat="1">
      <c r="G750" s="10"/>
    </row>
    <row r="751" spans="7:7" s="5" customFormat="1">
      <c r="G751" s="10"/>
    </row>
    <row r="752" spans="7:7" s="5" customFormat="1">
      <c r="G752" s="10"/>
    </row>
    <row r="753" spans="7:7" s="5" customFormat="1">
      <c r="G753" s="10"/>
    </row>
    <row r="754" spans="7:7" s="5" customFormat="1">
      <c r="G754" s="10"/>
    </row>
    <row r="755" spans="7:7" s="5" customFormat="1">
      <c r="G755" s="10"/>
    </row>
    <row r="756" spans="7:7" s="5" customFormat="1">
      <c r="G756" s="10"/>
    </row>
    <row r="757" spans="7:7" s="5" customFormat="1">
      <c r="G757" s="10"/>
    </row>
    <row r="758" spans="7:7" s="5" customFormat="1">
      <c r="G758" s="10"/>
    </row>
    <row r="759" spans="7:7" s="5" customFormat="1">
      <c r="G759" s="10"/>
    </row>
    <row r="760" spans="7:7" s="5" customFormat="1">
      <c r="G760" s="10"/>
    </row>
    <row r="761" spans="7:7" s="5" customFormat="1">
      <c r="G761" s="10"/>
    </row>
    <row r="762" spans="7:7" s="5" customFormat="1">
      <c r="G762" s="10"/>
    </row>
    <row r="763" spans="7:7" s="5" customFormat="1">
      <c r="G763" s="10"/>
    </row>
    <row r="764" spans="7:7" s="5" customFormat="1">
      <c r="G764" s="10"/>
    </row>
    <row r="765" spans="7:7" s="5" customFormat="1">
      <c r="G765" s="10"/>
    </row>
    <row r="766" spans="7:7" s="5" customFormat="1">
      <c r="G766" s="10"/>
    </row>
    <row r="767" spans="7:7" s="5" customFormat="1">
      <c r="G767" s="10"/>
    </row>
    <row r="768" spans="7:7" s="5" customFormat="1">
      <c r="G768" s="10"/>
    </row>
    <row r="769" spans="7:7" s="5" customFormat="1">
      <c r="G769" s="10"/>
    </row>
    <row r="770" spans="7:7" s="5" customFormat="1">
      <c r="G770" s="10"/>
    </row>
    <row r="771" spans="7:7" s="5" customFormat="1">
      <c r="G771" s="10"/>
    </row>
    <row r="772" spans="7:7" s="5" customFormat="1">
      <c r="G772" s="10"/>
    </row>
    <row r="773" spans="7:7" s="5" customFormat="1">
      <c r="G773" s="10"/>
    </row>
    <row r="774" spans="7:7" s="5" customFormat="1">
      <c r="G774" s="10"/>
    </row>
    <row r="775" spans="7:7" s="5" customFormat="1">
      <c r="G775" s="10"/>
    </row>
    <row r="776" spans="7:7" s="5" customFormat="1">
      <c r="G776" s="10"/>
    </row>
    <row r="777" spans="7:7" s="5" customFormat="1">
      <c r="G777" s="10"/>
    </row>
    <row r="778" spans="7:7" s="5" customFormat="1">
      <c r="G778" s="10"/>
    </row>
    <row r="779" spans="7:7" s="5" customFormat="1">
      <c r="G779" s="10"/>
    </row>
    <row r="780" spans="7:7" s="5" customFormat="1">
      <c r="G780" s="10"/>
    </row>
    <row r="781" spans="7:7" s="5" customFormat="1">
      <c r="G781" s="10"/>
    </row>
    <row r="782" spans="7:7" s="5" customFormat="1">
      <c r="G782" s="10"/>
    </row>
    <row r="783" spans="7:7" s="5" customFormat="1">
      <c r="G783" s="10"/>
    </row>
    <row r="784" spans="7:7" s="5" customFormat="1">
      <c r="G784" s="10"/>
    </row>
    <row r="785" spans="7:7" s="5" customFormat="1">
      <c r="G785" s="10"/>
    </row>
    <row r="786" spans="7:7" s="5" customFormat="1">
      <c r="G786" s="10"/>
    </row>
    <row r="787" spans="7:7" s="5" customFormat="1">
      <c r="G787" s="10"/>
    </row>
    <row r="788" spans="7:7" s="5" customFormat="1">
      <c r="G788" s="10"/>
    </row>
    <row r="789" spans="7:7" s="5" customFormat="1">
      <c r="G789" s="10"/>
    </row>
    <row r="790" spans="7:7" s="5" customFormat="1">
      <c r="G790" s="10"/>
    </row>
    <row r="791" spans="7:7" s="5" customFormat="1">
      <c r="G791" s="10"/>
    </row>
    <row r="792" spans="7:7" s="5" customFormat="1">
      <c r="G792" s="10"/>
    </row>
    <row r="793" spans="7:7" s="5" customFormat="1">
      <c r="G793" s="10"/>
    </row>
    <row r="794" spans="7:7" s="5" customFormat="1">
      <c r="G794" s="10"/>
    </row>
    <row r="795" spans="7:7" s="5" customFormat="1">
      <c r="G795" s="10"/>
    </row>
    <row r="796" spans="7:7" s="5" customFormat="1">
      <c r="G796" s="10"/>
    </row>
    <row r="797" spans="7:7" s="5" customFormat="1">
      <c r="G797" s="10"/>
    </row>
    <row r="798" spans="7:7" s="5" customFormat="1">
      <c r="G798" s="10"/>
    </row>
    <row r="799" spans="7:7" s="5" customFormat="1">
      <c r="G799" s="10"/>
    </row>
    <row r="800" spans="7:7" s="5" customFormat="1">
      <c r="G800" s="10"/>
    </row>
    <row r="801" spans="7:7" s="5" customFormat="1">
      <c r="G801" s="10"/>
    </row>
    <row r="802" spans="7:7" s="5" customFormat="1">
      <c r="G802" s="10"/>
    </row>
    <row r="803" spans="7:7" s="5" customFormat="1">
      <c r="G803" s="10"/>
    </row>
    <row r="804" spans="7:7" s="5" customFormat="1">
      <c r="G804" s="10"/>
    </row>
    <row r="805" spans="7:7" s="5" customFormat="1">
      <c r="G805" s="10"/>
    </row>
    <row r="806" spans="7:7" s="5" customFormat="1">
      <c r="G806" s="10"/>
    </row>
    <row r="807" spans="7:7" s="5" customFormat="1">
      <c r="G807" s="10"/>
    </row>
    <row r="808" spans="7:7" s="5" customFormat="1">
      <c r="G808" s="10"/>
    </row>
    <row r="809" spans="7:7" s="5" customFormat="1">
      <c r="G809" s="10"/>
    </row>
    <row r="810" spans="7:7" s="5" customFormat="1">
      <c r="G810" s="10"/>
    </row>
    <row r="811" spans="7:7" s="5" customFormat="1">
      <c r="G811" s="10"/>
    </row>
    <row r="812" spans="7:7" s="5" customFormat="1">
      <c r="G812" s="10"/>
    </row>
    <row r="813" spans="7:7" s="5" customFormat="1">
      <c r="G813" s="10"/>
    </row>
    <row r="814" spans="7:7" s="5" customFormat="1">
      <c r="G814" s="10"/>
    </row>
    <row r="815" spans="7:7" s="5" customFormat="1">
      <c r="G815" s="10"/>
    </row>
    <row r="816" spans="7:7" s="5" customFormat="1">
      <c r="G816" s="10"/>
    </row>
    <row r="817" spans="7:7" s="5" customFormat="1">
      <c r="G817" s="10"/>
    </row>
    <row r="818" spans="7:7" s="5" customFormat="1">
      <c r="G818" s="10"/>
    </row>
    <row r="819" spans="7:7" s="5" customFormat="1">
      <c r="G819" s="10"/>
    </row>
    <row r="820" spans="7:7" s="5" customFormat="1">
      <c r="G820" s="10"/>
    </row>
    <row r="821" spans="7:7" s="5" customFormat="1">
      <c r="G821" s="10"/>
    </row>
    <row r="822" spans="7:7" s="5" customFormat="1">
      <c r="G822" s="10"/>
    </row>
    <row r="823" spans="7:7" s="5" customFormat="1">
      <c r="G823" s="10"/>
    </row>
    <row r="824" spans="7:7" s="5" customFormat="1">
      <c r="G824" s="10"/>
    </row>
    <row r="825" spans="7:7" s="5" customFormat="1">
      <c r="G825" s="10"/>
    </row>
    <row r="826" spans="7:7" s="5" customFormat="1">
      <c r="G826" s="10"/>
    </row>
    <row r="827" spans="7:7" s="5" customFormat="1">
      <c r="G827" s="10"/>
    </row>
    <row r="828" spans="7:7" s="5" customFormat="1">
      <c r="G828" s="10"/>
    </row>
    <row r="829" spans="7:7" s="5" customFormat="1">
      <c r="G829" s="10"/>
    </row>
    <row r="830" spans="7:7" s="5" customFormat="1">
      <c r="G830" s="10"/>
    </row>
    <row r="831" spans="7:7" s="5" customFormat="1">
      <c r="G831" s="10"/>
    </row>
    <row r="832" spans="7:7" s="5" customFormat="1">
      <c r="G832" s="10"/>
    </row>
    <row r="833" spans="7:7" s="5" customFormat="1">
      <c r="G833" s="10"/>
    </row>
    <row r="834" spans="7:7" s="5" customFormat="1">
      <c r="G834" s="10"/>
    </row>
    <row r="835" spans="7:7" s="5" customFormat="1">
      <c r="G835" s="10"/>
    </row>
    <row r="836" spans="7:7" s="5" customFormat="1">
      <c r="G836" s="10"/>
    </row>
    <row r="837" spans="7:7" s="5" customFormat="1">
      <c r="G837" s="10"/>
    </row>
    <row r="838" spans="7:7" s="5" customFormat="1">
      <c r="G838" s="10"/>
    </row>
    <row r="839" spans="7:7" s="5" customFormat="1">
      <c r="G839" s="10"/>
    </row>
    <row r="840" spans="7:7" s="5" customFormat="1">
      <c r="G840" s="10"/>
    </row>
    <row r="841" spans="7:7" s="5" customFormat="1">
      <c r="G841" s="10"/>
    </row>
    <row r="842" spans="7:7" s="5" customFormat="1">
      <c r="G842" s="10"/>
    </row>
    <row r="843" spans="7:7" s="5" customFormat="1">
      <c r="G843" s="10"/>
    </row>
    <row r="844" spans="7:7" s="5" customFormat="1">
      <c r="G844" s="10"/>
    </row>
    <row r="845" spans="7:7" s="5" customFormat="1">
      <c r="G845" s="10"/>
    </row>
    <row r="846" spans="7:7" s="5" customFormat="1">
      <c r="G846" s="10"/>
    </row>
    <row r="847" spans="7:7" s="5" customFormat="1">
      <c r="G847" s="10"/>
    </row>
    <row r="848" spans="7:7" s="5" customFormat="1">
      <c r="G848" s="10"/>
    </row>
    <row r="849" spans="7:7" s="5" customFormat="1">
      <c r="G849" s="10"/>
    </row>
    <row r="850" spans="7:7" s="5" customFormat="1">
      <c r="G850" s="10"/>
    </row>
    <row r="851" spans="7:7" s="5" customFormat="1">
      <c r="G851" s="10"/>
    </row>
    <row r="852" spans="7:7" s="5" customFormat="1">
      <c r="G852" s="10"/>
    </row>
    <row r="853" spans="7:7" s="5" customFormat="1">
      <c r="G853" s="10"/>
    </row>
    <row r="854" spans="7:7" s="5" customFormat="1">
      <c r="G854" s="10"/>
    </row>
    <row r="855" spans="7:7" s="5" customFormat="1">
      <c r="G855" s="10"/>
    </row>
    <row r="856" spans="7:7" s="5" customFormat="1">
      <c r="G856" s="10"/>
    </row>
    <row r="857" spans="7:7" s="5" customFormat="1">
      <c r="G857" s="10"/>
    </row>
    <row r="858" spans="7:7" s="5" customFormat="1">
      <c r="G858" s="10"/>
    </row>
    <row r="859" spans="7:7" s="5" customFormat="1">
      <c r="G859" s="10"/>
    </row>
    <row r="860" spans="7:7" s="5" customFormat="1">
      <c r="G860" s="10"/>
    </row>
    <row r="861" spans="7:7" s="5" customFormat="1">
      <c r="G861" s="10"/>
    </row>
    <row r="862" spans="7:7" s="5" customFormat="1">
      <c r="G862" s="10"/>
    </row>
    <row r="863" spans="7:7" s="5" customFormat="1">
      <c r="G863" s="10"/>
    </row>
    <row r="864" spans="7:7" s="5" customFormat="1">
      <c r="G864" s="10"/>
    </row>
    <row r="865" spans="7:7" s="5" customFormat="1">
      <c r="G865" s="10"/>
    </row>
    <row r="866" spans="7:7" s="5" customFormat="1">
      <c r="G866" s="10"/>
    </row>
    <row r="867" spans="7:7" s="5" customFormat="1">
      <c r="G867" s="10"/>
    </row>
    <row r="868" spans="7:7" s="5" customFormat="1">
      <c r="G868" s="10"/>
    </row>
    <row r="869" spans="7:7" s="5" customFormat="1">
      <c r="G869" s="10"/>
    </row>
    <row r="870" spans="7:7" s="5" customFormat="1">
      <c r="G870" s="10"/>
    </row>
    <row r="871" spans="7:7" s="5" customFormat="1">
      <c r="G871" s="10"/>
    </row>
    <row r="872" spans="7:7" s="5" customFormat="1">
      <c r="G872" s="10"/>
    </row>
    <row r="873" spans="7:7" s="5" customFormat="1">
      <c r="G873" s="10"/>
    </row>
    <row r="874" spans="7:7" s="5" customFormat="1">
      <c r="G874" s="10"/>
    </row>
    <row r="875" spans="7:7" s="5" customFormat="1">
      <c r="G875" s="10"/>
    </row>
    <row r="876" spans="7:7" s="5" customFormat="1">
      <c r="G876" s="10"/>
    </row>
    <row r="877" spans="7:7" s="5" customFormat="1">
      <c r="G877" s="10"/>
    </row>
    <row r="878" spans="7:7" s="5" customFormat="1">
      <c r="G878" s="10"/>
    </row>
    <row r="879" spans="7:7" s="5" customFormat="1">
      <c r="G879" s="10"/>
    </row>
    <row r="880" spans="7:7" s="5" customFormat="1">
      <c r="G880" s="10"/>
    </row>
    <row r="881" spans="7:7" s="5" customFormat="1">
      <c r="G881" s="10"/>
    </row>
    <row r="882" spans="7:7" s="5" customFormat="1">
      <c r="G882" s="10"/>
    </row>
    <row r="883" spans="7:7" s="5" customFormat="1">
      <c r="G883" s="10"/>
    </row>
    <row r="884" spans="7:7" s="5" customFormat="1">
      <c r="G884" s="10"/>
    </row>
    <row r="885" spans="7:7" s="5" customFormat="1">
      <c r="G885" s="10"/>
    </row>
    <row r="886" spans="7:7" s="5" customFormat="1">
      <c r="G886" s="10"/>
    </row>
    <row r="887" spans="7:7" s="5" customFormat="1">
      <c r="G887" s="10"/>
    </row>
    <row r="888" spans="7:7" s="5" customFormat="1">
      <c r="G888" s="10"/>
    </row>
    <row r="889" spans="7:7" s="5" customFormat="1">
      <c r="G889" s="10"/>
    </row>
    <row r="890" spans="7:7" s="5" customFormat="1">
      <c r="G890" s="10"/>
    </row>
    <row r="891" spans="7:7" s="5" customFormat="1">
      <c r="G891" s="10"/>
    </row>
    <row r="892" spans="7:7" s="5" customFormat="1">
      <c r="G892" s="10"/>
    </row>
    <row r="893" spans="7:7" s="5" customFormat="1">
      <c r="G893" s="10"/>
    </row>
    <row r="894" spans="7:7" s="5" customFormat="1">
      <c r="G894" s="10"/>
    </row>
    <row r="895" spans="7:7" s="5" customFormat="1">
      <c r="G895" s="10"/>
    </row>
    <row r="896" spans="7:7" s="5" customFormat="1">
      <c r="G896" s="10"/>
    </row>
    <row r="897" spans="7:7" s="5" customFormat="1">
      <c r="G897" s="10"/>
    </row>
    <row r="898" spans="7:7" s="5" customFormat="1">
      <c r="G898" s="10"/>
    </row>
    <row r="899" spans="7:7" s="5" customFormat="1">
      <c r="G899" s="10"/>
    </row>
    <row r="900" spans="7:7" s="5" customFormat="1">
      <c r="G900" s="10"/>
    </row>
    <row r="901" spans="7:7" s="5" customFormat="1">
      <c r="G901" s="10"/>
    </row>
    <row r="902" spans="7:7" s="5" customFormat="1">
      <c r="G902" s="10"/>
    </row>
    <row r="903" spans="7:7" s="5" customFormat="1">
      <c r="G903" s="10"/>
    </row>
    <row r="904" spans="7:7" s="5" customFormat="1">
      <c r="G904" s="10"/>
    </row>
    <row r="905" spans="7:7" s="5" customFormat="1">
      <c r="G905" s="10"/>
    </row>
    <row r="906" spans="7:7" s="5" customFormat="1">
      <c r="G906" s="10"/>
    </row>
    <row r="907" spans="7:7" s="5" customFormat="1">
      <c r="G907" s="10"/>
    </row>
    <row r="908" spans="7:7" s="5" customFormat="1">
      <c r="G908" s="10"/>
    </row>
    <row r="909" spans="7:7" s="5" customFormat="1">
      <c r="G909" s="10"/>
    </row>
    <row r="910" spans="7:7" s="5" customFormat="1">
      <c r="G910" s="10"/>
    </row>
    <row r="911" spans="7:7" s="5" customFormat="1">
      <c r="G911" s="10"/>
    </row>
    <row r="912" spans="7:7" s="5" customFormat="1">
      <c r="G912" s="10"/>
    </row>
    <row r="913" spans="7:7" s="5" customFormat="1">
      <c r="G913" s="10"/>
    </row>
    <row r="914" spans="7:7" s="5" customFormat="1">
      <c r="G914" s="10"/>
    </row>
    <row r="915" spans="7:7" s="5" customFormat="1">
      <c r="G915" s="10"/>
    </row>
    <row r="916" spans="7:7" s="5" customFormat="1">
      <c r="G916" s="10"/>
    </row>
    <row r="917" spans="7:7" s="5" customFormat="1">
      <c r="G917" s="10"/>
    </row>
    <row r="918" spans="7:7" s="5" customFormat="1">
      <c r="G918" s="10"/>
    </row>
    <row r="919" spans="7:7" s="5" customFormat="1">
      <c r="G919" s="10"/>
    </row>
    <row r="920" spans="7:7" s="5" customFormat="1">
      <c r="G920" s="10"/>
    </row>
    <row r="921" spans="7:7" s="5" customFormat="1">
      <c r="G921" s="10"/>
    </row>
    <row r="922" spans="7:7" s="5" customFormat="1">
      <c r="G922" s="10"/>
    </row>
    <row r="923" spans="7:7" s="5" customFormat="1">
      <c r="G923" s="10"/>
    </row>
    <row r="924" spans="7:7" s="5" customFormat="1">
      <c r="G924" s="10"/>
    </row>
    <row r="925" spans="7:7" s="5" customFormat="1">
      <c r="G925" s="10"/>
    </row>
    <row r="926" spans="7:7" s="5" customFormat="1">
      <c r="G926" s="10"/>
    </row>
    <row r="927" spans="7:7" s="5" customFormat="1">
      <c r="G927" s="10"/>
    </row>
    <row r="928" spans="7:7" s="5" customFormat="1">
      <c r="G928" s="10"/>
    </row>
    <row r="929" spans="7:7" s="5" customFormat="1">
      <c r="G929" s="10"/>
    </row>
    <row r="930" spans="7:7" s="5" customFormat="1">
      <c r="G930" s="10"/>
    </row>
    <row r="931" spans="7:7" s="5" customFormat="1">
      <c r="G931" s="10"/>
    </row>
    <row r="932" spans="7:7" s="5" customFormat="1">
      <c r="G932" s="10"/>
    </row>
    <row r="933" spans="7:7" s="5" customFormat="1">
      <c r="G933" s="10"/>
    </row>
    <row r="934" spans="7:7" s="5" customFormat="1">
      <c r="G934" s="10"/>
    </row>
    <row r="935" spans="7:7" s="5" customFormat="1">
      <c r="G935" s="10"/>
    </row>
    <row r="936" spans="7:7" s="5" customFormat="1">
      <c r="G936" s="10"/>
    </row>
    <row r="937" spans="7:7" s="5" customFormat="1">
      <c r="G937" s="10"/>
    </row>
    <row r="938" spans="7:7" s="5" customFormat="1">
      <c r="G938" s="10"/>
    </row>
    <row r="939" spans="7:7" s="5" customFormat="1">
      <c r="G939" s="10"/>
    </row>
    <row r="940" spans="7:7" s="5" customFormat="1">
      <c r="G940" s="10"/>
    </row>
    <row r="941" spans="7:7" s="5" customFormat="1">
      <c r="G941" s="10"/>
    </row>
    <row r="942" spans="7:7" s="5" customFormat="1">
      <c r="G942" s="10"/>
    </row>
    <row r="943" spans="7:7" s="5" customFormat="1">
      <c r="G943" s="10"/>
    </row>
    <row r="944" spans="7:7" s="5" customFormat="1">
      <c r="G944" s="10"/>
    </row>
    <row r="945" spans="7:7" s="5" customFormat="1">
      <c r="G945" s="10"/>
    </row>
    <row r="946" spans="7:7" s="5" customFormat="1">
      <c r="G946" s="10"/>
    </row>
    <row r="947" spans="7:7" s="5" customFormat="1">
      <c r="G947" s="10"/>
    </row>
    <row r="948" spans="7:7" s="5" customFormat="1">
      <c r="G948" s="10"/>
    </row>
    <row r="949" spans="7:7" s="5" customFormat="1">
      <c r="G949" s="10"/>
    </row>
    <row r="950" spans="7:7" s="5" customFormat="1">
      <c r="G950" s="10"/>
    </row>
    <row r="951" spans="7:7" s="5" customFormat="1">
      <c r="G951" s="10"/>
    </row>
    <row r="952" spans="7:7" s="5" customFormat="1">
      <c r="G952" s="10"/>
    </row>
    <row r="953" spans="7:7" s="5" customFormat="1">
      <c r="G953" s="10"/>
    </row>
    <row r="954" spans="7:7" s="5" customFormat="1">
      <c r="G954" s="10"/>
    </row>
    <row r="955" spans="7:7" s="5" customFormat="1">
      <c r="G955" s="10"/>
    </row>
    <row r="956" spans="7:7" s="5" customFormat="1">
      <c r="G956" s="10"/>
    </row>
    <row r="957" spans="7:7" s="5" customFormat="1">
      <c r="G957" s="10"/>
    </row>
    <row r="958" spans="7:7" s="5" customFormat="1">
      <c r="G958" s="10"/>
    </row>
    <row r="959" spans="7:7" s="5" customFormat="1">
      <c r="G959" s="10"/>
    </row>
    <row r="960" spans="7:7" s="5" customFormat="1">
      <c r="G960" s="10"/>
    </row>
    <row r="961" spans="7:7" s="5" customFormat="1">
      <c r="G961" s="10"/>
    </row>
    <row r="962" spans="7:7" s="5" customFormat="1">
      <c r="G962" s="10"/>
    </row>
    <row r="963" spans="7:7" s="5" customFormat="1">
      <c r="G963" s="10"/>
    </row>
    <row r="964" spans="7:7" s="5" customFormat="1">
      <c r="G964" s="10"/>
    </row>
    <row r="965" spans="7:7" s="5" customFormat="1">
      <c r="G965" s="10"/>
    </row>
    <row r="966" spans="7:7" s="5" customFormat="1">
      <c r="G966" s="10"/>
    </row>
    <row r="967" spans="7:7" s="5" customFormat="1">
      <c r="G967" s="10"/>
    </row>
    <row r="968" spans="7:7" s="5" customFormat="1">
      <c r="G968" s="10"/>
    </row>
    <row r="969" spans="7:7" s="5" customFormat="1">
      <c r="G969" s="10"/>
    </row>
    <row r="970" spans="7:7" s="5" customFormat="1">
      <c r="G970" s="10"/>
    </row>
    <row r="971" spans="7:7" s="5" customFormat="1">
      <c r="G971" s="10"/>
    </row>
    <row r="972" spans="7:7" s="5" customFormat="1">
      <c r="G972" s="10"/>
    </row>
    <row r="973" spans="7:7" s="5" customFormat="1">
      <c r="G973" s="10"/>
    </row>
    <row r="974" spans="7:7" s="5" customFormat="1">
      <c r="G974" s="10"/>
    </row>
    <row r="975" spans="7:7" s="5" customFormat="1">
      <c r="G975" s="10"/>
    </row>
    <row r="976" spans="7:7" s="5" customFormat="1">
      <c r="G976" s="10"/>
    </row>
    <row r="977" spans="7:7" s="5" customFormat="1">
      <c r="G977" s="10"/>
    </row>
    <row r="978" spans="7:7" s="5" customFormat="1">
      <c r="G978" s="10"/>
    </row>
    <row r="979" spans="7:7" s="5" customFormat="1">
      <c r="G979" s="10"/>
    </row>
    <row r="980" spans="7:7" s="5" customFormat="1">
      <c r="G980" s="10"/>
    </row>
    <row r="981" spans="7:7" s="5" customFormat="1">
      <c r="G981" s="10"/>
    </row>
    <row r="982" spans="7:7" s="5" customFormat="1">
      <c r="G982" s="10"/>
    </row>
    <row r="983" spans="7:7" s="5" customFormat="1">
      <c r="G983" s="10"/>
    </row>
    <row r="984" spans="7:7" s="5" customFormat="1">
      <c r="G984" s="10"/>
    </row>
    <row r="985" spans="7:7" s="5" customFormat="1">
      <c r="G985" s="10"/>
    </row>
    <row r="986" spans="7:7" s="5" customFormat="1">
      <c r="G986" s="10"/>
    </row>
    <row r="987" spans="7:7" s="5" customFormat="1">
      <c r="G987" s="10"/>
    </row>
    <row r="988" spans="7:7" s="5" customFormat="1">
      <c r="G988" s="10"/>
    </row>
    <row r="989" spans="7:7" s="5" customFormat="1">
      <c r="G989" s="10"/>
    </row>
    <row r="990" spans="7:7" s="5" customFormat="1">
      <c r="G990" s="10"/>
    </row>
    <row r="991" spans="7:7" s="5" customFormat="1">
      <c r="G991" s="10"/>
    </row>
    <row r="992" spans="7:7" s="5" customFormat="1">
      <c r="G992" s="10"/>
    </row>
    <row r="993" spans="7:7" s="5" customFormat="1">
      <c r="G993" s="10"/>
    </row>
    <row r="994" spans="7:7" s="5" customFormat="1">
      <c r="G994" s="10"/>
    </row>
    <row r="995" spans="7:7" s="5" customFormat="1">
      <c r="G995" s="10"/>
    </row>
    <row r="996" spans="7:7" s="5" customFormat="1">
      <c r="G996" s="10"/>
    </row>
    <row r="997" spans="7:7" s="5" customFormat="1">
      <c r="G997" s="10"/>
    </row>
    <row r="998" spans="7:7" s="5" customFormat="1">
      <c r="G998" s="10"/>
    </row>
    <row r="999" spans="7:7" s="5" customFormat="1">
      <c r="G999" s="10"/>
    </row>
    <row r="1000" spans="7:7" s="5" customFormat="1">
      <c r="G1000" s="10"/>
    </row>
    <row r="1001" spans="7:7" s="5" customFormat="1">
      <c r="G1001" s="10"/>
    </row>
    <row r="1002" spans="7:7" s="5" customFormat="1">
      <c r="G1002" s="10"/>
    </row>
    <row r="1003" spans="7:7" s="5" customFormat="1">
      <c r="G1003" s="10"/>
    </row>
    <row r="1004" spans="7:7" s="5" customFormat="1">
      <c r="G1004" s="10"/>
    </row>
    <row r="1005" spans="7:7" s="5" customFormat="1">
      <c r="G1005" s="10"/>
    </row>
    <row r="1006" spans="7:7" s="5" customFormat="1">
      <c r="G1006" s="10"/>
    </row>
    <row r="1007" spans="7:7" s="5" customFormat="1">
      <c r="G1007" s="10"/>
    </row>
    <row r="1008" spans="7:7" s="5" customFormat="1">
      <c r="G1008" s="10"/>
    </row>
    <row r="1009" spans="7:7" s="5" customFormat="1">
      <c r="G1009" s="10"/>
    </row>
    <row r="1010" spans="7:7" s="5" customFormat="1">
      <c r="G1010" s="10"/>
    </row>
    <row r="1011" spans="7:7" s="5" customFormat="1">
      <c r="G1011" s="10"/>
    </row>
    <row r="1012" spans="7:7" s="5" customFormat="1">
      <c r="G1012" s="10"/>
    </row>
    <row r="1013" spans="7:7" s="5" customFormat="1">
      <c r="G1013" s="10"/>
    </row>
    <row r="1014" spans="7:7" s="5" customFormat="1">
      <c r="G1014" s="10"/>
    </row>
    <row r="1015" spans="7:7" s="5" customFormat="1">
      <c r="G1015" s="10"/>
    </row>
    <row r="1016" spans="7:7" s="5" customFormat="1">
      <c r="G1016" s="10"/>
    </row>
    <row r="1017" spans="7:7" s="5" customFormat="1">
      <c r="G1017" s="10"/>
    </row>
    <row r="1018" spans="7:7" s="5" customFormat="1">
      <c r="G1018" s="10"/>
    </row>
    <row r="1019" spans="7:7" s="5" customFormat="1">
      <c r="G1019" s="10"/>
    </row>
    <row r="1020" spans="7:7" s="5" customFormat="1">
      <c r="G1020" s="10"/>
    </row>
    <row r="1021" spans="7:7" s="5" customFormat="1">
      <c r="G1021" s="10"/>
    </row>
    <row r="1022" spans="7:7" s="5" customFormat="1">
      <c r="G1022" s="10"/>
    </row>
    <row r="1023" spans="7:7" s="5" customFormat="1">
      <c r="G1023" s="10"/>
    </row>
    <row r="1024" spans="7:7" s="5" customFormat="1">
      <c r="G1024" s="10"/>
    </row>
    <row r="1025" spans="7:7" s="5" customFormat="1">
      <c r="G1025" s="10"/>
    </row>
    <row r="1026" spans="7:7" s="5" customFormat="1">
      <c r="G1026" s="10"/>
    </row>
    <row r="1027" spans="7:7" s="5" customFormat="1">
      <c r="G1027" s="10"/>
    </row>
    <row r="1028" spans="7:7" s="5" customFormat="1">
      <c r="G1028" s="10"/>
    </row>
    <row r="1029" spans="7:7" s="5" customFormat="1">
      <c r="G1029" s="10"/>
    </row>
    <row r="1030" spans="7:7" s="5" customFormat="1">
      <c r="G1030" s="10"/>
    </row>
    <row r="1031" spans="7:7" s="5" customFormat="1">
      <c r="G1031" s="10"/>
    </row>
    <row r="1032" spans="7:7" s="5" customFormat="1">
      <c r="G1032" s="10"/>
    </row>
    <row r="1033" spans="7:7" s="5" customFormat="1">
      <c r="G1033" s="10"/>
    </row>
    <row r="1034" spans="7:7" s="5" customFormat="1">
      <c r="G1034" s="10"/>
    </row>
    <row r="1035" spans="7:7" s="5" customFormat="1">
      <c r="G1035" s="10"/>
    </row>
    <row r="1036" spans="7:7" s="5" customFormat="1">
      <c r="G1036" s="10"/>
    </row>
    <row r="1037" spans="7:7" s="5" customFormat="1">
      <c r="G1037" s="10"/>
    </row>
    <row r="1038" spans="7:7" s="5" customFormat="1">
      <c r="G1038" s="10"/>
    </row>
    <row r="1039" spans="7:7" s="5" customFormat="1">
      <c r="G1039" s="10"/>
    </row>
    <row r="1040" spans="7:7" s="5" customFormat="1">
      <c r="G1040" s="10"/>
    </row>
    <row r="1041" spans="7:7" s="5" customFormat="1">
      <c r="G1041" s="10"/>
    </row>
    <row r="1042" spans="7:7" s="5" customFormat="1">
      <c r="G1042" s="10"/>
    </row>
    <row r="1043" spans="7:7" s="5" customFormat="1">
      <c r="G1043" s="10"/>
    </row>
    <row r="1044" spans="7:7" s="5" customFormat="1">
      <c r="G1044" s="10"/>
    </row>
    <row r="1045" spans="7:7" s="5" customFormat="1">
      <c r="G1045" s="10"/>
    </row>
    <row r="1046" spans="7:7" s="5" customFormat="1">
      <c r="G1046" s="10"/>
    </row>
    <row r="1047" spans="7:7" s="5" customFormat="1">
      <c r="G1047" s="10"/>
    </row>
    <row r="1048" spans="7:7" s="5" customFormat="1">
      <c r="G1048" s="10"/>
    </row>
    <row r="1049" spans="7:7" s="5" customFormat="1">
      <c r="G1049" s="10"/>
    </row>
    <row r="1050" spans="7:7" s="5" customFormat="1">
      <c r="G1050" s="10"/>
    </row>
    <row r="1051" spans="7:7" s="5" customFormat="1">
      <c r="G1051" s="10"/>
    </row>
    <row r="1052" spans="7:7" s="5" customFormat="1">
      <c r="G1052" s="10"/>
    </row>
    <row r="1053" spans="7:7" s="5" customFormat="1">
      <c r="G1053" s="10"/>
    </row>
    <row r="1054" spans="7:7" s="5" customFormat="1">
      <c r="G1054" s="10"/>
    </row>
    <row r="1055" spans="7:7" s="5" customFormat="1">
      <c r="G1055" s="10"/>
    </row>
    <row r="1056" spans="7:7" s="5" customFormat="1">
      <c r="G1056" s="10"/>
    </row>
    <row r="1057" spans="7:7" s="5" customFormat="1">
      <c r="G1057" s="10"/>
    </row>
    <row r="1058" spans="7:7" s="5" customFormat="1">
      <c r="G1058" s="10"/>
    </row>
    <row r="1059" spans="7:7" s="5" customFormat="1">
      <c r="G1059" s="10"/>
    </row>
    <row r="1060" spans="7:7" s="5" customFormat="1">
      <c r="G1060" s="10"/>
    </row>
    <row r="1061" spans="7:7" s="5" customFormat="1">
      <c r="G1061" s="10"/>
    </row>
    <row r="1062" spans="7:7" s="5" customFormat="1">
      <c r="G1062" s="10"/>
    </row>
    <row r="1063" spans="7:7" s="5" customFormat="1">
      <c r="G1063" s="10"/>
    </row>
    <row r="1064" spans="7:7" s="5" customFormat="1">
      <c r="G1064" s="10"/>
    </row>
    <row r="1065" spans="7:7" s="5" customFormat="1">
      <c r="G1065" s="10"/>
    </row>
    <row r="1066" spans="7:7" s="5" customFormat="1">
      <c r="G1066" s="10"/>
    </row>
    <row r="1067" spans="7:7" s="5" customFormat="1">
      <c r="G1067" s="10"/>
    </row>
    <row r="1068" spans="7:7" s="5" customFormat="1">
      <c r="G1068" s="10"/>
    </row>
    <row r="1069" spans="7:7" s="5" customFormat="1">
      <c r="G1069" s="10"/>
    </row>
    <row r="1070" spans="7:7" s="5" customFormat="1">
      <c r="G1070" s="10"/>
    </row>
    <row r="1071" spans="7:7" s="5" customFormat="1">
      <c r="G1071" s="10"/>
    </row>
    <row r="1072" spans="7:7" s="5" customFormat="1">
      <c r="G1072" s="10"/>
    </row>
    <row r="1073" spans="7:7" s="5" customFormat="1">
      <c r="G1073" s="10"/>
    </row>
    <row r="1074" spans="7:7" s="5" customFormat="1">
      <c r="G1074" s="10"/>
    </row>
    <row r="1075" spans="7:7" s="5" customFormat="1">
      <c r="G1075" s="10"/>
    </row>
    <row r="1076" spans="7:7" s="5" customFormat="1">
      <c r="G1076" s="10"/>
    </row>
    <row r="1077" spans="7:7" s="5" customFormat="1">
      <c r="G1077" s="10"/>
    </row>
    <row r="1078" spans="7:7" s="5" customFormat="1">
      <c r="G1078" s="10"/>
    </row>
    <row r="1079" spans="7:7" s="5" customFormat="1">
      <c r="G1079" s="10"/>
    </row>
    <row r="1080" spans="7:7" s="5" customFormat="1">
      <c r="G1080" s="10"/>
    </row>
    <row r="1081" spans="7:7" s="5" customFormat="1">
      <c r="G1081" s="10"/>
    </row>
    <row r="1082" spans="7:7" s="5" customFormat="1">
      <c r="G1082" s="10"/>
    </row>
    <row r="1083" spans="7:7" s="5" customFormat="1">
      <c r="G1083" s="10"/>
    </row>
    <row r="1084" spans="7:7" s="5" customFormat="1">
      <c r="G1084" s="10"/>
    </row>
    <row r="1085" spans="7:7" s="5" customFormat="1">
      <c r="G1085" s="10"/>
    </row>
    <row r="1086" spans="7:7" s="5" customFormat="1">
      <c r="G1086" s="10"/>
    </row>
    <row r="1087" spans="7:7" s="5" customFormat="1">
      <c r="G1087" s="10"/>
    </row>
    <row r="1088" spans="7:7" s="5" customFormat="1">
      <c r="G1088" s="10"/>
    </row>
    <row r="1089" spans="7:7" s="5" customFormat="1">
      <c r="G1089" s="10"/>
    </row>
    <row r="1090" spans="7:7" s="5" customFormat="1">
      <c r="G1090" s="10"/>
    </row>
    <row r="1091" spans="7:7" s="5" customFormat="1">
      <c r="G1091" s="10"/>
    </row>
    <row r="1092" spans="7:7" s="5" customFormat="1">
      <c r="G1092" s="10"/>
    </row>
    <row r="1093" spans="7:7" s="5" customFormat="1">
      <c r="G1093" s="10"/>
    </row>
    <row r="1094" spans="7:7" s="5" customFormat="1">
      <c r="G1094" s="10"/>
    </row>
    <row r="1095" spans="7:7" s="5" customFormat="1">
      <c r="G1095" s="10"/>
    </row>
    <row r="1096" spans="7:7" s="5" customFormat="1">
      <c r="G1096" s="10"/>
    </row>
    <row r="1097" spans="7:7" s="5" customFormat="1">
      <c r="G1097" s="10"/>
    </row>
    <row r="1098" spans="7:7" s="5" customFormat="1">
      <c r="G1098" s="10"/>
    </row>
    <row r="1099" spans="7:7" s="5" customFormat="1">
      <c r="G1099" s="10"/>
    </row>
    <row r="1100" spans="7:7" s="5" customFormat="1">
      <c r="G1100" s="10"/>
    </row>
    <row r="1101" spans="7:7" s="5" customFormat="1">
      <c r="G1101" s="10"/>
    </row>
    <row r="1102" spans="7:7" s="5" customFormat="1">
      <c r="G1102" s="10"/>
    </row>
    <row r="1103" spans="7:7" s="5" customFormat="1">
      <c r="G1103" s="10"/>
    </row>
    <row r="1104" spans="7:7" s="5" customFormat="1">
      <c r="G1104" s="10"/>
    </row>
    <row r="1105" spans="7:7" s="5" customFormat="1">
      <c r="G1105" s="10"/>
    </row>
    <row r="1106" spans="7:7" s="5" customFormat="1">
      <c r="G1106" s="10"/>
    </row>
    <row r="1107" spans="7:7" s="5" customFormat="1">
      <c r="G1107" s="10"/>
    </row>
    <row r="1108" spans="7:7" s="5" customFormat="1">
      <c r="G1108" s="10"/>
    </row>
    <row r="1109" spans="7:7" s="5" customFormat="1">
      <c r="G1109" s="10"/>
    </row>
    <row r="1110" spans="7:7" s="5" customFormat="1">
      <c r="G1110" s="10"/>
    </row>
    <row r="1111" spans="7:7" s="5" customFormat="1">
      <c r="G1111" s="10"/>
    </row>
    <row r="1112" spans="7:7" s="5" customFormat="1">
      <c r="G1112" s="10"/>
    </row>
    <row r="1113" spans="7:7" s="5" customFormat="1">
      <c r="G1113" s="10"/>
    </row>
    <row r="1114" spans="7:7" s="5" customFormat="1">
      <c r="G1114" s="10"/>
    </row>
    <row r="1115" spans="7:7" s="5" customFormat="1">
      <c r="G1115" s="10"/>
    </row>
    <row r="1116" spans="7:7" s="5" customFormat="1">
      <c r="G1116" s="10"/>
    </row>
    <row r="1117" spans="7:7" s="5" customFormat="1">
      <c r="G1117" s="10"/>
    </row>
    <row r="1118" spans="7:7" s="5" customFormat="1">
      <c r="G1118" s="10"/>
    </row>
    <row r="1119" spans="7:7" s="5" customFormat="1">
      <c r="G1119" s="10"/>
    </row>
    <row r="1120" spans="7:7" s="5" customFormat="1">
      <c r="G1120" s="10"/>
    </row>
    <row r="1121" spans="7:7" s="5" customFormat="1">
      <c r="G1121" s="10"/>
    </row>
    <row r="1122" spans="7:7" s="5" customFormat="1">
      <c r="G1122" s="10"/>
    </row>
    <row r="1123" spans="7:7" s="5" customFormat="1">
      <c r="G1123" s="10"/>
    </row>
    <row r="1124" spans="7:7" s="5" customFormat="1">
      <c r="G1124" s="10"/>
    </row>
    <row r="1125" spans="7:7" s="5" customFormat="1">
      <c r="G1125" s="10"/>
    </row>
    <row r="1126" spans="7:7" s="5" customFormat="1">
      <c r="G1126" s="10"/>
    </row>
    <row r="1127" spans="7:7" s="5" customFormat="1">
      <c r="G1127" s="10"/>
    </row>
    <row r="1128" spans="7:7" s="5" customFormat="1">
      <c r="G1128" s="10"/>
    </row>
    <row r="1129" spans="7:7" s="5" customFormat="1">
      <c r="G1129" s="10"/>
    </row>
    <row r="1130" spans="7:7" s="5" customFormat="1">
      <c r="G1130" s="10"/>
    </row>
    <row r="1131" spans="7:7" s="5" customFormat="1">
      <c r="G1131" s="10"/>
    </row>
    <row r="1132" spans="7:7" s="5" customFormat="1">
      <c r="G1132" s="10"/>
    </row>
    <row r="1133" spans="7:7" s="5" customFormat="1">
      <c r="G1133" s="10"/>
    </row>
    <row r="1134" spans="7:7" s="5" customFormat="1">
      <c r="G1134" s="10"/>
    </row>
    <row r="1135" spans="7:7" s="5" customFormat="1">
      <c r="G1135" s="10"/>
    </row>
    <row r="1136" spans="7:7" s="5" customFormat="1">
      <c r="G1136" s="10"/>
    </row>
    <row r="1137" spans="7:7" s="5" customFormat="1">
      <c r="G1137" s="10"/>
    </row>
    <row r="1138" spans="7:7" s="5" customFormat="1">
      <c r="G1138" s="10"/>
    </row>
    <row r="1139" spans="7:7" s="5" customFormat="1">
      <c r="G1139" s="10"/>
    </row>
    <row r="1140" spans="7:7" s="5" customFormat="1">
      <c r="G1140" s="10"/>
    </row>
    <row r="1141" spans="7:7" s="5" customFormat="1">
      <c r="G1141" s="10"/>
    </row>
    <row r="1142" spans="7:7" s="5" customFormat="1">
      <c r="G1142" s="10"/>
    </row>
    <row r="1143" spans="7:7" s="5" customFormat="1">
      <c r="G1143" s="10"/>
    </row>
    <row r="1144" spans="7:7" s="5" customFormat="1">
      <c r="G1144" s="10"/>
    </row>
    <row r="1145" spans="7:7" s="5" customFormat="1">
      <c r="G1145" s="10"/>
    </row>
    <row r="1146" spans="7:7" s="5" customFormat="1">
      <c r="G1146" s="10"/>
    </row>
    <row r="1147" spans="7:7" s="5" customFormat="1">
      <c r="G1147" s="10"/>
    </row>
    <row r="1148" spans="7:7" s="5" customFormat="1">
      <c r="G1148" s="10"/>
    </row>
    <row r="1149" spans="7:7" s="5" customFormat="1">
      <c r="G1149" s="10"/>
    </row>
    <row r="1150" spans="7:7" s="5" customFormat="1">
      <c r="G1150" s="10"/>
    </row>
    <row r="1151" spans="7:7" s="5" customFormat="1">
      <c r="G1151" s="10"/>
    </row>
    <row r="1152" spans="7:7" s="5" customFormat="1">
      <c r="G1152" s="10"/>
    </row>
    <row r="1153" spans="7:7" s="5" customFormat="1">
      <c r="G1153" s="10"/>
    </row>
    <row r="1154" spans="7:7" s="5" customFormat="1">
      <c r="G1154" s="10"/>
    </row>
    <row r="1155" spans="7:7" s="5" customFormat="1">
      <c r="G1155" s="10"/>
    </row>
    <row r="1156" spans="7:7" s="5" customFormat="1">
      <c r="G1156" s="10"/>
    </row>
    <row r="1157" spans="7:7" s="5" customFormat="1">
      <c r="G1157" s="10"/>
    </row>
    <row r="1158" spans="7:7" s="5" customFormat="1">
      <c r="G1158" s="10"/>
    </row>
    <row r="1159" spans="7:7" s="5" customFormat="1">
      <c r="G1159" s="10"/>
    </row>
    <row r="1160" spans="7:7" s="5" customFormat="1">
      <c r="G1160" s="10"/>
    </row>
    <row r="1161" spans="7:7" s="5" customFormat="1">
      <c r="G1161" s="10"/>
    </row>
    <row r="1162" spans="7:7" s="5" customFormat="1">
      <c r="G1162" s="10"/>
    </row>
    <row r="1163" spans="7:7" s="5" customFormat="1">
      <c r="G1163" s="10"/>
    </row>
    <row r="1164" spans="7:7" s="5" customFormat="1">
      <c r="G1164" s="10"/>
    </row>
    <row r="1165" spans="7:7" s="5" customFormat="1">
      <c r="G1165" s="10"/>
    </row>
    <row r="1166" spans="7:7" s="5" customFormat="1">
      <c r="G1166" s="10"/>
    </row>
    <row r="1167" spans="7:7" s="5" customFormat="1">
      <c r="G1167" s="10"/>
    </row>
    <row r="1168" spans="7:7" s="5" customFormat="1">
      <c r="G1168" s="10"/>
    </row>
    <row r="1169" spans="7:7" s="5" customFormat="1">
      <c r="G1169" s="10"/>
    </row>
    <row r="1170" spans="7:7" s="5" customFormat="1">
      <c r="G1170" s="10"/>
    </row>
    <row r="1171" spans="7:7" s="5" customFormat="1">
      <c r="G1171" s="10"/>
    </row>
    <row r="1172" spans="7:7" s="5" customFormat="1">
      <c r="G1172" s="10"/>
    </row>
    <row r="1173" spans="7:7" s="5" customFormat="1">
      <c r="G1173" s="10"/>
    </row>
    <row r="1174" spans="7:7" s="5" customFormat="1">
      <c r="G1174" s="10"/>
    </row>
    <row r="1175" spans="7:7" s="5" customFormat="1">
      <c r="G1175" s="10"/>
    </row>
    <row r="1176" spans="7:7" s="5" customFormat="1">
      <c r="G1176" s="10"/>
    </row>
    <row r="1177" spans="7:7" s="5" customFormat="1">
      <c r="G1177" s="10"/>
    </row>
    <row r="1178" spans="7:7" s="5" customFormat="1">
      <c r="G1178" s="10"/>
    </row>
    <row r="1179" spans="7:7" s="5" customFormat="1">
      <c r="G1179" s="10"/>
    </row>
    <row r="1180" spans="7:7" s="5" customFormat="1">
      <c r="G1180" s="10"/>
    </row>
    <row r="1181" spans="7:7" s="5" customFormat="1">
      <c r="G1181" s="10"/>
    </row>
    <row r="1182" spans="7:7" s="5" customFormat="1">
      <c r="G1182" s="10"/>
    </row>
    <row r="1183" spans="7:7" s="5" customFormat="1">
      <c r="G1183" s="10"/>
    </row>
    <row r="1184" spans="7:7" s="5" customFormat="1">
      <c r="G1184" s="10"/>
    </row>
    <row r="1185" spans="7:7" s="5" customFormat="1">
      <c r="G1185" s="10"/>
    </row>
    <row r="1186" spans="7:7" s="5" customFormat="1">
      <c r="G1186" s="10"/>
    </row>
    <row r="1187" spans="7:7" s="5" customFormat="1">
      <c r="G1187" s="10"/>
    </row>
    <row r="1188" spans="7:7" s="5" customFormat="1">
      <c r="G1188" s="10"/>
    </row>
    <row r="1189" spans="7:7" s="5" customFormat="1">
      <c r="G1189" s="10"/>
    </row>
    <row r="1190" spans="7:7" s="5" customFormat="1">
      <c r="G1190" s="10"/>
    </row>
    <row r="1191" spans="7:7" s="5" customFormat="1">
      <c r="G1191" s="10"/>
    </row>
    <row r="1192" spans="7:7" s="5" customFormat="1">
      <c r="G1192" s="10"/>
    </row>
    <row r="1193" spans="7:7" s="5" customFormat="1">
      <c r="G1193" s="10"/>
    </row>
    <row r="1194" spans="7:7" s="5" customFormat="1">
      <c r="G1194" s="10"/>
    </row>
    <row r="1195" spans="7:7" s="5" customFormat="1">
      <c r="G1195" s="10"/>
    </row>
    <row r="1196" spans="7:7" s="5" customFormat="1">
      <c r="G1196" s="10"/>
    </row>
    <row r="1197" spans="7:7" s="5" customFormat="1">
      <c r="G1197" s="10"/>
    </row>
    <row r="1198" spans="7:7" s="5" customFormat="1">
      <c r="G1198" s="10"/>
    </row>
    <row r="1199" spans="7:7" s="5" customFormat="1">
      <c r="G1199" s="10"/>
    </row>
    <row r="1200" spans="7:7" s="5" customFormat="1">
      <c r="G1200" s="10"/>
    </row>
    <row r="1201" spans="7:7" s="5" customFormat="1">
      <c r="G1201" s="10"/>
    </row>
    <row r="1202" spans="7:7" s="5" customFormat="1">
      <c r="G1202" s="10"/>
    </row>
    <row r="1203" spans="7:7" s="5" customFormat="1">
      <c r="G1203" s="10"/>
    </row>
    <row r="1204" spans="7:7" s="5" customFormat="1">
      <c r="G1204" s="10"/>
    </row>
    <row r="1205" spans="7:7" s="5" customFormat="1">
      <c r="G1205" s="10"/>
    </row>
    <row r="1206" spans="7:7" s="5" customFormat="1">
      <c r="G1206" s="10"/>
    </row>
    <row r="1207" spans="7:7" s="5" customFormat="1">
      <c r="G1207" s="10"/>
    </row>
    <row r="1208" spans="7:7" s="5" customFormat="1">
      <c r="G1208" s="10"/>
    </row>
    <row r="1209" spans="7:7" s="5" customFormat="1">
      <c r="G1209" s="10"/>
    </row>
    <row r="1210" spans="7:7" s="5" customFormat="1">
      <c r="G1210" s="10"/>
    </row>
    <row r="1211" spans="7:7" s="5" customFormat="1">
      <c r="G1211" s="10"/>
    </row>
    <row r="1212" spans="7:7" s="5" customFormat="1">
      <c r="G1212" s="10"/>
    </row>
    <row r="1213" spans="7:7" s="5" customFormat="1">
      <c r="G1213" s="10"/>
    </row>
    <row r="1214" spans="7:7" s="5" customFormat="1">
      <c r="G1214" s="10"/>
    </row>
    <row r="1215" spans="7:7" s="5" customFormat="1">
      <c r="G1215" s="10"/>
    </row>
    <row r="1216" spans="7:7" s="5" customFormat="1">
      <c r="G1216" s="10"/>
    </row>
    <row r="1217" spans="7:7" s="5" customFormat="1">
      <c r="G1217" s="10"/>
    </row>
    <row r="1218" spans="7:7" s="5" customFormat="1">
      <c r="G1218" s="10"/>
    </row>
    <row r="1219" spans="7:7" s="5" customFormat="1">
      <c r="G1219" s="10"/>
    </row>
    <row r="1220" spans="7:7" s="5" customFormat="1">
      <c r="G1220" s="10"/>
    </row>
    <row r="1221" spans="7:7" s="5" customFormat="1">
      <c r="G1221" s="10"/>
    </row>
    <row r="1222" spans="7:7" s="5" customFormat="1">
      <c r="G1222" s="10"/>
    </row>
    <row r="1223" spans="7:7" s="5" customFormat="1">
      <c r="G1223" s="10"/>
    </row>
    <row r="1224" spans="7:7" s="5" customFormat="1">
      <c r="G1224" s="10"/>
    </row>
    <row r="1225" spans="7:7" s="5" customFormat="1">
      <c r="G1225" s="10"/>
    </row>
    <row r="1226" spans="7:7" s="5" customFormat="1">
      <c r="G1226" s="10"/>
    </row>
    <row r="1227" spans="7:7" s="5" customFormat="1">
      <c r="G1227" s="10"/>
    </row>
    <row r="1228" spans="7:7" s="5" customFormat="1">
      <c r="G1228" s="10"/>
    </row>
    <row r="1229" spans="7:7" s="5" customFormat="1">
      <c r="G1229" s="10"/>
    </row>
    <row r="1230" spans="7:7" s="5" customFormat="1">
      <c r="G1230" s="10"/>
    </row>
    <row r="1231" spans="7:7" s="5" customFormat="1">
      <c r="G1231" s="10"/>
    </row>
    <row r="1232" spans="7:7" s="5" customFormat="1">
      <c r="G1232" s="10"/>
    </row>
    <row r="1233" spans="7:7" s="5" customFormat="1">
      <c r="G1233" s="10"/>
    </row>
    <row r="1234" spans="7:7" s="5" customFormat="1">
      <c r="G1234" s="10"/>
    </row>
    <row r="1235" spans="7:7" s="5" customFormat="1">
      <c r="G1235" s="10"/>
    </row>
    <row r="1236" spans="7:7" s="5" customFormat="1">
      <c r="G1236" s="10"/>
    </row>
    <row r="1237" spans="7:7" s="5" customFormat="1">
      <c r="G1237" s="10"/>
    </row>
    <row r="1238" spans="7:7" s="5" customFormat="1">
      <c r="G1238" s="10"/>
    </row>
    <row r="1239" spans="7:7" s="5" customFormat="1">
      <c r="G1239" s="10"/>
    </row>
    <row r="1240" spans="7:7" s="5" customFormat="1">
      <c r="G1240" s="10"/>
    </row>
    <row r="1241" spans="7:7" s="5" customFormat="1">
      <c r="G1241" s="10"/>
    </row>
    <row r="1242" spans="7:7" s="5" customFormat="1">
      <c r="G1242" s="10"/>
    </row>
    <row r="1243" spans="7:7" s="5" customFormat="1">
      <c r="G1243" s="10"/>
    </row>
    <row r="1244" spans="7:7" s="5" customFormat="1">
      <c r="G1244" s="10"/>
    </row>
    <row r="1245" spans="7:7" s="5" customFormat="1">
      <c r="G1245" s="10"/>
    </row>
    <row r="1246" spans="7:7" s="5" customFormat="1">
      <c r="G1246" s="10"/>
    </row>
    <row r="1247" spans="7:7" s="5" customFormat="1">
      <c r="G1247" s="10"/>
    </row>
    <row r="1248" spans="7:7" s="5" customFormat="1">
      <c r="G1248" s="10"/>
    </row>
    <row r="1249" spans="7:7" s="5" customFormat="1">
      <c r="G1249" s="10"/>
    </row>
    <row r="1250" spans="7:7" s="5" customFormat="1">
      <c r="G1250" s="10"/>
    </row>
    <row r="1251" spans="7:7" s="5" customFormat="1">
      <c r="G1251" s="10"/>
    </row>
    <row r="1252" spans="7:7" s="5" customFormat="1">
      <c r="G1252" s="10"/>
    </row>
    <row r="1253" spans="7:7" s="5" customFormat="1">
      <c r="G1253" s="10"/>
    </row>
    <row r="1254" spans="7:7" s="5" customFormat="1">
      <c r="G1254" s="10"/>
    </row>
    <row r="1255" spans="7:7" s="5" customFormat="1">
      <c r="G1255" s="10"/>
    </row>
    <row r="1256" spans="7:7" s="5" customFormat="1">
      <c r="G1256" s="10"/>
    </row>
    <row r="1257" spans="7:7" s="5" customFormat="1">
      <c r="G1257" s="10"/>
    </row>
    <row r="1258" spans="7:7" s="5" customFormat="1">
      <c r="G1258" s="10"/>
    </row>
    <row r="1259" spans="7:7" s="5" customFormat="1">
      <c r="G1259" s="10"/>
    </row>
    <row r="1260" spans="7:7" s="5" customFormat="1">
      <c r="G1260" s="10"/>
    </row>
    <row r="1261" spans="7:7" s="5" customFormat="1">
      <c r="G1261" s="10"/>
    </row>
    <row r="1262" spans="7:7" s="5" customFormat="1">
      <c r="G1262" s="10"/>
    </row>
    <row r="1263" spans="7:7" s="5" customFormat="1">
      <c r="G1263" s="10"/>
    </row>
    <row r="1264" spans="7:7" s="5" customFormat="1">
      <c r="G1264" s="10"/>
    </row>
    <row r="1265" spans="7:7" s="5" customFormat="1">
      <c r="G1265" s="10"/>
    </row>
    <row r="1266" spans="7:7" s="5" customFormat="1">
      <c r="G1266" s="10"/>
    </row>
    <row r="1267" spans="7:7" s="5" customFormat="1">
      <c r="G1267" s="10"/>
    </row>
    <row r="1268" spans="7:7" s="5" customFormat="1">
      <c r="G1268" s="10"/>
    </row>
    <row r="1269" spans="7:7" s="5" customFormat="1">
      <c r="G1269" s="10"/>
    </row>
    <row r="1270" spans="7:7" s="5" customFormat="1">
      <c r="G1270" s="10"/>
    </row>
    <row r="1271" spans="7:7" s="5" customFormat="1">
      <c r="G1271" s="10"/>
    </row>
    <row r="1272" spans="7:7" s="5" customFormat="1">
      <c r="G1272" s="10"/>
    </row>
    <row r="1273" spans="7:7" s="5" customFormat="1">
      <c r="G1273" s="10"/>
    </row>
    <row r="1274" spans="7:7" s="5" customFormat="1">
      <c r="G1274" s="10"/>
    </row>
    <row r="1275" spans="7:7" s="5" customFormat="1">
      <c r="G1275" s="10"/>
    </row>
    <row r="1276" spans="7:7" s="5" customFormat="1">
      <c r="G1276" s="10"/>
    </row>
    <row r="1277" spans="7:7" s="5" customFormat="1">
      <c r="G1277" s="10"/>
    </row>
    <row r="1278" spans="7:7" s="5" customFormat="1">
      <c r="G1278" s="10"/>
    </row>
    <row r="1279" spans="7:7" s="5" customFormat="1">
      <c r="G1279" s="10"/>
    </row>
    <row r="1280" spans="7:7" s="5" customFormat="1">
      <c r="G1280" s="10"/>
    </row>
    <row r="1281" spans="7:7" s="5" customFormat="1">
      <c r="G1281" s="10"/>
    </row>
    <row r="1282" spans="7:7" s="5" customFormat="1">
      <c r="G1282" s="10"/>
    </row>
    <row r="1283" spans="7:7" s="5" customFormat="1">
      <c r="G1283" s="10"/>
    </row>
    <row r="1284" spans="7:7" s="5" customFormat="1">
      <c r="G1284" s="10"/>
    </row>
    <row r="1285" spans="7:7" s="5" customFormat="1">
      <c r="G1285" s="10"/>
    </row>
    <row r="1286" spans="7:7" s="5" customFormat="1">
      <c r="G1286" s="10"/>
    </row>
    <row r="1287" spans="7:7" s="5" customFormat="1">
      <c r="G1287" s="10"/>
    </row>
    <row r="1288" spans="7:7" s="5" customFormat="1">
      <c r="G1288" s="10"/>
    </row>
    <row r="1289" spans="7:7" s="5" customFormat="1">
      <c r="G1289" s="10"/>
    </row>
    <row r="1290" spans="7:7" s="5" customFormat="1">
      <c r="G1290" s="10"/>
    </row>
    <row r="1291" spans="7:7" s="5" customFormat="1">
      <c r="G1291" s="10"/>
    </row>
    <row r="1292" spans="7:7" s="5" customFormat="1">
      <c r="G1292" s="10"/>
    </row>
    <row r="1293" spans="7:7" s="5" customFormat="1">
      <c r="G1293" s="10"/>
    </row>
    <row r="1294" spans="7:7" s="5" customFormat="1">
      <c r="G1294" s="10"/>
    </row>
    <row r="1295" spans="7:7" s="5" customFormat="1">
      <c r="G1295" s="10"/>
    </row>
    <row r="1296" spans="7:7" s="5" customFormat="1">
      <c r="G1296" s="10"/>
    </row>
    <row r="1297" spans="7:7" s="5" customFormat="1">
      <c r="G1297" s="10"/>
    </row>
    <row r="1298" spans="7:7" s="5" customFormat="1">
      <c r="G1298" s="10"/>
    </row>
    <row r="1299" spans="7:7" s="5" customFormat="1">
      <c r="G1299" s="10"/>
    </row>
    <row r="1300" spans="7:7" s="5" customFormat="1">
      <c r="G1300" s="10"/>
    </row>
    <row r="1301" spans="7:7" s="5" customFormat="1">
      <c r="G1301" s="10"/>
    </row>
    <row r="1302" spans="7:7" s="5" customFormat="1">
      <c r="G1302" s="10"/>
    </row>
    <row r="1303" spans="7:7" s="5" customFormat="1">
      <c r="G1303" s="10"/>
    </row>
    <row r="1304" spans="7:7" s="5" customFormat="1">
      <c r="G1304" s="10"/>
    </row>
    <row r="1305" spans="7:7" s="5" customFormat="1">
      <c r="G1305" s="10"/>
    </row>
    <row r="1306" spans="7:7" s="5" customFormat="1">
      <c r="G1306" s="10"/>
    </row>
    <row r="1307" spans="7:7" s="5" customFormat="1">
      <c r="G1307" s="10"/>
    </row>
    <row r="1308" spans="7:7" s="5" customFormat="1">
      <c r="G1308" s="10"/>
    </row>
    <row r="1309" spans="7:7" s="5" customFormat="1">
      <c r="G1309" s="10"/>
    </row>
    <row r="1310" spans="7:7" s="5" customFormat="1">
      <c r="G1310" s="10"/>
    </row>
    <row r="1311" spans="7:7" s="5" customFormat="1">
      <c r="G1311" s="10"/>
    </row>
    <row r="1312" spans="7:7" s="5" customFormat="1">
      <c r="G1312" s="10"/>
    </row>
    <row r="1313" spans="7:7" s="5" customFormat="1">
      <c r="G1313" s="10"/>
    </row>
    <row r="1314" spans="7:7" s="5" customFormat="1">
      <c r="G1314" s="10"/>
    </row>
    <row r="1315" spans="7:7" s="5" customFormat="1">
      <c r="G1315" s="10"/>
    </row>
    <row r="1316" spans="7:7" s="5" customFormat="1">
      <c r="G1316" s="10"/>
    </row>
    <row r="1317" spans="7:7" s="5" customFormat="1">
      <c r="G1317" s="10"/>
    </row>
    <row r="1318" spans="7:7" s="5" customFormat="1">
      <c r="G1318" s="10"/>
    </row>
    <row r="1319" spans="7:7" s="5" customFormat="1">
      <c r="G1319" s="10"/>
    </row>
    <row r="1320" spans="7:7" s="5" customFormat="1">
      <c r="G1320" s="10"/>
    </row>
    <row r="1321" spans="7:7" s="5" customFormat="1">
      <c r="G1321" s="10"/>
    </row>
    <row r="1322" spans="7:7" s="5" customFormat="1">
      <c r="G1322" s="10"/>
    </row>
    <row r="1323" spans="7:7" s="5" customFormat="1">
      <c r="G1323" s="10"/>
    </row>
    <row r="1324" spans="7:7" s="5" customFormat="1">
      <c r="G1324" s="10"/>
    </row>
    <row r="1325" spans="7:7" s="5" customFormat="1">
      <c r="G1325" s="10"/>
    </row>
    <row r="1326" spans="7:7" s="5" customFormat="1">
      <c r="G1326" s="10"/>
    </row>
    <row r="1327" spans="7:7" s="5" customFormat="1">
      <c r="G1327" s="10"/>
    </row>
    <row r="1328" spans="7:7" s="5" customFormat="1">
      <c r="G1328" s="10"/>
    </row>
    <row r="1329" spans="7:7" s="5" customFormat="1">
      <c r="G1329" s="10"/>
    </row>
    <row r="1330" spans="7:7" s="5" customFormat="1">
      <c r="G1330" s="10"/>
    </row>
    <row r="1331" spans="7:7" s="5" customFormat="1">
      <c r="G1331" s="10"/>
    </row>
    <row r="1332" spans="7:7" s="5" customFormat="1">
      <c r="G1332" s="10"/>
    </row>
    <row r="1333" spans="7:7" s="5" customFormat="1">
      <c r="G1333" s="10"/>
    </row>
    <row r="1334" spans="7:7" s="5" customFormat="1">
      <c r="G1334" s="10"/>
    </row>
    <row r="1335" spans="7:7" s="5" customFormat="1">
      <c r="G1335" s="10"/>
    </row>
    <row r="1336" spans="7:7" s="5" customFormat="1">
      <c r="G1336" s="10"/>
    </row>
    <row r="1337" spans="7:7" s="5" customFormat="1">
      <c r="G1337" s="10"/>
    </row>
    <row r="1338" spans="7:7" s="5" customFormat="1">
      <c r="G1338" s="10"/>
    </row>
    <row r="1339" spans="7:7" s="5" customFormat="1">
      <c r="G1339" s="10"/>
    </row>
    <row r="1340" spans="7:7" s="5" customFormat="1">
      <c r="G1340" s="10"/>
    </row>
    <row r="1341" spans="7:7" s="5" customFormat="1">
      <c r="G1341" s="10"/>
    </row>
    <row r="1342" spans="7:7" s="5" customFormat="1">
      <c r="G1342" s="10"/>
    </row>
    <row r="1343" spans="7:7" s="5" customFormat="1">
      <c r="G1343" s="10"/>
    </row>
    <row r="1344" spans="7:7" s="5" customFormat="1">
      <c r="G1344" s="10"/>
    </row>
    <row r="1345" spans="7:7" s="5" customFormat="1">
      <c r="G1345" s="10"/>
    </row>
    <row r="1346" spans="7:7" s="5" customFormat="1">
      <c r="G1346" s="10"/>
    </row>
    <row r="1347" spans="7:7" s="5" customFormat="1">
      <c r="G1347" s="10"/>
    </row>
    <row r="1348" spans="7:7" s="5" customFormat="1">
      <c r="G1348" s="10"/>
    </row>
    <row r="1349" spans="7:7" s="5" customFormat="1">
      <c r="G1349" s="10"/>
    </row>
    <row r="1350" spans="7:7" s="5" customFormat="1">
      <c r="G1350" s="10"/>
    </row>
    <row r="1351" spans="7:7" s="5" customFormat="1">
      <c r="G1351" s="10"/>
    </row>
    <row r="1352" spans="7:7" s="5" customFormat="1">
      <c r="G1352" s="10"/>
    </row>
    <row r="1353" spans="7:7" s="5" customFormat="1">
      <c r="G1353" s="10"/>
    </row>
    <row r="1354" spans="7:7" s="5" customFormat="1">
      <c r="G1354" s="10"/>
    </row>
    <row r="1355" spans="7:7" s="5" customFormat="1">
      <c r="G1355" s="10"/>
    </row>
    <row r="1356" spans="7:7" s="5" customFormat="1">
      <c r="G1356" s="10"/>
    </row>
    <row r="1357" spans="7:7" s="5" customFormat="1">
      <c r="G1357" s="10"/>
    </row>
    <row r="1358" spans="7:7" s="5" customFormat="1">
      <c r="G1358" s="10"/>
    </row>
    <row r="1359" spans="7:7" s="5" customFormat="1">
      <c r="G1359" s="10"/>
    </row>
    <row r="1360" spans="7:7" s="5" customFormat="1">
      <c r="G1360" s="10"/>
    </row>
    <row r="1361" spans="7:7" s="5" customFormat="1">
      <c r="G1361" s="10"/>
    </row>
    <row r="1362" spans="7:7" s="5" customFormat="1">
      <c r="G1362" s="10"/>
    </row>
    <row r="1363" spans="7:7" s="5" customFormat="1">
      <c r="G1363" s="10"/>
    </row>
    <row r="1364" spans="7:7" s="5" customFormat="1">
      <c r="G1364" s="10"/>
    </row>
    <row r="1365" spans="7:7" s="5" customFormat="1">
      <c r="G1365" s="10"/>
    </row>
    <row r="1366" spans="7:7" s="5" customFormat="1">
      <c r="G1366" s="10"/>
    </row>
    <row r="1367" spans="7:7" s="5" customFormat="1">
      <c r="G1367" s="10"/>
    </row>
    <row r="1368" spans="7:7" s="5" customFormat="1">
      <c r="G1368" s="10"/>
    </row>
    <row r="1369" spans="7:7" s="5" customFormat="1">
      <c r="G1369" s="10"/>
    </row>
    <row r="1370" spans="7:7" s="5" customFormat="1">
      <c r="G1370" s="10"/>
    </row>
    <row r="1371" spans="7:7" s="5" customFormat="1">
      <c r="G1371" s="10"/>
    </row>
    <row r="1372" spans="7:7" s="5" customFormat="1">
      <c r="G1372" s="10"/>
    </row>
    <row r="1373" spans="7:7" s="5" customFormat="1">
      <c r="G1373" s="10"/>
    </row>
    <row r="1374" spans="7:7" s="5" customFormat="1">
      <c r="G1374" s="10"/>
    </row>
    <row r="1375" spans="7:7" s="5" customFormat="1">
      <c r="G1375" s="10"/>
    </row>
    <row r="1376" spans="7:7" s="5" customFormat="1">
      <c r="G1376" s="10"/>
    </row>
    <row r="1377" spans="7:7" s="5" customFormat="1">
      <c r="G1377" s="10"/>
    </row>
    <row r="1378" spans="7:7" s="5" customFormat="1">
      <c r="G1378" s="10"/>
    </row>
    <row r="1379" spans="7:7" s="5" customFormat="1">
      <c r="G1379" s="10"/>
    </row>
    <row r="1380" spans="7:7" s="5" customFormat="1">
      <c r="G1380" s="10"/>
    </row>
    <row r="1381" spans="7:7" s="5" customFormat="1">
      <c r="G1381" s="10"/>
    </row>
    <row r="1382" spans="7:7" s="5" customFormat="1">
      <c r="G1382" s="10"/>
    </row>
    <row r="1383" spans="7:7" s="5" customFormat="1">
      <c r="G1383" s="10"/>
    </row>
    <row r="1384" spans="7:7" s="5" customFormat="1">
      <c r="G1384" s="10"/>
    </row>
    <row r="1385" spans="7:7" s="5" customFormat="1">
      <c r="G1385" s="10"/>
    </row>
    <row r="1386" spans="7:7" s="5" customFormat="1">
      <c r="G1386" s="10"/>
    </row>
    <row r="1387" spans="7:7" s="5" customFormat="1">
      <c r="G1387" s="10"/>
    </row>
    <row r="1388" spans="7:7" s="5" customFormat="1">
      <c r="G1388" s="10"/>
    </row>
    <row r="1389" spans="7:7" s="5" customFormat="1">
      <c r="G1389" s="10"/>
    </row>
    <row r="1390" spans="7:7" s="5" customFormat="1">
      <c r="G1390" s="10"/>
    </row>
    <row r="1391" spans="7:7" s="5" customFormat="1">
      <c r="G1391" s="10"/>
    </row>
    <row r="1392" spans="7:7" s="5" customFormat="1">
      <c r="G1392" s="10"/>
    </row>
    <row r="1393" spans="7:7" s="5" customFormat="1">
      <c r="G1393" s="10"/>
    </row>
    <row r="1394" spans="7:7" s="5" customFormat="1">
      <c r="G1394" s="10"/>
    </row>
    <row r="1395" spans="7:7" s="5" customFormat="1">
      <c r="G1395" s="10"/>
    </row>
    <row r="1396" spans="7:7" s="5" customFormat="1">
      <c r="G1396" s="10"/>
    </row>
    <row r="1397" spans="7:7" s="5" customFormat="1">
      <c r="G1397" s="10"/>
    </row>
    <row r="1398" spans="7:7" s="5" customFormat="1">
      <c r="G1398" s="10"/>
    </row>
    <row r="1399" spans="7:7" s="5" customFormat="1">
      <c r="G1399" s="10"/>
    </row>
    <row r="1400" spans="7:7" s="5" customFormat="1">
      <c r="G1400" s="10"/>
    </row>
    <row r="1401" spans="7:7" s="5" customFormat="1">
      <c r="G1401" s="10"/>
    </row>
    <row r="1402" spans="7:7" s="5" customFormat="1">
      <c r="G1402" s="10"/>
    </row>
    <row r="1403" spans="7:7" s="5" customFormat="1">
      <c r="G1403" s="10"/>
    </row>
    <row r="1404" spans="7:7" s="5" customFormat="1">
      <c r="G1404" s="10"/>
    </row>
    <row r="1405" spans="7:7" s="5" customFormat="1">
      <c r="G1405" s="10"/>
    </row>
    <row r="1406" spans="7:7" s="5" customFormat="1">
      <c r="G1406" s="10"/>
    </row>
    <row r="1407" spans="7:7" s="5" customFormat="1">
      <c r="G1407" s="10"/>
    </row>
    <row r="1408" spans="7:7" s="5" customFormat="1">
      <c r="G1408" s="10"/>
    </row>
    <row r="1409" spans="7:7" s="5" customFormat="1">
      <c r="G1409" s="10"/>
    </row>
    <row r="1410" spans="7:7" s="5" customFormat="1">
      <c r="G1410" s="10"/>
    </row>
    <row r="1411" spans="7:7" s="5" customFormat="1">
      <c r="G1411" s="10"/>
    </row>
    <row r="1412" spans="7:7" s="5" customFormat="1">
      <c r="G1412" s="10"/>
    </row>
    <row r="1413" spans="7:7" s="5" customFormat="1">
      <c r="G1413" s="10"/>
    </row>
    <row r="1414" spans="7:7" s="5" customFormat="1">
      <c r="G1414" s="10"/>
    </row>
    <row r="1415" spans="7:7" s="5" customFormat="1">
      <c r="G1415" s="10"/>
    </row>
    <row r="1416" spans="7:7" s="5" customFormat="1">
      <c r="G1416" s="10"/>
    </row>
    <row r="1417" spans="7:7" s="5" customFormat="1">
      <c r="G1417" s="10"/>
    </row>
    <row r="1418" spans="7:7" s="5" customFormat="1">
      <c r="G1418" s="10"/>
    </row>
    <row r="1419" spans="7:7" s="5" customFormat="1">
      <c r="G1419" s="10"/>
    </row>
    <row r="1420" spans="7:7" s="5" customFormat="1">
      <c r="G1420" s="10"/>
    </row>
    <row r="1421" spans="7:7" s="5" customFormat="1">
      <c r="G1421" s="10"/>
    </row>
    <row r="1422" spans="7:7" s="5" customFormat="1">
      <c r="G1422" s="10"/>
    </row>
    <row r="1423" spans="7:7" s="5" customFormat="1">
      <c r="G1423" s="10"/>
    </row>
    <row r="1424" spans="7:7" s="5" customFormat="1">
      <c r="G1424" s="10"/>
    </row>
    <row r="1425" spans="7:7" s="5" customFormat="1">
      <c r="G1425" s="10"/>
    </row>
    <row r="1426" spans="7:7" s="5" customFormat="1">
      <c r="G1426" s="10"/>
    </row>
    <row r="1427" spans="7:7" s="5" customFormat="1">
      <c r="G1427" s="10"/>
    </row>
    <row r="1428" spans="7:7" s="5" customFormat="1">
      <c r="G1428" s="10"/>
    </row>
    <row r="1429" spans="7:7" s="5" customFormat="1">
      <c r="G1429" s="10"/>
    </row>
    <row r="1430" spans="7:7" s="5" customFormat="1">
      <c r="G1430" s="10"/>
    </row>
    <row r="1431" spans="7:7" s="5" customFormat="1">
      <c r="G1431" s="10"/>
    </row>
    <row r="1432" spans="7:7" s="5" customFormat="1">
      <c r="G1432" s="10"/>
    </row>
    <row r="1433" spans="7:7" s="5" customFormat="1">
      <c r="G1433" s="10"/>
    </row>
    <row r="1434" spans="7:7" s="5" customFormat="1">
      <c r="G1434" s="10"/>
    </row>
    <row r="1435" spans="7:7" s="5" customFormat="1">
      <c r="G1435" s="10"/>
    </row>
    <row r="1436" spans="7:7" s="5" customFormat="1">
      <c r="G1436" s="10"/>
    </row>
    <row r="1437" spans="7:7" s="5" customFormat="1">
      <c r="G1437" s="10"/>
    </row>
    <row r="1438" spans="7:7" s="5" customFormat="1">
      <c r="G1438" s="10"/>
    </row>
    <row r="1439" spans="7:7" s="5" customFormat="1">
      <c r="G1439" s="10"/>
    </row>
    <row r="1440" spans="7:7" s="5" customFormat="1">
      <c r="G1440" s="10"/>
    </row>
    <row r="1441" spans="7:7" s="5" customFormat="1">
      <c r="G1441" s="10"/>
    </row>
    <row r="1442" spans="7:7" s="5" customFormat="1">
      <c r="G1442" s="10"/>
    </row>
    <row r="1443" spans="7:7" s="5" customFormat="1">
      <c r="G1443" s="10"/>
    </row>
    <row r="1444" spans="7:7" s="5" customFormat="1">
      <c r="G1444" s="10"/>
    </row>
    <row r="1445" spans="7:7" s="5" customFormat="1">
      <c r="G1445" s="10"/>
    </row>
    <row r="1446" spans="7:7" s="5" customFormat="1">
      <c r="G1446" s="10"/>
    </row>
    <row r="1447" spans="7:7" s="5" customFormat="1">
      <c r="G1447" s="10"/>
    </row>
    <row r="1448" spans="7:7" s="5" customFormat="1">
      <c r="G1448" s="10"/>
    </row>
    <row r="1449" spans="7:7" s="5" customFormat="1">
      <c r="G1449" s="10"/>
    </row>
    <row r="1450" spans="7:7" s="5" customFormat="1">
      <c r="G1450" s="10"/>
    </row>
    <row r="1451" spans="7:7" s="5" customFormat="1">
      <c r="G1451" s="10"/>
    </row>
    <row r="1452" spans="7:7" s="5" customFormat="1">
      <c r="G1452" s="10"/>
    </row>
    <row r="1453" spans="7:7" s="5" customFormat="1">
      <c r="G1453" s="10"/>
    </row>
    <row r="1454" spans="7:7" s="5" customFormat="1">
      <c r="G1454" s="10"/>
    </row>
    <row r="1455" spans="7:7" s="5" customFormat="1">
      <c r="G1455" s="10"/>
    </row>
    <row r="1456" spans="7:7" s="5" customFormat="1">
      <c r="G1456" s="10"/>
    </row>
    <row r="1457" spans="7:7" s="5" customFormat="1">
      <c r="G1457" s="10"/>
    </row>
    <row r="1458" spans="7:7" s="5" customFormat="1">
      <c r="G1458" s="10"/>
    </row>
    <row r="1459" spans="7:7" s="5" customFormat="1">
      <c r="G1459" s="10"/>
    </row>
    <row r="1460" spans="7:7" s="5" customFormat="1">
      <c r="G1460" s="10"/>
    </row>
    <row r="1461" spans="7:7" s="5" customFormat="1">
      <c r="G1461" s="10"/>
    </row>
    <row r="1462" spans="7:7" s="5" customFormat="1">
      <c r="G1462" s="10"/>
    </row>
    <row r="1463" spans="7:7" s="5" customFormat="1">
      <c r="G1463" s="10"/>
    </row>
    <row r="1464" spans="7:7" s="5" customFormat="1">
      <c r="G1464" s="10"/>
    </row>
    <row r="1465" spans="7:7" s="5" customFormat="1">
      <c r="G1465" s="10"/>
    </row>
    <row r="1466" spans="7:7" s="5" customFormat="1">
      <c r="G1466" s="10"/>
    </row>
    <row r="1467" spans="7:7" s="5" customFormat="1">
      <c r="G1467" s="10"/>
    </row>
    <row r="1468" spans="7:7" s="5" customFormat="1">
      <c r="G1468" s="10"/>
    </row>
    <row r="1469" spans="7:7" s="5" customFormat="1">
      <c r="G1469" s="10"/>
    </row>
    <row r="1470" spans="7:7" s="5" customFormat="1">
      <c r="G1470" s="10"/>
    </row>
    <row r="1471" spans="7:7" s="5" customFormat="1">
      <c r="G1471" s="10"/>
    </row>
    <row r="1472" spans="7:7" s="5" customFormat="1">
      <c r="G1472" s="10"/>
    </row>
    <row r="1473" spans="7:7" s="5" customFormat="1">
      <c r="G1473" s="10"/>
    </row>
    <row r="1474" spans="7:7" s="5" customFormat="1">
      <c r="G1474" s="10"/>
    </row>
    <row r="1475" spans="7:7" s="5" customFormat="1">
      <c r="G1475" s="10"/>
    </row>
    <row r="1476" spans="7:7" s="5" customFormat="1">
      <c r="G1476" s="10"/>
    </row>
    <row r="1477" spans="7:7" s="5" customFormat="1">
      <c r="G1477" s="10"/>
    </row>
    <row r="1478" spans="7:7" s="5" customFormat="1">
      <c r="G1478" s="10"/>
    </row>
    <row r="1479" spans="7:7" s="5" customFormat="1">
      <c r="G1479" s="10"/>
    </row>
    <row r="1480" spans="7:7" s="5" customFormat="1">
      <c r="G1480" s="10"/>
    </row>
    <row r="1481" spans="7:7" s="5" customFormat="1">
      <c r="G1481" s="10"/>
    </row>
    <row r="1482" spans="7:7" s="5" customFormat="1">
      <c r="G1482" s="10"/>
    </row>
    <row r="1483" spans="7:7" s="5" customFormat="1">
      <c r="G1483" s="10"/>
    </row>
    <row r="1484" spans="7:7" s="5" customFormat="1">
      <c r="G1484" s="10"/>
    </row>
    <row r="1485" spans="7:7" s="5" customFormat="1">
      <c r="G1485" s="10"/>
    </row>
    <row r="1486" spans="7:7" s="5" customFormat="1">
      <c r="G1486" s="10"/>
    </row>
    <row r="1487" spans="7:7" s="5" customFormat="1">
      <c r="G1487" s="10"/>
    </row>
    <row r="1488" spans="7:7" s="5" customFormat="1">
      <c r="G1488" s="10"/>
    </row>
    <row r="1489" spans="7:7" s="5" customFormat="1">
      <c r="G1489" s="10"/>
    </row>
    <row r="1490" spans="7:7" s="5" customFormat="1">
      <c r="G1490" s="10"/>
    </row>
    <row r="1491" spans="7:7" s="5" customFormat="1">
      <c r="G1491" s="10"/>
    </row>
    <row r="1492" spans="7:7" s="5" customFormat="1">
      <c r="G1492" s="10"/>
    </row>
    <row r="1493" spans="7:7" s="5" customFormat="1">
      <c r="G1493" s="10"/>
    </row>
    <row r="1494" spans="7:7" s="5" customFormat="1">
      <c r="G1494" s="10"/>
    </row>
    <row r="1495" spans="7:7" s="5" customFormat="1">
      <c r="G1495" s="10"/>
    </row>
    <row r="1496" spans="7:7" s="5" customFormat="1">
      <c r="G1496" s="10"/>
    </row>
    <row r="1497" spans="7:7" s="5" customFormat="1">
      <c r="G1497" s="10"/>
    </row>
    <row r="1498" spans="7:7" s="5" customFormat="1">
      <c r="G1498" s="10"/>
    </row>
    <row r="1499" spans="7:7" s="5" customFormat="1">
      <c r="G1499" s="10"/>
    </row>
    <row r="1500" spans="7:7" s="5" customFormat="1">
      <c r="G1500" s="10"/>
    </row>
    <row r="1501" spans="7:7" s="5" customFormat="1">
      <c r="G1501" s="10"/>
    </row>
    <row r="1502" spans="7:7" s="5" customFormat="1">
      <c r="G1502" s="10"/>
    </row>
    <row r="1503" spans="7:7" s="5" customFormat="1">
      <c r="G1503" s="10"/>
    </row>
    <row r="1504" spans="7:7" s="5" customFormat="1">
      <c r="G1504" s="10"/>
    </row>
    <row r="1505" spans="7:7" s="5" customFormat="1">
      <c r="G1505" s="10"/>
    </row>
    <row r="1506" spans="7:7" s="5" customFormat="1">
      <c r="G1506" s="10"/>
    </row>
    <row r="1507" spans="7:7" s="5" customFormat="1">
      <c r="G1507" s="10"/>
    </row>
    <row r="1508" spans="7:7" s="5" customFormat="1">
      <c r="G1508" s="10"/>
    </row>
    <row r="1509" spans="7:7" s="5" customFormat="1">
      <c r="G1509" s="10"/>
    </row>
    <row r="1510" spans="7:7" s="5" customFormat="1">
      <c r="G1510" s="10"/>
    </row>
    <row r="1511" spans="7:7" s="5" customFormat="1">
      <c r="G1511" s="10"/>
    </row>
    <row r="1512" spans="7:7" s="5" customFormat="1">
      <c r="G1512" s="10"/>
    </row>
    <row r="1513" spans="7:7" s="5" customFormat="1">
      <c r="G1513" s="10"/>
    </row>
    <row r="1514" spans="7:7" s="5" customFormat="1">
      <c r="G1514" s="10"/>
    </row>
    <row r="1515" spans="7:7" s="5" customFormat="1">
      <c r="G1515" s="10"/>
    </row>
    <row r="1516" spans="7:7" s="5" customFormat="1">
      <c r="G1516" s="10"/>
    </row>
    <row r="1517" spans="7:7" s="5" customFormat="1">
      <c r="G1517" s="10"/>
    </row>
    <row r="1518" spans="7:7" s="5" customFormat="1">
      <c r="G1518" s="10"/>
    </row>
    <row r="1519" spans="7:7" s="5" customFormat="1">
      <c r="G1519" s="10"/>
    </row>
    <row r="1520" spans="7:7" s="5" customFormat="1">
      <c r="G1520" s="10"/>
    </row>
    <row r="1521" spans="7:7" s="5" customFormat="1">
      <c r="G1521" s="10"/>
    </row>
    <row r="1522" spans="7:7" s="5" customFormat="1">
      <c r="G1522" s="10"/>
    </row>
    <row r="1523" spans="7:7" s="5" customFormat="1">
      <c r="G1523" s="10"/>
    </row>
    <row r="1524" spans="7:7" s="5" customFormat="1">
      <c r="G1524" s="10"/>
    </row>
    <row r="1525" spans="7:7" s="5" customFormat="1">
      <c r="G1525" s="10"/>
    </row>
    <row r="1526" spans="7:7" s="5" customFormat="1">
      <c r="G1526" s="10"/>
    </row>
    <row r="1527" spans="7:7" s="5" customFormat="1">
      <c r="G1527" s="10"/>
    </row>
    <row r="1528" spans="7:7" s="5" customFormat="1">
      <c r="G1528" s="10"/>
    </row>
    <row r="1529" spans="7:7" s="5" customFormat="1">
      <c r="G1529" s="10"/>
    </row>
    <row r="1530" spans="7:7" s="5" customFormat="1">
      <c r="G1530" s="10"/>
    </row>
    <row r="1531" spans="7:7" s="5" customFormat="1">
      <c r="G1531" s="10"/>
    </row>
    <row r="1532" spans="7:7" s="5" customFormat="1">
      <c r="G1532" s="10"/>
    </row>
    <row r="1533" spans="7:7" s="5" customFormat="1">
      <c r="G1533" s="10"/>
    </row>
    <row r="1534" spans="7:7" s="5" customFormat="1">
      <c r="G1534" s="10"/>
    </row>
    <row r="1535" spans="7:7" s="5" customFormat="1">
      <c r="G1535" s="10"/>
    </row>
    <row r="1536" spans="7:7" s="5" customFormat="1">
      <c r="G1536" s="10"/>
    </row>
    <row r="1537" spans="7:7" s="5" customFormat="1">
      <c r="G1537" s="10"/>
    </row>
    <row r="1538" spans="7:7" s="5" customFormat="1">
      <c r="G1538" s="10"/>
    </row>
    <row r="1539" spans="7:7" s="5" customFormat="1">
      <c r="G1539" s="10"/>
    </row>
    <row r="1540" spans="7:7" s="5" customFormat="1">
      <c r="G1540" s="10"/>
    </row>
    <row r="1541" spans="7:7" s="5" customFormat="1">
      <c r="G1541" s="10"/>
    </row>
    <row r="1542" spans="7:7" s="5" customFormat="1">
      <c r="G1542" s="10"/>
    </row>
    <row r="1543" spans="7:7" s="5" customFormat="1">
      <c r="G1543" s="10"/>
    </row>
    <row r="1544" spans="7:7" s="5" customFormat="1">
      <c r="G1544" s="10"/>
    </row>
    <row r="1545" spans="7:7" s="5" customFormat="1">
      <c r="G1545" s="10"/>
    </row>
    <row r="1546" spans="7:7" s="5" customFormat="1">
      <c r="G1546" s="10"/>
    </row>
    <row r="1547" spans="7:7" s="5" customFormat="1">
      <c r="G1547" s="10"/>
    </row>
    <row r="1548" spans="7:7" s="5" customFormat="1">
      <c r="G1548" s="10"/>
    </row>
    <row r="1549" spans="7:7" s="5" customFormat="1">
      <c r="G1549" s="10"/>
    </row>
    <row r="1550" spans="7:7" s="5" customFormat="1">
      <c r="G1550" s="10"/>
    </row>
    <row r="1551" spans="7:7" s="5" customFormat="1">
      <c r="G1551" s="10"/>
    </row>
    <row r="1552" spans="7:7" s="5" customFormat="1">
      <c r="G1552" s="10"/>
    </row>
    <row r="1553" spans="7:7" s="5" customFormat="1">
      <c r="G1553" s="10"/>
    </row>
    <row r="1554" spans="7:7" s="5" customFormat="1">
      <c r="G1554" s="10"/>
    </row>
    <row r="1555" spans="7:7" s="5" customFormat="1">
      <c r="G1555" s="10"/>
    </row>
    <row r="1556" spans="7:7" s="5" customFormat="1">
      <c r="G1556" s="10"/>
    </row>
    <row r="1557" spans="7:7" s="5" customFormat="1">
      <c r="G1557" s="10"/>
    </row>
    <row r="1558" spans="7:7" s="5" customFormat="1">
      <c r="G1558" s="10"/>
    </row>
    <row r="1559" spans="7:7" s="5" customFormat="1">
      <c r="G1559" s="10"/>
    </row>
    <row r="1560" spans="7:7" s="5" customFormat="1">
      <c r="G1560" s="10"/>
    </row>
    <row r="1561" spans="7:7" s="5" customFormat="1">
      <c r="G1561" s="10"/>
    </row>
    <row r="1562" spans="7:7" s="5" customFormat="1">
      <c r="G1562" s="10"/>
    </row>
    <row r="1563" spans="7:7" s="5" customFormat="1">
      <c r="G1563" s="10"/>
    </row>
    <row r="1564" spans="7:7" s="5" customFormat="1">
      <c r="G1564" s="10"/>
    </row>
    <row r="1565" spans="7:7" s="5" customFormat="1">
      <c r="G1565" s="10"/>
    </row>
    <row r="1566" spans="7:7" s="5" customFormat="1">
      <c r="G1566" s="10"/>
    </row>
    <row r="1567" spans="7:7" s="5" customFormat="1">
      <c r="G1567" s="10"/>
    </row>
    <row r="1568" spans="7:7" s="5" customFormat="1">
      <c r="G1568" s="10"/>
    </row>
    <row r="1569" spans="7:7" s="5" customFormat="1">
      <c r="G1569" s="10"/>
    </row>
    <row r="1570" spans="7:7" s="5" customFormat="1">
      <c r="G1570" s="10"/>
    </row>
    <row r="1571" spans="7:7" s="5" customFormat="1">
      <c r="G1571" s="10"/>
    </row>
    <row r="1572" spans="7:7" s="5" customFormat="1">
      <c r="G1572" s="10"/>
    </row>
    <row r="1573" spans="7:7" s="5" customFormat="1">
      <c r="G1573" s="10"/>
    </row>
    <row r="1574" spans="7:7" s="5" customFormat="1">
      <c r="G1574" s="10"/>
    </row>
    <row r="1575" spans="7:7" s="5" customFormat="1">
      <c r="G1575" s="10"/>
    </row>
    <row r="1576" spans="7:7" s="5" customFormat="1">
      <c r="G1576" s="10"/>
    </row>
    <row r="1577" spans="7:7" s="5" customFormat="1">
      <c r="G1577" s="10"/>
    </row>
    <row r="1578" spans="7:7" s="5" customFormat="1">
      <c r="G1578" s="10"/>
    </row>
    <row r="1579" spans="7:7" s="5" customFormat="1">
      <c r="G1579" s="10"/>
    </row>
    <row r="1580" spans="7:7" s="5" customFormat="1">
      <c r="G1580" s="10"/>
    </row>
    <row r="1581" spans="7:7" s="5" customFormat="1">
      <c r="G1581" s="10"/>
    </row>
    <row r="1582" spans="7:7" s="5" customFormat="1">
      <c r="G1582" s="10"/>
    </row>
    <row r="1583" spans="7:7" s="5" customFormat="1">
      <c r="G1583" s="10"/>
    </row>
    <row r="1584" spans="7:7" s="5" customFormat="1">
      <c r="G1584" s="10"/>
    </row>
    <row r="1585" spans="7:7" s="5" customFormat="1">
      <c r="G1585" s="10"/>
    </row>
    <row r="1586" spans="7:7" s="5" customFormat="1">
      <c r="G1586" s="10"/>
    </row>
    <row r="1587" spans="7:7" s="5" customFormat="1">
      <c r="G1587" s="10"/>
    </row>
    <row r="1588" spans="7:7" s="5" customFormat="1">
      <c r="G1588" s="10"/>
    </row>
    <row r="1589" spans="7:7" s="5" customFormat="1">
      <c r="G1589" s="10"/>
    </row>
    <row r="1590" spans="7:7" s="5" customFormat="1">
      <c r="G1590" s="10"/>
    </row>
    <row r="1591" spans="7:7" s="5" customFormat="1">
      <c r="G1591" s="10"/>
    </row>
    <row r="1592" spans="7:7" s="5" customFormat="1">
      <c r="G1592" s="10"/>
    </row>
    <row r="1593" spans="7:7" s="5" customFormat="1">
      <c r="G1593" s="10"/>
    </row>
    <row r="1594" spans="7:7" s="5" customFormat="1">
      <c r="G1594" s="10"/>
    </row>
    <row r="1595" spans="7:7" s="5" customFormat="1">
      <c r="G1595" s="10"/>
    </row>
    <row r="1596" spans="7:7" s="5" customFormat="1">
      <c r="G1596" s="10"/>
    </row>
    <row r="1597" spans="7:7" s="5" customFormat="1">
      <c r="G1597" s="10"/>
    </row>
    <row r="1598" spans="7:7" s="5" customFormat="1">
      <c r="G1598" s="10"/>
    </row>
    <row r="1599" spans="7:7" s="5" customFormat="1">
      <c r="G1599" s="10"/>
    </row>
    <row r="1600" spans="7:7" s="5" customFormat="1">
      <c r="G1600" s="10"/>
    </row>
    <row r="1601" spans="7:7" s="5" customFormat="1">
      <c r="G1601" s="10"/>
    </row>
    <row r="1602" spans="7:7" s="5" customFormat="1">
      <c r="G1602" s="10"/>
    </row>
    <row r="1603" spans="7:7" s="5" customFormat="1">
      <c r="G1603" s="10"/>
    </row>
    <row r="1604" spans="7:7" s="5" customFormat="1">
      <c r="G1604" s="10"/>
    </row>
    <row r="1605" spans="7:7" s="5" customFormat="1">
      <c r="G1605" s="10"/>
    </row>
    <row r="1606" spans="7:7" s="5" customFormat="1">
      <c r="G1606" s="10"/>
    </row>
    <row r="1607" spans="7:7" s="5" customFormat="1">
      <c r="G1607" s="10"/>
    </row>
    <row r="1608" spans="7:7" s="5" customFormat="1">
      <c r="G1608" s="10"/>
    </row>
    <row r="1609" spans="7:7" s="5" customFormat="1">
      <c r="G1609" s="10"/>
    </row>
    <row r="1610" spans="7:7" s="5" customFormat="1">
      <c r="G1610" s="10"/>
    </row>
    <row r="1611" spans="7:7" s="5" customFormat="1">
      <c r="G1611" s="10"/>
    </row>
    <row r="1612" spans="7:7" s="5" customFormat="1">
      <c r="G1612" s="10"/>
    </row>
    <row r="1613" spans="7:7" s="5" customFormat="1">
      <c r="G1613" s="10"/>
    </row>
    <row r="1614" spans="7:7" s="5" customFormat="1">
      <c r="G1614" s="10"/>
    </row>
    <row r="1615" spans="7:7" s="5" customFormat="1">
      <c r="G1615" s="10"/>
    </row>
    <row r="1616" spans="7:7" s="5" customFormat="1">
      <c r="G1616" s="10"/>
    </row>
    <row r="1617" spans="7:7" s="5" customFormat="1">
      <c r="G1617" s="10"/>
    </row>
    <row r="1618" spans="7:7" s="5" customFormat="1">
      <c r="G1618" s="10"/>
    </row>
    <row r="1619" spans="7:7" s="5" customFormat="1">
      <c r="G1619" s="10"/>
    </row>
    <row r="1620" spans="7:7" s="5" customFormat="1">
      <c r="G1620" s="10"/>
    </row>
    <row r="1621" spans="7:7" s="5" customFormat="1">
      <c r="G1621" s="10"/>
    </row>
    <row r="1622" spans="7:7" s="5" customFormat="1">
      <c r="G1622" s="10"/>
    </row>
    <row r="1623" spans="7:7" s="5" customFormat="1">
      <c r="G1623" s="10"/>
    </row>
    <row r="1624" spans="7:7" s="5" customFormat="1">
      <c r="G1624" s="10"/>
    </row>
    <row r="1625" spans="7:7" s="5" customFormat="1">
      <c r="G1625" s="10"/>
    </row>
    <row r="1626" spans="7:7" s="5" customFormat="1">
      <c r="G1626" s="10"/>
    </row>
    <row r="1627" spans="7:7" s="5" customFormat="1">
      <c r="G1627" s="10"/>
    </row>
    <row r="1628" spans="7:7" s="5" customFormat="1">
      <c r="G1628" s="10"/>
    </row>
    <row r="1629" spans="7:7" s="5" customFormat="1">
      <c r="G1629" s="10"/>
    </row>
    <row r="1630" spans="7:7" s="5" customFormat="1">
      <c r="G1630" s="10"/>
    </row>
    <row r="1631" spans="7:7" s="5" customFormat="1">
      <c r="G1631" s="10"/>
    </row>
    <row r="1632" spans="7:7" s="5" customFormat="1">
      <c r="G1632" s="10"/>
    </row>
    <row r="1633" spans="7:7" s="5" customFormat="1">
      <c r="G1633" s="10"/>
    </row>
    <row r="1634" spans="7:7" s="5" customFormat="1">
      <c r="G1634" s="10"/>
    </row>
    <row r="1635" spans="7:7" s="5" customFormat="1">
      <c r="G1635" s="10"/>
    </row>
    <row r="1636" spans="7:7" s="5" customFormat="1">
      <c r="G1636" s="10"/>
    </row>
    <row r="1637" spans="7:7" s="5" customFormat="1">
      <c r="G1637" s="10"/>
    </row>
    <row r="1638" spans="7:7" s="5" customFormat="1">
      <c r="G1638" s="10"/>
    </row>
    <row r="1639" spans="7:7" s="5" customFormat="1">
      <c r="G1639" s="10"/>
    </row>
    <row r="1640" spans="7:7" s="5" customFormat="1">
      <c r="G1640" s="10"/>
    </row>
    <row r="1641" spans="7:7" s="5" customFormat="1">
      <c r="G1641" s="10"/>
    </row>
    <row r="1642" spans="7:7" s="5" customFormat="1">
      <c r="G1642" s="10"/>
    </row>
    <row r="1643" spans="7:7" s="5" customFormat="1">
      <c r="G1643" s="10"/>
    </row>
    <row r="1644" spans="7:7" s="5" customFormat="1">
      <c r="G1644" s="10"/>
    </row>
    <row r="1645" spans="7:7" s="5" customFormat="1">
      <c r="G1645" s="10"/>
    </row>
    <row r="1646" spans="7:7" s="5" customFormat="1">
      <c r="G1646" s="10"/>
    </row>
    <row r="1647" spans="7:7" s="5" customFormat="1">
      <c r="G1647" s="10"/>
    </row>
    <row r="1648" spans="7:7" s="5" customFormat="1">
      <c r="G1648" s="10"/>
    </row>
    <row r="1649" spans="7:7" s="5" customFormat="1">
      <c r="G1649" s="10"/>
    </row>
    <row r="1650" spans="7:7" s="5" customFormat="1">
      <c r="G1650" s="10"/>
    </row>
    <row r="1651" spans="7:7" s="5" customFormat="1">
      <c r="G1651" s="10"/>
    </row>
    <row r="1652" spans="7:7" s="5" customFormat="1">
      <c r="G1652" s="10"/>
    </row>
    <row r="1653" spans="7:7" s="5" customFormat="1">
      <c r="G1653" s="10"/>
    </row>
    <row r="1654" spans="7:7" s="5" customFormat="1">
      <c r="G1654" s="10"/>
    </row>
    <row r="1655" spans="7:7" s="5" customFormat="1">
      <c r="G1655" s="10"/>
    </row>
    <row r="1656" spans="7:7" s="5" customFormat="1">
      <c r="G1656" s="10"/>
    </row>
    <row r="1657" spans="7:7" s="5" customFormat="1">
      <c r="G1657" s="10"/>
    </row>
    <row r="1658" spans="7:7" s="5" customFormat="1">
      <c r="G1658" s="10"/>
    </row>
    <row r="1659" spans="7:7" s="5" customFormat="1">
      <c r="G1659" s="10"/>
    </row>
    <row r="1660" spans="7:7" s="5" customFormat="1">
      <c r="G1660" s="10"/>
    </row>
    <row r="1661" spans="7:7" s="5" customFormat="1">
      <c r="G1661" s="10"/>
    </row>
    <row r="1662" spans="7:7" s="5" customFormat="1">
      <c r="G1662" s="10"/>
    </row>
    <row r="1663" spans="7:7" s="5" customFormat="1">
      <c r="G1663" s="10"/>
    </row>
    <row r="1664" spans="7:7" s="5" customFormat="1">
      <c r="G1664" s="10"/>
    </row>
    <row r="1665" spans="7:7" s="5" customFormat="1">
      <c r="G1665" s="10"/>
    </row>
    <row r="1666" spans="7:7" s="5" customFormat="1">
      <c r="G1666" s="10"/>
    </row>
    <row r="1667" spans="7:7" s="5" customFormat="1">
      <c r="G1667" s="10"/>
    </row>
    <row r="1668" spans="7:7" s="5" customFormat="1">
      <c r="G1668" s="10"/>
    </row>
    <row r="1669" spans="7:7" s="5" customFormat="1">
      <c r="G1669" s="10"/>
    </row>
    <row r="1670" spans="7:7" s="5" customFormat="1">
      <c r="G1670" s="10"/>
    </row>
    <row r="1671" spans="7:7" s="5" customFormat="1">
      <c r="G1671" s="10"/>
    </row>
    <row r="1672" spans="7:7" s="5" customFormat="1">
      <c r="G1672" s="10"/>
    </row>
    <row r="1673" spans="7:7" s="5" customFormat="1">
      <c r="G1673" s="10"/>
    </row>
    <row r="1674" spans="7:7" s="5" customFormat="1">
      <c r="G1674" s="10"/>
    </row>
    <row r="1675" spans="7:7" s="5" customFormat="1">
      <c r="G1675" s="10"/>
    </row>
    <row r="1676" spans="7:7" s="5" customFormat="1">
      <c r="G1676" s="10"/>
    </row>
    <row r="1677" spans="7:7" s="5" customFormat="1">
      <c r="G1677" s="10"/>
    </row>
    <row r="1678" spans="7:7" s="5" customFormat="1">
      <c r="G1678" s="10"/>
    </row>
    <row r="1679" spans="7:7" s="5" customFormat="1">
      <c r="G1679" s="10"/>
    </row>
    <row r="1680" spans="7:7" s="5" customFormat="1">
      <c r="G1680" s="10"/>
    </row>
    <row r="1681" spans="7:7" s="5" customFormat="1">
      <c r="G1681" s="10"/>
    </row>
    <row r="1682" spans="7:7" s="5" customFormat="1">
      <c r="G1682" s="10"/>
    </row>
    <row r="1683" spans="7:7" s="5" customFormat="1">
      <c r="G1683" s="10"/>
    </row>
    <row r="1684" spans="7:7" s="5" customFormat="1">
      <c r="G1684" s="10"/>
    </row>
    <row r="1685" spans="7:7" s="5" customFormat="1">
      <c r="G1685" s="10"/>
    </row>
    <row r="1686" spans="7:7" s="5" customFormat="1">
      <c r="G1686" s="10"/>
    </row>
    <row r="1687" spans="7:7" s="5" customFormat="1">
      <c r="G1687" s="10"/>
    </row>
    <row r="1688" spans="7:7" s="5" customFormat="1">
      <c r="G1688" s="10"/>
    </row>
    <row r="1689" spans="7:7" s="5" customFormat="1">
      <c r="G1689" s="10"/>
    </row>
    <row r="1690" spans="7:7" s="5" customFormat="1">
      <c r="G1690" s="10"/>
    </row>
    <row r="1691" spans="7:7" s="5" customFormat="1">
      <c r="G1691" s="10"/>
    </row>
    <row r="1692" spans="7:7" s="5" customFormat="1">
      <c r="G1692" s="10"/>
    </row>
    <row r="1693" spans="7:7" s="5" customFormat="1">
      <c r="G1693" s="10"/>
    </row>
    <row r="1694" spans="7:7" s="5" customFormat="1">
      <c r="G1694" s="10"/>
    </row>
    <row r="1695" spans="7:7" s="5" customFormat="1">
      <c r="G1695" s="10"/>
    </row>
    <row r="1696" spans="7:7" s="5" customFormat="1">
      <c r="G1696" s="10"/>
    </row>
    <row r="1697" spans="7:7" s="5" customFormat="1">
      <c r="G1697" s="10"/>
    </row>
    <row r="1698" spans="7:7" s="5" customFormat="1">
      <c r="G1698" s="10"/>
    </row>
    <row r="1699" spans="7:7" s="5" customFormat="1">
      <c r="G1699" s="10"/>
    </row>
    <row r="1700" spans="7:7" s="5" customFormat="1">
      <c r="G1700" s="10"/>
    </row>
    <row r="1701" spans="7:7" s="5" customFormat="1">
      <c r="G1701" s="10"/>
    </row>
    <row r="1702" spans="7:7" s="5" customFormat="1">
      <c r="G1702" s="10"/>
    </row>
    <row r="1703" spans="7:7" s="5" customFormat="1">
      <c r="G1703" s="10"/>
    </row>
    <row r="1704" spans="7:7" s="5" customFormat="1">
      <c r="G1704" s="10"/>
    </row>
    <row r="1705" spans="7:7" s="5" customFormat="1">
      <c r="G1705" s="10"/>
    </row>
    <row r="1706" spans="7:7" s="5" customFormat="1">
      <c r="G1706" s="10"/>
    </row>
    <row r="1707" spans="7:7" s="5" customFormat="1">
      <c r="G1707" s="10"/>
    </row>
    <row r="1708" spans="7:7" s="5" customFormat="1">
      <c r="G1708" s="10"/>
    </row>
    <row r="1709" spans="7:7" s="5" customFormat="1">
      <c r="G1709" s="10"/>
    </row>
    <row r="1710" spans="7:7" s="5" customFormat="1">
      <c r="G1710" s="10"/>
    </row>
    <row r="1711" spans="7:7" s="5" customFormat="1">
      <c r="G1711" s="10"/>
    </row>
    <row r="1712" spans="7:7" s="5" customFormat="1">
      <c r="G1712" s="10"/>
    </row>
    <row r="1713" spans="7:7" s="5" customFormat="1">
      <c r="G1713" s="10"/>
    </row>
    <row r="1714" spans="7:7" s="5" customFormat="1">
      <c r="G1714" s="10"/>
    </row>
    <row r="1715" spans="7:7" s="5" customFormat="1">
      <c r="G1715" s="10"/>
    </row>
    <row r="1716" spans="7:7" s="5" customFormat="1">
      <c r="G1716" s="10"/>
    </row>
    <row r="1717" spans="7:7" s="5" customFormat="1">
      <c r="G1717" s="10"/>
    </row>
    <row r="1718" spans="7:7" s="5" customFormat="1">
      <c r="G1718" s="10"/>
    </row>
    <row r="1719" spans="7:7" s="5" customFormat="1">
      <c r="G1719" s="10"/>
    </row>
    <row r="1720" spans="7:7" s="5" customFormat="1">
      <c r="G1720" s="10"/>
    </row>
    <row r="1721" spans="7:7" s="5" customFormat="1">
      <c r="G1721" s="10"/>
    </row>
    <row r="1722" spans="7:7" s="5" customFormat="1">
      <c r="G1722" s="10"/>
    </row>
    <row r="1723" spans="7:7" s="5" customFormat="1">
      <c r="G1723" s="10"/>
    </row>
    <row r="1724" spans="7:7" s="5" customFormat="1">
      <c r="G1724" s="10"/>
    </row>
    <row r="1725" spans="7:7" s="5" customFormat="1">
      <c r="G1725" s="10"/>
    </row>
    <row r="1726" spans="7:7" s="5" customFormat="1">
      <c r="G1726" s="10"/>
    </row>
    <row r="1727" spans="7:7" s="5" customFormat="1">
      <c r="G1727" s="10"/>
    </row>
    <row r="1728" spans="7:7" s="5" customFormat="1">
      <c r="G1728" s="10"/>
    </row>
    <row r="1729" spans="7:7" s="5" customFormat="1">
      <c r="G1729" s="10"/>
    </row>
    <row r="1730" spans="7:7" s="5" customFormat="1">
      <c r="G1730" s="10"/>
    </row>
    <row r="1731" spans="7:7" s="5" customFormat="1">
      <c r="G1731" s="10"/>
    </row>
    <row r="1732" spans="7:7" s="5" customFormat="1">
      <c r="G1732" s="10"/>
    </row>
    <row r="1733" spans="7:7" s="5" customFormat="1">
      <c r="G1733" s="10"/>
    </row>
    <row r="1734" spans="7:7" s="5" customFormat="1">
      <c r="G1734" s="10"/>
    </row>
    <row r="1735" spans="7:7" s="5" customFormat="1">
      <c r="G1735" s="10"/>
    </row>
    <row r="1736" spans="7:7" s="5" customFormat="1">
      <c r="G1736" s="10"/>
    </row>
    <row r="1737" spans="7:7" s="5" customFormat="1">
      <c r="G1737" s="10"/>
    </row>
    <row r="1738" spans="7:7" s="5" customFormat="1">
      <c r="G1738" s="10"/>
    </row>
    <row r="1739" spans="7:7" s="5" customFormat="1">
      <c r="G1739" s="10"/>
    </row>
    <row r="1740" spans="7:7" s="5" customFormat="1">
      <c r="G1740" s="10"/>
    </row>
    <row r="1741" spans="7:7" s="5" customFormat="1">
      <c r="G1741" s="10"/>
    </row>
    <row r="1742" spans="7:7" s="5" customFormat="1">
      <c r="G1742" s="10"/>
    </row>
    <row r="1743" spans="7:7" s="5" customFormat="1">
      <c r="G1743" s="10"/>
    </row>
    <row r="1744" spans="7:7" s="5" customFormat="1">
      <c r="G1744" s="10"/>
    </row>
    <row r="1745" spans="7:7" s="5" customFormat="1">
      <c r="G1745" s="10"/>
    </row>
    <row r="1746" spans="7:7" s="5" customFormat="1">
      <c r="G1746" s="10"/>
    </row>
    <row r="1747" spans="7:7" s="5" customFormat="1">
      <c r="G1747" s="10"/>
    </row>
    <row r="1748" spans="7:7" s="5" customFormat="1">
      <c r="G1748" s="10"/>
    </row>
    <row r="1749" spans="7:7" s="5" customFormat="1">
      <c r="G1749" s="10"/>
    </row>
    <row r="1750" spans="7:7" s="5" customFormat="1">
      <c r="G1750" s="10"/>
    </row>
    <row r="1751" spans="7:7" s="5" customFormat="1">
      <c r="G1751" s="10"/>
    </row>
    <row r="1752" spans="7:7" s="5" customFormat="1">
      <c r="G1752" s="10"/>
    </row>
    <row r="1753" spans="7:7" s="5" customFormat="1">
      <c r="G1753" s="10"/>
    </row>
    <row r="1754" spans="7:7" s="5" customFormat="1">
      <c r="G1754" s="10"/>
    </row>
    <row r="1755" spans="7:7" s="5" customFormat="1">
      <c r="G1755" s="10"/>
    </row>
    <row r="1756" spans="7:7" s="5" customFormat="1">
      <c r="G1756" s="10"/>
    </row>
    <row r="1757" spans="7:7" s="5" customFormat="1">
      <c r="G1757" s="10"/>
    </row>
    <row r="1758" spans="7:7" s="5" customFormat="1">
      <c r="G1758" s="10"/>
    </row>
    <row r="1759" spans="7:7" s="5" customFormat="1">
      <c r="G1759" s="10"/>
    </row>
    <row r="1760" spans="7:7" s="5" customFormat="1">
      <c r="G1760" s="10"/>
    </row>
    <row r="1761" spans="7:7" s="5" customFormat="1">
      <c r="G1761" s="10"/>
    </row>
    <row r="1762" spans="7:7" s="5" customFormat="1">
      <c r="G1762" s="10"/>
    </row>
    <row r="1763" spans="7:7" s="5" customFormat="1">
      <c r="G1763" s="10"/>
    </row>
    <row r="1764" spans="7:7" s="5" customFormat="1">
      <c r="G1764" s="10"/>
    </row>
    <row r="1765" spans="7:7" s="5" customFormat="1">
      <c r="G1765" s="10"/>
    </row>
    <row r="1766" spans="7:7" s="5" customFormat="1">
      <c r="G1766" s="10"/>
    </row>
    <row r="1767" spans="7:7" s="5" customFormat="1">
      <c r="G1767" s="10"/>
    </row>
    <row r="1768" spans="7:7" s="5" customFormat="1">
      <c r="G1768" s="10"/>
    </row>
    <row r="1769" spans="7:7" s="5" customFormat="1">
      <c r="G1769" s="10"/>
    </row>
    <row r="1770" spans="7:7" s="5" customFormat="1">
      <c r="G1770" s="10"/>
    </row>
    <row r="1771" spans="7:7" s="5" customFormat="1">
      <c r="G1771" s="10"/>
    </row>
    <row r="1772" spans="7:7" s="5" customFormat="1">
      <c r="G1772" s="10"/>
    </row>
    <row r="1773" spans="7:7" s="5" customFormat="1">
      <c r="G1773" s="10"/>
    </row>
    <row r="1774" spans="7:7" s="5" customFormat="1">
      <c r="G1774" s="10"/>
    </row>
    <row r="1775" spans="7:7" s="5" customFormat="1">
      <c r="G1775" s="10"/>
    </row>
    <row r="1776" spans="7:7" s="5" customFormat="1">
      <c r="G1776" s="10"/>
    </row>
    <row r="1777" spans="7:7" s="5" customFormat="1">
      <c r="G1777" s="10"/>
    </row>
    <row r="1778" spans="7:7" s="5" customFormat="1">
      <c r="G1778" s="10"/>
    </row>
    <row r="1779" spans="7:7" s="5" customFormat="1">
      <c r="G1779" s="10"/>
    </row>
    <row r="1780" spans="7:7" s="5" customFormat="1">
      <c r="G1780" s="10"/>
    </row>
    <row r="1781" spans="7:7" s="5" customFormat="1">
      <c r="G1781" s="10"/>
    </row>
    <row r="1782" spans="7:7" s="5" customFormat="1">
      <c r="G1782" s="10"/>
    </row>
    <row r="1783" spans="7:7" s="5" customFormat="1">
      <c r="G1783" s="10"/>
    </row>
    <row r="1784" spans="7:7" s="5" customFormat="1">
      <c r="G1784" s="10"/>
    </row>
    <row r="1785" spans="7:7" s="5" customFormat="1">
      <c r="G1785" s="10"/>
    </row>
    <row r="1786" spans="7:7" s="5" customFormat="1">
      <c r="G1786" s="10"/>
    </row>
    <row r="1787" spans="7:7" s="5" customFormat="1">
      <c r="G1787" s="10"/>
    </row>
    <row r="1788" spans="7:7" s="5" customFormat="1">
      <c r="G1788" s="10"/>
    </row>
    <row r="1789" spans="7:7" s="5" customFormat="1">
      <c r="G1789" s="10"/>
    </row>
    <row r="1790" spans="7:7" s="5" customFormat="1">
      <c r="G1790" s="10"/>
    </row>
    <row r="1791" spans="7:7" s="5" customFormat="1">
      <c r="G1791" s="10"/>
    </row>
    <row r="1792" spans="7:7" s="5" customFormat="1">
      <c r="G1792" s="10"/>
    </row>
    <row r="1793" spans="7:7" s="5" customFormat="1">
      <c r="G1793" s="10"/>
    </row>
    <row r="1794" spans="7:7" s="5" customFormat="1">
      <c r="G1794" s="10"/>
    </row>
    <row r="1795" spans="7:7" s="5" customFormat="1">
      <c r="G1795" s="10"/>
    </row>
    <row r="1796" spans="7:7" s="5" customFormat="1">
      <c r="G1796" s="10"/>
    </row>
    <row r="1797" spans="7:7" s="5" customFormat="1">
      <c r="G1797" s="10"/>
    </row>
    <row r="1798" spans="7:7" s="5" customFormat="1">
      <c r="G1798" s="10"/>
    </row>
    <row r="1799" spans="7:7" s="5" customFormat="1">
      <c r="G1799" s="10"/>
    </row>
    <row r="1800" spans="7:7" s="5" customFormat="1">
      <c r="G1800" s="10"/>
    </row>
    <row r="1801" spans="7:7" s="5" customFormat="1">
      <c r="G1801" s="10"/>
    </row>
    <row r="1802" spans="7:7" s="5" customFormat="1">
      <c r="G1802" s="10"/>
    </row>
    <row r="1803" spans="7:7" s="5" customFormat="1">
      <c r="G1803" s="10"/>
    </row>
    <row r="1804" spans="7:7" s="5" customFormat="1">
      <c r="G1804" s="10"/>
    </row>
    <row r="1805" spans="7:7" s="5" customFormat="1">
      <c r="G1805" s="10"/>
    </row>
    <row r="1806" spans="7:7" s="5" customFormat="1">
      <c r="G1806" s="10"/>
    </row>
    <row r="1807" spans="7:7" s="5" customFormat="1">
      <c r="G1807" s="10"/>
    </row>
    <row r="1808" spans="7:7" s="5" customFormat="1">
      <c r="G1808" s="10"/>
    </row>
    <row r="1809" spans="7:7" s="5" customFormat="1">
      <c r="G1809" s="10"/>
    </row>
    <row r="1810" spans="7:7" s="5" customFormat="1">
      <c r="G1810" s="10"/>
    </row>
    <row r="1811" spans="7:7" s="5" customFormat="1">
      <c r="G1811" s="10"/>
    </row>
    <row r="1812" spans="7:7" s="5" customFormat="1">
      <c r="G1812" s="10"/>
    </row>
    <row r="1813" spans="7:7" s="5" customFormat="1">
      <c r="G1813" s="10"/>
    </row>
    <row r="1814" spans="7:7" s="5" customFormat="1">
      <c r="G1814" s="10"/>
    </row>
    <row r="1815" spans="7:7" s="5" customFormat="1">
      <c r="G1815" s="10"/>
    </row>
    <row r="1816" spans="7:7" s="5" customFormat="1">
      <c r="G1816" s="10"/>
    </row>
    <row r="1817" spans="7:7" s="5" customFormat="1">
      <c r="G1817" s="10"/>
    </row>
    <row r="1818" spans="7:7" s="5" customFormat="1">
      <c r="G1818" s="10"/>
    </row>
    <row r="1819" spans="7:7" s="5" customFormat="1">
      <c r="G1819" s="10"/>
    </row>
    <row r="1820" spans="7:7" s="5" customFormat="1">
      <c r="G1820" s="10"/>
    </row>
    <row r="1821" spans="7:7" s="5" customFormat="1">
      <c r="G1821" s="10"/>
    </row>
    <row r="1822" spans="7:7" s="5" customFormat="1">
      <c r="G1822" s="10"/>
    </row>
    <row r="1823" spans="7:7" s="5" customFormat="1">
      <c r="G1823" s="10"/>
    </row>
    <row r="1824" spans="7:7" s="5" customFormat="1">
      <c r="G1824" s="10"/>
    </row>
    <row r="1825" spans="7:7" s="5" customFormat="1">
      <c r="G1825" s="10"/>
    </row>
    <row r="1826" spans="7:7" s="5" customFormat="1">
      <c r="G1826" s="10"/>
    </row>
    <row r="1827" spans="7:7" s="5" customFormat="1">
      <c r="G1827" s="10"/>
    </row>
    <row r="1828" spans="7:7" s="5" customFormat="1">
      <c r="G1828" s="10"/>
    </row>
    <row r="1829" spans="7:7" s="5" customFormat="1">
      <c r="G1829" s="10"/>
    </row>
    <row r="1830" spans="7:7" s="5" customFormat="1">
      <c r="G1830" s="10"/>
    </row>
    <row r="1831" spans="7:7" s="5" customFormat="1">
      <c r="G1831" s="10"/>
    </row>
    <row r="1832" spans="7:7" s="5" customFormat="1">
      <c r="G1832" s="10"/>
    </row>
    <row r="1833" spans="7:7" s="5" customFormat="1">
      <c r="G1833" s="10"/>
    </row>
    <row r="1834" spans="7:7" s="5" customFormat="1">
      <c r="G1834" s="10"/>
    </row>
    <row r="1835" spans="7:7" s="5" customFormat="1">
      <c r="G1835" s="10"/>
    </row>
    <row r="1836" spans="7:7" s="5" customFormat="1">
      <c r="G1836" s="10"/>
    </row>
    <row r="1837" spans="7:7" s="5" customFormat="1">
      <c r="G1837" s="10"/>
    </row>
    <row r="1838" spans="7:7" s="5" customFormat="1">
      <c r="G1838" s="10"/>
    </row>
    <row r="1839" spans="7:7" s="5" customFormat="1">
      <c r="G1839" s="10"/>
    </row>
    <row r="1840" spans="7:7" s="5" customFormat="1">
      <c r="G1840" s="10"/>
    </row>
    <row r="1841" spans="7:7" s="5" customFormat="1">
      <c r="G1841" s="10"/>
    </row>
    <row r="1842" spans="7:7" s="5" customFormat="1">
      <c r="G1842" s="10"/>
    </row>
    <row r="1843" spans="7:7" s="5" customFormat="1">
      <c r="G1843" s="10"/>
    </row>
    <row r="1844" spans="7:7" s="5" customFormat="1">
      <c r="G1844" s="10"/>
    </row>
    <row r="1845" spans="7:7" s="5" customFormat="1">
      <c r="G1845" s="10"/>
    </row>
    <row r="1846" spans="7:7" s="5" customFormat="1">
      <c r="G1846" s="10"/>
    </row>
    <row r="1847" spans="7:7" s="5" customFormat="1">
      <c r="G1847" s="10"/>
    </row>
    <row r="1848" spans="7:7" s="5" customFormat="1">
      <c r="G1848" s="10"/>
    </row>
    <row r="1849" spans="7:7" s="5" customFormat="1">
      <c r="G1849" s="10"/>
    </row>
    <row r="1850" spans="7:7" s="5" customFormat="1">
      <c r="G1850" s="10"/>
    </row>
    <row r="1851" spans="7:7" s="5" customFormat="1">
      <c r="G1851" s="10"/>
    </row>
    <row r="1852" spans="7:7" s="5" customFormat="1">
      <c r="G1852" s="10"/>
    </row>
    <row r="1853" spans="7:7" s="5" customFormat="1">
      <c r="G1853" s="10"/>
    </row>
    <row r="1854" spans="7:7" s="5" customFormat="1">
      <c r="G1854" s="10"/>
    </row>
    <row r="1855" spans="7:7" s="5" customFormat="1">
      <c r="G1855" s="10"/>
    </row>
    <row r="1856" spans="7:7" s="5" customFormat="1">
      <c r="G1856" s="10"/>
    </row>
    <row r="1857" spans="7:7" s="5" customFormat="1">
      <c r="G1857" s="10"/>
    </row>
    <row r="1858" spans="7:7" s="5" customFormat="1">
      <c r="G1858" s="10"/>
    </row>
    <row r="1859" spans="7:7" s="5" customFormat="1">
      <c r="G1859" s="10"/>
    </row>
    <row r="1860" spans="7:7" s="5" customFormat="1">
      <c r="G1860" s="10"/>
    </row>
    <row r="1861" spans="7:7" s="5" customFormat="1">
      <c r="G1861" s="10"/>
    </row>
    <row r="1862" spans="7:7" s="5" customFormat="1">
      <c r="G1862" s="10"/>
    </row>
    <row r="1863" spans="7:7" s="5" customFormat="1">
      <c r="G1863" s="10"/>
    </row>
    <row r="1864" spans="7:7" s="5" customFormat="1">
      <c r="G1864" s="10"/>
    </row>
    <row r="1865" spans="7:7" s="5" customFormat="1">
      <c r="G1865" s="10"/>
    </row>
    <row r="1866" spans="7:7" s="5" customFormat="1">
      <c r="G1866" s="10"/>
    </row>
    <row r="1867" spans="7:7" s="5" customFormat="1">
      <c r="G1867" s="10"/>
    </row>
    <row r="1868" spans="7:7" s="5" customFormat="1">
      <c r="G1868" s="10"/>
    </row>
    <row r="1869" spans="7:7" s="5" customFormat="1">
      <c r="G1869" s="10"/>
    </row>
    <row r="1870" spans="7:7" s="5" customFormat="1">
      <c r="G1870" s="10"/>
    </row>
    <row r="1871" spans="7:7" s="5" customFormat="1">
      <c r="G1871" s="10"/>
    </row>
    <row r="1872" spans="7:7" s="5" customFormat="1">
      <c r="G1872" s="10"/>
    </row>
    <row r="1873" spans="7:7" s="5" customFormat="1">
      <c r="G1873" s="10"/>
    </row>
    <row r="1874" spans="7:7" s="5" customFormat="1">
      <c r="G1874" s="10"/>
    </row>
    <row r="1875" spans="7:7" s="5" customFormat="1">
      <c r="G1875" s="10"/>
    </row>
    <row r="1876" spans="7:7" s="5" customFormat="1">
      <c r="G1876" s="10"/>
    </row>
    <row r="1877" spans="7:7" s="5" customFormat="1">
      <c r="G1877" s="10"/>
    </row>
    <row r="1878" spans="7:7" s="5" customFormat="1">
      <c r="G1878" s="10"/>
    </row>
    <row r="1879" spans="7:7" s="5" customFormat="1">
      <c r="G1879" s="10"/>
    </row>
    <row r="1880" spans="7:7" s="5" customFormat="1">
      <c r="G1880" s="10"/>
    </row>
    <row r="1881" spans="7:7" s="5" customFormat="1">
      <c r="G1881" s="10"/>
    </row>
    <row r="1882" spans="7:7" s="5" customFormat="1">
      <c r="G1882" s="10"/>
    </row>
    <row r="1883" spans="7:7" s="5" customFormat="1">
      <c r="G1883" s="10"/>
    </row>
    <row r="1884" spans="7:7" s="5" customFormat="1">
      <c r="G1884" s="10"/>
    </row>
    <row r="1885" spans="7:7" s="5" customFormat="1">
      <c r="G1885" s="10"/>
    </row>
    <row r="1886" spans="7:7" s="5" customFormat="1">
      <c r="G1886" s="10"/>
    </row>
    <row r="1887" spans="7:7" s="5" customFormat="1">
      <c r="G1887" s="10"/>
    </row>
    <row r="1888" spans="7:7" s="5" customFormat="1">
      <c r="G1888" s="10"/>
    </row>
    <row r="1889" spans="7:7" s="5" customFormat="1">
      <c r="G1889" s="10"/>
    </row>
    <row r="1890" spans="7:7" s="5" customFormat="1">
      <c r="G1890" s="10"/>
    </row>
    <row r="1891" spans="7:7" s="5" customFormat="1">
      <c r="G1891" s="10"/>
    </row>
    <row r="1892" spans="7:7" s="5" customFormat="1">
      <c r="G1892" s="10"/>
    </row>
    <row r="1893" spans="7:7" s="5" customFormat="1">
      <c r="G1893" s="10"/>
    </row>
    <row r="1894" spans="7:7" s="5" customFormat="1">
      <c r="G1894" s="10"/>
    </row>
    <row r="1895" spans="7:7" s="5" customFormat="1">
      <c r="G1895" s="10"/>
    </row>
    <row r="1896" spans="7:7" s="5" customFormat="1">
      <c r="G1896" s="10"/>
    </row>
    <row r="1897" spans="7:7" s="5" customFormat="1">
      <c r="G1897" s="10"/>
    </row>
    <row r="1898" spans="7:7" s="5" customFormat="1">
      <c r="G1898" s="10"/>
    </row>
    <row r="1899" spans="7:7" s="5" customFormat="1">
      <c r="G1899" s="10"/>
    </row>
    <row r="1900" spans="7:7" s="5" customFormat="1">
      <c r="G1900" s="10"/>
    </row>
    <row r="1901" spans="7:7" s="5" customFormat="1">
      <c r="G1901" s="10"/>
    </row>
    <row r="1902" spans="7:7" s="5" customFormat="1">
      <c r="G1902" s="10"/>
    </row>
    <row r="1903" spans="7:7" s="5" customFormat="1">
      <c r="G1903" s="10"/>
    </row>
    <row r="1904" spans="7:7" s="5" customFormat="1">
      <c r="G1904" s="10"/>
    </row>
    <row r="1905" spans="7:7" s="5" customFormat="1">
      <c r="G1905" s="10"/>
    </row>
    <row r="1906" spans="7:7" s="5" customFormat="1">
      <c r="G1906" s="10"/>
    </row>
    <row r="1907" spans="7:7" s="5" customFormat="1">
      <c r="G1907" s="10"/>
    </row>
    <row r="1908" spans="7:7" s="5" customFormat="1">
      <c r="G1908" s="10"/>
    </row>
    <row r="1909" spans="7:7" s="5" customFormat="1">
      <c r="G1909" s="10"/>
    </row>
    <row r="1910" spans="7:7" s="5" customFormat="1">
      <c r="G1910" s="10"/>
    </row>
    <row r="1911" spans="7:7" s="5" customFormat="1">
      <c r="G1911" s="10"/>
    </row>
    <row r="1912" spans="7:7" s="5" customFormat="1">
      <c r="G1912" s="10"/>
    </row>
    <row r="1913" spans="7:7" s="5" customFormat="1">
      <c r="G1913" s="10"/>
    </row>
    <row r="1914" spans="7:7" s="5" customFormat="1">
      <c r="G1914" s="10"/>
    </row>
    <row r="1915" spans="7:7" s="5" customFormat="1">
      <c r="G1915" s="10"/>
    </row>
    <row r="1916" spans="7:7" s="5" customFormat="1">
      <c r="G1916" s="10"/>
    </row>
    <row r="1917" spans="7:7" s="5" customFormat="1">
      <c r="G1917" s="10"/>
    </row>
    <row r="1918" spans="7:7" s="5" customFormat="1">
      <c r="G1918" s="10"/>
    </row>
    <row r="1919" spans="7:7" s="5" customFormat="1">
      <c r="G1919" s="10"/>
    </row>
    <row r="1920" spans="7:7" s="5" customFormat="1">
      <c r="G1920" s="10"/>
    </row>
    <row r="1921" spans="7:7" s="5" customFormat="1">
      <c r="G1921" s="10"/>
    </row>
    <row r="1922" spans="7:7" s="5" customFormat="1">
      <c r="G1922" s="10"/>
    </row>
    <row r="1923" spans="7:7" s="5" customFormat="1">
      <c r="G1923" s="10"/>
    </row>
    <row r="1924" spans="7:7" s="5" customFormat="1">
      <c r="G1924" s="10"/>
    </row>
    <row r="1925" spans="7:7" s="5" customFormat="1">
      <c r="G1925" s="10"/>
    </row>
    <row r="1926" spans="7:7" s="5" customFormat="1">
      <c r="G1926" s="10"/>
    </row>
    <row r="1927" spans="7:7" s="5" customFormat="1">
      <c r="G1927" s="10"/>
    </row>
    <row r="1928" spans="7:7" s="5" customFormat="1">
      <c r="G1928" s="10"/>
    </row>
    <row r="1929" spans="7:7" s="5" customFormat="1">
      <c r="G1929" s="10"/>
    </row>
    <row r="1930" spans="7:7" s="5" customFormat="1">
      <c r="G1930" s="10"/>
    </row>
    <row r="1931" spans="7:7" s="5" customFormat="1">
      <c r="G1931" s="10"/>
    </row>
    <row r="1932" spans="7:7" s="5" customFormat="1">
      <c r="G1932" s="10"/>
    </row>
    <row r="1933" spans="7:7" s="5" customFormat="1">
      <c r="G1933" s="10"/>
    </row>
    <row r="1934" spans="7:7" s="5" customFormat="1">
      <c r="G1934" s="10"/>
    </row>
    <row r="1935" spans="7:7" s="5" customFormat="1">
      <c r="G1935" s="10"/>
    </row>
    <row r="1936" spans="7:7" s="5" customFormat="1">
      <c r="G1936" s="10"/>
    </row>
    <row r="1937" spans="7:7" s="5" customFormat="1">
      <c r="G1937" s="10"/>
    </row>
    <row r="1938" spans="7:7" s="5" customFormat="1">
      <c r="G1938" s="10"/>
    </row>
    <row r="1939" spans="7:7" s="5" customFormat="1">
      <c r="G1939" s="10"/>
    </row>
    <row r="1940" spans="7:7" s="5" customFormat="1">
      <c r="G1940" s="10"/>
    </row>
    <row r="1941" spans="7:7" s="5" customFormat="1">
      <c r="G1941" s="10"/>
    </row>
    <row r="1942" spans="7:7" s="5" customFormat="1">
      <c r="G1942" s="10"/>
    </row>
    <row r="1943" spans="7:7" s="5" customFormat="1">
      <c r="G1943" s="10"/>
    </row>
    <row r="1944" spans="7:7" s="5" customFormat="1">
      <c r="G1944" s="10"/>
    </row>
    <row r="1945" spans="7:7" s="5" customFormat="1">
      <c r="G1945" s="10"/>
    </row>
    <row r="1946" spans="7:7" s="5" customFormat="1">
      <c r="G1946" s="10"/>
    </row>
    <row r="1947" spans="7:7" s="5" customFormat="1">
      <c r="G1947" s="10"/>
    </row>
    <row r="1948" spans="7:7" s="5" customFormat="1">
      <c r="G1948" s="10"/>
    </row>
    <row r="1949" spans="7:7" s="5" customFormat="1">
      <c r="G1949" s="10"/>
    </row>
    <row r="1950" spans="7:7" s="5" customFormat="1">
      <c r="G1950" s="10"/>
    </row>
    <row r="1951" spans="7:7" s="5" customFormat="1">
      <c r="G1951" s="10"/>
    </row>
    <row r="1952" spans="7:7" s="5" customFormat="1">
      <c r="G1952" s="10"/>
    </row>
    <row r="1953" spans="7:7" s="5" customFormat="1">
      <c r="G1953" s="10"/>
    </row>
    <row r="1954" spans="7:7" s="5" customFormat="1">
      <c r="G1954" s="10"/>
    </row>
    <row r="1955" spans="7:7" s="5" customFormat="1">
      <c r="G1955" s="10"/>
    </row>
    <row r="1956" spans="7:7" s="5" customFormat="1">
      <c r="G1956" s="10"/>
    </row>
    <row r="1957" spans="7:7" s="5" customFormat="1">
      <c r="G1957" s="10"/>
    </row>
    <row r="1958" spans="7:7" s="5" customFormat="1">
      <c r="G1958" s="10"/>
    </row>
    <row r="1959" spans="7:7" s="5" customFormat="1">
      <c r="G1959" s="10"/>
    </row>
    <row r="1960" spans="7:7" s="5" customFormat="1">
      <c r="G1960" s="10"/>
    </row>
    <row r="1961" spans="7:7" s="5" customFormat="1">
      <c r="G1961" s="10"/>
    </row>
    <row r="1962" spans="7:7" s="5" customFormat="1">
      <c r="G1962" s="10"/>
    </row>
    <row r="1963" spans="7:7" s="5" customFormat="1">
      <c r="G1963" s="10"/>
    </row>
    <row r="1964" spans="7:7" s="5" customFormat="1">
      <c r="G1964" s="10"/>
    </row>
    <row r="1965" spans="7:7" s="5" customFormat="1">
      <c r="G1965" s="10"/>
    </row>
    <row r="1966" spans="7:7" s="5" customFormat="1">
      <c r="G1966" s="10"/>
    </row>
    <row r="1967" spans="7:7" s="5" customFormat="1">
      <c r="G1967" s="10"/>
    </row>
    <row r="1968" spans="7:7" s="5" customFormat="1">
      <c r="G1968" s="10"/>
    </row>
    <row r="1969" spans="7:7" s="5" customFormat="1">
      <c r="G1969" s="10"/>
    </row>
    <row r="1970" spans="7:7" s="5" customFormat="1">
      <c r="G1970" s="10"/>
    </row>
    <row r="1971" spans="7:7" s="5" customFormat="1">
      <c r="G1971" s="10"/>
    </row>
    <row r="1972" spans="7:7" s="5" customFormat="1">
      <c r="G1972" s="10"/>
    </row>
    <row r="1973" spans="7:7" s="5" customFormat="1">
      <c r="G1973" s="10"/>
    </row>
    <row r="1974" spans="7:7" s="5" customFormat="1">
      <c r="G1974" s="10"/>
    </row>
    <row r="1975" spans="7:7" s="5" customFormat="1">
      <c r="G1975" s="10"/>
    </row>
    <row r="1976" spans="7:7" s="5" customFormat="1">
      <c r="G1976" s="10"/>
    </row>
    <row r="1977" spans="7:7" s="5" customFormat="1">
      <c r="G1977" s="10"/>
    </row>
    <row r="1978" spans="7:7" s="5" customFormat="1">
      <c r="G1978" s="10"/>
    </row>
    <row r="1979" spans="7:7" s="5" customFormat="1">
      <c r="G1979" s="10"/>
    </row>
    <row r="1980" spans="7:7" s="5" customFormat="1">
      <c r="G1980" s="10"/>
    </row>
    <row r="1981" spans="7:7" s="5" customFormat="1">
      <c r="G1981" s="10"/>
    </row>
    <row r="1982" spans="7:7" s="5" customFormat="1">
      <c r="G1982" s="10"/>
    </row>
    <row r="1983" spans="7:7" s="5" customFormat="1">
      <c r="G1983" s="10"/>
    </row>
    <row r="1984" spans="7:7" s="5" customFormat="1">
      <c r="G1984" s="10"/>
    </row>
    <row r="1985" spans="7:7" s="5" customFormat="1">
      <c r="G1985" s="10"/>
    </row>
    <row r="1986" spans="7:7" s="5" customFormat="1">
      <c r="G1986" s="10"/>
    </row>
    <row r="1987" spans="7:7" s="5" customFormat="1">
      <c r="G1987" s="10"/>
    </row>
    <row r="1988" spans="7:7" s="5" customFormat="1">
      <c r="G1988" s="10"/>
    </row>
    <row r="1989" spans="7:7" s="5" customFormat="1">
      <c r="G1989" s="10"/>
    </row>
    <row r="1990" spans="7:7" s="5" customFormat="1">
      <c r="G1990" s="10"/>
    </row>
    <row r="1991" spans="7:7" s="5" customFormat="1">
      <c r="G1991" s="10"/>
    </row>
    <row r="1992" spans="7:7" s="5" customFormat="1">
      <c r="G1992" s="10"/>
    </row>
    <row r="1993" spans="7:7" s="5" customFormat="1">
      <c r="G1993" s="10"/>
    </row>
    <row r="1994" spans="7:7" s="5" customFormat="1">
      <c r="G1994" s="10"/>
    </row>
    <row r="1995" spans="7:7" s="5" customFormat="1">
      <c r="G1995" s="10"/>
    </row>
    <row r="1996" spans="7:7" s="5" customFormat="1">
      <c r="G1996" s="10"/>
    </row>
    <row r="1997" spans="7:7" s="5" customFormat="1">
      <c r="G1997" s="10"/>
    </row>
    <row r="1998" spans="7:7" s="5" customFormat="1">
      <c r="G1998" s="10"/>
    </row>
    <row r="1999" spans="7:7" s="5" customFormat="1">
      <c r="G1999" s="10"/>
    </row>
    <row r="2000" spans="7:7" s="5" customFormat="1">
      <c r="G2000" s="10"/>
    </row>
    <row r="2001" spans="7:7" s="5" customFormat="1">
      <c r="G2001" s="10"/>
    </row>
    <row r="2002" spans="7:7" s="5" customFormat="1">
      <c r="G2002" s="10"/>
    </row>
    <row r="2003" spans="7:7" s="5" customFormat="1">
      <c r="G2003" s="10"/>
    </row>
    <row r="2004" spans="7:7" s="5" customFormat="1">
      <c r="G2004" s="10"/>
    </row>
    <row r="2005" spans="7:7" s="5" customFormat="1">
      <c r="G2005" s="10"/>
    </row>
    <row r="2006" spans="7:7" s="5" customFormat="1">
      <c r="G2006" s="10"/>
    </row>
    <row r="2007" spans="7:7" s="5" customFormat="1">
      <c r="G2007" s="10"/>
    </row>
    <row r="2008" spans="7:7" s="5" customFormat="1">
      <c r="G2008" s="10"/>
    </row>
    <row r="2009" spans="7:7" s="5" customFormat="1">
      <c r="G2009" s="10"/>
    </row>
    <row r="2010" spans="7:7" s="5" customFormat="1">
      <c r="G2010" s="10"/>
    </row>
    <row r="2011" spans="7:7" s="5" customFormat="1">
      <c r="G2011" s="10"/>
    </row>
    <row r="2012" spans="7:7" s="5" customFormat="1">
      <c r="G2012" s="10"/>
    </row>
    <row r="2013" spans="7:7" s="5" customFormat="1">
      <c r="G2013" s="10"/>
    </row>
    <row r="2014" spans="7:7" s="5" customFormat="1">
      <c r="G2014" s="10"/>
    </row>
    <row r="2015" spans="7:7" s="5" customFormat="1">
      <c r="G2015" s="10"/>
    </row>
    <row r="2016" spans="7:7" s="5" customFormat="1">
      <c r="G2016" s="10"/>
    </row>
    <row r="2017" spans="7:7" s="5" customFormat="1">
      <c r="G2017" s="10"/>
    </row>
    <row r="2018" spans="7:7" s="5" customFormat="1">
      <c r="G2018" s="10"/>
    </row>
    <row r="2019" spans="7:7" s="5" customFormat="1">
      <c r="G2019" s="10"/>
    </row>
    <row r="2020" spans="7:7" s="5" customFormat="1">
      <c r="G2020" s="10"/>
    </row>
    <row r="2021" spans="7:7" s="5" customFormat="1">
      <c r="G2021" s="10"/>
    </row>
    <row r="2022" spans="7:7" s="5" customFormat="1">
      <c r="G2022" s="10"/>
    </row>
    <row r="2023" spans="7:7" s="5" customFormat="1">
      <c r="G2023" s="10"/>
    </row>
    <row r="2024" spans="7:7" s="5" customFormat="1">
      <c r="G2024" s="10"/>
    </row>
    <row r="2025" spans="7:7" s="5" customFormat="1">
      <c r="G2025" s="10"/>
    </row>
    <row r="2026" spans="7:7" s="5" customFormat="1">
      <c r="G2026" s="10"/>
    </row>
    <row r="2027" spans="7:7" s="5" customFormat="1">
      <c r="G2027" s="10"/>
    </row>
    <row r="2028" spans="7:7" s="5" customFormat="1">
      <c r="G2028" s="10"/>
    </row>
    <row r="2029" spans="7:7" s="5" customFormat="1">
      <c r="G2029" s="10"/>
    </row>
    <row r="2030" spans="7:7" s="5" customFormat="1">
      <c r="G2030" s="10"/>
    </row>
    <row r="2031" spans="7:7" s="5" customFormat="1">
      <c r="G2031" s="10"/>
    </row>
    <row r="2032" spans="7:7" s="5" customFormat="1">
      <c r="G2032" s="10"/>
    </row>
    <row r="2033" spans="7:7" s="5" customFormat="1">
      <c r="G2033" s="10"/>
    </row>
    <row r="2034" spans="7:7" s="5" customFormat="1">
      <c r="G2034" s="10"/>
    </row>
    <row r="2035" spans="7:7" s="5" customFormat="1">
      <c r="G2035" s="10"/>
    </row>
    <row r="2036" spans="7:7" s="5" customFormat="1">
      <c r="G2036" s="10"/>
    </row>
    <row r="2037" spans="7:7" s="5" customFormat="1">
      <c r="G2037" s="10"/>
    </row>
    <row r="2038" spans="7:7" s="5" customFormat="1">
      <c r="G2038" s="10"/>
    </row>
    <row r="2039" spans="7:7" s="5" customFormat="1">
      <c r="G2039" s="10"/>
    </row>
    <row r="2040" spans="7:7" s="5" customFormat="1">
      <c r="G2040" s="10"/>
    </row>
    <row r="2041" spans="7:7" s="5" customFormat="1">
      <c r="G2041" s="10"/>
    </row>
    <row r="2042" spans="7:7" s="5" customFormat="1">
      <c r="G2042" s="10"/>
    </row>
    <row r="2043" spans="7:7" s="5" customFormat="1">
      <c r="G2043" s="10"/>
    </row>
    <row r="2044" spans="7:7" s="5" customFormat="1">
      <c r="G2044" s="10"/>
    </row>
    <row r="2045" spans="7:7" s="5" customFormat="1">
      <c r="G2045" s="10"/>
    </row>
    <row r="2046" spans="7:7" s="5" customFormat="1">
      <c r="G2046" s="10"/>
    </row>
    <row r="2047" spans="7:7" s="5" customFormat="1">
      <c r="G2047" s="10"/>
    </row>
    <row r="2048" spans="7:7" s="5" customFormat="1">
      <c r="G2048" s="10"/>
    </row>
    <row r="2049" spans="7:7" s="5" customFormat="1">
      <c r="G2049" s="10"/>
    </row>
    <row r="2050" spans="7:7" s="5" customFormat="1">
      <c r="G2050" s="10"/>
    </row>
    <row r="2051" spans="7:7" s="5" customFormat="1">
      <c r="G2051" s="10"/>
    </row>
    <row r="2052" spans="7:7" s="5" customFormat="1">
      <c r="G2052" s="10"/>
    </row>
    <row r="2053" spans="7:7" s="5" customFormat="1">
      <c r="G2053" s="10"/>
    </row>
    <row r="2054" spans="7:7" s="5" customFormat="1">
      <c r="G2054" s="10"/>
    </row>
    <row r="2055" spans="7:7" s="5" customFormat="1">
      <c r="G2055" s="10"/>
    </row>
    <row r="2056" spans="7:7" s="5" customFormat="1">
      <c r="G2056" s="10"/>
    </row>
    <row r="2057" spans="7:7" s="5" customFormat="1">
      <c r="G2057" s="10"/>
    </row>
    <row r="2058" spans="7:7" s="5" customFormat="1">
      <c r="G2058" s="10"/>
    </row>
    <row r="2059" spans="7:7" s="5" customFormat="1">
      <c r="G2059" s="10"/>
    </row>
    <row r="2060" spans="7:7" s="5" customFormat="1">
      <c r="G2060" s="10"/>
    </row>
    <row r="2061" spans="7:7" s="5" customFormat="1">
      <c r="G2061" s="10"/>
    </row>
    <row r="2062" spans="7:7" s="5" customFormat="1">
      <c r="G2062" s="10"/>
    </row>
    <row r="2063" spans="7:7" s="5" customFormat="1">
      <c r="G2063" s="10"/>
    </row>
    <row r="2064" spans="7:7" s="5" customFormat="1">
      <c r="G2064" s="10"/>
    </row>
    <row r="2065" spans="7:7" s="5" customFormat="1">
      <c r="G2065" s="10"/>
    </row>
    <row r="2066" spans="7:7" s="5" customFormat="1">
      <c r="G2066" s="10"/>
    </row>
    <row r="2067" spans="7:7" s="5" customFormat="1">
      <c r="G2067" s="10"/>
    </row>
    <row r="2068" spans="7:7" s="5" customFormat="1">
      <c r="G2068" s="10"/>
    </row>
    <row r="2069" spans="7:7" s="5" customFormat="1">
      <c r="G2069" s="10"/>
    </row>
    <row r="2070" spans="7:7" s="5" customFormat="1">
      <c r="G2070" s="10"/>
    </row>
    <row r="2071" spans="7:7" s="5" customFormat="1">
      <c r="G2071" s="10"/>
    </row>
    <row r="2072" spans="7:7" s="5" customFormat="1">
      <c r="G2072" s="10"/>
    </row>
    <row r="2073" spans="7:7" s="5" customFormat="1">
      <c r="G2073" s="10"/>
    </row>
    <row r="2074" spans="7:7" s="5" customFormat="1">
      <c r="G2074" s="10"/>
    </row>
    <row r="2075" spans="7:7" s="5" customFormat="1">
      <c r="G2075" s="10"/>
    </row>
    <row r="2076" spans="7:7" s="5" customFormat="1">
      <c r="G2076" s="10"/>
    </row>
    <row r="2077" spans="7:7" s="5" customFormat="1">
      <c r="G2077" s="10"/>
    </row>
    <row r="2078" spans="7:7" s="5" customFormat="1">
      <c r="G2078" s="10"/>
    </row>
    <row r="2079" spans="7:7" s="5" customFormat="1">
      <c r="G2079" s="10"/>
    </row>
    <row r="2080" spans="7:7" s="5" customFormat="1">
      <c r="G2080" s="10"/>
    </row>
    <row r="2081" spans="7:7" s="5" customFormat="1">
      <c r="G2081" s="10"/>
    </row>
    <row r="2082" spans="7:7" s="5" customFormat="1">
      <c r="G2082" s="10"/>
    </row>
    <row r="2083" spans="7:7" s="5" customFormat="1">
      <c r="G2083" s="10"/>
    </row>
    <row r="2084" spans="7:7" s="5" customFormat="1">
      <c r="G2084" s="10"/>
    </row>
    <row r="2085" spans="7:7" s="5" customFormat="1">
      <c r="G2085" s="10"/>
    </row>
    <row r="2086" spans="7:7" s="5" customFormat="1">
      <c r="G2086" s="10"/>
    </row>
    <row r="2087" spans="7:7" s="5" customFormat="1">
      <c r="G2087" s="10"/>
    </row>
    <row r="2088" spans="7:7" s="5" customFormat="1">
      <c r="G2088" s="10"/>
    </row>
    <row r="2089" spans="7:7" s="5" customFormat="1">
      <c r="G2089" s="10"/>
    </row>
    <row r="2090" spans="7:7" s="5" customFormat="1">
      <c r="G2090" s="10"/>
    </row>
    <row r="2091" spans="7:7" s="5" customFormat="1">
      <c r="G2091" s="10"/>
    </row>
    <row r="2092" spans="7:7" s="5" customFormat="1">
      <c r="G2092" s="10"/>
    </row>
    <row r="2093" spans="7:7" s="5" customFormat="1">
      <c r="G2093" s="10"/>
    </row>
    <row r="2094" spans="7:7" s="5" customFormat="1">
      <c r="G2094" s="10"/>
    </row>
    <row r="2095" spans="7:7" s="5" customFormat="1">
      <c r="G2095" s="10"/>
    </row>
    <row r="2096" spans="7:7" s="5" customFormat="1">
      <c r="G2096" s="10"/>
    </row>
    <row r="2097" spans="7:7" s="5" customFormat="1">
      <c r="G2097" s="10"/>
    </row>
    <row r="2098" spans="7:7" s="5" customFormat="1">
      <c r="G2098" s="10"/>
    </row>
    <row r="2099" spans="7:7" s="5" customFormat="1">
      <c r="G2099" s="10"/>
    </row>
    <row r="2100" spans="7:7" s="5" customFormat="1">
      <c r="G2100" s="10"/>
    </row>
    <row r="2101" spans="7:7" s="5" customFormat="1">
      <c r="G2101" s="10"/>
    </row>
    <row r="2102" spans="7:7" s="5" customFormat="1">
      <c r="G2102" s="10"/>
    </row>
    <row r="2103" spans="7:7" s="5" customFormat="1">
      <c r="G2103" s="10"/>
    </row>
    <row r="2104" spans="7:7" s="5" customFormat="1">
      <c r="G2104" s="10"/>
    </row>
    <row r="2105" spans="7:7" s="5" customFormat="1">
      <c r="G2105" s="10"/>
    </row>
    <row r="2106" spans="7:7" s="5" customFormat="1">
      <c r="G2106" s="10"/>
    </row>
    <row r="2107" spans="7:7" s="5" customFormat="1">
      <c r="G2107" s="10"/>
    </row>
    <row r="2108" spans="7:7" s="5" customFormat="1">
      <c r="G2108" s="10"/>
    </row>
    <row r="2109" spans="7:7" s="5" customFormat="1">
      <c r="G2109" s="10"/>
    </row>
    <row r="2110" spans="7:7" s="5" customFormat="1">
      <c r="G2110" s="10"/>
    </row>
    <row r="2111" spans="7:7" s="5" customFormat="1">
      <c r="G2111" s="10"/>
    </row>
    <row r="2112" spans="7:7" s="5" customFormat="1">
      <c r="G2112" s="10"/>
    </row>
    <row r="2113" spans="7:7" s="5" customFormat="1">
      <c r="G2113" s="10"/>
    </row>
    <row r="2114" spans="7:7" s="5" customFormat="1">
      <c r="G2114" s="10"/>
    </row>
    <row r="2115" spans="7:7" s="5" customFormat="1">
      <c r="G2115" s="10"/>
    </row>
    <row r="2116" spans="7:7" s="5" customFormat="1">
      <c r="G2116" s="10"/>
    </row>
    <row r="2117" spans="7:7" s="5" customFormat="1">
      <c r="G2117" s="10"/>
    </row>
    <row r="2118" spans="7:7" s="5" customFormat="1">
      <c r="G2118" s="10"/>
    </row>
    <row r="2119" spans="7:7" s="5" customFormat="1">
      <c r="G2119" s="10"/>
    </row>
    <row r="2120" spans="7:7" s="5" customFormat="1">
      <c r="G2120" s="10"/>
    </row>
    <row r="2121" spans="7:7" s="5" customFormat="1">
      <c r="G2121" s="10"/>
    </row>
    <row r="2122" spans="7:7" s="5" customFormat="1">
      <c r="G2122" s="10"/>
    </row>
    <row r="2123" spans="7:7" s="5" customFormat="1">
      <c r="G2123" s="10"/>
    </row>
    <row r="2124" spans="7:7" s="5" customFormat="1">
      <c r="G2124" s="10"/>
    </row>
    <row r="2125" spans="7:7" s="5" customFormat="1">
      <c r="G2125" s="10"/>
    </row>
    <row r="2126" spans="7:7" s="5" customFormat="1">
      <c r="G2126" s="10"/>
    </row>
    <row r="2127" spans="7:7" s="5" customFormat="1">
      <c r="G2127" s="10"/>
    </row>
    <row r="2128" spans="7:7" s="5" customFormat="1">
      <c r="G2128" s="10"/>
    </row>
    <row r="2129" spans="7:7" s="5" customFormat="1">
      <c r="G2129" s="10"/>
    </row>
    <row r="2130" spans="7:7" s="5" customFormat="1">
      <c r="G2130" s="10"/>
    </row>
    <row r="2131" spans="7:7" s="5" customFormat="1">
      <c r="G2131" s="10"/>
    </row>
    <row r="2132" spans="7:7" s="5" customFormat="1">
      <c r="G2132" s="10"/>
    </row>
    <row r="2133" spans="7:7" s="5" customFormat="1">
      <c r="G2133" s="10"/>
    </row>
    <row r="2134" spans="7:7" s="5" customFormat="1">
      <c r="G2134" s="10"/>
    </row>
    <row r="2135" spans="7:7" s="5" customFormat="1">
      <c r="G2135" s="10"/>
    </row>
    <row r="2136" spans="7:7" s="5" customFormat="1">
      <c r="G2136" s="10"/>
    </row>
    <row r="2137" spans="7:7" s="5" customFormat="1">
      <c r="G2137" s="10"/>
    </row>
    <row r="2138" spans="7:7" s="5" customFormat="1">
      <c r="G2138" s="10"/>
    </row>
    <row r="2139" spans="7:7" s="5" customFormat="1">
      <c r="G2139" s="10"/>
    </row>
    <row r="2140" spans="7:7" s="5" customFormat="1">
      <c r="G2140" s="10"/>
    </row>
    <row r="2141" spans="7:7" s="5" customFormat="1">
      <c r="G2141" s="10"/>
    </row>
    <row r="2142" spans="7:7" s="5" customFormat="1">
      <c r="G2142" s="10"/>
    </row>
    <row r="2143" spans="7:7" s="5" customFormat="1">
      <c r="G2143" s="10"/>
    </row>
    <row r="2144" spans="7:7" s="5" customFormat="1">
      <c r="G2144" s="10"/>
    </row>
    <row r="2145" spans="7:7" s="5" customFormat="1">
      <c r="G2145" s="10"/>
    </row>
    <row r="2146" spans="7:7" s="5" customFormat="1">
      <c r="G2146" s="10"/>
    </row>
    <row r="2147" spans="7:7" s="5" customFormat="1">
      <c r="G2147" s="10"/>
    </row>
    <row r="2148" spans="7:7" s="5" customFormat="1">
      <c r="G2148" s="10"/>
    </row>
    <row r="2149" spans="7:7" s="5" customFormat="1">
      <c r="G2149" s="10"/>
    </row>
    <row r="2150" spans="7:7" s="5" customFormat="1">
      <c r="G2150" s="10"/>
    </row>
    <row r="2151" spans="7:7" s="5" customFormat="1">
      <c r="G2151" s="10"/>
    </row>
    <row r="2152" spans="7:7" s="5" customFormat="1">
      <c r="G2152" s="10"/>
    </row>
    <row r="2153" spans="7:7" s="5" customFormat="1">
      <c r="G2153" s="10"/>
    </row>
    <row r="2154" spans="7:7" s="5" customFormat="1">
      <c r="G2154" s="10"/>
    </row>
    <row r="2155" spans="7:7" s="5" customFormat="1">
      <c r="G2155" s="10"/>
    </row>
    <row r="2156" spans="7:7" s="5" customFormat="1">
      <c r="G2156" s="10"/>
    </row>
    <row r="2157" spans="7:7" s="5" customFormat="1">
      <c r="G2157" s="10"/>
    </row>
    <row r="2158" spans="7:7" s="5" customFormat="1">
      <c r="G2158" s="10"/>
    </row>
    <row r="2159" spans="7:7" s="5" customFormat="1">
      <c r="G2159" s="10"/>
    </row>
    <row r="2160" spans="7:7" s="5" customFormat="1">
      <c r="G2160" s="10"/>
    </row>
    <row r="2161" spans="7:7" s="5" customFormat="1">
      <c r="G2161" s="10"/>
    </row>
    <row r="2162" spans="7:7" s="5" customFormat="1">
      <c r="G2162" s="10"/>
    </row>
    <row r="2163" spans="7:7" s="5" customFormat="1">
      <c r="G2163" s="10"/>
    </row>
    <row r="2164" spans="7:7" s="5" customFormat="1">
      <c r="G2164" s="10"/>
    </row>
    <row r="2165" spans="7:7" s="5" customFormat="1">
      <c r="G2165" s="10"/>
    </row>
    <row r="2166" spans="7:7" s="5" customFormat="1">
      <c r="G2166" s="10"/>
    </row>
    <row r="2167" spans="7:7" s="5" customFormat="1">
      <c r="G2167" s="10"/>
    </row>
    <row r="2168" spans="7:7" s="5" customFormat="1">
      <c r="G2168" s="10"/>
    </row>
    <row r="2169" spans="7:7" s="5" customFormat="1">
      <c r="G2169" s="10"/>
    </row>
    <row r="2170" spans="7:7" s="5" customFormat="1">
      <c r="G2170" s="10"/>
    </row>
    <row r="2171" spans="7:7" s="5" customFormat="1">
      <c r="G2171" s="10"/>
    </row>
    <row r="2172" spans="7:7" s="5" customFormat="1">
      <c r="G2172" s="10"/>
    </row>
    <row r="2173" spans="7:7" s="5" customFormat="1">
      <c r="G2173" s="10"/>
    </row>
    <row r="2174" spans="7:7" s="5" customFormat="1">
      <c r="G2174" s="10"/>
    </row>
    <row r="2175" spans="7:7" s="5" customFormat="1">
      <c r="G2175" s="10"/>
    </row>
    <row r="2176" spans="7:7" s="5" customFormat="1">
      <c r="G2176" s="10"/>
    </row>
    <row r="2177" spans="7:7" s="5" customFormat="1">
      <c r="G2177" s="10"/>
    </row>
    <row r="2178" spans="7:7" s="5" customFormat="1">
      <c r="G2178" s="10"/>
    </row>
    <row r="2179" spans="7:7" s="5" customFormat="1">
      <c r="G2179" s="10"/>
    </row>
    <row r="2180" spans="7:7" s="5" customFormat="1">
      <c r="G2180" s="10"/>
    </row>
    <row r="2181" spans="7:7" s="5" customFormat="1">
      <c r="G2181" s="10"/>
    </row>
    <row r="2182" spans="7:7" s="5" customFormat="1">
      <c r="G2182" s="10"/>
    </row>
    <row r="2183" spans="7:7" s="5" customFormat="1">
      <c r="G2183" s="10"/>
    </row>
    <row r="2184" spans="7:7" s="5" customFormat="1">
      <c r="G2184" s="10"/>
    </row>
    <row r="2185" spans="7:7" s="5" customFormat="1">
      <c r="G2185" s="10"/>
    </row>
    <row r="2186" spans="7:7" s="5" customFormat="1">
      <c r="G2186" s="10"/>
    </row>
  </sheetData>
  <mergeCells count="11">
    <mergeCell ref="J2:L2"/>
    <mergeCell ref="M2:O2"/>
    <mergeCell ref="P2:P3"/>
    <mergeCell ref="A1:P1"/>
    <mergeCell ref="A2:A3"/>
    <mergeCell ref="B2:B3"/>
    <mergeCell ref="C2:C3"/>
    <mergeCell ref="D2:D3"/>
    <mergeCell ref="E2:E3"/>
    <mergeCell ref="F2:F3"/>
    <mergeCell ref="G2:I2"/>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C768"/>
  <sheetViews>
    <sheetView zoomScale="87" zoomScaleNormal="87" workbookViewId="0">
      <selection activeCell="P9" sqref="A1:P9"/>
    </sheetView>
  </sheetViews>
  <sheetFormatPr baseColWidth="10" defaultColWidth="11" defaultRowHeight="10.199999999999999"/>
  <cols>
    <col min="1" max="1" width="3.109375" style="2" customWidth="1"/>
    <col min="2" max="2" width="24" style="2" customWidth="1"/>
    <col min="3" max="3" width="16.88671875" style="2" customWidth="1"/>
    <col min="4" max="4" width="13.5546875" style="2" bestFit="1" customWidth="1"/>
    <col min="5" max="5" width="3.44140625" style="2" customWidth="1"/>
    <col min="6" max="6" width="56.33203125" style="2" customWidth="1"/>
    <col min="7" max="7" width="11.33203125" style="1" bestFit="1" customWidth="1"/>
    <col min="8" max="8" width="11.33203125" style="2" bestFit="1" customWidth="1"/>
    <col min="9" max="9" width="11.33203125" style="9" bestFit="1" customWidth="1"/>
    <col min="10" max="10" width="13.21875" style="9" bestFit="1" customWidth="1"/>
    <col min="11" max="12" width="11.33203125" style="9" bestFit="1" customWidth="1"/>
    <col min="13" max="13" width="13.21875" style="9" bestFit="1" customWidth="1"/>
    <col min="14" max="15" width="11.33203125" style="9" bestFit="1" customWidth="1"/>
    <col min="16" max="16" width="12.21875" style="2" bestFit="1" customWidth="1"/>
    <col min="17" max="16384" width="11" style="2"/>
  </cols>
  <sheetData>
    <row r="1" spans="1:29" ht="15" customHeight="1">
      <c r="A1" s="34" t="s">
        <v>129</v>
      </c>
      <c r="B1" s="35"/>
      <c r="C1" s="35"/>
      <c r="D1" s="35"/>
      <c r="E1" s="35"/>
      <c r="F1" s="35"/>
      <c r="G1" s="35"/>
      <c r="H1" s="35"/>
      <c r="I1" s="35"/>
      <c r="J1" s="35"/>
      <c r="K1" s="35"/>
      <c r="L1" s="35"/>
      <c r="M1" s="35"/>
      <c r="N1" s="35"/>
      <c r="O1" s="35"/>
      <c r="P1" s="36"/>
    </row>
    <row r="2" spans="1:29" ht="15" customHeight="1">
      <c r="A2" s="37" t="s">
        <v>0</v>
      </c>
      <c r="B2" s="38" t="s">
        <v>1</v>
      </c>
      <c r="C2" s="38" t="s">
        <v>2</v>
      </c>
      <c r="D2" s="38" t="s">
        <v>3</v>
      </c>
      <c r="E2" s="37" t="s">
        <v>4</v>
      </c>
      <c r="F2" s="38" t="s">
        <v>5</v>
      </c>
      <c r="G2" s="34" t="s">
        <v>120</v>
      </c>
      <c r="H2" s="35"/>
      <c r="I2" s="36"/>
      <c r="J2" s="34" t="s">
        <v>135</v>
      </c>
      <c r="K2" s="35"/>
      <c r="L2" s="36"/>
      <c r="M2" s="34" t="s">
        <v>122</v>
      </c>
      <c r="N2" s="35"/>
      <c r="O2" s="36"/>
      <c r="P2" s="39" t="s">
        <v>121</v>
      </c>
    </row>
    <row r="3" spans="1:29" s="1" customFormat="1" ht="20.399999999999999">
      <c r="A3" s="37"/>
      <c r="B3" s="38"/>
      <c r="C3" s="38"/>
      <c r="D3" s="38"/>
      <c r="E3" s="37"/>
      <c r="F3" s="38"/>
      <c r="G3" s="4" t="s">
        <v>130</v>
      </c>
      <c r="H3" s="6" t="s">
        <v>127</v>
      </c>
      <c r="I3" s="6" t="s">
        <v>128</v>
      </c>
      <c r="J3" s="8" t="s">
        <v>130</v>
      </c>
      <c r="K3" s="6" t="s">
        <v>127</v>
      </c>
      <c r="L3" s="6" t="s">
        <v>128</v>
      </c>
      <c r="M3" s="8" t="s">
        <v>130</v>
      </c>
      <c r="N3" s="6" t="s">
        <v>127</v>
      </c>
      <c r="O3" s="6" t="s">
        <v>128</v>
      </c>
      <c r="P3" s="41"/>
      <c r="Q3" s="2"/>
      <c r="R3" s="2"/>
      <c r="S3" s="2"/>
      <c r="T3" s="2"/>
      <c r="U3" s="2"/>
      <c r="V3" s="2"/>
      <c r="W3" s="2"/>
      <c r="X3" s="2"/>
      <c r="Y3" s="2"/>
      <c r="Z3" s="2"/>
      <c r="AA3" s="2"/>
      <c r="AB3" s="2"/>
      <c r="AC3" s="2"/>
    </row>
    <row r="4" spans="1:29" s="3" customFormat="1" ht="102">
      <c r="A4" s="48">
        <v>2</v>
      </c>
      <c r="B4" s="49" t="s">
        <v>65</v>
      </c>
      <c r="C4" s="49" t="s">
        <v>25</v>
      </c>
      <c r="D4" s="49" t="s">
        <v>19</v>
      </c>
      <c r="E4" s="48">
        <v>1</v>
      </c>
      <c r="F4" s="50" t="s">
        <v>111</v>
      </c>
      <c r="G4" s="62">
        <v>5800000</v>
      </c>
      <c r="H4" s="86">
        <f>G4*0.19</f>
        <v>1102000</v>
      </c>
      <c r="I4" s="53">
        <f>G4*1.19</f>
        <v>6902000</v>
      </c>
      <c r="J4" s="53">
        <v>6670000</v>
      </c>
      <c r="K4" s="53">
        <f>J4*0.19</f>
        <v>1267300</v>
      </c>
      <c r="L4" s="53">
        <f>J4*1.19</f>
        <v>7937300</v>
      </c>
      <c r="M4" s="53">
        <v>6380000</v>
      </c>
      <c r="N4" s="53">
        <f>M4*0.19</f>
        <v>1212200</v>
      </c>
      <c r="O4" s="53">
        <f>M4*1.19</f>
        <v>7592200</v>
      </c>
      <c r="P4" s="53">
        <f>(I4+L4+O4)/3</f>
        <v>7477166.666666667</v>
      </c>
    </row>
    <row r="5" spans="1:29" s="3" customFormat="1" ht="48" customHeight="1">
      <c r="A5" s="87">
        <v>3</v>
      </c>
      <c r="B5" s="88" t="s">
        <v>66</v>
      </c>
      <c r="C5" s="88" t="s">
        <v>67</v>
      </c>
      <c r="D5" s="88" t="s">
        <v>21</v>
      </c>
      <c r="E5" s="48">
        <v>1</v>
      </c>
      <c r="F5" s="50" t="s">
        <v>103</v>
      </c>
      <c r="G5" s="62">
        <v>1200000</v>
      </c>
      <c r="H5" s="86">
        <f t="shared" ref="H5:H9" si="0">G5*0.19</f>
        <v>228000</v>
      </c>
      <c r="I5" s="53">
        <f t="shared" ref="I5:I9" si="1">G5*1.19</f>
        <v>1428000</v>
      </c>
      <c r="J5" s="53">
        <v>1380000</v>
      </c>
      <c r="K5" s="53">
        <f t="shared" ref="K5:K9" si="2">J5*0.19</f>
        <v>262200</v>
      </c>
      <c r="L5" s="53">
        <f t="shared" ref="L5:L9" si="3">J5*1.19</f>
        <v>1642200</v>
      </c>
      <c r="M5" s="53">
        <v>1320000</v>
      </c>
      <c r="N5" s="53">
        <f t="shared" ref="N5:N9" si="4">M5*0.19</f>
        <v>250800</v>
      </c>
      <c r="O5" s="53">
        <f t="shared" ref="O5:O9" si="5">M5*1.19</f>
        <v>1570800</v>
      </c>
      <c r="P5" s="53">
        <f t="shared" ref="P5:P9" si="6">(I5+L5+O5)/3</f>
        <v>1547000</v>
      </c>
    </row>
    <row r="6" spans="1:29" s="3" customFormat="1" ht="15" customHeight="1">
      <c r="A6" s="56"/>
      <c r="B6" s="57"/>
      <c r="C6" s="57"/>
      <c r="D6" s="57"/>
      <c r="E6" s="48">
        <v>1</v>
      </c>
      <c r="F6" s="50" t="s">
        <v>70</v>
      </c>
      <c r="G6" s="62">
        <v>3600000</v>
      </c>
      <c r="H6" s="53">
        <f t="shared" si="0"/>
        <v>684000</v>
      </c>
      <c r="I6" s="53">
        <f t="shared" si="1"/>
        <v>4284000</v>
      </c>
      <c r="J6" s="53">
        <v>4140000</v>
      </c>
      <c r="K6" s="53">
        <f t="shared" si="2"/>
        <v>786600</v>
      </c>
      <c r="L6" s="53">
        <f t="shared" si="3"/>
        <v>4926600</v>
      </c>
      <c r="M6" s="53">
        <v>3960000</v>
      </c>
      <c r="N6" s="53">
        <f t="shared" si="4"/>
        <v>752400</v>
      </c>
      <c r="O6" s="53">
        <f t="shared" si="5"/>
        <v>4712400</v>
      </c>
      <c r="P6" s="53">
        <f t="shared" si="6"/>
        <v>4641000</v>
      </c>
    </row>
    <row r="7" spans="1:29" s="3" customFormat="1" ht="15.75" customHeight="1">
      <c r="A7" s="56"/>
      <c r="B7" s="57"/>
      <c r="C7" s="57"/>
      <c r="D7" s="57"/>
      <c r="E7" s="48">
        <v>1</v>
      </c>
      <c r="F7" s="50" t="s">
        <v>69</v>
      </c>
      <c r="G7" s="62">
        <v>3200000</v>
      </c>
      <c r="H7" s="53">
        <f t="shared" si="0"/>
        <v>608000</v>
      </c>
      <c r="I7" s="53">
        <f t="shared" si="1"/>
        <v>3808000</v>
      </c>
      <c r="J7" s="53">
        <v>3680000</v>
      </c>
      <c r="K7" s="53">
        <f t="shared" si="2"/>
        <v>699200</v>
      </c>
      <c r="L7" s="53">
        <f t="shared" si="3"/>
        <v>4379200</v>
      </c>
      <c r="M7" s="53">
        <v>3520000</v>
      </c>
      <c r="N7" s="53">
        <f t="shared" si="4"/>
        <v>668800</v>
      </c>
      <c r="O7" s="53">
        <f t="shared" si="5"/>
        <v>4188800</v>
      </c>
      <c r="P7" s="53">
        <f t="shared" si="6"/>
        <v>4125333.3333333335</v>
      </c>
    </row>
    <row r="8" spans="1:29" s="3" customFormat="1" ht="17.25" customHeight="1">
      <c r="A8" s="56"/>
      <c r="B8" s="57"/>
      <c r="C8" s="57"/>
      <c r="D8" s="57"/>
      <c r="E8" s="48">
        <v>1</v>
      </c>
      <c r="F8" s="50" t="s">
        <v>72</v>
      </c>
      <c r="G8" s="62">
        <v>3000000</v>
      </c>
      <c r="H8" s="53">
        <f t="shared" si="0"/>
        <v>570000</v>
      </c>
      <c r="I8" s="53">
        <f t="shared" si="1"/>
        <v>3570000</v>
      </c>
      <c r="J8" s="53">
        <v>3450000</v>
      </c>
      <c r="K8" s="53">
        <f t="shared" si="2"/>
        <v>655500</v>
      </c>
      <c r="L8" s="53">
        <f t="shared" si="3"/>
        <v>4105500</v>
      </c>
      <c r="M8" s="53">
        <v>3300000</v>
      </c>
      <c r="N8" s="53">
        <f t="shared" si="4"/>
        <v>627000</v>
      </c>
      <c r="O8" s="53">
        <f t="shared" si="5"/>
        <v>3927000</v>
      </c>
      <c r="P8" s="53">
        <f t="shared" si="6"/>
        <v>3867500</v>
      </c>
    </row>
    <row r="9" spans="1:29" s="3" customFormat="1" ht="15" customHeight="1">
      <c r="A9" s="59"/>
      <c r="B9" s="60"/>
      <c r="C9" s="60"/>
      <c r="D9" s="60"/>
      <c r="E9" s="48">
        <v>1</v>
      </c>
      <c r="F9" s="50" t="s">
        <v>71</v>
      </c>
      <c r="G9" s="62">
        <v>2800000</v>
      </c>
      <c r="H9" s="53">
        <f t="shared" si="0"/>
        <v>532000</v>
      </c>
      <c r="I9" s="53">
        <f t="shared" si="1"/>
        <v>3332000</v>
      </c>
      <c r="J9" s="53">
        <v>3220000</v>
      </c>
      <c r="K9" s="53">
        <f t="shared" si="2"/>
        <v>611800</v>
      </c>
      <c r="L9" s="53">
        <f t="shared" si="3"/>
        <v>3831800</v>
      </c>
      <c r="M9" s="53">
        <v>3080000</v>
      </c>
      <c r="N9" s="53">
        <f t="shared" si="4"/>
        <v>585200</v>
      </c>
      <c r="O9" s="53">
        <f t="shared" si="5"/>
        <v>3665200</v>
      </c>
      <c r="P9" s="53">
        <f t="shared" si="6"/>
        <v>3609666.6666666665</v>
      </c>
    </row>
    <row r="10" spans="1:29" s="5" customFormat="1">
      <c r="G10" s="10"/>
      <c r="P10" s="25">
        <f>SUM(P4:P8)</f>
        <v>21658000</v>
      </c>
    </row>
    <row r="11" spans="1:29" s="5" customFormat="1">
      <c r="G11" s="10"/>
    </row>
    <row r="12" spans="1:29" s="5" customFormat="1">
      <c r="G12" s="10"/>
    </row>
    <row r="13" spans="1:29" s="5" customFormat="1">
      <c r="G13" s="10"/>
    </row>
    <row r="14" spans="1:29" s="5" customFormat="1">
      <c r="G14" s="10"/>
    </row>
    <row r="15" spans="1:29" s="5" customFormat="1">
      <c r="G15" s="10"/>
    </row>
    <row r="16" spans="1:29" s="5" customFormat="1">
      <c r="G16" s="10"/>
    </row>
    <row r="17" spans="7:7" s="5" customFormat="1">
      <c r="G17" s="10"/>
    </row>
    <row r="18" spans="7:7" s="5" customFormat="1">
      <c r="G18" s="10"/>
    </row>
    <row r="19" spans="7:7" s="5" customFormat="1">
      <c r="G19" s="10"/>
    </row>
    <row r="20" spans="7:7" s="5" customFormat="1">
      <c r="G20" s="10"/>
    </row>
    <row r="21" spans="7:7" s="5" customFormat="1">
      <c r="G21" s="10"/>
    </row>
    <row r="22" spans="7:7" s="5" customFormat="1">
      <c r="G22" s="10"/>
    </row>
    <row r="23" spans="7:7" s="5" customFormat="1">
      <c r="G23" s="10"/>
    </row>
    <row r="24" spans="7:7" s="5" customFormat="1">
      <c r="G24" s="10"/>
    </row>
    <row r="25" spans="7:7" s="5" customFormat="1">
      <c r="G25" s="10"/>
    </row>
    <row r="26" spans="7:7" s="5" customFormat="1">
      <c r="G26" s="10"/>
    </row>
    <row r="27" spans="7:7" s="5" customFormat="1">
      <c r="G27" s="10"/>
    </row>
    <row r="28" spans="7:7" s="5" customFormat="1">
      <c r="G28" s="10"/>
    </row>
    <row r="29" spans="7:7" s="5" customFormat="1">
      <c r="G29" s="10"/>
    </row>
    <row r="30" spans="7:7" s="5" customFormat="1">
      <c r="G30" s="10"/>
    </row>
    <row r="31" spans="7:7" s="5" customFormat="1">
      <c r="G31" s="10"/>
    </row>
    <row r="32" spans="7:7" s="5" customFormat="1">
      <c r="G32" s="10"/>
    </row>
    <row r="33" spans="7:7" s="5" customFormat="1">
      <c r="G33" s="10"/>
    </row>
    <row r="34" spans="7:7" s="5" customFormat="1">
      <c r="G34" s="10"/>
    </row>
    <row r="35" spans="7:7" s="5" customFormat="1">
      <c r="G35" s="10"/>
    </row>
    <row r="36" spans="7:7" s="5" customFormat="1">
      <c r="G36" s="10"/>
    </row>
    <row r="37" spans="7:7" s="5" customFormat="1">
      <c r="G37" s="10"/>
    </row>
    <row r="38" spans="7:7" s="5" customFormat="1">
      <c r="G38" s="10"/>
    </row>
    <row r="39" spans="7:7" s="5" customFormat="1">
      <c r="G39" s="10"/>
    </row>
    <row r="40" spans="7:7" s="5" customFormat="1">
      <c r="G40" s="10"/>
    </row>
    <row r="41" spans="7:7" s="5" customFormat="1">
      <c r="G41" s="10"/>
    </row>
    <row r="42" spans="7:7" s="5" customFormat="1">
      <c r="G42" s="10"/>
    </row>
    <row r="43" spans="7:7" s="5" customFormat="1">
      <c r="G43" s="10"/>
    </row>
    <row r="44" spans="7:7" s="5" customFormat="1">
      <c r="G44" s="10"/>
    </row>
    <row r="45" spans="7:7" s="5" customFormat="1">
      <c r="G45" s="10"/>
    </row>
    <row r="46" spans="7:7" s="5" customFormat="1">
      <c r="G46" s="10"/>
    </row>
    <row r="47" spans="7:7" s="5" customFormat="1">
      <c r="G47" s="10"/>
    </row>
    <row r="48" spans="7:7" s="5" customFormat="1">
      <c r="G48" s="10"/>
    </row>
    <row r="49" spans="7:7" s="5" customFormat="1">
      <c r="G49" s="10"/>
    </row>
    <row r="50" spans="7:7" s="5" customFormat="1">
      <c r="G50" s="10"/>
    </row>
    <row r="51" spans="7:7" s="5" customFormat="1">
      <c r="G51" s="10"/>
    </row>
    <row r="52" spans="7:7" s="5" customFormat="1">
      <c r="G52" s="10"/>
    </row>
    <row r="53" spans="7:7" s="5" customFormat="1">
      <c r="G53" s="10"/>
    </row>
    <row r="54" spans="7:7" s="5" customFormat="1">
      <c r="G54" s="10"/>
    </row>
    <row r="55" spans="7:7" s="5" customFormat="1">
      <c r="G55" s="10"/>
    </row>
    <row r="56" spans="7:7" s="5" customFormat="1">
      <c r="G56" s="10"/>
    </row>
    <row r="57" spans="7:7" s="5" customFormat="1">
      <c r="G57" s="10"/>
    </row>
    <row r="58" spans="7:7" s="5" customFormat="1">
      <c r="G58" s="10"/>
    </row>
    <row r="59" spans="7:7" s="5" customFormat="1">
      <c r="G59" s="10"/>
    </row>
    <row r="60" spans="7:7" s="5" customFormat="1">
      <c r="G60" s="10"/>
    </row>
    <row r="61" spans="7:7" s="5" customFormat="1">
      <c r="G61" s="10"/>
    </row>
    <row r="62" spans="7:7" s="5" customFormat="1">
      <c r="G62" s="10"/>
    </row>
    <row r="63" spans="7:7" s="5" customFormat="1">
      <c r="G63" s="10"/>
    </row>
    <row r="64" spans="7:7" s="5" customFormat="1">
      <c r="G64" s="10"/>
    </row>
    <row r="65" spans="7:7" s="5" customFormat="1">
      <c r="G65" s="10"/>
    </row>
    <row r="66" spans="7:7" s="5" customFormat="1">
      <c r="G66" s="10"/>
    </row>
    <row r="67" spans="7:7" s="5" customFormat="1">
      <c r="G67" s="10"/>
    </row>
    <row r="68" spans="7:7" s="5" customFormat="1">
      <c r="G68" s="10"/>
    </row>
    <row r="69" spans="7:7" s="5" customFormat="1">
      <c r="G69" s="10"/>
    </row>
    <row r="70" spans="7:7" s="5" customFormat="1">
      <c r="G70" s="10"/>
    </row>
    <row r="71" spans="7:7" s="5" customFormat="1">
      <c r="G71" s="10"/>
    </row>
    <row r="72" spans="7:7" s="5" customFormat="1">
      <c r="G72" s="10"/>
    </row>
    <row r="73" spans="7:7" s="5" customFormat="1">
      <c r="G73" s="10"/>
    </row>
    <row r="74" spans="7:7" s="5" customFormat="1">
      <c r="G74" s="10"/>
    </row>
    <row r="75" spans="7:7" s="5" customFormat="1">
      <c r="G75" s="10"/>
    </row>
    <row r="76" spans="7:7" s="5" customFormat="1">
      <c r="G76" s="10"/>
    </row>
    <row r="77" spans="7:7" s="5" customFormat="1">
      <c r="G77" s="10"/>
    </row>
    <row r="78" spans="7:7" s="5" customFormat="1">
      <c r="G78" s="10"/>
    </row>
    <row r="79" spans="7:7" s="5" customFormat="1">
      <c r="G79" s="10"/>
    </row>
    <row r="80" spans="7:7" s="5" customFormat="1">
      <c r="G80" s="10"/>
    </row>
    <row r="81" spans="7:7" s="5" customFormat="1">
      <c r="G81" s="10"/>
    </row>
    <row r="82" spans="7:7" s="5" customFormat="1">
      <c r="G82" s="10"/>
    </row>
    <row r="83" spans="7:7" s="5" customFormat="1">
      <c r="G83" s="10"/>
    </row>
    <row r="84" spans="7:7" s="5" customFormat="1">
      <c r="G84" s="10"/>
    </row>
    <row r="85" spans="7:7" s="5" customFormat="1">
      <c r="G85" s="10"/>
    </row>
    <row r="86" spans="7:7" s="5" customFormat="1">
      <c r="G86" s="10"/>
    </row>
    <row r="87" spans="7:7" s="5" customFormat="1">
      <c r="G87" s="10"/>
    </row>
    <row r="88" spans="7:7" s="5" customFormat="1">
      <c r="G88" s="10"/>
    </row>
    <row r="89" spans="7:7" s="5" customFormat="1">
      <c r="G89" s="10"/>
    </row>
    <row r="90" spans="7:7" s="5" customFormat="1">
      <c r="G90" s="10"/>
    </row>
    <row r="91" spans="7:7" s="5" customFormat="1">
      <c r="G91" s="10"/>
    </row>
    <row r="92" spans="7:7" s="5" customFormat="1">
      <c r="G92" s="10"/>
    </row>
    <row r="93" spans="7:7" s="5" customFormat="1">
      <c r="G93" s="10"/>
    </row>
    <row r="94" spans="7:7" s="5" customFormat="1">
      <c r="G94" s="10"/>
    </row>
    <row r="95" spans="7:7" s="5" customFormat="1">
      <c r="G95" s="10"/>
    </row>
    <row r="96" spans="7:7" s="5" customFormat="1">
      <c r="G96" s="10"/>
    </row>
    <row r="97" spans="7:7" s="5" customFormat="1">
      <c r="G97" s="10"/>
    </row>
    <row r="98" spans="7:7" s="5" customFormat="1">
      <c r="G98" s="10"/>
    </row>
    <row r="99" spans="7:7" s="5" customFormat="1">
      <c r="G99" s="10"/>
    </row>
    <row r="100" spans="7:7" s="5" customFormat="1">
      <c r="G100" s="10"/>
    </row>
    <row r="101" spans="7:7" s="5" customFormat="1">
      <c r="G101" s="10"/>
    </row>
    <row r="102" spans="7:7" s="5" customFormat="1">
      <c r="G102" s="10"/>
    </row>
    <row r="103" spans="7:7" s="5" customFormat="1">
      <c r="G103" s="10"/>
    </row>
    <row r="104" spans="7:7" s="5" customFormat="1">
      <c r="G104" s="10"/>
    </row>
    <row r="105" spans="7:7" s="5" customFormat="1">
      <c r="G105" s="10"/>
    </row>
    <row r="106" spans="7:7" s="5" customFormat="1">
      <c r="G106" s="10"/>
    </row>
    <row r="107" spans="7:7" s="5" customFormat="1">
      <c r="G107" s="10"/>
    </row>
    <row r="108" spans="7:7" s="5" customFormat="1">
      <c r="G108" s="10"/>
    </row>
    <row r="109" spans="7:7" s="5" customFormat="1">
      <c r="G109" s="10"/>
    </row>
    <row r="110" spans="7:7" s="5" customFormat="1">
      <c r="G110" s="10"/>
    </row>
    <row r="111" spans="7:7" s="5" customFormat="1">
      <c r="G111" s="10"/>
    </row>
    <row r="112" spans="7:7" s="5" customFormat="1">
      <c r="G112" s="10"/>
    </row>
    <row r="113" spans="7:7" s="5" customFormat="1">
      <c r="G113" s="10"/>
    </row>
    <row r="114" spans="7:7" s="5" customFormat="1">
      <c r="G114" s="10"/>
    </row>
    <row r="115" spans="7:7" s="5" customFormat="1">
      <c r="G115" s="10"/>
    </row>
    <row r="116" spans="7:7" s="5" customFormat="1">
      <c r="G116" s="10"/>
    </row>
    <row r="117" spans="7:7" s="5" customFormat="1">
      <c r="G117" s="10"/>
    </row>
    <row r="118" spans="7:7" s="5" customFormat="1">
      <c r="G118" s="10"/>
    </row>
    <row r="119" spans="7:7" s="5" customFormat="1">
      <c r="G119" s="10"/>
    </row>
    <row r="120" spans="7:7" s="5" customFormat="1">
      <c r="G120" s="10"/>
    </row>
    <row r="121" spans="7:7" s="5" customFormat="1">
      <c r="G121" s="10"/>
    </row>
    <row r="122" spans="7:7" s="5" customFormat="1">
      <c r="G122" s="10"/>
    </row>
    <row r="123" spans="7:7" s="5" customFormat="1">
      <c r="G123" s="10"/>
    </row>
    <row r="124" spans="7:7" s="5" customFormat="1">
      <c r="G124" s="10"/>
    </row>
    <row r="125" spans="7:7" s="5" customFormat="1">
      <c r="G125" s="10"/>
    </row>
    <row r="126" spans="7:7" s="5" customFormat="1">
      <c r="G126" s="10"/>
    </row>
    <row r="127" spans="7:7" s="5" customFormat="1">
      <c r="G127" s="10"/>
    </row>
    <row r="128" spans="7:7" s="5" customFormat="1">
      <c r="G128" s="10"/>
    </row>
    <row r="129" spans="7:7" s="5" customFormat="1">
      <c r="G129" s="10"/>
    </row>
    <row r="130" spans="7:7" s="5" customFormat="1">
      <c r="G130" s="10"/>
    </row>
    <row r="131" spans="7:7" s="5" customFormat="1">
      <c r="G131" s="10"/>
    </row>
    <row r="132" spans="7:7" s="5" customFormat="1">
      <c r="G132" s="10"/>
    </row>
    <row r="133" spans="7:7" s="5" customFormat="1">
      <c r="G133" s="10"/>
    </row>
    <row r="134" spans="7:7" s="5" customFormat="1">
      <c r="G134" s="10"/>
    </row>
    <row r="135" spans="7:7" s="5" customFormat="1">
      <c r="G135" s="10"/>
    </row>
    <row r="136" spans="7:7" s="5" customFormat="1">
      <c r="G136" s="10"/>
    </row>
    <row r="137" spans="7:7" s="5" customFormat="1">
      <c r="G137" s="10"/>
    </row>
    <row r="138" spans="7:7" s="5" customFormat="1">
      <c r="G138" s="10"/>
    </row>
    <row r="139" spans="7:7" s="5" customFormat="1">
      <c r="G139" s="10"/>
    </row>
    <row r="140" spans="7:7" s="5" customFormat="1">
      <c r="G140" s="10"/>
    </row>
    <row r="141" spans="7:7" s="5" customFormat="1">
      <c r="G141" s="10"/>
    </row>
    <row r="142" spans="7:7" s="5" customFormat="1">
      <c r="G142" s="10"/>
    </row>
    <row r="143" spans="7:7" s="5" customFormat="1">
      <c r="G143" s="10"/>
    </row>
    <row r="144" spans="7:7" s="5" customFormat="1">
      <c r="G144" s="10"/>
    </row>
    <row r="145" spans="7:7" s="5" customFormat="1">
      <c r="G145" s="10"/>
    </row>
    <row r="146" spans="7:7" s="5" customFormat="1">
      <c r="G146" s="10"/>
    </row>
    <row r="147" spans="7:7" s="5" customFormat="1">
      <c r="G147" s="10"/>
    </row>
    <row r="148" spans="7:7" s="5" customFormat="1">
      <c r="G148" s="10"/>
    </row>
    <row r="149" spans="7:7" s="5" customFormat="1">
      <c r="G149" s="10"/>
    </row>
    <row r="150" spans="7:7" s="5" customFormat="1">
      <c r="G150" s="10"/>
    </row>
    <row r="151" spans="7:7" s="5" customFormat="1">
      <c r="G151" s="10"/>
    </row>
    <row r="152" spans="7:7" s="5" customFormat="1">
      <c r="G152" s="10"/>
    </row>
    <row r="153" spans="7:7" s="5" customFormat="1">
      <c r="G153" s="10"/>
    </row>
    <row r="154" spans="7:7" s="5" customFormat="1">
      <c r="G154" s="10"/>
    </row>
    <row r="155" spans="7:7" s="5" customFormat="1">
      <c r="G155" s="10"/>
    </row>
    <row r="156" spans="7:7" s="5" customFormat="1">
      <c r="G156" s="10"/>
    </row>
    <row r="157" spans="7:7" s="5" customFormat="1">
      <c r="G157" s="10"/>
    </row>
    <row r="158" spans="7:7" s="5" customFormat="1">
      <c r="G158" s="10"/>
    </row>
    <row r="159" spans="7:7" s="5" customFormat="1">
      <c r="G159" s="10"/>
    </row>
    <row r="160" spans="7:7" s="5" customFormat="1">
      <c r="G160" s="10"/>
    </row>
    <row r="161" spans="7:7" s="5" customFormat="1">
      <c r="G161" s="10"/>
    </row>
    <row r="162" spans="7:7" s="5" customFormat="1">
      <c r="G162" s="10"/>
    </row>
    <row r="163" spans="7:7" s="5" customFormat="1">
      <c r="G163" s="10"/>
    </row>
    <row r="164" spans="7:7" s="5" customFormat="1">
      <c r="G164" s="10"/>
    </row>
    <row r="165" spans="7:7" s="5" customFormat="1">
      <c r="G165" s="10"/>
    </row>
    <row r="166" spans="7:7" s="5" customFormat="1">
      <c r="G166" s="10"/>
    </row>
    <row r="167" spans="7:7" s="5" customFormat="1">
      <c r="G167" s="10"/>
    </row>
    <row r="168" spans="7:7" s="5" customFormat="1">
      <c r="G168" s="10"/>
    </row>
    <row r="169" spans="7:7" s="5" customFormat="1">
      <c r="G169" s="10"/>
    </row>
    <row r="170" spans="7:7" s="5" customFormat="1">
      <c r="G170" s="10"/>
    </row>
    <row r="171" spans="7:7" s="5" customFormat="1">
      <c r="G171" s="10"/>
    </row>
    <row r="172" spans="7:7" s="5" customFormat="1">
      <c r="G172" s="10"/>
    </row>
    <row r="173" spans="7:7" s="5" customFormat="1">
      <c r="G173" s="10"/>
    </row>
    <row r="174" spans="7:7" s="5" customFormat="1">
      <c r="G174" s="10"/>
    </row>
    <row r="175" spans="7:7" s="5" customFormat="1">
      <c r="G175" s="10"/>
    </row>
    <row r="176" spans="7:7" s="5" customFormat="1">
      <c r="G176" s="10"/>
    </row>
    <row r="177" spans="7:7" s="5" customFormat="1">
      <c r="G177" s="10"/>
    </row>
    <row r="178" spans="7:7" s="5" customFormat="1">
      <c r="G178" s="10"/>
    </row>
    <row r="179" spans="7:7" s="5" customFormat="1">
      <c r="G179" s="10"/>
    </row>
    <row r="180" spans="7:7" s="5" customFormat="1">
      <c r="G180" s="10"/>
    </row>
    <row r="181" spans="7:7" s="5" customFormat="1">
      <c r="G181" s="10"/>
    </row>
    <row r="182" spans="7:7" s="5" customFormat="1">
      <c r="G182" s="10"/>
    </row>
    <row r="183" spans="7:7" s="5" customFormat="1">
      <c r="G183" s="10"/>
    </row>
    <row r="184" spans="7:7" s="5" customFormat="1">
      <c r="G184" s="10"/>
    </row>
    <row r="185" spans="7:7" s="5" customFormat="1">
      <c r="G185" s="10"/>
    </row>
    <row r="186" spans="7:7" s="5" customFormat="1">
      <c r="G186" s="10"/>
    </row>
    <row r="187" spans="7:7" s="5" customFormat="1">
      <c r="G187" s="10"/>
    </row>
    <row r="188" spans="7:7" s="5" customFormat="1">
      <c r="G188" s="10"/>
    </row>
    <row r="189" spans="7:7" s="5" customFormat="1">
      <c r="G189" s="10"/>
    </row>
    <row r="190" spans="7:7" s="5" customFormat="1">
      <c r="G190" s="10"/>
    </row>
    <row r="191" spans="7:7" s="5" customFormat="1">
      <c r="G191" s="10"/>
    </row>
    <row r="192" spans="7:7" s="5" customFormat="1">
      <c r="G192" s="10"/>
    </row>
    <row r="193" spans="7:7" s="5" customFormat="1">
      <c r="G193" s="10"/>
    </row>
    <row r="194" spans="7:7" s="5" customFormat="1">
      <c r="G194" s="10"/>
    </row>
    <row r="195" spans="7:7" s="5" customFormat="1">
      <c r="G195" s="10"/>
    </row>
    <row r="196" spans="7:7" s="5" customFormat="1">
      <c r="G196" s="10"/>
    </row>
    <row r="197" spans="7:7" s="5" customFormat="1">
      <c r="G197" s="10"/>
    </row>
    <row r="198" spans="7:7" s="5" customFormat="1">
      <c r="G198" s="10"/>
    </row>
    <row r="199" spans="7:7" s="5" customFormat="1">
      <c r="G199" s="10"/>
    </row>
    <row r="200" spans="7:7" s="5" customFormat="1">
      <c r="G200" s="10"/>
    </row>
    <row r="201" spans="7:7" s="5" customFormat="1">
      <c r="G201" s="10"/>
    </row>
    <row r="202" spans="7:7" s="5" customFormat="1">
      <c r="G202" s="10"/>
    </row>
    <row r="203" spans="7:7" s="5" customFormat="1">
      <c r="G203" s="10"/>
    </row>
    <row r="204" spans="7:7" s="5" customFormat="1">
      <c r="G204" s="10"/>
    </row>
    <row r="205" spans="7:7" s="5" customFormat="1">
      <c r="G205" s="10"/>
    </row>
    <row r="206" spans="7:7" s="5" customFormat="1">
      <c r="G206" s="10"/>
    </row>
    <row r="207" spans="7:7" s="5" customFormat="1">
      <c r="G207" s="10"/>
    </row>
    <row r="208" spans="7:7" s="5" customFormat="1">
      <c r="G208" s="10"/>
    </row>
    <row r="209" spans="7:7" s="5" customFormat="1">
      <c r="G209" s="10"/>
    </row>
    <row r="210" spans="7:7" s="5" customFormat="1">
      <c r="G210" s="10"/>
    </row>
    <row r="211" spans="7:7" s="5" customFormat="1">
      <c r="G211" s="10"/>
    </row>
    <row r="212" spans="7:7" s="5" customFormat="1">
      <c r="G212" s="10"/>
    </row>
    <row r="213" spans="7:7" s="5" customFormat="1">
      <c r="G213" s="10"/>
    </row>
    <row r="214" spans="7:7" s="5" customFormat="1">
      <c r="G214" s="10"/>
    </row>
    <row r="215" spans="7:7" s="5" customFormat="1">
      <c r="G215" s="10"/>
    </row>
    <row r="216" spans="7:7" s="5" customFormat="1">
      <c r="G216" s="10"/>
    </row>
    <row r="217" spans="7:7" s="5" customFormat="1">
      <c r="G217" s="10"/>
    </row>
    <row r="218" spans="7:7" s="5" customFormat="1">
      <c r="G218" s="10"/>
    </row>
    <row r="219" spans="7:7" s="5" customFormat="1">
      <c r="G219" s="10"/>
    </row>
    <row r="220" spans="7:7" s="5" customFormat="1">
      <c r="G220" s="10"/>
    </row>
    <row r="221" spans="7:7" s="5" customFormat="1">
      <c r="G221" s="10"/>
    </row>
    <row r="222" spans="7:7" s="5" customFormat="1">
      <c r="G222" s="10"/>
    </row>
    <row r="223" spans="7:7" s="5" customFormat="1">
      <c r="G223" s="10"/>
    </row>
    <row r="224" spans="7:7" s="5" customFormat="1">
      <c r="G224" s="10"/>
    </row>
    <row r="225" spans="7:7" s="5" customFormat="1">
      <c r="G225" s="10"/>
    </row>
    <row r="226" spans="7:7" s="5" customFormat="1">
      <c r="G226" s="10"/>
    </row>
    <row r="227" spans="7:7" s="5" customFormat="1">
      <c r="G227" s="10"/>
    </row>
    <row r="228" spans="7:7" s="5" customFormat="1">
      <c r="G228" s="10"/>
    </row>
    <row r="229" spans="7:7" s="5" customFormat="1">
      <c r="G229" s="10"/>
    </row>
    <row r="230" spans="7:7" s="5" customFormat="1">
      <c r="G230" s="10"/>
    </row>
    <row r="231" spans="7:7" s="5" customFormat="1">
      <c r="G231" s="10"/>
    </row>
    <row r="232" spans="7:7" s="5" customFormat="1">
      <c r="G232" s="10"/>
    </row>
    <row r="233" spans="7:7" s="5" customFormat="1">
      <c r="G233" s="10"/>
    </row>
    <row r="234" spans="7:7" s="5" customFormat="1">
      <c r="G234" s="10"/>
    </row>
    <row r="235" spans="7:7" s="5" customFormat="1">
      <c r="G235" s="10"/>
    </row>
    <row r="236" spans="7:7" s="5" customFormat="1">
      <c r="G236" s="10"/>
    </row>
    <row r="237" spans="7:7" s="5" customFormat="1">
      <c r="G237" s="10"/>
    </row>
    <row r="238" spans="7:7" s="5" customFormat="1">
      <c r="G238" s="10"/>
    </row>
    <row r="239" spans="7:7" s="5" customFormat="1">
      <c r="G239" s="10"/>
    </row>
    <row r="240" spans="7:7" s="5" customFormat="1">
      <c r="G240" s="10"/>
    </row>
    <row r="241" spans="7:7" s="5" customFormat="1">
      <c r="G241" s="10"/>
    </row>
    <row r="242" spans="7:7" s="5" customFormat="1">
      <c r="G242" s="10"/>
    </row>
    <row r="243" spans="7:7" s="5" customFormat="1">
      <c r="G243" s="10"/>
    </row>
    <row r="244" spans="7:7" s="5" customFormat="1">
      <c r="G244" s="10"/>
    </row>
    <row r="245" spans="7:7" s="5" customFormat="1">
      <c r="G245" s="10"/>
    </row>
    <row r="246" spans="7:7" s="5" customFormat="1">
      <c r="G246" s="10"/>
    </row>
    <row r="247" spans="7:7" s="5" customFormat="1">
      <c r="G247" s="10"/>
    </row>
    <row r="248" spans="7:7" s="5" customFormat="1">
      <c r="G248" s="10"/>
    </row>
    <row r="249" spans="7:7" s="5" customFormat="1">
      <c r="G249" s="10"/>
    </row>
    <row r="250" spans="7:7" s="5" customFormat="1">
      <c r="G250" s="10"/>
    </row>
    <row r="251" spans="7:7" s="5" customFormat="1">
      <c r="G251" s="10"/>
    </row>
    <row r="252" spans="7:7" s="5" customFormat="1">
      <c r="G252" s="10"/>
    </row>
    <row r="253" spans="7:7" s="5" customFormat="1">
      <c r="G253" s="10"/>
    </row>
    <row r="254" spans="7:7" s="5" customFormat="1">
      <c r="G254" s="10"/>
    </row>
    <row r="255" spans="7:7" s="5" customFormat="1">
      <c r="G255" s="10"/>
    </row>
    <row r="256" spans="7:7" s="5" customFormat="1">
      <c r="G256" s="10"/>
    </row>
    <row r="257" spans="7:7" s="5" customFormat="1">
      <c r="G257" s="10"/>
    </row>
    <row r="258" spans="7:7" s="5" customFormat="1">
      <c r="G258" s="10"/>
    </row>
    <row r="259" spans="7:7" s="5" customFormat="1">
      <c r="G259" s="10"/>
    </row>
    <row r="260" spans="7:7" s="5" customFormat="1">
      <c r="G260" s="10"/>
    </row>
    <row r="261" spans="7:7" s="5" customFormat="1">
      <c r="G261" s="10"/>
    </row>
    <row r="262" spans="7:7" s="5" customFormat="1">
      <c r="G262" s="10"/>
    </row>
    <row r="263" spans="7:7" s="5" customFormat="1">
      <c r="G263" s="10"/>
    </row>
    <row r="264" spans="7:7" s="5" customFormat="1">
      <c r="G264" s="10"/>
    </row>
    <row r="265" spans="7:7" s="5" customFormat="1">
      <c r="G265" s="10"/>
    </row>
    <row r="266" spans="7:7" s="5" customFormat="1">
      <c r="G266" s="10"/>
    </row>
    <row r="267" spans="7:7" s="5" customFormat="1">
      <c r="G267" s="10"/>
    </row>
    <row r="268" spans="7:7" s="5" customFormat="1">
      <c r="G268" s="10"/>
    </row>
    <row r="269" spans="7:7" s="5" customFormat="1">
      <c r="G269" s="10"/>
    </row>
    <row r="270" spans="7:7" s="5" customFormat="1">
      <c r="G270" s="10"/>
    </row>
    <row r="271" spans="7:7" s="5" customFormat="1">
      <c r="G271" s="10"/>
    </row>
    <row r="272" spans="7:7" s="5" customFormat="1">
      <c r="G272" s="10"/>
    </row>
    <row r="273" spans="7:7" s="5" customFormat="1">
      <c r="G273" s="10"/>
    </row>
    <row r="274" spans="7:7" s="5" customFormat="1">
      <c r="G274" s="10"/>
    </row>
    <row r="275" spans="7:7" s="5" customFormat="1">
      <c r="G275" s="10"/>
    </row>
    <row r="276" spans="7:7" s="5" customFormat="1">
      <c r="G276" s="10"/>
    </row>
    <row r="277" spans="7:7" s="5" customFormat="1">
      <c r="G277" s="10"/>
    </row>
    <row r="278" spans="7:7" s="5" customFormat="1">
      <c r="G278" s="10"/>
    </row>
    <row r="279" spans="7:7" s="5" customFormat="1">
      <c r="G279" s="10"/>
    </row>
    <row r="280" spans="7:7" s="5" customFormat="1">
      <c r="G280" s="10"/>
    </row>
    <row r="281" spans="7:7" s="5" customFormat="1">
      <c r="G281" s="10"/>
    </row>
    <row r="282" spans="7:7" s="5" customFormat="1">
      <c r="G282" s="10"/>
    </row>
    <row r="283" spans="7:7" s="5" customFormat="1">
      <c r="G283" s="10"/>
    </row>
    <row r="284" spans="7:7" s="5" customFormat="1">
      <c r="G284" s="10"/>
    </row>
    <row r="285" spans="7:7" s="5" customFormat="1">
      <c r="G285" s="10"/>
    </row>
    <row r="286" spans="7:7" s="5" customFormat="1">
      <c r="G286" s="10"/>
    </row>
    <row r="287" spans="7:7" s="5" customFormat="1">
      <c r="G287" s="10"/>
    </row>
    <row r="288" spans="7:7" s="5" customFormat="1">
      <c r="G288" s="10"/>
    </row>
    <row r="289" spans="7:7" s="5" customFormat="1">
      <c r="G289" s="10"/>
    </row>
    <row r="290" spans="7:7" s="5" customFormat="1">
      <c r="G290" s="10"/>
    </row>
    <row r="291" spans="7:7" s="5" customFormat="1">
      <c r="G291" s="10"/>
    </row>
    <row r="292" spans="7:7" s="5" customFormat="1">
      <c r="G292" s="10"/>
    </row>
    <row r="293" spans="7:7" s="5" customFormat="1">
      <c r="G293" s="10"/>
    </row>
    <row r="294" spans="7:7" s="5" customFormat="1">
      <c r="G294" s="10"/>
    </row>
    <row r="295" spans="7:7" s="5" customFormat="1">
      <c r="G295" s="10"/>
    </row>
    <row r="296" spans="7:7" s="5" customFormat="1">
      <c r="G296" s="10"/>
    </row>
    <row r="297" spans="7:7" s="5" customFormat="1">
      <c r="G297" s="10"/>
    </row>
    <row r="298" spans="7:7" s="5" customFormat="1">
      <c r="G298" s="10"/>
    </row>
    <row r="299" spans="7:7" s="5" customFormat="1">
      <c r="G299" s="10"/>
    </row>
    <row r="300" spans="7:7" s="5" customFormat="1">
      <c r="G300" s="10"/>
    </row>
    <row r="301" spans="7:7" s="5" customFormat="1">
      <c r="G301" s="10"/>
    </row>
    <row r="302" spans="7:7" s="5" customFormat="1">
      <c r="G302" s="10"/>
    </row>
    <row r="303" spans="7:7" s="5" customFormat="1">
      <c r="G303" s="10"/>
    </row>
    <row r="304" spans="7:7" s="5" customFormat="1">
      <c r="G304" s="10"/>
    </row>
    <row r="305" spans="7:7" s="5" customFormat="1">
      <c r="G305" s="10"/>
    </row>
    <row r="306" spans="7:7" s="5" customFormat="1">
      <c r="G306" s="10"/>
    </row>
    <row r="307" spans="7:7" s="5" customFormat="1">
      <c r="G307" s="10"/>
    </row>
    <row r="308" spans="7:7" s="5" customFormat="1">
      <c r="G308" s="10"/>
    </row>
    <row r="309" spans="7:7" s="5" customFormat="1">
      <c r="G309" s="10"/>
    </row>
    <row r="310" spans="7:7" s="5" customFormat="1">
      <c r="G310" s="10"/>
    </row>
    <row r="311" spans="7:7" s="5" customFormat="1">
      <c r="G311" s="10"/>
    </row>
    <row r="312" spans="7:7" s="5" customFormat="1">
      <c r="G312" s="10"/>
    </row>
    <row r="313" spans="7:7" s="5" customFormat="1">
      <c r="G313" s="10"/>
    </row>
    <row r="314" spans="7:7" s="5" customFormat="1">
      <c r="G314" s="10"/>
    </row>
    <row r="315" spans="7:7" s="5" customFormat="1">
      <c r="G315" s="10"/>
    </row>
    <row r="316" spans="7:7" s="5" customFormat="1">
      <c r="G316" s="10"/>
    </row>
    <row r="317" spans="7:7" s="5" customFormat="1">
      <c r="G317" s="10"/>
    </row>
    <row r="318" spans="7:7" s="5" customFormat="1">
      <c r="G318" s="10"/>
    </row>
    <row r="319" spans="7:7" s="5" customFormat="1">
      <c r="G319" s="10"/>
    </row>
    <row r="320" spans="7:7" s="5" customFormat="1">
      <c r="G320" s="10"/>
    </row>
    <row r="321" spans="7:7" s="5" customFormat="1">
      <c r="G321" s="10"/>
    </row>
    <row r="322" spans="7:7" s="5" customFormat="1">
      <c r="G322" s="10"/>
    </row>
    <row r="323" spans="7:7" s="5" customFormat="1">
      <c r="G323" s="10"/>
    </row>
    <row r="324" spans="7:7" s="5" customFormat="1">
      <c r="G324" s="10"/>
    </row>
    <row r="325" spans="7:7" s="5" customFormat="1">
      <c r="G325" s="10"/>
    </row>
    <row r="326" spans="7:7" s="5" customFormat="1">
      <c r="G326" s="10"/>
    </row>
    <row r="327" spans="7:7" s="5" customFormat="1">
      <c r="G327" s="10"/>
    </row>
    <row r="328" spans="7:7" s="5" customFormat="1">
      <c r="G328" s="10"/>
    </row>
    <row r="329" spans="7:7" s="5" customFormat="1">
      <c r="G329" s="10"/>
    </row>
    <row r="330" spans="7:7" s="5" customFormat="1">
      <c r="G330" s="10"/>
    </row>
    <row r="331" spans="7:7" s="5" customFormat="1">
      <c r="G331" s="10"/>
    </row>
    <row r="332" spans="7:7" s="5" customFormat="1">
      <c r="G332" s="10"/>
    </row>
    <row r="333" spans="7:7" s="5" customFormat="1">
      <c r="G333" s="10"/>
    </row>
    <row r="334" spans="7:7" s="5" customFormat="1">
      <c r="G334" s="10"/>
    </row>
    <row r="335" spans="7:7" s="5" customFormat="1">
      <c r="G335" s="10"/>
    </row>
    <row r="336" spans="7:7" s="5" customFormat="1">
      <c r="G336" s="10"/>
    </row>
    <row r="337" spans="7:7" s="5" customFormat="1">
      <c r="G337" s="10"/>
    </row>
    <row r="338" spans="7:7" s="5" customFormat="1">
      <c r="G338" s="10"/>
    </row>
    <row r="339" spans="7:7" s="5" customFormat="1">
      <c r="G339" s="10"/>
    </row>
    <row r="340" spans="7:7" s="5" customFormat="1">
      <c r="G340" s="10"/>
    </row>
    <row r="341" spans="7:7" s="5" customFormat="1">
      <c r="G341" s="10"/>
    </row>
    <row r="342" spans="7:7" s="5" customFormat="1">
      <c r="G342" s="10"/>
    </row>
    <row r="343" spans="7:7" s="5" customFormat="1">
      <c r="G343" s="10"/>
    </row>
    <row r="344" spans="7:7" s="5" customFormat="1">
      <c r="G344" s="10"/>
    </row>
    <row r="345" spans="7:7" s="5" customFormat="1">
      <c r="G345" s="10"/>
    </row>
    <row r="346" spans="7:7" s="5" customFormat="1">
      <c r="G346" s="10"/>
    </row>
    <row r="347" spans="7:7" s="5" customFormat="1">
      <c r="G347" s="10"/>
    </row>
    <row r="348" spans="7:7" s="5" customFormat="1">
      <c r="G348" s="10"/>
    </row>
    <row r="349" spans="7:7" s="5" customFormat="1">
      <c r="G349" s="10"/>
    </row>
    <row r="350" spans="7:7" s="5" customFormat="1">
      <c r="G350" s="10"/>
    </row>
    <row r="351" spans="7:7" s="5" customFormat="1">
      <c r="G351" s="10"/>
    </row>
    <row r="352" spans="7:7" s="5" customFormat="1">
      <c r="G352" s="10"/>
    </row>
    <row r="353" spans="7:7" s="5" customFormat="1">
      <c r="G353" s="10"/>
    </row>
    <row r="354" spans="7:7" s="5" customFormat="1">
      <c r="G354" s="10"/>
    </row>
    <row r="355" spans="7:7" s="5" customFormat="1">
      <c r="G355" s="10"/>
    </row>
    <row r="356" spans="7:7" s="5" customFormat="1">
      <c r="G356" s="10"/>
    </row>
    <row r="357" spans="7:7" s="5" customFormat="1">
      <c r="G357" s="10"/>
    </row>
    <row r="358" spans="7:7" s="5" customFormat="1">
      <c r="G358" s="10"/>
    </row>
    <row r="359" spans="7:7" s="5" customFormat="1">
      <c r="G359" s="10"/>
    </row>
    <row r="360" spans="7:7" s="5" customFormat="1">
      <c r="G360" s="10"/>
    </row>
    <row r="361" spans="7:7" s="5" customFormat="1">
      <c r="G361" s="10"/>
    </row>
    <row r="362" spans="7:7" s="5" customFormat="1">
      <c r="G362" s="10"/>
    </row>
    <row r="363" spans="7:7" s="5" customFormat="1">
      <c r="G363" s="10"/>
    </row>
    <row r="364" spans="7:7" s="5" customFormat="1">
      <c r="G364" s="10"/>
    </row>
    <row r="365" spans="7:7" s="5" customFormat="1">
      <c r="G365" s="10"/>
    </row>
    <row r="366" spans="7:7" s="5" customFormat="1">
      <c r="G366" s="10"/>
    </row>
    <row r="367" spans="7:7" s="5" customFormat="1">
      <c r="G367" s="10"/>
    </row>
    <row r="368" spans="7:7" s="5" customFormat="1">
      <c r="G368" s="10"/>
    </row>
    <row r="369" spans="7:7" s="5" customFormat="1">
      <c r="G369" s="10"/>
    </row>
    <row r="370" spans="7:7" s="5" customFormat="1">
      <c r="G370" s="10"/>
    </row>
    <row r="371" spans="7:7" s="5" customFormat="1">
      <c r="G371" s="10"/>
    </row>
    <row r="372" spans="7:7" s="5" customFormat="1">
      <c r="G372" s="10"/>
    </row>
    <row r="373" spans="7:7" s="5" customFormat="1">
      <c r="G373" s="10"/>
    </row>
    <row r="374" spans="7:7" s="5" customFormat="1">
      <c r="G374" s="10"/>
    </row>
    <row r="375" spans="7:7" s="5" customFormat="1">
      <c r="G375" s="10"/>
    </row>
    <row r="376" spans="7:7" s="5" customFormat="1">
      <c r="G376" s="10"/>
    </row>
    <row r="377" spans="7:7" s="5" customFormat="1">
      <c r="G377" s="10"/>
    </row>
    <row r="378" spans="7:7" s="5" customFormat="1">
      <c r="G378" s="10"/>
    </row>
    <row r="379" spans="7:7" s="5" customFormat="1">
      <c r="G379" s="10"/>
    </row>
    <row r="380" spans="7:7" s="5" customFormat="1">
      <c r="G380" s="10"/>
    </row>
    <row r="381" spans="7:7" s="5" customFormat="1">
      <c r="G381" s="10"/>
    </row>
    <row r="382" spans="7:7" s="5" customFormat="1">
      <c r="G382" s="10"/>
    </row>
    <row r="383" spans="7:7" s="5" customFormat="1">
      <c r="G383" s="10"/>
    </row>
    <row r="384" spans="7:7" s="5" customFormat="1">
      <c r="G384" s="10"/>
    </row>
    <row r="385" spans="7:7" s="5" customFormat="1">
      <c r="G385" s="10"/>
    </row>
    <row r="386" spans="7:7" s="5" customFormat="1">
      <c r="G386" s="10"/>
    </row>
    <row r="387" spans="7:7" s="5" customFormat="1">
      <c r="G387" s="10"/>
    </row>
    <row r="388" spans="7:7" s="5" customFormat="1">
      <c r="G388" s="10"/>
    </row>
    <row r="389" spans="7:7" s="5" customFormat="1">
      <c r="G389" s="10"/>
    </row>
    <row r="390" spans="7:7" s="5" customFormat="1">
      <c r="G390" s="10"/>
    </row>
    <row r="391" spans="7:7" s="5" customFormat="1">
      <c r="G391" s="10"/>
    </row>
    <row r="392" spans="7:7" s="5" customFormat="1">
      <c r="G392" s="10"/>
    </row>
    <row r="393" spans="7:7" s="5" customFormat="1">
      <c r="G393" s="10"/>
    </row>
    <row r="394" spans="7:7" s="5" customFormat="1">
      <c r="G394" s="10"/>
    </row>
    <row r="395" spans="7:7" s="5" customFormat="1">
      <c r="G395" s="10"/>
    </row>
    <row r="396" spans="7:7" s="5" customFormat="1">
      <c r="G396" s="10"/>
    </row>
    <row r="397" spans="7:7" s="5" customFormat="1">
      <c r="G397" s="10"/>
    </row>
    <row r="398" spans="7:7" s="5" customFormat="1">
      <c r="G398" s="10"/>
    </row>
    <row r="399" spans="7:7" s="5" customFormat="1">
      <c r="G399" s="10"/>
    </row>
    <row r="400" spans="7:7" s="5" customFormat="1">
      <c r="G400" s="10"/>
    </row>
    <row r="401" spans="7:7" s="5" customFormat="1">
      <c r="G401" s="10"/>
    </row>
    <row r="402" spans="7:7" s="5" customFormat="1">
      <c r="G402" s="10"/>
    </row>
    <row r="403" spans="7:7" s="5" customFormat="1">
      <c r="G403" s="10"/>
    </row>
    <row r="404" spans="7:7" s="5" customFormat="1">
      <c r="G404" s="10"/>
    </row>
    <row r="405" spans="7:7" s="5" customFormat="1">
      <c r="G405" s="10"/>
    </row>
    <row r="406" spans="7:7" s="5" customFormat="1">
      <c r="G406" s="10"/>
    </row>
    <row r="407" spans="7:7" s="5" customFormat="1">
      <c r="G407" s="10"/>
    </row>
    <row r="408" spans="7:7" s="5" customFormat="1">
      <c r="G408" s="10"/>
    </row>
    <row r="409" spans="7:7" s="5" customFormat="1">
      <c r="G409" s="10"/>
    </row>
    <row r="410" spans="7:7" s="5" customFormat="1">
      <c r="G410" s="10"/>
    </row>
    <row r="411" spans="7:7" s="5" customFormat="1">
      <c r="G411" s="10"/>
    </row>
    <row r="412" spans="7:7" s="5" customFormat="1">
      <c r="G412" s="10"/>
    </row>
    <row r="413" spans="7:7" s="5" customFormat="1">
      <c r="G413" s="10"/>
    </row>
    <row r="414" spans="7:7" s="5" customFormat="1">
      <c r="G414" s="10"/>
    </row>
    <row r="415" spans="7:7" s="5" customFormat="1">
      <c r="G415" s="10"/>
    </row>
    <row r="416" spans="7:7" s="5" customFormat="1">
      <c r="G416" s="10"/>
    </row>
    <row r="417" spans="7:7" s="5" customFormat="1">
      <c r="G417" s="10"/>
    </row>
    <row r="418" spans="7:7" s="5" customFormat="1">
      <c r="G418" s="10"/>
    </row>
    <row r="419" spans="7:7" s="5" customFormat="1">
      <c r="G419" s="10"/>
    </row>
    <row r="420" spans="7:7" s="5" customFormat="1">
      <c r="G420" s="10"/>
    </row>
    <row r="421" spans="7:7" s="5" customFormat="1">
      <c r="G421" s="10"/>
    </row>
    <row r="422" spans="7:7" s="5" customFormat="1">
      <c r="G422" s="10"/>
    </row>
    <row r="423" spans="7:7" s="5" customFormat="1">
      <c r="G423" s="10"/>
    </row>
    <row r="424" spans="7:7" s="5" customFormat="1">
      <c r="G424" s="10"/>
    </row>
    <row r="425" spans="7:7" s="5" customFormat="1">
      <c r="G425" s="10"/>
    </row>
    <row r="426" spans="7:7" s="5" customFormat="1">
      <c r="G426" s="10"/>
    </row>
    <row r="427" spans="7:7" s="5" customFormat="1">
      <c r="G427" s="10"/>
    </row>
    <row r="428" spans="7:7" s="5" customFormat="1">
      <c r="G428" s="10"/>
    </row>
    <row r="429" spans="7:7" s="5" customFormat="1">
      <c r="G429" s="10"/>
    </row>
    <row r="430" spans="7:7" s="5" customFormat="1">
      <c r="G430" s="10"/>
    </row>
    <row r="431" spans="7:7" s="5" customFormat="1">
      <c r="G431" s="10"/>
    </row>
    <row r="432" spans="7:7" s="5" customFormat="1">
      <c r="G432" s="10"/>
    </row>
    <row r="433" spans="7:7" s="5" customFormat="1">
      <c r="G433" s="10"/>
    </row>
    <row r="434" spans="7:7" s="5" customFormat="1">
      <c r="G434" s="10"/>
    </row>
    <row r="435" spans="7:7" s="5" customFormat="1">
      <c r="G435" s="10"/>
    </row>
    <row r="436" spans="7:7" s="5" customFormat="1">
      <c r="G436" s="10"/>
    </row>
    <row r="437" spans="7:7" s="5" customFormat="1">
      <c r="G437" s="10"/>
    </row>
    <row r="438" spans="7:7" s="5" customFormat="1">
      <c r="G438" s="10"/>
    </row>
    <row r="439" spans="7:7" s="5" customFormat="1">
      <c r="G439" s="10"/>
    </row>
    <row r="440" spans="7:7" s="5" customFormat="1">
      <c r="G440" s="10"/>
    </row>
    <row r="441" spans="7:7" s="5" customFormat="1">
      <c r="G441" s="10"/>
    </row>
    <row r="442" spans="7:7" s="5" customFormat="1">
      <c r="G442" s="10"/>
    </row>
    <row r="443" spans="7:7" s="5" customFormat="1">
      <c r="G443" s="10"/>
    </row>
    <row r="444" spans="7:7" s="5" customFormat="1">
      <c r="G444" s="10"/>
    </row>
    <row r="445" spans="7:7" s="5" customFormat="1">
      <c r="G445" s="10"/>
    </row>
    <row r="446" spans="7:7" s="5" customFormat="1">
      <c r="G446" s="10"/>
    </row>
    <row r="447" spans="7:7" s="5" customFormat="1">
      <c r="G447" s="10"/>
    </row>
    <row r="448" spans="7:7" s="5" customFormat="1">
      <c r="G448" s="10"/>
    </row>
    <row r="449" spans="7:7" s="5" customFormat="1">
      <c r="G449" s="10"/>
    </row>
    <row r="450" spans="7:7" s="5" customFormat="1">
      <c r="G450" s="10"/>
    </row>
    <row r="451" spans="7:7" s="5" customFormat="1">
      <c r="G451" s="10"/>
    </row>
    <row r="452" spans="7:7" s="5" customFormat="1">
      <c r="G452" s="10"/>
    </row>
    <row r="453" spans="7:7" s="5" customFormat="1">
      <c r="G453" s="10"/>
    </row>
    <row r="454" spans="7:7" s="5" customFormat="1">
      <c r="G454" s="10"/>
    </row>
    <row r="455" spans="7:7" s="5" customFormat="1">
      <c r="G455" s="10"/>
    </row>
    <row r="456" spans="7:7" s="5" customFormat="1">
      <c r="G456" s="10"/>
    </row>
    <row r="457" spans="7:7" s="5" customFormat="1">
      <c r="G457" s="10"/>
    </row>
    <row r="458" spans="7:7" s="5" customFormat="1">
      <c r="G458" s="10"/>
    </row>
    <row r="459" spans="7:7" s="5" customFormat="1">
      <c r="G459" s="10"/>
    </row>
    <row r="460" spans="7:7" s="5" customFormat="1">
      <c r="G460" s="10"/>
    </row>
    <row r="461" spans="7:7" s="5" customFormat="1">
      <c r="G461" s="10"/>
    </row>
    <row r="462" spans="7:7" s="5" customFormat="1">
      <c r="G462" s="10"/>
    </row>
    <row r="463" spans="7:7" s="5" customFormat="1">
      <c r="G463" s="10"/>
    </row>
    <row r="464" spans="7:7" s="5" customFormat="1">
      <c r="G464" s="10"/>
    </row>
    <row r="465" spans="7:7" s="5" customFormat="1">
      <c r="G465" s="10"/>
    </row>
    <row r="466" spans="7:7" s="5" customFormat="1">
      <c r="G466" s="10"/>
    </row>
    <row r="467" spans="7:7" s="5" customFormat="1">
      <c r="G467" s="10"/>
    </row>
    <row r="468" spans="7:7" s="5" customFormat="1">
      <c r="G468" s="10"/>
    </row>
    <row r="469" spans="7:7" s="5" customFormat="1">
      <c r="G469" s="10"/>
    </row>
    <row r="470" spans="7:7" s="5" customFormat="1">
      <c r="G470" s="10"/>
    </row>
    <row r="471" spans="7:7" s="5" customFormat="1">
      <c r="G471" s="10"/>
    </row>
    <row r="472" spans="7:7" s="5" customFormat="1">
      <c r="G472" s="10"/>
    </row>
    <row r="473" spans="7:7" s="5" customFormat="1">
      <c r="G473" s="10"/>
    </row>
    <row r="474" spans="7:7" s="5" customFormat="1">
      <c r="G474" s="10"/>
    </row>
    <row r="475" spans="7:7" s="5" customFormat="1">
      <c r="G475" s="10"/>
    </row>
    <row r="476" spans="7:7" s="5" customFormat="1">
      <c r="G476" s="10"/>
    </row>
    <row r="477" spans="7:7" s="5" customFormat="1">
      <c r="G477" s="10"/>
    </row>
    <row r="478" spans="7:7" s="5" customFormat="1">
      <c r="G478" s="10"/>
    </row>
    <row r="479" spans="7:7" s="5" customFormat="1">
      <c r="G479" s="10"/>
    </row>
    <row r="480" spans="7:7" s="5" customFormat="1">
      <c r="G480" s="10"/>
    </row>
    <row r="481" spans="7:7" s="5" customFormat="1">
      <c r="G481" s="10"/>
    </row>
    <row r="482" spans="7:7" s="5" customFormat="1">
      <c r="G482" s="10"/>
    </row>
    <row r="483" spans="7:7" s="5" customFormat="1">
      <c r="G483" s="10"/>
    </row>
    <row r="484" spans="7:7" s="5" customFormat="1">
      <c r="G484" s="10"/>
    </row>
    <row r="485" spans="7:7" s="5" customFormat="1">
      <c r="G485" s="10"/>
    </row>
    <row r="486" spans="7:7" s="5" customFormat="1">
      <c r="G486" s="10"/>
    </row>
    <row r="487" spans="7:7" s="5" customFormat="1">
      <c r="G487" s="10"/>
    </row>
    <row r="488" spans="7:7" s="5" customFormat="1">
      <c r="G488" s="10"/>
    </row>
    <row r="489" spans="7:7" s="5" customFormat="1">
      <c r="G489" s="10"/>
    </row>
    <row r="490" spans="7:7" s="5" customFormat="1">
      <c r="G490" s="10"/>
    </row>
    <row r="491" spans="7:7" s="5" customFormat="1">
      <c r="G491" s="10"/>
    </row>
    <row r="492" spans="7:7" s="5" customFormat="1">
      <c r="G492" s="10"/>
    </row>
    <row r="493" spans="7:7" s="5" customFormat="1">
      <c r="G493" s="10"/>
    </row>
    <row r="494" spans="7:7" s="5" customFormat="1">
      <c r="G494" s="10"/>
    </row>
    <row r="495" spans="7:7" s="5" customFormat="1">
      <c r="G495" s="10"/>
    </row>
    <row r="496" spans="7:7" s="5" customFormat="1">
      <c r="G496" s="10"/>
    </row>
    <row r="497" spans="7:7" s="5" customFormat="1">
      <c r="G497" s="10"/>
    </row>
    <row r="498" spans="7:7" s="5" customFormat="1">
      <c r="G498" s="10"/>
    </row>
    <row r="499" spans="7:7" s="5" customFormat="1">
      <c r="G499" s="10"/>
    </row>
    <row r="500" spans="7:7" s="5" customFormat="1">
      <c r="G500" s="10"/>
    </row>
    <row r="501" spans="7:7" s="5" customFormat="1">
      <c r="G501" s="10"/>
    </row>
    <row r="502" spans="7:7" s="5" customFormat="1">
      <c r="G502" s="10"/>
    </row>
    <row r="503" spans="7:7" s="5" customFormat="1">
      <c r="G503" s="10"/>
    </row>
    <row r="504" spans="7:7" s="5" customFormat="1">
      <c r="G504" s="10"/>
    </row>
    <row r="505" spans="7:7" s="5" customFormat="1">
      <c r="G505" s="10"/>
    </row>
    <row r="506" spans="7:7" s="5" customFormat="1">
      <c r="G506" s="10"/>
    </row>
    <row r="507" spans="7:7" s="5" customFormat="1">
      <c r="G507" s="10"/>
    </row>
    <row r="508" spans="7:7" s="5" customFormat="1">
      <c r="G508" s="10"/>
    </row>
    <row r="509" spans="7:7" s="5" customFormat="1">
      <c r="G509" s="10"/>
    </row>
    <row r="510" spans="7:7" s="5" customFormat="1">
      <c r="G510" s="10"/>
    </row>
    <row r="511" spans="7:7" s="5" customFormat="1">
      <c r="G511" s="10"/>
    </row>
    <row r="512" spans="7:7" s="5" customFormat="1">
      <c r="G512" s="10"/>
    </row>
    <row r="513" spans="7:7" s="5" customFormat="1">
      <c r="G513" s="10"/>
    </row>
    <row r="514" spans="7:7" s="5" customFormat="1">
      <c r="G514" s="10"/>
    </row>
    <row r="515" spans="7:7" s="5" customFormat="1">
      <c r="G515" s="10"/>
    </row>
    <row r="516" spans="7:7" s="5" customFormat="1">
      <c r="G516" s="10"/>
    </row>
    <row r="517" spans="7:7" s="5" customFormat="1">
      <c r="G517" s="10"/>
    </row>
    <row r="518" spans="7:7" s="5" customFormat="1">
      <c r="G518" s="10"/>
    </row>
    <row r="519" spans="7:7" s="5" customFormat="1">
      <c r="G519" s="10"/>
    </row>
    <row r="520" spans="7:7" s="5" customFormat="1">
      <c r="G520" s="10"/>
    </row>
    <row r="521" spans="7:7" s="5" customFormat="1">
      <c r="G521" s="10"/>
    </row>
    <row r="522" spans="7:7" s="5" customFormat="1">
      <c r="G522" s="10"/>
    </row>
    <row r="523" spans="7:7" s="5" customFormat="1">
      <c r="G523" s="10"/>
    </row>
    <row r="524" spans="7:7" s="5" customFormat="1">
      <c r="G524" s="10"/>
    </row>
    <row r="525" spans="7:7" s="5" customFormat="1">
      <c r="G525" s="10"/>
    </row>
    <row r="526" spans="7:7" s="5" customFormat="1">
      <c r="G526" s="10"/>
    </row>
    <row r="527" spans="7:7" s="5" customFormat="1">
      <c r="G527" s="10"/>
    </row>
    <row r="528" spans="7:7" s="5" customFormat="1">
      <c r="G528" s="10"/>
    </row>
    <row r="529" spans="7:7" s="5" customFormat="1">
      <c r="G529" s="10"/>
    </row>
    <row r="530" spans="7:7" s="5" customFormat="1">
      <c r="G530" s="10"/>
    </row>
    <row r="531" spans="7:7" s="5" customFormat="1">
      <c r="G531" s="10"/>
    </row>
    <row r="532" spans="7:7" s="5" customFormat="1">
      <c r="G532" s="10"/>
    </row>
    <row r="533" spans="7:7" s="5" customFormat="1">
      <c r="G533" s="10"/>
    </row>
    <row r="534" spans="7:7" s="5" customFormat="1">
      <c r="G534" s="10"/>
    </row>
    <row r="535" spans="7:7" s="5" customFormat="1">
      <c r="G535" s="10"/>
    </row>
    <row r="536" spans="7:7" s="5" customFormat="1">
      <c r="G536" s="10"/>
    </row>
    <row r="537" spans="7:7" s="5" customFormat="1">
      <c r="G537" s="10"/>
    </row>
    <row r="538" spans="7:7" s="5" customFormat="1">
      <c r="G538" s="10"/>
    </row>
    <row r="539" spans="7:7" s="5" customFormat="1">
      <c r="G539" s="10"/>
    </row>
    <row r="540" spans="7:7" s="5" customFormat="1">
      <c r="G540" s="10"/>
    </row>
    <row r="541" spans="7:7" s="5" customFormat="1">
      <c r="G541" s="10"/>
    </row>
    <row r="542" spans="7:7" s="5" customFormat="1">
      <c r="G542" s="10"/>
    </row>
    <row r="543" spans="7:7" s="5" customFormat="1">
      <c r="G543" s="10"/>
    </row>
    <row r="544" spans="7:7" s="5" customFormat="1">
      <c r="G544" s="10"/>
    </row>
    <row r="545" spans="7:7" s="5" customFormat="1">
      <c r="G545" s="10"/>
    </row>
    <row r="546" spans="7:7" s="5" customFormat="1">
      <c r="G546" s="10"/>
    </row>
    <row r="547" spans="7:7" s="5" customFormat="1">
      <c r="G547" s="10"/>
    </row>
    <row r="548" spans="7:7" s="5" customFormat="1">
      <c r="G548" s="10"/>
    </row>
    <row r="549" spans="7:7" s="5" customFormat="1">
      <c r="G549" s="10"/>
    </row>
    <row r="550" spans="7:7" s="5" customFormat="1">
      <c r="G550" s="10"/>
    </row>
    <row r="551" spans="7:7" s="5" customFormat="1">
      <c r="G551" s="10"/>
    </row>
    <row r="552" spans="7:7" s="5" customFormat="1">
      <c r="G552" s="10"/>
    </row>
    <row r="553" spans="7:7" s="5" customFormat="1">
      <c r="G553" s="10"/>
    </row>
    <row r="554" spans="7:7" s="5" customFormat="1">
      <c r="G554" s="10"/>
    </row>
    <row r="555" spans="7:7" s="5" customFormat="1">
      <c r="G555" s="10"/>
    </row>
    <row r="556" spans="7:7" s="5" customFormat="1">
      <c r="G556" s="10"/>
    </row>
    <row r="557" spans="7:7" s="5" customFormat="1">
      <c r="G557" s="10"/>
    </row>
    <row r="558" spans="7:7" s="5" customFormat="1">
      <c r="G558" s="10"/>
    </row>
    <row r="559" spans="7:7" s="5" customFormat="1">
      <c r="G559" s="10"/>
    </row>
    <row r="560" spans="7:7" s="5" customFormat="1">
      <c r="G560" s="10"/>
    </row>
    <row r="561" spans="7:7" s="5" customFormat="1">
      <c r="G561" s="10"/>
    </row>
    <row r="562" spans="7:7" s="5" customFormat="1">
      <c r="G562" s="10"/>
    </row>
    <row r="563" spans="7:7" s="5" customFormat="1">
      <c r="G563" s="10"/>
    </row>
    <row r="564" spans="7:7" s="5" customFormat="1">
      <c r="G564" s="10"/>
    </row>
    <row r="565" spans="7:7" s="5" customFormat="1">
      <c r="G565" s="10"/>
    </row>
    <row r="566" spans="7:7" s="5" customFormat="1">
      <c r="G566" s="10"/>
    </row>
    <row r="567" spans="7:7" s="5" customFormat="1">
      <c r="G567" s="10"/>
    </row>
    <row r="568" spans="7:7" s="5" customFormat="1">
      <c r="G568" s="10"/>
    </row>
    <row r="569" spans="7:7" s="5" customFormat="1">
      <c r="G569" s="10"/>
    </row>
    <row r="570" spans="7:7" s="5" customFormat="1">
      <c r="G570" s="10"/>
    </row>
    <row r="571" spans="7:7" s="5" customFormat="1">
      <c r="G571" s="10"/>
    </row>
    <row r="572" spans="7:7" s="5" customFormat="1">
      <c r="G572" s="10"/>
    </row>
    <row r="573" spans="7:7" s="5" customFormat="1">
      <c r="G573" s="10"/>
    </row>
    <row r="574" spans="7:7" s="5" customFormat="1">
      <c r="G574" s="10"/>
    </row>
    <row r="575" spans="7:7" s="5" customFormat="1">
      <c r="G575" s="10"/>
    </row>
    <row r="576" spans="7:7" s="5" customFormat="1">
      <c r="G576" s="10"/>
    </row>
    <row r="577" spans="7:7" s="5" customFormat="1">
      <c r="G577" s="10"/>
    </row>
    <row r="578" spans="7:7" s="5" customFormat="1">
      <c r="G578" s="10"/>
    </row>
    <row r="579" spans="7:7" s="5" customFormat="1">
      <c r="G579" s="10"/>
    </row>
    <row r="580" spans="7:7" s="5" customFormat="1">
      <c r="G580" s="10"/>
    </row>
    <row r="581" spans="7:7" s="5" customFormat="1">
      <c r="G581" s="10"/>
    </row>
    <row r="582" spans="7:7" s="5" customFormat="1">
      <c r="G582" s="10"/>
    </row>
    <row r="583" spans="7:7" s="5" customFormat="1">
      <c r="G583" s="10"/>
    </row>
    <row r="584" spans="7:7" s="5" customFormat="1">
      <c r="G584" s="10"/>
    </row>
    <row r="585" spans="7:7" s="5" customFormat="1">
      <c r="G585" s="10"/>
    </row>
    <row r="586" spans="7:7" s="5" customFormat="1">
      <c r="G586" s="10"/>
    </row>
    <row r="587" spans="7:7" s="5" customFormat="1">
      <c r="G587" s="10"/>
    </row>
    <row r="588" spans="7:7" s="5" customFormat="1">
      <c r="G588" s="10"/>
    </row>
    <row r="589" spans="7:7" s="5" customFormat="1">
      <c r="G589" s="10"/>
    </row>
    <row r="590" spans="7:7" s="5" customFormat="1">
      <c r="G590" s="10"/>
    </row>
    <row r="591" spans="7:7" s="5" customFormat="1">
      <c r="G591" s="10"/>
    </row>
    <row r="592" spans="7:7" s="5" customFormat="1">
      <c r="G592" s="10"/>
    </row>
    <row r="593" spans="7:7" s="5" customFormat="1">
      <c r="G593" s="10"/>
    </row>
    <row r="594" spans="7:7" s="5" customFormat="1">
      <c r="G594" s="10"/>
    </row>
    <row r="595" spans="7:7" s="5" customFormat="1">
      <c r="G595" s="10"/>
    </row>
    <row r="596" spans="7:7" s="5" customFormat="1">
      <c r="G596" s="10"/>
    </row>
    <row r="597" spans="7:7" s="5" customFormat="1">
      <c r="G597" s="10"/>
    </row>
    <row r="598" spans="7:7" s="5" customFormat="1">
      <c r="G598" s="10"/>
    </row>
    <row r="599" spans="7:7" s="5" customFormat="1">
      <c r="G599" s="10"/>
    </row>
    <row r="600" spans="7:7" s="5" customFormat="1">
      <c r="G600" s="10"/>
    </row>
    <row r="601" spans="7:7" s="5" customFormat="1">
      <c r="G601" s="10"/>
    </row>
    <row r="602" spans="7:7" s="5" customFormat="1">
      <c r="G602" s="10"/>
    </row>
    <row r="603" spans="7:7" s="5" customFormat="1">
      <c r="G603" s="10"/>
    </row>
    <row r="604" spans="7:7" s="5" customFormat="1">
      <c r="G604" s="10"/>
    </row>
    <row r="605" spans="7:7" s="5" customFormat="1">
      <c r="G605" s="10"/>
    </row>
    <row r="606" spans="7:7" s="5" customFormat="1">
      <c r="G606" s="10"/>
    </row>
    <row r="607" spans="7:7" s="5" customFormat="1">
      <c r="G607" s="10"/>
    </row>
    <row r="608" spans="7:7" s="5" customFormat="1">
      <c r="G608" s="10"/>
    </row>
    <row r="609" spans="7:7" s="5" customFormat="1">
      <c r="G609" s="10"/>
    </row>
    <row r="610" spans="7:7" s="5" customFormat="1">
      <c r="G610" s="10"/>
    </row>
    <row r="611" spans="7:7" s="5" customFormat="1">
      <c r="G611" s="10"/>
    </row>
    <row r="612" spans="7:7" s="5" customFormat="1">
      <c r="G612" s="10"/>
    </row>
    <row r="613" spans="7:7" s="5" customFormat="1">
      <c r="G613" s="10"/>
    </row>
    <row r="614" spans="7:7" s="5" customFormat="1">
      <c r="G614" s="10"/>
    </row>
    <row r="615" spans="7:7" s="5" customFormat="1">
      <c r="G615" s="10"/>
    </row>
    <row r="616" spans="7:7" s="5" customFormat="1">
      <c r="G616" s="10"/>
    </row>
    <row r="617" spans="7:7" s="5" customFormat="1">
      <c r="G617" s="10"/>
    </row>
    <row r="618" spans="7:7" s="5" customFormat="1">
      <c r="G618" s="10"/>
    </row>
    <row r="619" spans="7:7" s="5" customFormat="1">
      <c r="G619" s="10"/>
    </row>
    <row r="620" spans="7:7" s="5" customFormat="1">
      <c r="G620" s="10"/>
    </row>
    <row r="621" spans="7:7" s="5" customFormat="1">
      <c r="G621" s="10"/>
    </row>
    <row r="622" spans="7:7" s="5" customFormat="1">
      <c r="G622" s="10"/>
    </row>
    <row r="623" spans="7:7" s="5" customFormat="1">
      <c r="G623" s="10"/>
    </row>
    <row r="624" spans="7:7" s="5" customFormat="1">
      <c r="G624" s="10"/>
    </row>
    <row r="625" spans="7:7" s="5" customFormat="1">
      <c r="G625" s="10"/>
    </row>
    <row r="626" spans="7:7" s="5" customFormat="1">
      <c r="G626" s="10"/>
    </row>
    <row r="627" spans="7:7" s="5" customFormat="1">
      <c r="G627" s="10"/>
    </row>
    <row r="628" spans="7:7" s="5" customFormat="1">
      <c r="G628" s="10"/>
    </row>
    <row r="629" spans="7:7" s="5" customFormat="1">
      <c r="G629" s="10"/>
    </row>
    <row r="630" spans="7:7" s="5" customFormat="1">
      <c r="G630" s="10"/>
    </row>
    <row r="631" spans="7:7" s="5" customFormat="1">
      <c r="G631" s="10"/>
    </row>
    <row r="632" spans="7:7" s="5" customFormat="1">
      <c r="G632" s="10"/>
    </row>
    <row r="633" spans="7:7" s="5" customFormat="1">
      <c r="G633" s="10"/>
    </row>
    <row r="634" spans="7:7" s="5" customFormat="1">
      <c r="G634" s="10"/>
    </row>
    <row r="635" spans="7:7" s="5" customFormat="1">
      <c r="G635" s="10"/>
    </row>
    <row r="636" spans="7:7" s="5" customFormat="1">
      <c r="G636" s="10"/>
    </row>
    <row r="637" spans="7:7" s="5" customFormat="1">
      <c r="G637" s="10"/>
    </row>
    <row r="638" spans="7:7" s="5" customFormat="1">
      <c r="G638" s="10"/>
    </row>
    <row r="639" spans="7:7" s="5" customFormat="1">
      <c r="G639" s="10"/>
    </row>
    <row r="640" spans="7:7" s="5" customFormat="1">
      <c r="G640" s="10"/>
    </row>
    <row r="641" spans="7:7" s="5" customFormat="1">
      <c r="G641" s="10"/>
    </row>
    <row r="642" spans="7:7" s="5" customFormat="1">
      <c r="G642" s="10"/>
    </row>
    <row r="643" spans="7:7" s="5" customFormat="1">
      <c r="G643" s="10"/>
    </row>
    <row r="644" spans="7:7" s="5" customFormat="1">
      <c r="G644" s="10"/>
    </row>
    <row r="645" spans="7:7" s="5" customFormat="1">
      <c r="G645" s="10"/>
    </row>
    <row r="646" spans="7:7" s="5" customFormat="1">
      <c r="G646" s="10"/>
    </row>
    <row r="647" spans="7:7" s="5" customFormat="1">
      <c r="G647" s="10"/>
    </row>
    <row r="648" spans="7:7" s="5" customFormat="1">
      <c r="G648" s="10"/>
    </row>
    <row r="649" spans="7:7" s="5" customFormat="1">
      <c r="G649" s="10"/>
    </row>
    <row r="650" spans="7:7" s="5" customFormat="1">
      <c r="G650" s="10"/>
    </row>
    <row r="651" spans="7:7" s="5" customFormat="1">
      <c r="G651" s="10"/>
    </row>
    <row r="652" spans="7:7" s="5" customFormat="1">
      <c r="G652" s="10"/>
    </row>
    <row r="653" spans="7:7" s="5" customFormat="1">
      <c r="G653" s="10"/>
    </row>
    <row r="654" spans="7:7" s="5" customFormat="1">
      <c r="G654" s="10"/>
    </row>
    <row r="655" spans="7:7" s="5" customFormat="1">
      <c r="G655" s="10"/>
    </row>
    <row r="656" spans="7:7" s="5" customFormat="1">
      <c r="G656" s="10"/>
    </row>
    <row r="657" spans="7:7" s="5" customFormat="1">
      <c r="G657" s="10"/>
    </row>
    <row r="658" spans="7:7" s="5" customFormat="1">
      <c r="G658" s="10"/>
    </row>
    <row r="659" spans="7:7" s="5" customFormat="1">
      <c r="G659" s="10"/>
    </row>
    <row r="660" spans="7:7" s="5" customFormat="1">
      <c r="G660" s="10"/>
    </row>
    <row r="661" spans="7:7" s="5" customFormat="1">
      <c r="G661" s="10"/>
    </row>
    <row r="662" spans="7:7" s="5" customFormat="1">
      <c r="G662" s="10"/>
    </row>
    <row r="663" spans="7:7" s="5" customFormat="1">
      <c r="G663" s="10"/>
    </row>
    <row r="664" spans="7:7" s="5" customFormat="1">
      <c r="G664" s="10"/>
    </row>
    <row r="665" spans="7:7" s="5" customFormat="1">
      <c r="G665" s="10"/>
    </row>
    <row r="666" spans="7:7" s="5" customFormat="1">
      <c r="G666" s="10"/>
    </row>
    <row r="667" spans="7:7" s="5" customFormat="1">
      <c r="G667" s="10"/>
    </row>
    <row r="668" spans="7:7" s="5" customFormat="1">
      <c r="G668" s="10"/>
    </row>
    <row r="669" spans="7:7" s="5" customFormat="1">
      <c r="G669" s="10"/>
    </row>
    <row r="670" spans="7:7" s="5" customFormat="1">
      <c r="G670" s="10"/>
    </row>
    <row r="671" spans="7:7" s="5" customFormat="1">
      <c r="G671" s="10"/>
    </row>
    <row r="672" spans="7:7" s="5" customFormat="1">
      <c r="G672" s="10"/>
    </row>
    <row r="673" spans="7:7" s="5" customFormat="1">
      <c r="G673" s="10"/>
    </row>
    <row r="674" spans="7:7" s="5" customFormat="1">
      <c r="G674" s="10"/>
    </row>
    <row r="675" spans="7:7" s="5" customFormat="1">
      <c r="G675" s="10"/>
    </row>
    <row r="676" spans="7:7" s="5" customFormat="1">
      <c r="G676" s="10"/>
    </row>
    <row r="677" spans="7:7" s="5" customFormat="1">
      <c r="G677" s="10"/>
    </row>
    <row r="678" spans="7:7" s="5" customFormat="1">
      <c r="G678" s="10"/>
    </row>
    <row r="679" spans="7:7" s="5" customFormat="1">
      <c r="G679" s="10"/>
    </row>
    <row r="680" spans="7:7" s="5" customFormat="1">
      <c r="G680" s="10"/>
    </row>
    <row r="681" spans="7:7" s="5" customFormat="1">
      <c r="G681" s="10"/>
    </row>
    <row r="682" spans="7:7" s="5" customFormat="1">
      <c r="G682" s="10"/>
    </row>
    <row r="683" spans="7:7" s="5" customFormat="1">
      <c r="G683" s="10"/>
    </row>
    <row r="684" spans="7:7" s="5" customFormat="1">
      <c r="G684" s="10"/>
    </row>
    <row r="685" spans="7:7" s="5" customFormat="1">
      <c r="G685" s="10"/>
    </row>
    <row r="686" spans="7:7" s="5" customFormat="1">
      <c r="G686" s="10"/>
    </row>
    <row r="687" spans="7:7" s="5" customFormat="1">
      <c r="G687" s="10"/>
    </row>
    <row r="688" spans="7:7" s="5" customFormat="1">
      <c r="G688" s="10"/>
    </row>
    <row r="689" spans="7:7" s="5" customFormat="1">
      <c r="G689" s="10"/>
    </row>
    <row r="690" spans="7:7" s="5" customFormat="1">
      <c r="G690" s="10"/>
    </row>
    <row r="691" spans="7:7" s="5" customFormat="1">
      <c r="G691" s="10"/>
    </row>
    <row r="692" spans="7:7" s="5" customFormat="1">
      <c r="G692" s="10"/>
    </row>
    <row r="693" spans="7:7" s="5" customFormat="1">
      <c r="G693" s="10"/>
    </row>
    <row r="694" spans="7:7" s="5" customFormat="1">
      <c r="G694" s="10"/>
    </row>
    <row r="695" spans="7:7" s="5" customFormat="1">
      <c r="G695" s="10"/>
    </row>
    <row r="696" spans="7:7" s="5" customFormat="1">
      <c r="G696" s="10"/>
    </row>
    <row r="697" spans="7:7" s="5" customFormat="1">
      <c r="G697" s="10"/>
    </row>
    <row r="698" spans="7:7" s="5" customFormat="1">
      <c r="G698" s="10"/>
    </row>
    <row r="699" spans="7:7" s="5" customFormat="1">
      <c r="G699" s="10"/>
    </row>
    <row r="700" spans="7:7" s="5" customFormat="1">
      <c r="G700" s="10"/>
    </row>
    <row r="701" spans="7:7" s="5" customFormat="1">
      <c r="G701" s="10"/>
    </row>
    <row r="702" spans="7:7" s="5" customFormat="1">
      <c r="G702" s="10"/>
    </row>
    <row r="703" spans="7:7" s="5" customFormat="1">
      <c r="G703" s="10"/>
    </row>
    <row r="704" spans="7:7" s="5" customFormat="1">
      <c r="G704" s="10"/>
    </row>
    <row r="705" spans="7:7" s="5" customFormat="1">
      <c r="G705" s="10"/>
    </row>
    <row r="706" spans="7:7" s="5" customFormat="1">
      <c r="G706" s="10"/>
    </row>
    <row r="707" spans="7:7" s="5" customFormat="1">
      <c r="G707" s="10"/>
    </row>
    <row r="708" spans="7:7" s="5" customFormat="1">
      <c r="G708" s="10"/>
    </row>
    <row r="709" spans="7:7" s="5" customFormat="1">
      <c r="G709" s="10"/>
    </row>
    <row r="710" spans="7:7" s="5" customFormat="1">
      <c r="G710" s="10"/>
    </row>
    <row r="711" spans="7:7" s="5" customFormat="1">
      <c r="G711" s="10"/>
    </row>
    <row r="712" spans="7:7" s="5" customFormat="1">
      <c r="G712" s="10"/>
    </row>
    <row r="713" spans="7:7" s="5" customFormat="1">
      <c r="G713" s="10"/>
    </row>
    <row r="714" spans="7:7" s="5" customFormat="1">
      <c r="G714" s="10"/>
    </row>
    <row r="715" spans="7:7" s="5" customFormat="1">
      <c r="G715" s="10"/>
    </row>
    <row r="716" spans="7:7" s="5" customFormat="1">
      <c r="G716" s="10"/>
    </row>
    <row r="717" spans="7:7" s="5" customFormat="1">
      <c r="G717" s="10"/>
    </row>
    <row r="718" spans="7:7" s="5" customFormat="1">
      <c r="G718" s="10"/>
    </row>
    <row r="719" spans="7:7" s="5" customFormat="1">
      <c r="G719" s="10"/>
    </row>
    <row r="720" spans="7:7" s="5" customFormat="1">
      <c r="G720" s="10"/>
    </row>
    <row r="721" spans="7:7" s="5" customFormat="1">
      <c r="G721" s="10"/>
    </row>
    <row r="722" spans="7:7" s="5" customFormat="1">
      <c r="G722" s="10"/>
    </row>
    <row r="723" spans="7:7" s="5" customFormat="1">
      <c r="G723" s="10"/>
    </row>
    <row r="724" spans="7:7" s="5" customFormat="1">
      <c r="G724" s="10"/>
    </row>
    <row r="725" spans="7:7" s="5" customFormat="1">
      <c r="G725" s="10"/>
    </row>
    <row r="726" spans="7:7" s="5" customFormat="1">
      <c r="G726" s="10"/>
    </row>
    <row r="727" spans="7:7" s="5" customFormat="1">
      <c r="G727" s="10"/>
    </row>
    <row r="728" spans="7:7" s="5" customFormat="1">
      <c r="G728" s="10"/>
    </row>
    <row r="729" spans="7:7" s="5" customFormat="1">
      <c r="G729" s="10"/>
    </row>
    <row r="730" spans="7:7" s="5" customFormat="1">
      <c r="G730" s="10"/>
    </row>
    <row r="731" spans="7:7" s="5" customFormat="1">
      <c r="G731" s="10"/>
    </row>
    <row r="732" spans="7:7" s="5" customFormat="1">
      <c r="G732" s="10"/>
    </row>
    <row r="733" spans="7:7" s="5" customFormat="1">
      <c r="G733" s="10"/>
    </row>
    <row r="734" spans="7:7" s="5" customFormat="1">
      <c r="G734" s="10"/>
    </row>
    <row r="735" spans="7:7" s="5" customFormat="1">
      <c r="G735" s="10"/>
    </row>
    <row r="736" spans="7:7" s="5" customFormat="1">
      <c r="G736" s="10"/>
    </row>
    <row r="737" spans="7:7" s="5" customFormat="1">
      <c r="G737" s="10"/>
    </row>
    <row r="738" spans="7:7" s="5" customFormat="1">
      <c r="G738" s="10"/>
    </row>
    <row r="739" spans="7:7" s="5" customFormat="1">
      <c r="G739" s="10"/>
    </row>
    <row r="740" spans="7:7" s="5" customFormat="1">
      <c r="G740" s="10"/>
    </row>
    <row r="741" spans="7:7" s="5" customFormat="1">
      <c r="G741" s="10"/>
    </row>
    <row r="742" spans="7:7" s="5" customFormat="1">
      <c r="G742" s="10"/>
    </row>
    <row r="743" spans="7:7" s="5" customFormat="1">
      <c r="G743" s="10"/>
    </row>
    <row r="744" spans="7:7" s="5" customFormat="1">
      <c r="G744" s="10"/>
    </row>
    <row r="745" spans="7:7" s="5" customFormat="1">
      <c r="G745" s="10"/>
    </row>
    <row r="746" spans="7:7" s="5" customFormat="1">
      <c r="G746" s="10"/>
    </row>
    <row r="747" spans="7:7" s="5" customFormat="1">
      <c r="G747" s="10"/>
    </row>
    <row r="748" spans="7:7" s="5" customFormat="1">
      <c r="G748" s="10"/>
    </row>
    <row r="749" spans="7:7" s="5" customFormat="1">
      <c r="G749" s="10"/>
    </row>
    <row r="750" spans="7:7" s="5" customFormat="1">
      <c r="G750" s="10"/>
    </row>
    <row r="751" spans="7:7" s="5" customFormat="1">
      <c r="G751" s="10"/>
    </row>
    <row r="752" spans="7:7" s="5" customFormat="1">
      <c r="G752" s="10"/>
    </row>
    <row r="753" spans="7:7" s="5" customFormat="1">
      <c r="G753" s="10"/>
    </row>
    <row r="754" spans="7:7" s="5" customFormat="1">
      <c r="G754" s="10"/>
    </row>
    <row r="755" spans="7:7" s="5" customFormat="1">
      <c r="G755" s="10"/>
    </row>
    <row r="756" spans="7:7" s="5" customFormat="1">
      <c r="G756" s="10"/>
    </row>
    <row r="757" spans="7:7" s="5" customFormat="1">
      <c r="G757" s="10"/>
    </row>
    <row r="758" spans="7:7" s="5" customFormat="1">
      <c r="G758" s="10"/>
    </row>
    <row r="759" spans="7:7" s="5" customFormat="1">
      <c r="G759" s="10"/>
    </row>
    <row r="760" spans="7:7" s="5" customFormat="1">
      <c r="G760" s="10"/>
    </row>
    <row r="761" spans="7:7" s="5" customFormat="1">
      <c r="G761" s="10"/>
    </row>
    <row r="762" spans="7:7" s="5" customFormat="1">
      <c r="G762" s="10"/>
    </row>
    <row r="763" spans="7:7" s="5" customFormat="1">
      <c r="G763" s="10"/>
    </row>
    <row r="764" spans="7:7" s="5" customFormat="1">
      <c r="G764" s="10"/>
    </row>
    <row r="765" spans="7:7" s="5" customFormat="1">
      <c r="G765" s="10"/>
    </row>
    <row r="766" spans="7:7" s="5" customFormat="1">
      <c r="G766" s="10"/>
    </row>
    <row r="767" spans="7:7" s="5" customFormat="1">
      <c r="G767" s="10"/>
    </row>
    <row r="768" spans="7:7" s="5" customFormat="1">
      <c r="G768" s="10"/>
    </row>
  </sheetData>
  <mergeCells count="15">
    <mergeCell ref="M2:O2"/>
    <mergeCell ref="J2:L2"/>
    <mergeCell ref="A1:P1"/>
    <mergeCell ref="P2:P3"/>
    <mergeCell ref="D5:D9"/>
    <mergeCell ref="C5:C9"/>
    <mergeCell ref="B5:B9"/>
    <mergeCell ref="A5:A9"/>
    <mergeCell ref="A2:A3"/>
    <mergeCell ref="B2:B3"/>
    <mergeCell ref="C2:C3"/>
    <mergeCell ref="D2:D3"/>
    <mergeCell ref="E2:E3"/>
    <mergeCell ref="F2:F3"/>
    <mergeCell ref="G2:I2"/>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B59"/>
  <sheetViews>
    <sheetView tabSelected="1" zoomScale="75" zoomScaleNormal="75" workbookViewId="0">
      <selection sqref="A1:P59"/>
    </sheetView>
  </sheetViews>
  <sheetFormatPr baseColWidth="10" defaultColWidth="11" defaultRowHeight="10.199999999999999"/>
  <cols>
    <col min="1" max="1" width="3.21875" style="2" customWidth="1"/>
    <col min="2" max="2" width="18.88671875" style="2" customWidth="1"/>
    <col min="3" max="3" width="13.77734375" style="2" customWidth="1"/>
    <col min="4" max="4" width="8.5546875" style="2" customWidth="1"/>
    <col min="5" max="5" width="3.88671875" style="2" customWidth="1"/>
    <col min="6" max="6" width="45" style="2" customWidth="1"/>
    <col min="7" max="7" width="11.6640625" style="1" customWidth="1"/>
    <col min="8" max="8" width="11.77734375" style="2" bestFit="1" customWidth="1"/>
    <col min="9" max="10" width="11" style="5"/>
    <col min="11" max="12" width="11" style="2"/>
    <col min="13" max="13" width="11.33203125" style="2" bestFit="1" customWidth="1"/>
    <col min="14" max="14" width="11" style="2"/>
    <col min="15" max="15" width="11.33203125" style="2" bestFit="1" customWidth="1"/>
    <col min="16" max="16" width="11.5546875" style="2" bestFit="1" customWidth="1"/>
    <col min="17" max="16384" width="11" style="2"/>
  </cols>
  <sheetData>
    <row r="1" spans="1:28" ht="15" customHeight="1">
      <c r="A1" s="38" t="s">
        <v>133</v>
      </c>
      <c r="B1" s="38"/>
      <c r="C1" s="38"/>
      <c r="D1" s="38"/>
      <c r="E1" s="38"/>
      <c r="F1" s="38"/>
      <c r="G1" s="38"/>
      <c r="H1" s="38"/>
      <c r="I1" s="38"/>
      <c r="J1" s="38"/>
      <c r="K1" s="38"/>
      <c r="L1" s="38"/>
      <c r="M1" s="38"/>
      <c r="N1" s="38"/>
      <c r="O1" s="38"/>
      <c r="P1" s="38"/>
    </row>
    <row r="2" spans="1:28" ht="15" customHeight="1">
      <c r="A2" s="37" t="s">
        <v>0</v>
      </c>
      <c r="B2" s="38" t="s">
        <v>1</v>
      </c>
      <c r="C2" s="38" t="s">
        <v>2</v>
      </c>
      <c r="D2" s="38" t="s">
        <v>3</v>
      </c>
      <c r="E2" s="37" t="s">
        <v>4</v>
      </c>
      <c r="F2" s="38" t="s">
        <v>5</v>
      </c>
      <c r="G2" s="38" t="s">
        <v>120</v>
      </c>
      <c r="H2" s="38"/>
      <c r="I2" s="38"/>
      <c r="J2" s="38" t="s">
        <v>134</v>
      </c>
      <c r="K2" s="38"/>
      <c r="L2" s="38"/>
      <c r="M2" s="38" t="s">
        <v>122</v>
      </c>
      <c r="N2" s="38"/>
      <c r="O2" s="38"/>
      <c r="P2" s="38" t="s">
        <v>121</v>
      </c>
    </row>
    <row r="3" spans="1:28" s="1" customFormat="1" ht="20.399999999999999">
      <c r="A3" s="37"/>
      <c r="B3" s="38"/>
      <c r="C3" s="38"/>
      <c r="D3" s="38"/>
      <c r="E3" s="37"/>
      <c r="F3" s="38"/>
      <c r="G3" s="11" t="s">
        <v>131</v>
      </c>
      <c r="H3" s="11" t="s">
        <v>127</v>
      </c>
      <c r="I3" s="11" t="s">
        <v>128</v>
      </c>
      <c r="J3" s="11" t="s">
        <v>131</v>
      </c>
      <c r="K3" s="11" t="s">
        <v>127</v>
      </c>
      <c r="L3" s="11" t="s">
        <v>128</v>
      </c>
      <c r="M3" s="11" t="s">
        <v>131</v>
      </c>
      <c r="N3" s="11" t="s">
        <v>127</v>
      </c>
      <c r="O3" s="11" t="s">
        <v>128</v>
      </c>
      <c r="P3" s="38"/>
      <c r="Q3" s="2"/>
      <c r="R3" s="2"/>
      <c r="S3" s="2"/>
      <c r="T3" s="2"/>
      <c r="U3" s="2"/>
      <c r="V3" s="2"/>
      <c r="W3" s="2"/>
      <c r="X3" s="2"/>
      <c r="Y3" s="2"/>
      <c r="Z3" s="2"/>
      <c r="AA3" s="2"/>
      <c r="AB3" s="2"/>
    </row>
    <row r="4" spans="1:28" s="3" customFormat="1" ht="98.4" customHeight="1">
      <c r="A4" s="48">
        <v>1</v>
      </c>
      <c r="B4" s="49" t="s">
        <v>11</v>
      </c>
      <c r="C4" s="49" t="s">
        <v>8</v>
      </c>
      <c r="D4" s="49" t="s">
        <v>9</v>
      </c>
      <c r="E4" s="48">
        <v>1</v>
      </c>
      <c r="F4" s="50" t="s">
        <v>64</v>
      </c>
      <c r="G4" s="63">
        <v>1550000</v>
      </c>
      <c r="H4" s="51">
        <f>G4*0.19</f>
        <v>294500</v>
      </c>
      <c r="I4" s="52">
        <f>G4*1.19</f>
        <v>1844500</v>
      </c>
      <c r="J4" s="52">
        <v>1782500</v>
      </c>
      <c r="K4" s="52">
        <f>J4*0.19</f>
        <v>338675</v>
      </c>
      <c r="L4" s="52">
        <f>J4*1.19</f>
        <v>2121175</v>
      </c>
      <c r="M4" s="53">
        <v>1705000</v>
      </c>
      <c r="N4" s="53">
        <f>M4*0.19</f>
        <v>323950</v>
      </c>
      <c r="O4" s="53">
        <f>M4*1.19</f>
        <v>2028950</v>
      </c>
      <c r="P4" s="53">
        <f>(I4+L4+O4)/3</f>
        <v>1998208.3333333333</v>
      </c>
    </row>
    <row r="5" spans="1:28" s="3" customFormat="1" ht="89.4" customHeight="1">
      <c r="A5" s="48">
        <v>2</v>
      </c>
      <c r="B5" s="49" t="s">
        <v>10</v>
      </c>
      <c r="C5" s="49" t="s">
        <v>6</v>
      </c>
      <c r="D5" s="49" t="s">
        <v>7</v>
      </c>
      <c r="E5" s="48">
        <v>1</v>
      </c>
      <c r="F5" s="50" t="s">
        <v>99</v>
      </c>
      <c r="G5" s="63">
        <v>3350000</v>
      </c>
      <c r="H5" s="51">
        <f t="shared" ref="H5:H18" si="0">G5*0.19</f>
        <v>636500</v>
      </c>
      <c r="I5" s="52">
        <f t="shared" ref="I5:I18" si="1">G5*1.19</f>
        <v>3986500</v>
      </c>
      <c r="J5" s="52">
        <v>3852500</v>
      </c>
      <c r="K5" s="52">
        <f t="shared" ref="K5:K18" si="2">J5*0.19</f>
        <v>731975</v>
      </c>
      <c r="L5" s="52">
        <f t="shared" ref="L5:L18" si="3">J5*1.19</f>
        <v>4584475</v>
      </c>
      <c r="M5" s="53">
        <v>3685000</v>
      </c>
      <c r="N5" s="53">
        <f t="shared" ref="N5:N18" si="4">M5*0.19</f>
        <v>700150</v>
      </c>
      <c r="O5" s="53">
        <f t="shared" ref="O5:O18" si="5">M5*1.19</f>
        <v>4385150</v>
      </c>
      <c r="P5" s="53">
        <f t="shared" ref="P5:P18" si="6">(I5+L5+O5)/3</f>
        <v>4318708.333333333</v>
      </c>
    </row>
    <row r="6" spans="1:28" s="3" customFormat="1" ht="91.2" customHeight="1">
      <c r="A6" s="48">
        <v>3</v>
      </c>
      <c r="B6" s="49" t="s">
        <v>16</v>
      </c>
      <c r="C6" s="49" t="s">
        <v>12</v>
      </c>
      <c r="D6" s="49" t="s">
        <v>13</v>
      </c>
      <c r="E6" s="48">
        <v>1</v>
      </c>
      <c r="F6" s="50" t="s">
        <v>89</v>
      </c>
      <c r="G6" s="63">
        <v>3850000</v>
      </c>
      <c r="H6" s="51">
        <f t="shared" si="0"/>
        <v>731500</v>
      </c>
      <c r="I6" s="52">
        <f t="shared" si="1"/>
        <v>4581500</v>
      </c>
      <c r="J6" s="52">
        <v>4427500</v>
      </c>
      <c r="K6" s="52">
        <f t="shared" si="2"/>
        <v>841225</v>
      </c>
      <c r="L6" s="52">
        <f t="shared" si="3"/>
        <v>5268725</v>
      </c>
      <c r="M6" s="53">
        <v>4235000</v>
      </c>
      <c r="N6" s="53">
        <f t="shared" si="4"/>
        <v>804650</v>
      </c>
      <c r="O6" s="53">
        <f t="shared" si="5"/>
        <v>5039650</v>
      </c>
      <c r="P6" s="53">
        <f t="shared" si="6"/>
        <v>4963291.666666667</v>
      </c>
    </row>
    <row r="7" spans="1:28" s="3" customFormat="1" ht="55.2" customHeight="1">
      <c r="A7" s="48">
        <v>4</v>
      </c>
      <c r="B7" s="54" t="s">
        <v>14</v>
      </c>
      <c r="C7" s="55" t="s">
        <v>12</v>
      </c>
      <c r="D7" s="54" t="s">
        <v>15</v>
      </c>
      <c r="E7" s="48">
        <v>1</v>
      </c>
      <c r="F7" s="50" t="s">
        <v>90</v>
      </c>
      <c r="G7" s="63">
        <v>1950000</v>
      </c>
      <c r="H7" s="51">
        <f t="shared" si="0"/>
        <v>370500</v>
      </c>
      <c r="I7" s="52">
        <f t="shared" si="1"/>
        <v>2320500</v>
      </c>
      <c r="J7" s="52">
        <v>2242500</v>
      </c>
      <c r="K7" s="52">
        <f t="shared" si="2"/>
        <v>426075</v>
      </c>
      <c r="L7" s="52">
        <f t="shared" si="3"/>
        <v>2668575</v>
      </c>
      <c r="M7" s="53">
        <v>2145000</v>
      </c>
      <c r="N7" s="53">
        <f t="shared" si="4"/>
        <v>407550</v>
      </c>
      <c r="O7" s="53">
        <f t="shared" si="5"/>
        <v>2552550</v>
      </c>
      <c r="P7" s="53">
        <f t="shared" si="6"/>
        <v>2513875</v>
      </c>
    </row>
    <row r="8" spans="1:28" s="3" customFormat="1" ht="54.6" customHeight="1">
      <c r="A8" s="48">
        <v>5</v>
      </c>
      <c r="B8" s="54" t="s">
        <v>91</v>
      </c>
      <c r="C8" s="54" t="s">
        <v>74</v>
      </c>
      <c r="D8" s="54">
        <v>2400</v>
      </c>
      <c r="E8" s="48">
        <v>1</v>
      </c>
      <c r="F8" s="50" t="s">
        <v>112</v>
      </c>
      <c r="G8" s="63">
        <v>2450000</v>
      </c>
      <c r="H8" s="51">
        <f t="shared" si="0"/>
        <v>465500</v>
      </c>
      <c r="I8" s="52">
        <f t="shared" si="1"/>
        <v>2915500</v>
      </c>
      <c r="J8" s="52">
        <v>2817500</v>
      </c>
      <c r="K8" s="52">
        <f t="shared" si="2"/>
        <v>535325</v>
      </c>
      <c r="L8" s="52">
        <f t="shared" si="3"/>
        <v>3352825</v>
      </c>
      <c r="M8" s="53">
        <v>2695000</v>
      </c>
      <c r="N8" s="53">
        <f t="shared" si="4"/>
        <v>512050</v>
      </c>
      <c r="O8" s="53">
        <f t="shared" si="5"/>
        <v>3207050</v>
      </c>
      <c r="P8" s="53">
        <f t="shared" si="6"/>
        <v>3158458.3333333335</v>
      </c>
    </row>
    <row r="9" spans="1:28" s="3" customFormat="1" ht="55.8" customHeight="1">
      <c r="A9" s="48">
        <v>6</v>
      </c>
      <c r="B9" s="54" t="s">
        <v>92</v>
      </c>
      <c r="C9" s="54" t="s">
        <v>74</v>
      </c>
      <c r="D9" s="54">
        <v>2400</v>
      </c>
      <c r="E9" s="48">
        <v>1</v>
      </c>
      <c r="F9" s="50" t="s">
        <v>112</v>
      </c>
      <c r="G9" s="63">
        <v>2450000</v>
      </c>
      <c r="H9" s="51">
        <f t="shared" si="0"/>
        <v>465500</v>
      </c>
      <c r="I9" s="52">
        <f t="shared" si="1"/>
        <v>2915500</v>
      </c>
      <c r="J9" s="52">
        <v>2817500</v>
      </c>
      <c r="K9" s="52">
        <f t="shared" si="2"/>
        <v>535325</v>
      </c>
      <c r="L9" s="52">
        <f t="shared" si="3"/>
        <v>3352825</v>
      </c>
      <c r="M9" s="53">
        <v>2695000</v>
      </c>
      <c r="N9" s="53">
        <f t="shared" si="4"/>
        <v>512050</v>
      </c>
      <c r="O9" s="53">
        <f t="shared" si="5"/>
        <v>3207050</v>
      </c>
      <c r="P9" s="53">
        <f t="shared" si="6"/>
        <v>3158458.3333333335</v>
      </c>
    </row>
    <row r="10" spans="1:28" s="3" customFormat="1" ht="53.4" customHeight="1">
      <c r="A10" s="48">
        <v>7</v>
      </c>
      <c r="B10" s="54" t="s">
        <v>87</v>
      </c>
      <c r="C10" s="54" t="s">
        <v>74</v>
      </c>
      <c r="D10" s="54">
        <v>2400</v>
      </c>
      <c r="E10" s="48">
        <v>1</v>
      </c>
      <c r="F10" s="50" t="s">
        <v>112</v>
      </c>
      <c r="G10" s="63">
        <v>2450000</v>
      </c>
      <c r="H10" s="51">
        <f t="shared" si="0"/>
        <v>465500</v>
      </c>
      <c r="I10" s="52">
        <f t="shared" si="1"/>
        <v>2915500</v>
      </c>
      <c r="J10" s="52">
        <v>2817500</v>
      </c>
      <c r="K10" s="52">
        <f t="shared" si="2"/>
        <v>535325</v>
      </c>
      <c r="L10" s="52">
        <f t="shared" si="3"/>
        <v>3352825</v>
      </c>
      <c r="M10" s="53">
        <v>2695000</v>
      </c>
      <c r="N10" s="53">
        <f t="shared" si="4"/>
        <v>512050</v>
      </c>
      <c r="O10" s="53">
        <f t="shared" si="5"/>
        <v>3207050</v>
      </c>
      <c r="P10" s="53">
        <f t="shared" si="6"/>
        <v>3158458.3333333335</v>
      </c>
    </row>
    <row r="11" spans="1:28" s="3" customFormat="1" ht="55.2" customHeight="1">
      <c r="A11" s="48">
        <v>8</v>
      </c>
      <c r="B11" s="54" t="s">
        <v>68</v>
      </c>
      <c r="C11" s="54" t="s">
        <v>96</v>
      </c>
      <c r="D11" s="54">
        <v>3140</v>
      </c>
      <c r="E11" s="48">
        <v>1</v>
      </c>
      <c r="F11" s="50" t="s">
        <v>112</v>
      </c>
      <c r="G11" s="63">
        <v>2990000</v>
      </c>
      <c r="H11" s="51">
        <f t="shared" si="0"/>
        <v>568100</v>
      </c>
      <c r="I11" s="52">
        <f t="shared" si="1"/>
        <v>3558100</v>
      </c>
      <c r="J11" s="52">
        <v>3438500</v>
      </c>
      <c r="K11" s="52">
        <f t="shared" si="2"/>
        <v>653315</v>
      </c>
      <c r="L11" s="52">
        <f t="shared" si="3"/>
        <v>4091815</v>
      </c>
      <c r="M11" s="53">
        <v>3289000</v>
      </c>
      <c r="N11" s="53">
        <f t="shared" si="4"/>
        <v>624910</v>
      </c>
      <c r="O11" s="53">
        <f t="shared" si="5"/>
        <v>3913910</v>
      </c>
      <c r="P11" s="53">
        <f t="shared" si="6"/>
        <v>3854608.3333333335</v>
      </c>
    </row>
    <row r="12" spans="1:28" s="3" customFormat="1" ht="40.799999999999997">
      <c r="A12" s="48">
        <v>9</v>
      </c>
      <c r="B12" s="54" t="s">
        <v>93</v>
      </c>
      <c r="C12" s="54" t="s">
        <v>97</v>
      </c>
      <c r="D12" s="54" t="s">
        <v>21</v>
      </c>
      <c r="E12" s="48">
        <v>1</v>
      </c>
      <c r="F12" s="50" t="s">
        <v>98</v>
      </c>
      <c r="G12" s="63">
        <v>750000</v>
      </c>
      <c r="H12" s="51">
        <f t="shared" si="0"/>
        <v>142500</v>
      </c>
      <c r="I12" s="52">
        <f t="shared" si="1"/>
        <v>892500</v>
      </c>
      <c r="J12" s="52">
        <v>862500</v>
      </c>
      <c r="K12" s="52">
        <f t="shared" si="2"/>
        <v>163875</v>
      </c>
      <c r="L12" s="52">
        <f t="shared" si="3"/>
        <v>1026375</v>
      </c>
      <c r="M12" s="53">
        <v>825000</v>
      </c>
      <c r="N12" s="53">
        <f t="shared" si="4"/>
        <v>156750</v>
      </c>
      <c r="O12" s="53">
        <f t="shared" si="5"/>
        <v>981750</v>
      </c>
      <c r="P12" s="53">
        <f t="shared" si="6"/>
        <v>966875</v>
      </c>
    </row>
    <row r="13" spans="1:28" s="3" customFormat="1" ht="54.6" customHeight="1">
      <c r="A13" s="48">
        <v>10</v>
      </c>
      <c r="B13" s="54" t="s">
        <v>94</v>
      </c>
      <c r="C13" s="54" t="s">
        <v>95</v>
      </c>
      <c r="D13" s="54" t="s">
        <v>21</v>
      </c>
      <c r="E13" s="48">
        <v>1</v>
      </c>
      <c r="F13" s="50" t="s">
        <v>98</v>
      </c>
      <c r="G13" s="63">
        <v>750000</v>
      </c>
      <c r="H13" s="51">
        <f t="shared" si="0"/>
        <v>142500</v>
      </c>
      <c r="I13" s="52">
        <f t="shared" si="1"/>
        <v>892500</v>
      </c>
      <c r="J13" s="52">
        <v>862500</v>
      </c>
      <c r="K13" s="52">
        <f t="shared" si="2"/>
        <v>163875</v>
      </c>
      <c r="L13" s="52">
        <f t="shared" si="3"/>
        <v>1026375</v>
      </c>
      <c r="M13" s="53">
        <v>825000</v>
      </c>
      <c r="N13" s="53">
        <f t="shared" si="4"/>
        <v>156750</v>
      </c>
      <c r="O13" s="53">
        <f t="shared" si="5"/>
        <v>981750</v>
      </c>
      <c r="P13" s="53">
        <f t="shared" si="6"/>
        <v>966875</v>
      </c>
    </row>
    <row r="14" spans="1:28" s="3" customFormat="1" ht="123" customHeight="1">
      <c r="A14" s="48">
        <v>11</v>
      </c>
      <c r="B14" s="54" t="s">
        <v>109</v>
      </c>
      <c r="C14" s="54" t="s">
        <v>24</v>
      </c>
      <c r="D14" s="54" t="s">
        <v>21</v>
      </c>
      <c r="E14" s="48"/>
      <c r="F14" s="50" t="s">
        <v>110</v>
      </c>
      <c r="G14" s="63">
        <v>2800000</v>
      </c>
      <c r="H14" s="51">
        <f t="shared" si="0"/>
        <v>532000</v>
      </c>
      <c r="I14" s="52">
        <f t="shared" si="1"/>
        <v>3332000</v>
      </c>
      <c r="J14" s="52">
        <v>3220000</v>
      </c>
      <c r="K14" s="52">
        <f t="shared" si="2"/>
        <v>611800</v>
      </c>
      <c r="L14" s="52">
        <f t="shared" si="3"/>
        <v>3831800</v>
      </c>
      <c r="M14" s="53">
        <v>3080000</v>
      </c>
      <c r="N14" s="53">
        <f t="shared" si="4"/>
        <v>585200</v>
      </c>
      <c r="O14" s="53">
        <f t="shared" si="5"/>
        <v>3665200</v>
      </c>
      <c r="P14" s="53">
        <f t="shared" si="6"/>
        <v>3609666.6666666665</v>
      </c>
    </row>
    <row r="15" spans="1:28" s="3" customFormat="1" ht="118.2" customHeight="1">
      <c r="A15" s="48">
        <v>12</v>
      </c>
      <c r="B15" s="54" t="s">
        <v>108</v>
      </c>
      <c r="C15" s="54" t="s">
        <v>24</v>
      </c>
      <c r="D15" s="54" t="s">
        <v>21</v>
      </c>
      <c r="E15" s="48"/>
      <c r="F15" s="50" t="s">
        <v>110</v>
      </c>
      <c r="G15" s="63">
        <v>2800000</v>
      </c>
      <c r="H15" s="51">
        <f t="shared" si="0"/>
        <v>532000</v>
      </c>
      <c r="I15" s="52">
        <f t="shared" si="1"/>
        <v>3332000</v>
      </c>
      <c r="J15" s="52">
        <v>3220000</v>
      </c>
      <c r="K15" s="52">
        <f t="shared" si="2"/>
        <v>611800</v>
      </c>
      <c r="L15" s="52">
        <f t="shared" si="3"/>
        <v>3831800</v>
      </c>
      <c r="M15" s="53">
        <v>3080000</v>
      </c>
      <c r="N15" s="53">
        <f t="shared" si="4"/>
        <v>585200</v>
      </c>
      <c r="O15" s="53">
        <f t="shared" si="5"/>
        <v>3665200</v>
      </c>
      <c r="P15" s="53">
        <f t="shared" si="6"/>
        <v>3609666.6666666665</v>
      </c>
    </row>
    <row r="16" spans="1:28" s="3" customFormat="1" ht="145.19999999999999" customHeight="1">
      <c r="A16" s="48">
        <v>13</v>
      </c>
      <c r="B16" s="54" t="s">
        <v>20</v>
      </c>
      <c r="C16" s="54" t="s">
        <v>17</v>
      </c>
      <c r="D16" s="54" t="s">
        <v>18</v>
      </c>
      <c r="E16" s="48">
        <v>1</v>
      </c>
      <c r="F16" s="50" t="s">
        <v>102</v>
      </c>
      <c r="G16" s="63">
        <v>3100000</v>
      </c>
      <c r="H16" s="51">
        <f t="shared" si="0"/>
        <v>589000</v>
      </c>
      <c r="I16" s="52">
        <f t="shared" si="1"/>
        <v>3689000</v>
      </c>
      <c r="J16" s="52">
        <v>3565000</v>
      </c>
      <c r="K16" s="52">
        <f t="shared" si="2"/>
        <v>677350</v>
      </c>
      <c r="L16" s="52">
        <f t="shared" si="3"/>
        <v>4242350</v>
      </c>
      <c r="M16" s="53">
        <v>3410000</v>
      </c>
      <c r="N16" s="53">
        <f t="shared" si="4"/>
        <v>647900</v>
      </c>
      <c r="O16" s="53">
        <f t="shared" si="5"/>
        <v>4057900</v>
      </c>
      <c r="P16" s="53">
        <f t="shared" si="6"/>
        <v>3996416.6666666665</v>
      </c>
    </row>
    <row r="17" spans="1:16" s="3" customFormat="1" ht="141.6" customHeight="1">
      <c r="A17" s="48">
        <v>14</v>
      </c>
      <c r="B17" s="54" t="s">
        <v>20</v>
      </c>
      <c r="C17" s="54" t="s">
        <v>17</v>
      </c>
      <c r="D17" s="54" t="s">
        <v>18</v>
      </c>
      <c r="E17" s="48">
        <v>1</v>
      </c>
      <c r="F17" s="50" t="s">
        <v>102</v>
      </c>
      <c r="G17" s="63">
        <v>3100000</v>
      </c>
      <c r="H17" s="51">
        <f t="shared" si="0"/>
        <v>589000</v>
      </c>
      <c r="I17" s="52">
        <f t="shared" si="1"/>
        <v>3689000</v>
      </c>
      <c r="J17" s="52">
        <v>3565000</v>
      </c>
      <c r="K17" s="52">
        <f t="shared" si="2"/>
        <v>677350</v>
      </c>
      <c r="L17" s="52">
        <f t="shared" si="3"/>
        <v>4242350</v>
      </c>
      <c r="M17" s="53">
        <v>3410000</v>
      </c>
      <c r="N17" s="53">
        <f t="shared" si="4"/>
        <v>647900</v>
      </c>
      <c r="O17" s="53">
        <f t="shared" si="5"/>
        <v>4057900</v>
      </c>
      <c r="P17" s="53">
        <f t="shared" si="6"/>
        <v>3996416.6666666665</v>
      </c>
    </row>
    <row r="18" spans="1:16" s="3" customFormat="1" ht="139.19999999999999" customHeight="1">
      <c r="A18" s="48">
        <v>15</v>
      </c>
      <c r="B18" s="54" t="s">
        <v>20</v>
      </c>
      <c r="C18" s="54" t="s">
        <v>17</v>
      </c>
      <c r="D18" s="54" t="s">
        <v>18</v>
      </c>
      <c r="E18" s="48">
        <v>1</v>
      </c>
      <c r="F18" s="50" t="s">
        <v>102</v>
      </c>
      <c r="G18" s="63">
        <v>3100000</v>
      </c>
      <c r="H18" s="51">
        <f t="shared" si="0"/>
        <v>589000</v>
      </c>
      <c r="I18" s="52">
        <f t="shared" si="1"/>
        <v>3689000</v>
      </c>
      <c r="J18" s="52">
        <v>3565000</v>
      </c>
      <c r="K18" s="52">
        <f t="shared" si="2"/>
        <v>677350</v>
      </c>
      <c r="L18" s="52">
        <f t="shared" si="3"/>
        <v>4242350</v>
      </c>
      <c r="M18" s="53">
        <v>3410000</v>
      </c>
      <c r="N18" s="53">
        <f t="shared" si="4"/>
        <v>647900</v>
      </c>
      <c r="O18" s="53">
        <f t="shared" si="5"/>
        <v>4057900</v>
      </c>
      <c r="P18" s="53">
        <f t="shared" si="6"/>
        <v>3996416.6666666665</v>
      </c>
    </row>
    <row r="19" spans="1:16" s="3" customFormat="1">
      <c r="A19" s="64" t="s">
        <v>88</v>
      </c>
      <c r="B19" s="64"/>
      <c r="C19" s="64"/>
      <c r="D19" s="64"/>
      <c r="E19" s="64"/>
      <c r="F19" s="64"/>
      <c r="G19" s="64"/>
      <c r="H19" s="64"/>
      <c r="I19" s="64"/>
      <c r="J19" s="64"/>
      <c r="K19" s="64"/>
      <c r="L19" s="64"/>
      <c r="M19" s="64"/>
      <c r="N19" s="64"/>
      <c r="O19" s="64"/>
      <c r="P19" s="64"/>
    </row>
    <row r="20" spans="1:16" s="3" customFormat="1" ht="54.6" customHeight="1">
      <c r="A20" s="65">
        <v>16</v>
      </c>
      <c r="B20" s="66" t="s">
        <v>22</v>
      </c>
      <c r="C20" s="66" t="s">
        <v>23</v>
      </c>
      <c r="D20" s="66" t="s">
        <v>26</v>
      </c>
      <c r="E20" s="48">
        <v>1</v>
      </c>
      <c r="F20" s="67" t="s">
        <v>152</v>
      </c>
      <c r="G20" s="63">
        <v>1550000</v>
      </c>
      <c r="H20" s="58">
        <f>G20*0.19</f>
        <v>294500</v>
      </c>
      <c r="I20" s="52">
        <f>G20*1.19</f>
        <v>1844500</v>
      </c>
      <c r="J20" s="52">
        <v>1782500</v>
      </c>
      <c r="K20" s="52">
        <f>J20*0.19</f>
        <v>338675</v>
      </c>
      <c r="L20" s="52">
        <f>J20*1.19</f>
        <v>2121175</v>
      </c>
      <c r="M20" s="53">
        <v>1705000</v>
      </c>
      <c r="N20" s="53">
        <f>M20*0.19</f>
        <v>323950</v>
      </c>
      <c r="O20" s="53">
        <f>M20*1.19</f>
        <v>2028950</v>
      </c>
      <c r="P20" s="53">
        <f>(I20+L20+O20)/3</f>
        <v>1998208.3333333333</v>
      </c>
    </row>
    <row r="21" spans="1:16" s="3" customFormat="1">
      <c r="A21" s="65"/>
      <c r="B21" s="66"/>
      <c r="C21" s="66"/>
      <c r="D21" s="66"/>
      <c r="E21" s="48">
        <v>1</v>
      </c>
      <c r="F21" s="67" t="s">
        <v>27</v>
      </c>
      <c r="G21" s="68">
        <v>2550000</v>
      </c>
      <c r="H21" s="58">
        <f t="shared" ref="H21:H59" si="7">G21*0.19</f>
        <v>484500</v>
      </c>
      <c r="I21" s="52">
        <f t="shared" ref="I21:I59" si="8">G21*1.19</f>
        <v>3034500</v>
      </c>
      <c r="J21" s="52">
        <v>2932500</v>
      </c>
      <c r="K21" s="52">
        <f t="shared" ref="K21:K59" si="9">J21*0.19</f>
        <v>557175</v>
      </c>
      <c r="L21" s="52">
        <f t="shared" ref="L21:L59" si="10">J21*1.19</f>
        <v>3489675</v>
      </c>
      <c r="M21" s="53">
        <v>2805000</v>
      </c>
      <c r="N21" s="53">
        <f t="shared" ref="N21:N59" si="11">M21*0.19</f>
        <v>532950</v>
      </c>
      <c r="O21" s="53">
        <f t="shared" ref="O21:O59" si="12">M21*1.19</f>
        <v>3337950</v>
      </c>
      <c r="P21" s="53">
        <f t="shared" ref="P21:P59" si="13">(I21+L21+O21)/3</f>
        <v>3287375</v>
      </c>
    </row>
    <row r="22" spans="1:16" s="3" customFormat="1">
      <c r="A22" s="65"/>
      <c r="B22" s="66"/>
      <c r="C22" s="66"/>
      <c r="D22" s="66"/>
      <c r="E22" s="48">
        <v>1</v>
      </c>
      <c r="F22" s="67" t="s">
        <v>39</v>
      </c>
      <c r="G22" s="68">
        <v>2300000</v>
      </c>
      <c r="H22" s="58">
        <f t="shared" si="7"/>
        <v>437000</v>
      </c>
      <c r="I22" s="52">
        <f t="shared" si="8"/>
        <v>2737000</v>
      </c>
      <c r="J22" s="52">
        <v>2645000</v>
      </c>
      <c r="K22" s="52">
        <f t="shared" si="9"/>
        <v>502550</v>
      </c>
      <c r="L22" s="52">
        <f t="shared" si="10"/>
        <v>3147550</v>
      </c>
      <c r="M22" s="53">
        <v>2530000</v>
      </c>
      <c r="N22" s="53">
        <f t="shared" si="11"/>
        <v>480700</v>
      </c>
      <c r="O22" s="53">
        <f t="shared" si="12"/>
        <v>3010700</v>
      </c>
      <c r="P22" s="53">
        <f t="shared" si="13"/>
        <v>2965083.3333333335</v>
      </c>
    </row>
    <row r="23" spans="1:16" s="3" customFormat="1">
      <c r="A23" s="65"/>
      <c r="B23" s="66"/>
      <c r="C23" s="66"/>
      <c r="D23" s="66"/>
      <c r="E23" s="48">
        <v>1</v>
      </c>
      <c r="F23" s="67" t="s">
        <v>29</v>
      </c>
      <c r="G23" s="68">
        <v>890000</v>
      </c>
      <c r="H23" s="58">
        <f t="shared" si="7"/>
        <v>169100</v>
      </c>
      <c r="I23" s="52">
        <f t="shared" si="8"/>
        <v>1059100</v>
      </c>
      <c r="J23" s="52">
        <v>1023500</v>
      </c>
      <c r="K23" s="52">
        <f t="shared" si="9"/>
        <v>194465</v>
      </c>
      <c r="L23" s="52">
        <f t="shared" si="10"/>
        <v>1217965</v>
      </c>
      <c r="M23" s="53">
        <v>979000</v>
      </c>
      <c r="N23" s="53">
        <f t="shared" si="11"/>
        <v>186010</v>
      </c>
      <c r="O23" s="53">
        <f t="shared" si="12"/>
        <v>1165010</v>
      </c>
      <c r="P23" s="53">
        <f t="shared" si="13"/>
        <v>1147358.3333333333</v>
      </c>
    </row>
    <row r="24" spans="1:16" s="3" customFormat="1">
      <c r="A24" s="65"/>
      <c r="B24" s="66"/>
      <c r="C24" s="66"/>
      <c r="D24" s="66"/>
      <c r="E24" s="48">
        <v>1</v>
      </c>
      <c r="F24" s="67" t="s">
        <v>28</v>
      </c>
      <c r="G24" s="68">
        <v>580000</v>
      </c>
      <c r="H24" s="58">
        <f t="shared" si="7"/>
        <v>110200</v>
      </c>
      <c r="I24" s="52">
        <f t="shared" si="8"/>
        <v>690200</v>
      </c>
      <c r="J24" s="52">
        <v>667000</v>
      </c>
      <c r="K24" s="52">
        <f t="shared" si="9"/>
        <v>126730</v>
      </c>
      <c r="L24" s="52">
        <f t="shared" si="10"/>
        <v>793730</v>
      </c>
      <c r="M24" s="53">
        <v>638000</v>
      </c>
      <c r="N24" s="53">
        <f t="shared" si="11"/>
        <v>121220</v>
      </c>
      <c r="O24" s="53">
        <f t="shared" si="12"/>
        <v>759220</v>
      </c>
      <c r="P24" s="53">
        <f t="shared" si="13"/>
        <v>747716.66666666663</v>
      </c>
    </row>
    <row r="25" spans="1:16" s="3" customFormat="1">
      <c r="A25" s="65"/>
      <c r="B25" s="66"/>
      <c r="C25" s="66"/>
      <c r="D25" s="66"/>
      <c r="E25" s="48">
        <v>1</v>
      </c>
      <c r="F25" s="67" t="s">
        <v>30</v>
      </c>
      <c r="G25" s="68">
        <v>1900000</v>
      </c>
      <c r="H25" s="58">
        <f t="shared" si="7"/>
        <v>361000</v>
      </c>
      <c r="I25" s="52">
        <f t="shared" si="8"/>
        <v>2261000</v>
      </c>
      <c r="J25" s="52">
        <v>2185000</v>
      </c>
      <c r="K25" s="52">
        <f t="shared" si="9"/>
        <v>415150</v>
      </c>
      <c r="L25" s="52">
        <f t="shared" si="10"/>
        <v>2600150</v>
      </c>
      <c r="M25" s="53">
        <v>2090000</v>
      </c>
      <c r="N25" s="53">
        <f t="shared" si="11"/>
        <v>397100</v>
      </c>
      <c r="O25" s="53">
        <f t="shared" si="12"/>
        <v>2487100</v>
      </c>
      <c r="P25" s="53">
        <f t="shared" si="13"/>
        <v>2449416.6666666665</v>
      </c>
    </row>
    <row r="26" spans="1:16" s="3" customFormat="1">
      <c r="A26" s="65"/>
      <c r="B26" s="66"/>
      <c r="C26" s="66"/>
      <c r="D26" s="66"/>
      <c r="E26" s="48">
        <v>1</v>
      </c>
      <c r="F26" s="67" t="s">
        <v>31</v>
      </c>
      <c r="G26" s="68">
        <v>1950000</v>
      </c>
      <c r="H26" s="58">
        <f t="shared" si="7"/>
        <v>370500</v>
      </c>
      <c r="I26" s="52">
        <f t="shared" si="8"/>
        <v>2320500</v>
      </c>
      <c r="J26" s="52">
        <v>2242500</v>
      </c>
      <c r="K26" s="52">
        <f t="shared" si="9"/>
        <v>426075</v>
      </c>
      <c r="L26" s="52">
        <f t="shared" si="10"/>
        <v>2668575</v>
      </c>
      <c r="M26" s="53">
        <v>2145000</v>
      </c>
      <c r="N26" s="53">
        <f t="shared" si="11"/>
        <v>407550</v>
      </c>
      <c r="O26" s="53">
        <f t="shared" si="12"/>
        <v>2552550</v>
      </c>
      <c r="P26" s="53">
        <f t="shared" si="13"/>
        <v>2513875</v>
      </c>
    </row>
    <row r="27" spans="1:16" s="3" customFormat="1">
      <c r="A27" s="65"/>
      <c r="B27" s="66"/>
      <c r="C27" s="66"/>
      <c r="D27" s="66"/>
      <c r="E27" s="48">
        <v>1</v>
      </c>
      <c r="F27" s="67" t="s">
        <v>32</v>
      </c>
      <c r="G27" s="68">
        <v>1850000</v>
      </c>
      <c r="H27" s="58">
        <f t="shared" si="7"/>
        <v>351500</v>
      </c>
      <c r="I27" s="52">
        <f t="shared" si="8"/>
        <v>2201500</v>
      </c>
      <c r="J27" s="52">
        <v>2127500</v>
      </c>
      <c r="K27" s="52">
        <f t="shared" si="9"/>
        <v>404225</v>
      </c>
      <c r="L27" s="52">
        <f t="shared" si="10"/>
        <v>2531725</v>
      </c>
      <c r="M27" s="53">
        <v>2035000</v>
      </c>
      <c r="N27" s="53">
        <f t="shared" si="11"/>
        <v>386650</v>
      </c>
      <c r="O27" s="53">
        <f t="shared" si="12"/>
        <v>2421650</v>
      </c>
      <c r="P27" s="53">
        <f t="shared" si="13"/>
        <v>2384958.3333333335</v>
      </c>
    </row>
    <row r="28" spans="1:16" s="3" customFormat="1">
      <c r="A28" s="65"/>
      <c r="B28" s="66"/>
      <c r="C28" s="66"/>
      <c r="D28" s="66"/>
      <c r="E28" s="48">
        <v>1</v>
      </c>
      <c r="F28" s="67" t="s">
        <v>33</v>
      </c>
      <c r="G28" s="68">
        <v>1850000</v>
      </c>
      <c r="H28" s="58">
        <f t="shared" si="7"/>
        <v>351500</v>
      </c>
      <c r="I28" s="52">
        <f t="shared" si="8"/>
        <v>2201500</v>
      </c>
      <c r="J28" s="52">
        <v>2127500</v>
      </c>
      <c r="K28" s="52">
        <f t="shared" si="9"/>
        <v>404225</v>
      </c>
      <c r="L28" s="52">
        <f t="shared" si="10"/>
        <v>2531725</v>
      </c>
      <c r="M28" s="53">
        <v>2035000</v>
      </c>
      <c r="N28" s="53">
        <f t="shared" si="11"/>
        <v>386650</v>
      </c>
      <c r="O28" s="53">
        <f t="shared" si="12"/>
        <v>2421650</v>
      </c>
      <c r="P28" s="53">
        <f t="shared" si="13"/>
        <v>2384958.3333333335</v>
      </c>
    </row>
    <row r="29" spans="1:16" s="3" customFormat="1">
      <c r="A29" s="65"/>
      <c r="B29" s="66"/>
      <c r="C29" s="66"/>
      <c r="D29" s="66"/>
      <c r="E29" s="48">
        <v>1</v>
      </c>
      <c r="F29" s="67" t="s">
        <v>34</v>
      </c>
      <c r="G29" s="68">
        <v>1850000</v>
      </c>
      <c r="H29" s="58">
        <f t="shared" si="7"/>
        <v>351500</v>
      </c>
      <c r="I29" s="52">
        <f t="shared" si="8"/>
        <v>2201500</v>
      </c>
      <c r="J29" s="52">
        <v>2127500</v>
      </c>
      <c r="K29" s="52">
        <f t="shared" si="9"/>
        <v>404225</v>
      </c>
      <c r="L29" s="52">
        <f t="shared" si="10"/>
        <v>2531725</v>
      </c>
      <c r="M29" s="53">
        <v>2035000</v>
      </c>
      <c r="N29" s="53">
        <f t="shared" si="11"/>
        <v>386650</v>
      </c>
      <c r="O29" s="53">
        <f t="shared" si="12"/>
        <v>2421650</v>
      </c>
      <c r="P29" s="53">
        <f t="shared" si="13"/>
        <v>2384958.3333333335</v>
      </c>
    </row>
    <row r="30" spans="1:16" s="3" customFormat="1">
      <c r="A30" s="65"/>
      <c r="B30" s="66"/>
      <c r="C30" s="66"/>
      <c r="D30" s="66"/>
      <c r="E30" s="48">
        <v>1</v>
      </c>
      <c r="F30" s="67" t="s">
        <v>35</v>
      </c>
      <c r="G30" s="68">
        <v>580000</v>
      </c>
      <c r="H30" s="58">
        <f t="shared" si="7"/>
        <v>110200</v>
      </c>
      <c r="I30" s="52">
        <f t="shared" si="8"/>
        <v>690200</v>
      </c>
      <c r="J30" s="52">
        <v>667000</v>
      </c>
      <c r="K30" s="52">
        <f t="shared" si="9"/>
        <v>126730</v>
      </c>
      <c r="L30" s="52">
        <f t="shared" si="10"/>
        <v>793730</v>
      </c>
      <c r="M30" s="53">
        <v>638000</v>
      </c>
      <c r="N30" s="53">
        <f t="shared" si="11"/>
        <v>121220</v>
      </c>
      <c r="O30" s="53">
        <f t="shared" si="12"/>
        <v>759220</v>
      </c>
      <c r="P30" s="53">
        <f t="shared" si="13"/>
        <v>747716.66666666663</v>
      </c>
    </row>
    <row r="31" spans="1:16" s="3" customFormat="1" ht="20.399999999999999">
      <c r="A31" s="65"/>
      <c r="B31" s="66"/>
      <c r="C31" s="66"/>
      <c r="D31" s="66"/>
      <c r="E31" s="48">
        <v>1</v>
      </c>
      <c r="F31" s="67" t="s">
        <v>36</v>
      </c>
      <c r="G31" s="68">
        <v>580000</v>
      </c>
      <c r="H31" s="58">
        <f t="shared" si="7"/>
        <v>110200</v>
      </c>
      <c r="I31" s="52">
        <f t="shared" si="8"/>
        <v>690200</v>
      </c>
      <c r="J31" s="52">
        <v>667000</v>
      </c>
      <c r="K31" s="52">
        <f t="shared" si="9"/>
        <v>126730</v>
      </c>
      <c r="L31" s="52">
        <f t="shared" si="10"/>
        <v>793730</v>
      </c>
      <c r="M31" s="53">
        <v>638000</v>
      </c>
      <c r="N31" s="53">
        <f t="shared" si="11"/>
        <v>121220</v>
      </c>
      <c r="O31" s="53">
        <f t="shared" si="12"/>
        <v>759220</v>
      </c>
      <c r="P31" s="53">
        <f t="shared" si="13"/>
        <v>747716.66666666663</v>
      </c>
    </row>
    <row r="32" spans="1:16" s="3" customFormat="1">
      <c r="A32" s="65"/>
      <c r="B32" s="66"/>
      <c r="C32" s="66"/>
      <c r="D32" s="66"/>
      <c r="E32" s="48">
        <v>1</v>
      </c>
      <c r="F32" s="67" t="s">
        <v>37</v>
      </c>
      <c r="G32" s="68">
        <v>580000</v>
      </c>
      <c r="H32" s="58">
        <f t="shared" si="7"/>
        <v>110200</v>
      </c>
      <c r="I32" s="52">
        <f t="shared" si="8"/>
        <v>690200</v>
      </c>
      <c r="J32" s="52">
        <v>667000</v>
      </c>
      <c r="K32" s="52">
        <f t="shared" si="9"/>
        <v>126730</v>
      </c>
      <c r="L32" s="52">
        <f t="shared" si="10"/>
        <v>793730</v>
      </c>
      <c r="M32" s="53">
        <v>638000</v>
      </c>
      <c r="N32" s="53">
        <f t="shared" si="11"/>
        <v>121220</v>
      </c>
      <c r="O32" s="53">
        <f t="shared" si="12"/>
        <v>759220</v>
      </c>
      <c r="P32" s="53">
        <f t="shared" si="13"/>
        <v>747716.66666666663</v>
      </c>
    </row>
    <row r="33" spans="1:16" s="3" customFormat="1">
      <c r="A33" s="65"/>
      <c r="B33" s="66"/>
      <c r="C33" s="66"/>
      <c r="D33" s="66"/>
      <c r="E33" s="48">
        <v>1</v>
      </c>
      <c r="F33" s="67" t="s">
        <v>38</v>
      </c>
      <c r="G33" s="68">
        <v>1900000</v>
      </c>
      <c r="H33" s="58">
        <f t="shared" si="7"/>
        <v>361000</v>
      </c>
      <c r="I33" s="52">
        <f t="shared" si="8"/>
        <v>2261000</v>
      </c>
      <c r="J33" s="52">
        <v>2185000</v>
      </c>
      <c r="K33" s="52">
        <f t="shared" si="9"/>
        <v>415150</v>
      </c>
      <c r="L33" s="52">
        <f t="shared" si="10"/>
        <v>2600150</v>
      </c>
      <c r="M33" s="53">
        <v>2090000</v>
      </c>
      <c r="N33" s="53">
        <f t="shared" si="11"/>
        <v>397100</v>
      </c>
      <c r="O33" s="53">
        <f t="shared" si="12"/>
        <v>2487100</v>
      </c>
      <c r="P33" s="53">
        <f t="shared" si="13"/>
        <v>2449416.6666666665</v>
      </c>
    </row>
    <row r="34" spans="1:16" s="3" customFormat="1">
      <c r="A34" s="65"/>
      <c r="B34" s="66"/>
      <c r="C34" s="66"/>
      <c r="D34" s="66"/>
      <c r="E34" s="48">
        <v>1</v>
      </c>
      <c r="F34" s="67" t="s">
        <v>40</v>
      </c>
      <c r="G34" s="68">
        <v>3000000</v>
      </c>
      <c r="H34" s="58">
        <f t="shared" si="7"/>
        <v>570000</v>
      </c>
      <c r="I34" s="52">
        <f t="shared" si="8"/>
        <v>3570000</v>
      </c>
      <c r="J34" s="52">
        <v>3450000</v>
      </c>
      <c r="K34" s="52">
        <f t="shared" si="9"/>
        <v>655500</v>
      </c>
      <c r="L34" s="52">
        <f t="shared" si="10"/>
        <v>4105500</v>
      </c>
      <c r="M34" s="53">
        <v>3300000</v>
      </c>
      <c r="N34" s="53">
        <f t="shared" si="11"/>
        <v>627000</v>
      </c>
      <c r="O34" s="53">
        <f t="shared" si="12"/>
        <v>3927000</v>
      </c>
      <c r="P34" s="53">
        <f t="shared" si="13"/>
        <v>3867500</v>
      </c>
    </row>
    <row r="35" spans="1:16" s="3" customFormat="1">
      <c r="A35" s="65"/>
      <c r="B35" s="66"/>
      <c r="C35" s="66"/>
      <c r="D35" s="66"/>
      <c r="E35" s="48">
        <v>1</v>
      </c>
      <c r="F35" s="67" t="s">
        <v>41</v>
      </c>
      <c r="G35" s="68">
        <v>1520000</v>
      </c>
      <c r="H35" s="58">
        <f t="shared" si="7"/>
        <v>288800</v>
      </c>
      <c r="I35" s="52">
        <f t="shared" si="8"/>
        <v>1808800</v>
      </c>
      <c r="J35" s="52">
        <v>1748000</v>
      </c>
      <c r="K35" s="52">
        <f t="shared" si="9"/>
        <v>332120</v>
      </c>
      <c r="L35" s="52">
        <f t="shared" si="10"/>
        <v>2080120</v>
      </c>
      <c r="M35" s="53">
        <v>1672000</v>
      </c>
      <c r="N35" s="53">
        <f t="shared" si="11"/>
        <v>317680</v>
      </c>
      <c r="O35" s="53">
        <f t="shared" si="12"/>
        <v>1989680</v>
      </c>
      <c r="P35" s="53">
        <f t="shared" si="13"/>
        <v>1959533.3333333333</v>
      </c>
    </row>
    <row r="36" spans="1:16" s="3" customFormat="1">
      <c r="A36" s="65"/>
      <c r="B36" s="66"/>
      <c r="C36" s="66"/>
      <c r="D36" s="66"/>
      <c r="E36" s="48">
        <v>1</v>
      </c>
      <c r="F36" s="67" t="s">
        <v>42</v>
      </c>
      <c r="G36" s="68">
        <v>1520000</v>
      </c>
      <c r="H36" s="58">
        <f t="shared" si="7"/>
        <v>288800</v>
      </c>
      <c r="I36" s="52">
        <f t="shared" si="8"/>
        <v>1808800</v>
      </c>
      <c r="J36" s="52">
        <v>1748000</v>
      </c>
      <c r="K36" s="52">
        <f t="shared" si="9"/>
        <v>332120</v>
      </c>
      <c r="L36" s="52">
        <f t="shared" si="10"/>
        <v>2080120</v>
      </c>
      <c r="M36" s="53">
        <v>1672000</v>
      </c>
      <c r="N36" s="53">
        <f t="shared" si="11"/>
        <v>317680</v>
      </c>
      <c r="O36" s="53">
        <f t="shared" si="12"/>
        <v>1989680</v>
      </c>
      <c r="P36" s="53">
        <f t="shared" si="13"/>
        <v>1959533.3333333333</v>
      </c>
    </row>
    <row r="37" spans="1:16" s="3" customFormat="1">
      <c r="A37" s="65"/>
      <c r="B37" s="66"/>
      <c r="C37" s="66"/>
      <c r="D37" s="66"/>
      <c r="E37" s="48">
        <v>1</v>
      </c>
      <c r="F37" s="67" t="s">
        <v>43</v>
      </c>
      <c r="G37" s="68">
        <v>1520000</v>
      </c>
      <c r="H37" s="58">
        <f t="shared" si="7"/>
        <v>288800</v>
      </c>
      <c r="I37" s="52">
        <f t="shared" si="8"/>
        <v>1808800</v>
      </c>
      <c r="J37" s="52">
        <v>1748000</v>
      </c>
      <c r="K37" s="52">
        <f t="shared" si="9"/>
        <v>332120</v>
      </c>
      <c r="L37" s="52">
        <f t="shared" si="10"/>
        <v>2080120</v>
      </c>
      <c r="M37" s="53">
        <v>1672000</v>
      </c>
      <c r="N37" s="53">
        <f t="shared" si="11"/>
        <v>317680</v>
      </c>
      <c r="O37" s="53">
        <f t="shared" si="12"/>
        <v>1989680</v>
      </c>
      <c r="P37" s="53">
        <f t="shared" si="13"/>
        <v>1959533.3333333333</v>
      </c>
    </row>
    <row r="38" spans="1:16" s="3" customFormat="1">
      <c r="A38" s="65"/>
      <c r="B38" s="66"/>
      <c r="C38" s="66"/>
      <c r="D38" s="66"/>
      <c r="E38" s="48">
        <v>1</v>
      </c>
      <c r="F38" s="67" t="s">
        <v>47</v>
      </c>
      <c r="G38" s="68">
        <v>1520000</v>
      </c>
      <c r="H38" s="58">
        <f t="shared" si="7"/>
        <v>288800</v>
      </c>
      <c r="I38" s="52">
        <f t="shared" si="8"/>
        <v>1808800</v>
      </c>
      <c r="J38" s="52">
        <v>1748000</v>
      </c>
      <c r="K38" s="52">
        <f t="shared" si="9"/>
        <v>332120</v>
      </c>
      <c r="L38" s="52">
        <f t="shared" si="10"/>
        <v>2080120</v>
      </c>
      <c r="M38" s="53">
        <v>1672000</v>
      </c>
      <c r="N38" s="53">
        <f t="shared" si="11"/>
        <v>317680</v>
      </c>
      <c r="O38" s="53">
        <f t="shared" si="12"/>
        <v>1989680</v>
      </c>
      <c r="P38" s="53">
        <f t="shared" si="13"/>
        <v>1959533.3333333333</v>
      </c>
    </row>
    <row r="39" spans="1:16" s="3" customFormat="1">
      <c r="A39" s="65"/>
      <c r="B39" s="66"/>
      <c r="C39" s="66"/>
      <c r="D39" s="66"/>
      <c r="E39" s="48">
        <v>1</v>
      </c>
      <c r="F39" s="67" t="s">
        <v>48</v>
      </c>
      <c r="G39" s="68">
        <v>1520000</v>
      </c>
      <c r="H39" s="58">
        <f t="shared" si="7"/>
        <v>288800</v>
      </c>
      <c r="I39" s="52">
        <f t="shared" si="8"/>
        <v>1808800</v>
      </c>
      <c r="J39" s="52">
        <v>1748000</v>
      </c>
      <c r="K39" s="52">
        <f t="shared" si="9"/>
        <v>332120</v>
      </c>
      <c r="L39" s="52">
        <f t="shared" si="10"/>
        <v>2080120</v>
      </c>
      <c r="M39" s="53">
        <v>1672000</v>
      </c>
      <c r="N39" s="53">
        <f t="shared" si="11"/>
        <v>317680</v>
      </c>
      <c r="O39" s="53">
        <f t="shared" si="12"/>
        <v>1989680</v>
      </c>
      <c r="P39" s="53">
        <f t="shared" si="13"/>
        <v>1959533.3333333333</v>
      </c>
    </row>
    <row r="40" spans="1:16" s="3" customFormat="1">
      <c r="A40" s="65"/>
      <c r="B40" s="66"/>
      <c r="C40" s="66"/>
      <c r="D40" s="66"/>
      <c r="E40" s="48">
        <v>1</v>
      </c>
      <c r="F40" s="67" t="s">
        <v>44</v>
      </c>
      <c r="G40" s="68">
        <v>2200000</v>
      </c>
      <c r="H40" s="58">
        <f t="shared" si="7"/>
        <v>418000</v>
      </c>
      <c r="I40" s="52">
        <f t="shared" si="8"/>
        <v>2618000</v>
      </c>
      <c r="J40" s="52">
        <v>2530000</v>
      </c>
      <c r="K40" s="52">
        <f t="shared" si="9"/>
        <v>480700</v>
      </c>
      <c r="L40" s="52">
        <f t="shared" si="10"/>
        <v>3010700</v>
      </c>
      <c r="M40" s="53">
        <v>2420000</v>
      </c>
      <c r="N40" s="53">
        <f t="shared" si="11"/>
        <v>459800</v>
      </c>
      <c r="O40" s="53">
        <f t="shared" si="12"/>
        <v>2879800</v>
      </c>
      <c r="P40" s="53">
        <f t="shared" si="13"/>
        <v>2836166.6666666665</v>
      </c>
    </row>
    <row r="41" spans="1:16" s="3" customFormat="1">
      <c r="A41" s="65"/>
      <c r="B41" s="66"/>
      <c r="C41" s="66"/>
      <c r="D41" s="66"/>
      <c r="E41" s="48">
        <v>1</v>
      </c>
      <c r="F41" s="67" t="s">
        <v>45</v>
      </c>
      <c r="G41" s="68">
        <v>6750000</v>
      </c>
      <c r="H41" s="58">
        <f t="shared" si="7"/>
        <v>1282500</v>
      </c>
      <c r="I41" s="52">
        <f t="shared" si="8"/>
        <v>8032500</v>
      </c>
      <c r="J41" s="52">
        <v>7762500</v>
      </c>
      <c r="K41" s="52">
        <f t="shared" si="9"/>
        <v>1474875</v>
      </c>
      <c r="L41" s="52">
        <f t="shared" si="10"/>
        <v>9237375</v>
      </c>
      <c r="M41" s="53">
        <v>7425000</v>
      </c>
      <c r="N41" s="53">
        <f t="shared" si="11"/>
        <v>1410750</v>
      </c>
      <c r="O41" s="53">
        <f t="shared" si="12"/>
        <v>8835750</v>
      </c>
      <c r="P41" s="53">
        <f t="shared" si="13"/>
        <v>8701875</v>
      </c>
    </row>
    <row r="42" spans="1:16" s="3" customFormat="1">
      <c r="A42" s="65"/>
      <c r="B42" s="66"/>
      <c r="C42" s="66"/>
      <c r="D42" s="66"/>
      <c r="E42" s="48">
        <v>1</v>
      </c>
      <c r="F42" s="67" t="s">
        <v>46</v>
      </c>
      <c r="G42" s="68">
        <v>1200000</v>
      </c>
      <c r="H42" s="58">
        <f t="shared" si="7"/>
        <v>228000</v>
      </c>
      <c r="I42" s="52">
        <f t="shared" si="8"/>
        <v>1428000</v>
      </c>
      <c r="J42" s="52">
        <v>1380000</v>
      </c>
      <c r="K42" s="52">
        <f t="shared" si="9"/>
        <v>262200</v>
      </c>
      <c r="L42" s="52">
        <f t="shared" si="10"/>
        <v>1642200</v>
      </c>
      <c r="M42" s="53">
        <v>1320000</v>
      </c>
      <c r="N42" s="53">
        <f t="shared" si="11"/>
        <v>250800</v>
      </c>
      <c r="O42" s="53">
        <f t="shared" si="12"/>
        <v>1570800</v>
      </c>
      <c r="P42" s="53">
        <f t="shared" si="13"/>
        <v>1547000</v>
      </c>
    </row>
    <row r="43" spans="1:16" s="3" customFormat="1">
      <c r="A43" s="65"/>
      <c r="B43" s="66"/>
      <c r="C43" s="66"/>
      <c r="D43" s="66"/>
      <c r="E43" s="48">
        <v>1</v>
      </c>
      <c r="F43" s="67" t="s">
        <v>49</v>
      </c>
      <c r="G43" s="68">
        <v>750000</v>
      </c>
      <c r="H43" s="58">
        <f t="shared" si="7"/>
        <v>142500</v>
      </c>
      <c r="I43" s="52">
        <f t="shared" si="8"/>
        <v>892500</v>
      </c>
      <c r="J43" s="52">
        <v>862500</v>
      </c>
      <c r="K43" s="52">
        <f t="shared" si="9"/>
        <v>163875</v>
      </c>
      <c r="L43" s="52">
        <f t="shared" si="10"/>
        <v>1026375</v>
      </c>
      <c r="M43" s="53">
        <v>825000</v>
      </c>
      <c r="N43" s="53">
        <f t="shared" si="11"/>
        <v>156750</v>
      </c>
      <c r="O43" s="53">
        <f t="shared" si="12"/>
        <v>981750</v>
      </c>
      <c r="P43" s="53">
        <f t="shared" si="13"/>
        <v>966875</v>
      </c>
    </row>
    <row r="44" spans="1:16" s="3" customFormat="1">
      <c r="A44" s="65"/>
      <c r="B44" s="66"/>
      <c r="C44" s="66"/>
      <c r="D44" s="66"/>
      <c r="E44" s="48">
        <v>1</v>
      </c>
      <c r="F44" s="67" t="s">
        <v>50</v>
      </c>
      <c r="G44" s="68">
        <v>750000</v>
      </c>
      <c r="H44" s="58">
        <f t="shared" si="7"/>
        <v>142500</v>
      </c>
      <c r="I44" s="52">
        <f t="shared" si="8"/>
        <v>892500</v>
      </c>
      <c r="J44" s="52">
        <v>862500</v>
      </c>
      <c r="K44" s="52">
        <f t="shared" si="9"/>
        <v>163875</v>
      </c>
      <c r="L44" s="52">
        <f t="shared" si="10"/>
        <v>1026375</v>
      </c>
      <c r="M44" s="53">
        <v>825000</v>
      </c>
      <c r="N44" s="53">
        <f t="shared" si="11"/>
        <v>156750</v>
      </c>
      <c r="O44" s="53">
        <f t="shared" si="12"/>
        <v>981750</v>
      </c>
      <c r="P44" s="53">
        <f t="shared" si="13"/>
        <v>966875</v>
      </c>
    </row>
    <row r="45" spans="1:16" s="3" customFormat="1">
      <c r="A45" s="65"/>
      <c r="B45" s="66"/>
      <c r="C45" s="66"/>
      <c r="D45" s="66"/>
      <c r="E45" s="48">
        <v>1</v>
      </c>
      <c r="F45" s="67" t="s">
        <v>51</v>
      </c>
      <c r="G45" s="68">
        <v>750000</v>
      </c>
      <c r="H45" s="58">
        <f t="shared" si="7"/>
        <v>142500</v>
      </c>
      <c r="I45" s="52">
        <f t="shared" si="8"/>
        <v>892500</v>
      </c>
      <c r="J45" s="52">
        <v>862500</v>
      </c>
      <c r="K45" s="52">
        <f t="shared" si="9"/>
        <v>163875</v>
      </c>
      <c r="L45" s="52">
        <f t="shared" si="10"/>
        <v>1026375</v>
      </c>
      <c r="M45" s="53">
        <v>825000</v>
      </c>
      <c r="N45" s="53">
        <f t="shared" si="11"/>
        <v>156750</v>
      </c>
      <c r="O45" s="53">
        <f t="shared" si="12"/>
        <v>981750</v>
      </c>
      <c r="P45" s="53">
        <f t="shared" si="13"/>
        <v>966875</v>
      </c>
    </row>
    <row r="46" spans="1:16" s="3" customFormat="1" ht="20.399999999999999">
      <c r="A46" s="65"/>
      <c r="B46" s="66"/>
      <c r="C46" s="66"/>
      <c r="D46" s="66"/>
      <c r="E46" s="48">
        <v>1</v>
      </c>
      <c r="F46" s="67" t="s">
        <v>52</v>
      </c>
      <c r="G46" s="68">
        <v>1450000</v>
      </c>
      <c r="H46" s="58">
        <f t="shared" si="7"/>
        <v>275500</v>
      </c>
      <c r="I46" s="52">
        <f t="shared" si="8"/>
        <v>1725500</v>
      </c>
      <c r="J46" s="52">
        <v>1667500</v>
      </c>
      <c r="K46" s="52">
        <f t="shared" si="9"/>
        <v>316825</v>
      </c>
      <c r="L46" s="52">
        <f t="shared" si="10"/>
        <v>1984325</v>
      </c>
      <c r="M46" s="53">
        <v>1595000</v>
      </c>
      <c r="N46" s="53">
        <f t="shared" si="11"/>
        <v>303050</v>
      </c>
      <c r="O46" s="53">
        <f t="shared" si="12"/>
        <v>1898050</v>
      </c>
      <c r="P46" s="53">
        <f t="shared" si="13"/>
        <v>1869291.6666666667</v>
      </c>
    </row>
    <row r="47" spans="1:16" s="3" customFormat="1" ht="20.399999999999999">
      <c r="A47" s="65"/>
      <c r="B47" s="66"/>
      <c r="C47" s="66"/>
      <c r="D47" s="66"/>
      <c r="E47" s="48">
        <v>1</v>
      </c>
      <c r="F47" s="67" t="s">
        <v>53</v>
      </c>
      <c r="G47" s="68">
        <v>1450000</v>
      </c>
      <c r="H47" s="58">
        <f t="shared" si="7"/>
        <v>275500</v>
      </c>
      <c r="I47" s="52">
        <f t="shared" si="8"/>
        <v>1725500</v>
      </c>
      <c r="J47" s="52">
        <v>1667500</v>
      </c>
      <c r="K47" s="52">
        <f t="shared" si="9"/>
        <v>316825</v>
      </c>
      <c r="L47" s="52">
        <f t="shared" si="10"/>
        <v>1984325</v>
      </c>
      <c r="M47" s="53">
        <v>1595000</v>
      </c>
      <c r="N47" s="53">
        <f t="shared" si="11"/>
        <v>303050</v>
      </c>
      <c r="O47" s="53">
        <f t="shared" si="12"/>
        <v>1898050</v>
      </c>
      <c r="P47" s="53">
        <f t="shared" si="13"/>
        <v>1869291.6666666667</v>
      </c>
    </row>
    <row r="48" spans="1:16" s="3" customFormat="1">
      <c r="A48" s="65"/>
      <c r="B48" s="66"/>
      <c r="C48" s="66"/>
      <c r="D48" s="66"/>
      <c r="E48" s="48">
        <v>1</v>
      </c>
      <c r="F48" s="67" t="s">
        <v>54</v>
      </c>
      <c r="G48" s="68">
        <v>920000</v>
      </c>
      <c r="H48" s="58">
        <f t="shared" si="7"/>
        <v>174800</v>
      </c>
      <c r="I48" s="52">
        <f t="shared" si="8"/>
        <v>1094800</v>
      </c>
      <c r="J48" s="52">
        <v>1058000</v>
      </c>
      <c r="K48" s="52">
        <f t="shared" si="9"/>
        <v>201020</v>
      </c>
      <c r="L48" s="52">
        <f t="shared" si="10"/>
        <v>1259020</v>
      </c>
      <c r="M48" s="53">
        <v>1012000</v>
      </c>
      <c r="N48" s="53">
        <f t="shared" si="11"/>
        <v>192280</v>
      </c>
      <c r="O48" s="53">
        <f t="shared" si="12"/>
        <v>1204280</v>
      </c>
      <c r="P48" s="53">
        <f t="shared" si="13"/>
        <v>1186033.3333333333</v>
      </c>
    </row>
    <row r="49" spans="1:16" s="3" customFormat="1">
      <c r="A49" s="65"/>
      <c r="B49" s="66"/>
      <c r="C49" s="66"/>
      <c r="D49" s="66"/>
      <c r="E49" s="48">
        <v>1</v>
      </c>
      <c r="F49" s="67" t="s">
        <v>55</v>
      </c>
      <c r="G49" s="68">
        <v>1550000</v>
      </c>
      <c r="H49" s="58">
        <f t="shared" si="7"/>
        <v>294500</v>
      </c>
      <c r="I49" s="52">
        <f t="shared" si="8"/>
        <v>1844500</v>
      </c>
      <c r="J49" s="52">
        <v>1782500</v>
      </c>
      <c r="K49" s="52">
        <f t="shared" si="9"/>
        <v>338675</v>
      </c>
      <c r="L49" s="52">
        <f t="shared" si="10"/>
        <v>2121175</v>
      </c>
      <c r="M49" s="53">
        <v>1705000</v>
      </c>
      <c r="N49" s="53">
        <f t="shared" si="11"/>
        <v>323950</v>
      </c>
      <c r="O49" s="53">
        <f t="shared" si="12"/>
        <v>2028950</v>
      </c>
      <c r="P49" s="53">
        <f t="shared" si="13"/>
        <v>1998208.3333333333</v>
      </c>
    </row>
    <row r="50" spans="1:16" s="3" customFormat="1">
      <c r="A50" s="65"/>
      <c r="B50" s="66"/>
      <c r="C50" s="66"/>
      <c r="D50" s="66"/>
      <c r="E50" s="48">
        <v>1</v>
      </c>
      <c r="F50" s="67" t="s">
        <v>56</v>
      </c>
      <c r="G50" s="68">
        <v>1350000</v>
      </c>
      <c r="H50" s="58">
        <f t="shared" si="7"/>
        <v>256500</v>
      </c>
      <c r="I50" s="52">
        <f t="shared" si="8"/>
        <v>1606500</v>
      </c>
      <c r="J50" s="52">
        <v>1552500</v>
      </c>
      <c r="K50" s="52">
        <f t="shared" si="9"/>
        <v>294975</v>
      </c>
      <c r="L50" s="52">
        <f t="shared" si="10"/>
        <v>1847475</v>
      </c>
      <c r="M50" s="53">
        <v>1485000</v>
      </c>
      <c r="N50" s="53">
        <f t="shared" si="11"/>
        <v>282150</v>
      </c>
      <c r="O50" s="53">
        <f t="shared" si="12"/>
        <v>1767150</v>
      </c>
      <c r="P50" s="53">
        <f t="shared" si="13"/>
        <v>1740375</v>
      </c>
    </row>
    <row r="51" spans="1:16" s="3" customFormat="1">
      <c r="A51" s="65"/>
      <c r="B51" s="66"/>
      <c r="C51" s="66"/>
      <c r="D51" s="66"/>
      <c r="E51" s="48">
        <v>1</v>
      </c>
      <c r="F51" s="67" t="s">
        <v>57</v>
      </c>
      <c r="G51" s="68">
        <v>420000</v>
      </c>
      <c r="H51" s="58">
        <f t="shared" si="7"/>
        <v>79800</v>
      </c>
      <c r="I51" s="52">
        <f t="shared" si="8"/>
        <v>499800</v>
      </c>
      <c r="J51" s="52">
        <v>483000</v>
      </c>
      <c r="K51" s="52">
        <f t="shared" si="9"/>
        <v>91770</v>
      </c>
      <c r="L51" s="52">
        <f t="shared" si="10"/>
        <v>574770</v>
      </c>
      <c r="M51" s="53">
        <v>462000</v>
      </c>
      <c r="N51" s="53">
        <f t="shared" si="11"/>
        <v>87780</v>
      </c>
      <c r="O51" s="53">
        <f t="shared" si="12"/>
        <v>549780</v>
      </c>
      <c r="P51" s="53">
        <f t="shared" si="13"/>
        <v>541450</v>
      </c>
    </row>
    <row r="52" spans="1:16" s="3" customFormat="1">
      <c r="A52" s="65"/>
      <c r="B52" s="66"/>
      <c r="C52" s="66"/>
      <c r="D52" s="66"/>
      <c r="E52" s="48">
        <v>1</v>
      </c>
      <c r="F52" s="67" t="s">
        <v>60</v>
      </c>
      <c r="G52" s="68">
        <v>250000</v>
      </c>
      <c r="H52" s="58">
        <f t="shared" si="7"/>
        <v>47500</v>
      </c>
      <c r="I52" s="52">
        <f t="shared" si="8"/>
        <v>297500</v>
      </c>
      <c r="J52" s="52">
        <v>287500</v>
      </c>
      <c r="K52" s="52">
        <f t="shared" si="9"/>
        <v>54625</v>
      </c>
      <c r="L52" s="52">
        <f t="shared" si="10"/>
        <v>342125</v>
      </c>
      <c r="M52" s="53">
        <v>275000</v>
      </c>
      <c r="N52" s="53">
        <f t="shared" si="11"/>
        <v>52250</v>
      </c>
      <c r="O52" s="53">
        <f t="shared" si="12"/>
        <v>327250</v>
      </c>
      <c r="P52" s="53">
        <f t="shared" si="13"/>
        <v>322291.66666666669</v>
      </c>
    </row>
    <row r="53" spans="1:16" s="3" customFormat="1">
      <c r="A53" s="65"/>
      <c r="B53" s="66"/>
      <c r="C53" s="66"/>
      <c r="D53" s="66"/>
      <c r="E53" s="48">
        <v>1</v>
      </c>
      <c r="F53" s="67" t="s">
        <v>58</v>
      </c>
      <c r="G53" s="68">
        <v>250000</v>
      </c>
      <c r="H53" s="58">
        <f t="shared" si="7"/>
        <v>47500</v>
      </c>
      <c r="I53" s="52">
        <f t="shared" si="8"/>
        <v>297500</v>
      </c>
      <c r="J53" s="52">
        <v>287500</v>
      </c>
      <c r="K53" s="52">
        <f t="shared" si="9"/>
        <v>54625</v>
      </c>
      <c r="L53" s="52">
        <f t="shared" si="10"/>
        <v>342125</v>
      </c>
      <c r="M53" s="53">
        <v>275000</v>
      </c>
      <c r="N53" s="53">
        <f t="shared" si="11"/>
        <v>52250</v>
      </c>
      <c r="O53" s="53">
        <f t="shared" si="12"/>
        <v>327250</v>
      </c>
      <c r="P53" s="53">
        <f t="shared" si="13"/>
        <v>322291.66666666669</v>
      </c>
    </row>
    <row r="54" spans="1:16" s="3" customFormat="1">
      <c r="A54" s="65"/>
      <c r="B54" s="66"/>
      <c r="C54" s="66"/>
      <c r="D54" s="66"/>
      <c r="E54" s="48">
        <v>1</v>
      </c>
      <c r="F54" s="67" t="s">
        <v>59</v>
      </c>
      <c r="G54" s="68">
        <v>780000</v>
      </c>
      <c r="H54" s="58">
        <f t="shared" si="7"/>
        <v>148200</v>
      </c>
      <c r="I54" s="52">
        <f t="shared" si="8"/>
        <v>928200</v>
      </c>
      <c r="J54" s="52">
        <v>897000</v>
      </c>
      <c r="K54" s="52">
        <f t="shared" si="9"/>
        <v>170430</v>
      </c>
      <c r="L54" s="52">
        <f t="shared" si="10"/>
        <v>1067430</v>
      </c>
      <c r="M54" s="53">
        <v>858000</v>
      </c>
      <c r="N54" s="53">
        <f t="shared" si="11"/>
        <v>163020</v>
      </c>
      <c r="O54" s="53">
        <f t="shared" si="12"/>
        <v>1021020</v>
      </c>
      <c r="P54" s="53">
        <f t="shared" si="13"/>
        <v>1005550</v>
      </c>
    </row>
    <row r="55" spans="1:16" s="3" customFormat="1">
      <c r="A55" s="65"/>
      <c r="B55" s="66"/>
      <c r="C55" s="66"/>
      <c r="D55" s="66"/>
      <c r="E55" s="48">
        <v>1</v>
      </c>
      <c r="F55" s="67" t="s">
        <v>61</v>
      </c>
      <c r="G55" s="68">
        <v>520000</v>
      </c>
      <c r="H55" s="58">
        <f t="shared" si="7"/>
        <v>98800</v>
      </c>
      <c r="I55" s="52">
        <f t="shared" si="8"/>
        <v>618800</v>
      </c>
      <c r="J55" s="52">
        <v>598000</v>
      </c>
      <c r="K55" s="52">
        <f t="shared" si="9"/>
        <v>113620</v>
      </c>
      <c r="L55" s="52">
        <f t="shared" si="10"/>
        <v>711620</v>
      </c>
      <c r="M55" s="53">
        <v>572000</v>
      </c>
      <c r="N55" s="53">
        <f t="shared" si="11"/>
        <v>108680</v>
      </c>
      <c r="O55" s="53">
        <f t="shared" si="12"/>
        <v>680680</v>
      </c>
      <c r="P55" s="53">
        <f t="shared" si="13"/>
        <v>670366.66666666663</v>
      </c>
    </row>
    <row r="56" spans="1:16" s="3" customFormat="1" ht="55.8" customHeight="1">
      <c r="A56" s="48">
        <v>17</v>
      </c>
      <c r="B56" s="49" t="s">
        <v>63</v>
      </c>
      <c r="C56" s="49" t="s">
        <v>62</v>
      </c>
      <c r="D56" s="49">
        <v>2777</v>
      </c>
      <c r="E56" s="48">
        <v>1</v>
      </c>
      <c r="F56" s="61" t="s">
        <v>100</v>
      </c>
      <c r="G56" s="53">
        <v>950000</v>
      </c>
      <c r="H56" s="58">
        <f t="shared" si="7"/>
        <v>180500</v>
      </c>
      <c r="I56" s="52">
        <f t="shared" si="8"/>
        <v>1130500</v>
      </c>
      <c r="J56" s="52">
        <v>1092500</v>
      </c>
      <c r="K56" s="52">
        <f t="shared" si="9"/>
        <v>207575</v>
      </c>
      <c r="L56" s="52">
        <f t="shared" si="10"/>
        <v>1300075</v>
      </c>
      <c r="M56" s="53">
        <v>1045000</v>
      </c>
      <c r="N56" s="53">
        <f t="shared" si="11"/>
        <v>198550</v>
      </c>
      <c r="O56" s="53">
        <f t="shared" si="12"/>
        <v>1243550</v>
      </c>
      <c r="P56" s="53">
        <f t="shared" si="13"/>
        <v>1224708.3333333333</v>
      </c>
    </row>
    <row r="57" spans="1:16" s="3" customFormat="1" ht="51" customHeight="1">
      <c r="A57" s="48">
        <v>18</v>
      </c>
      <c r="B57" s="49" t="s">
        <v>63</v>
      </c>
      <c r="C57" s="49" t="s">
        <v>62</v>
      </c>
      <c r="D57" s="49">
        <v>2777</v>
      </c>
      <c r="E57" s="48">
        <v>1</v>
      </c>
      <c r="F57" s="61" t="s">
        <v>100</v>
      </c>
      <c r="G57" s="53">
        <v>950000</v>
      </c>
      <c r="H57" s="58">
        <f t="shared" si="7"/>
        <v>180500</v>
      </c>
      <c r="I57" s="52">
        <f t="shared" si="8"/>
        <v>1130500</v>
      </c>
      <c r="J57" s="52">
        <v>1092500</v>
      </c>
      <c r="K57" s="52">
        <f t="shared" si="9"/>
        <v>207575</v>
      </c>
      <c r="L57" s="52">
        <f t="shared" si="10"/>
        <v>1300075</v>
      </c>
      <c r="M57" s="53">
        <v>1045000</v>
      </c>
      <c r="N57" s="53">
        <f t="shared" si="11"/>
        <v>198550</v>
      </c>
      <c r="O57" s="53">
        <f t="shared" si="12"/>
        <v>1243550</v>
      </c>
      <c r="P57" s="53">
        <f t="shared" si="13"/>
        <v>1224708.3333333333</v>
      </c>
    </row>
    <row r="58" spans="1:16" s="3" customFormat="1" ht="71.400000000000006">
      <c r="A58" s="48">
        <v>19</v>
      </c>
      <c r="B58" s="49" t="s">
        <v>116</v>
      </c>
      <c r="C58" s="49" t="s">
        <v>117</v>
      </c>
      <c r="D58" s="49" t="s">
        <v>118</v>
      </c>
      <c r="E58" s="48">
        <v>1</v>
      </c>
      <c r="F58" s="61" t="s">
        <v>119</v>
      </c>
      <c r="G58" s="53">
        <v>1350000</v>
      </c>
      <c r="H58" s="58">
        <f t="shared" si="7"/>
        <v>256500</v>
      </c>
      <c r="I58" s="52">
        <f t="shared" si="8"/>
        <v>1606500</v>
      </c>
      <c r="J58" s="52">
        <v>1552500</v>
      </c>
      <c r="K58" s="52">
        <f t="shared" si="9"/>
        <v>294975</v>
      </c>
      <c r="L58" s="52">
        <f t="shared" si="10"/>
        <v>1847475</v>
      </c>
      <c r="M58" s="53">
        <v>1485000</v>
      </c>
      <c r="N58" s="53">
        <f t="shared" si="11"/>
        <v>282150</v>
      </c>
      <c r="O58" s="53">
        <f t="shared" si="12"/>
        <v>1767150</v>
      </c>
      <c r="P58" s="53">
        <f t="shared" si="13"/>
        <v>1740375</v>
      </c>
    </row>
    <row r="59" spans="1:16" s="3" customFormat="1" ht="127.2" customHeight="1">
      <c r="A59" s="48">
        <v>20</v>
      </c>
      <c r="B59" s="49" t="s">
        <v>123</v>
      </c>
      <c r="C59" s="49" t="s">
        <v>124</v>
      </c>
      <c r="D59" s="49" t="s">
        <v>125</v>
      </c>
      <c r="E59" s="48">
        <v>1</v>
      </c>
      <c r="F59" s="61" t="s">
        <v>126</v>
      </c>
      <c r="G59" s="62">
        <v>6990000</v>
      </c>
      <c r="H59" s="58">
        <f t="shared" si="7"/>
        <v>1328100</v>
      </c>
      <c r="I59" s="52">
        <f t="shared" si="8"/>
        <v>8318100</v>
      </c>
      <c r="J59" s="52">
        <v>8038500</v>
      </c>
      <c r="K59" s="52">
        <f t="shared" si="9"/>
        <v>1527315</v>
      </c>
      <c r="L59" s="52">
        <f t="shared" si="10"/>
        <v>9565815</v>
      </c>
      <c r="M59" s="53">
        <v>7689000</v>
      </c>
      <c r="N59" s="53">
        <f t="shared" si="11"/>
        <v>1460910</v>
      </c>
      <c r="O59" s="53">
        <f t="shared" si="12"/>
        <v>9149910</v>
      </c>
      <c r="P59" s="53">
        <f t="shared" si="13"/>
        <v>9011275</v>
      </c>
    </row>
  </sheetData>
  <mergeCells count="16">
    <mergeCell ref="G2:I2"/>
    <mergeCell ref="A1:P1"/>
    <mergeCell ref="J2:L2"/>
    <mergeCell ref="M2:O2"/>
    <mergeCell ref="P2:P3"/>
    <mergeCell ref="D2:D3"/>
    <mergeCell ref="C2:C3"/>
    <mergeCell ref="B2:B3"/>
    <mergeCell ref="A2:A3"/>
    <mergeCell ref="F2:F3"/>
    <mergeCell ref="E2:E3"/>
    <mergeCell ref="A20:A55"/>
    <mergeCell ref="B20:B55"/>
    <mergeCell ref="C20:C55"/>
    <mergeCell ref="D20:D55"/>
    <mergeCell ref="A19:P19"/>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8438E-8558-449D-9768-FC0EA9FFDB62}">
  <dimension ref="A1:Q59"/>
  <sheetViews>
    <sheetView topLeftCell="A21" workbookViewId="0">
      <selection sqref="A1:P59"/>
    </sheetView>
  </sheetViews>
  <sheetFormatPr baseColWidth="10" defaultRowHeight="14.4"/>
  <cols>
    <col min="1" max="1" width="3.44140625" style="70" customWidth="1"/>
    <col min="2" max="4" width="11.5546875" style="70"/>
    <col min="5" max="5" width="6.33203125" style="70" bestFit="1" customWidth="1"/>
    <col min="6" max="6" width="11.5546875" style="70"/>
    <col min="7" max="8" width="11.21875" style="20" bestFit="1" customWidth="1"/>
    <col min="9" max="9" width="11.44140625" style="20" bestFit="1" customWidth="1"/>
    <col min="10" max="11" width="11.21875" style="20" bestFit="1" customWidth="1"/>
    <col min="12" max="12" width="11.44140625" style="20" bestFit="1" customWidth="1"/>
    <col min="13" max="14" width="11.21875" style="20" bestFit="1" customWidth="1"/>
    <col min="15" max="15" width="11.44140625" style="20" customWidth="1"/>
    <col min="16" max="16" width="11.21875" style="20" bestFit="1" customWidth="1"/>
    <col min="17" max="17" width="11.5546875" style="70"/>
  </cols>
  <sheetData>
    <row r="1" spans="1:16">
      <c r="A1" s="69" t="s">
        <v>133</v>
      </c>
      <c r="B1" s="69"/>
      <c r="C1" s="69"/>
      <c r="D1" s="69"/>
      <c r="E1" s="69"/>
      <c r="F1" s="69"/>
      <c r="G1" s="69"/>
      <c r="H1" s="69"/>
      <c r="I1" s="69"/>
      <c r="J1" s="69"/>
      <c r="K1" s="69"/>
      <c r="L1" s="69"/>
      <c r="M1" s="69"/>
      <c r="N1" s="69"/>
      <c r="O1" s="69"/>
      <c r="P1" s="69"/>
    </row>
    <row r="2" spans="1:16">
      <c r="A2" s="71" t="s">
        <v>0</v>
      </c>
      <c r="B2" s="69" t="s">
        <v>1</v>
      </c>
      <c r="C2" s="69" t="s">
        <v>2</v>
      </c>
      <c r="D2" s="69" t="s">
        <v>3</v>
      </c>
      <c r="E2" s="71" t="s">
        <v>4</v>
      </c>
      <c r="F2" s="69" t="s">
        <v>5</v>
      </c>
      <c r="G2" s="81" t="s">
        <v>120</v>
      </c>
      <c r="H2" s="81"/>
      <c r="I2" s="81"/>
      <c r="J2" s="81" t="s">
        <v>134</v>
      </c>
      <c r="K2" s="81"/>
      <c r="L2" s="81"/>
      <c r="M2" s="81" t="s">
        <v>122</v>
      </c>
      <c r="N2" s="81"/>
      <c r="O2" s="81"/>
      <c r="P2" s="81" t="s">
        <v>121</v>
      </c>
    </row>
    <row r="3" spans="1:16" ht="20.399999999999999">
      <c r="A3" s="71"/>
      <c r="B3" s="69"/>
      <c r="C3" s="69"/>
      <c r="D3" s="69"/>
      <c r="E3" s="71"/>
      <c r="F3" s="69"/>
      <c r="G3" s="82" t="s">
        <v>131</v>
      </c>
      <c r="H3" s="82" t="s">
        <v>127</v>
      </c>
      <c r="I3" s="82" t="s">
        <v>128</v>
      </c>
      <c r="J3" s="82" t="s">
        <v>131</v>
      </c>
      <c r="K3" s="82" t="s">
        <v>127</v>
      </c>
      <c r="L3" s="82" t="s">
        <v>128</v>
      </c>
      <c r="M3" s="82" t="s">
        <v>131</v>
      </c>
      <c r="N3" s="82" t="s">
        <v>127</v>
      </c>
      <c r="O3" s="82" t="s">
        <v>128</v>
      </c>
      <c r="P3" s="81"/>
    </row>
    <row r="4" spans="1:16" ht="377.4">
      <c r="A4" s="72">
        <v>1</v>
      </c>
      <c r="B4" s="73" t="s">
        <v>11</v>
      </c>
      <c r="C4" s="73" t="s">
        <v>8</v>
      </c>
      <c r="D4" s="73" t="s">
        <v>9</v>
      </c>
      <c r="E4" s="72">
        <v>1</v>
      </c>
      <c r="F4" s="74" t="s">
        <v>64</v>
      </c>
      <c r="G4" s="58">
        <v>1550000</v>
      </c>
      <c r="H4" s="58">
        <f>G4*0.19</f>
        <v>294500</v>
      </c>
      <c r="I4" s="83">
        <f>G4*1.19</f>
        <v>1844500</v>
      </c>
      <c r="J4" s="83">
        <v>1782500</v>
      </c>
      <c r="K4" s="83">
        <f>J4*0.19</f>
        <v>338675</v>
      </c>
      <c r="L4" s="83">
        <f>J4*1.19</f>
        <v>2121175</v>
      </c>
      <c r="M4" s="83">
        <v>1705000</v>
      </c>
      <c r="N4" s="83">
        <f>M4*0.19</f>
        <v>323950</v>
      </c>
      <c r="O4" s="83">
        <f>M4*1.19</f>
        <v>2028950</v>
      </c>
      <c r="P4" s="83">
        <f>(I4+L4+O4)/3</f>
        <v>1998208.3333333333</v>
      </c>
    </row>
    <row r="5" spans="1:16" ht="357">
      <c r="A5" s="72">
        <v>2</v>
      </c>
      <c r="B5" s="73" t="s">
        <v>10</v>
      </c>
      <c r="C5" s="73" t="s">
        <v>6</v>
      </c>
      <c r="D5" s="73" t="s">
        <v>7</v>
      </c>
      <c r="E5" s="72">
        <v>1</v>
      </c>
      <c r="F5" s="74" t="s">
        <v>99</v>
      </c>
      <c r="G5" s="58">
        <v>3350000</v>
      </c>
      <c r="H5" s="58">
        <f t="shared" ref="H5:H18" si="0">G5*0.19</f>
        <v>636500</v>
      </c>
      <c r="I5" s="83">
        <f t="shared" ref="I5:I18" si="1">G5*1.19</f>
        <v>3986500</v>
      </c>
      <c r="J5" s="83">
        <v>3852500</v>
      </c>
      <c r="K5" s="83">
        <f t="shared" ref="K5:K18" si="2">J5*0.19</f>
        <v>731975</v>
      </c>
      <c r="L5" s="83">
        <f t="shared" ref="L5:L18" si="3">J5*1.19</f>
        <v>4584475</v>
      </c>
      <c r="M5" s="83">
        <v>3685000</v>
      </c>
      <c r="N5" s="83">
        <f t="shared" ref="N5:N18" si="4">M5*0.19</f>
        <v>700150</v>
      </c>
      <c r="O5" s="83">
        <f t="shared" ref="O5:O18" si="5">M5*1.19</f>
        <v>4385150</v>
      </c>
      <c r="P5" s="83">
        <f t="shared" ref="P5:P18" si="6">(I5+L5+O5)/3</f>
        <v>4318708.333333333</v>
      </c>
    </row>
    <row r="6" spans="1:16" ht="346.8">
      <c r="A6" s="72">
        <v>3</v>
      </c>
      <c r="B6" s="73" t="s">
        <v>16</v>
      </c>
      <c r="C6" s="73" t="s">
        <v>12</v>
      </c>
      <c r="D6" s="73" t="s">
        <v>13</v>
      </c>
      <c r="E6" s="72">
        <v>1</v>
      </c>
      <c r="F6" s="74" t="s">
        <v>89</v>
      </c>
      <c r="G6" s="58">
        <v>3850000</v>
      </c>
      <c r="H6" s="58">
        <f t="shared" si="0"/>
        <v>731500</v>
      </c>
      <c r="I6" s="83">
        <f t="shared" si="1"/>
        <v>4581500</v>
      </c>
      <c r="J6" s="83">
        <v>4427500</v>
      </c>
      <c r="K6" s="83">
        <f t="shared" si="2"/>
        <v>841225</v>
      </c>
      <c r="L6" s="83">
        <f t="shared" si="3"/>
        <v>5268725</v>
      </c>
      <c r="M6" s="83">
        <v>4235000</v>
      </c>
      <c r="N6" s="83">
        <f t="shared" si="4"/>
        <v>804650</v>
      </c>
      <c r="O6" s="83">
        <f t="shared" si="5"/>
        <v>5039650</v>
      </c>
      <c r="P6" s="83">
        <f t="shared" si="6"/>
        <v>4963291.666666667</v>
      </c>
    </row>
    <row r="7" spans="1:16" ht="214.2">
      <c r="A7" s="72">
        <v>4</v>
      </c>
      <c r="B7" s="76" t="s">
        <v>14</v>
      </c>
      <c r="C7" s="76" t="s">
        <v>12</v>
      </c>
      <c r="D7" s="76" t="s">
        <v>15</v>
      </c>
      <c r="E7" s="72">
        <v>1</v>
      </c>
      <c r="F7" s="74" t="s">
        <v>90</v>
      </c>
      <c r="G7" s="58">
        <v>1950000</v>
      </c>
      <c r="H7" s="58">
        <f t="shared" si="0"/>
        <v>370500</v>
      </c>
      <c r="I7" s="83">
        <f t="shared" si="1"/>
        <v>2320500</v>
      </c>
      <c r="J7" s="83">
        <v>2242500</v>
      </c>
      <c r="K7" s="83">
        <f t="shared" si="2"/>
        <v>426075</v>
      </c>
      <c r="L7" s="83">
        <f t="shared" si="3"/>
        <v>2668575</v>
      </c>
      <c r="M7" s="83">
        <v>2145000</v>
      </c>
      <c r="N7" s="83">
        <f t="shared" si="4"/>
        <v>407550</v>
      </c>
      <c r="O7" s="83">
        <f t="shared" si="5"/>
        <v>2552550</v>
      </c>
      <c r="P7" s="83">
        <f t="shared" si="6"/>
        <v>2513875</v>
      </c>
    </row>
    <row r="8" spans="1:16" ht="193.8">
      <c r="A8" s="72">
        <v>5</v>
      </c>
      <c r="B8" s="76" t="s">
        <v>91</v>
      </c>
      <c r="C8" s="76" t="s">
        <v>74</v>
      </c>
      <c r="D8" s="76">
        <v>2400</v>
      </c>
      <c r="E8" s="72">
        <v>1</v>
      </c>
      <c r="F8" s="74" t="s">
        <v>112</v>
      </c>
      <c r="G8" s="58">
        <v>2450000</v>
      </c>
      <c r="H8" s="58">
        <f t="shared" si="0"/>
        <v>465500</v>
      </c>
      <c r="I8" s="83">
        <f t="shared" si="1"/>
        <v>2915500</v>
      </c>
      <c r="J8" s="83">
        <v>2817500</v>
      </c>
      <c r="K8" s="83">
        <f t="shared" si="2"/>
        <v>535325</v>
      </c>
      <c r="L8" s="83">
        <f t="shared" si="3"/>
        <v>3352825</v>
      </c>
      <c r="M8" s="83">
        <v>2695000</v>
      </c>
      <c r="N8" s="83">
        <f t="shared" si="4"/>
        <v>512050</v>
      </c>
      <c r="O8" s="83">
        <f t="shared" si="5"/>
        <v>3207050</v>
      </c>
      <c r="P8" s="83">
        <f t="shared" si="6"/>
        <v>3158458.3333333335</v>
      </c>
    </row>
    <row r="9" spans="1:16" ht="193.8">
      <c r="A9" s="72">
        <v>6</v>
      </c>
      <c r="B9" s="76" t="s">
        <v>92</v>
      </c>
      <c r="C9" s="76" t="s">
        <v>74</v>
      </c>
      <c r="D9" s="76">
        <v>2400</v>
      </c>
      <c r="E9" s="72">
        <v>1</v>
      </c>
      <c r="F9" s="74" t="s">
        <v>112</v>
      </c>
      <c r="G9" s="58">
        <v>2450000</v>
      </c>
      <c r="H9" s="58">
        <f t="shared" si="0"/>
        <v>465500</v>
      </c>
      <c r="I9" s="83">
        <f t="shared" si="1"/>
        <v>2915500</v>
      </c>
      <c r="J9" s="83">
        <v>2817500</v>
      </c>
      <c r="K9" s="83">
        <f t="shared" si="2"/>
        <v>535325</v>
      </c>
      <c r="L9" s="83">
        <f t="shared" si="3"/>
        <v>3352825</v>
      </c>
      <c r="M9" s="83">
        <v>2695000</v>
      </c>
      <c r="N9" s="83">
        <f t="shared" si="4"/>
        <v>512050</v>
      </c>
      <c r="O9" s="83">
        <f t="shared" si="5"/>
        <v>3207050</v>
      </c>
      <c r="P9" s="83">
        <f t="shared" si="6"/>
        <v>3158458.3333333335</v>
      </c>
    </row>
    <row r="10" spans="1:16" ht="193.8">
      <c r="A10" s="72">
        <v>7</v>
      </c>
      <c r="B10" s="76" t="s">
        <v>87</v>
      </c>
      <c r="C10" s="76" t="s">
        <v>74</v>
      </c>
      <c r="D10" s="76">
        <v>2400</v>
      </c>
      <c r="E10" s="72">
        <v>1</v>
      </c>
      <c r="F10" s="74" t="s">
        <v>112</v>
      </c>
      <c r="G10" s="58">
        <v>2450000</v>
      </c>
      <c r="H10" s="58">
        <f t="shared" si="0"/>
        <v>465500</v>
      </c>
      <c r="I10" s="83">
        <f t="shared" si="1"/>
        <v>2915500</v>
      </c>
      <c r="J10" s="83">
        <v>2817500</v>
      </c>
      <c r="K10" s="83">
        <f t="shared" si="2"/>
        <v>535325</v>
      </c>
      <c r="L10" s="83">
        <f t="shared" si="3"/>
        <v>3352825</v>
      </c>
      <c r="M10" s="83">
        <v>2695000</v>
      </c>
      <c r="N10" s="83">
        <f t="shared" si="4"/>
        <v>512050</v>
      </c>
      <c r="O10" s="83">
        <f t="shared" si="5"/>
        <v>3207050</v>
      </c>
      <c r="P10" s="83">
        <f t="shared" si="6"/>
        <v>3158458.3333333335</v>
      </c>
    </row>
    <row r="11" spans="1:16" ht="193.8">
      <c r="A11" s="72">
        <v>8</v>
      </c>
      <c r="B11" s="76" t="s">
        <v>68</v>
      </c>
      <c r="C11" s="76" t="s">
        <v>96</v>
      </c>
      <c r="D11" s="76">
        <v>3140</v>
      </c>
      <c r="E11" s="72">
        <v>1</v>
      </c>
      <c r="F11" s="74" t="s">
        <v>112</v>
      </c>
      <c r="G11" s="58">
        <v>2990000</v>
      </c>
      <c r="H11" s="58">
        <f t="shared" si="0"/>
        <v>568100</v>
      </c>
      <c r="I11" s="83">
        <f t="shared" si="1"/>
        <v>3558100</v>
      </c>
      <c r="J11" s="83">
        <v>3438500</v>
      </c>
      <c r="K11" s="83">
        <f t="shared" si="2"/>
        <v>653315</v>
      </c>
      <c r="L11" s="83">
        <f t="shared" si="3"/>
        <v>4091815</v>
      </c>
      <c r="M11" s="83">
        <v>3289000</v>
      </c>
      <c r="N11" s="83">
        <f t="shared" si="4"/>
        <v>624910</v>
      </c>
      <c r="O11" s="83">
        <f t="shared" si="5"/>
        <v>3913910</v>
      </c>
      <c r="P11" s="83">
        <f t="shared" si="6"/>
        <v>3854608.3333333335</v>
      </c>
    </row>
    <row r="12" spans="1:16" ht="193.8">
      <c r="A12" s="72">
        <v>9</v>
      </c>
      <c r="B12" s="76" t="s">
        <v>93</v>
      </c>
      <c r="C12" s="76" t="s">
        <v>97</v>
      </c>
      <c r="D12" s="76" t="s">
        <v>21</v>
      </c>
      <c r="E12" s="72">
        <v>1</v>
      </c>
      <c r="F12" s="74" t="s">
        <v>98</v>
      </c>
      <c r="G12" s="58">
        <v>750000</v>
      </c>
      <c r="H12" s="58">
        <f t="shared" si="0"/>
        <v>142500</v>
      </c>
      <c r="I12" s="83">
        <f t="shared" si="1"/>
        <v>892500</v>
      </c>
      <c r="J12" s="83">
        <v>862500</v>
      </c>
      <c r="K12" s="83">
        <f t="shared" si="2"/>
        <v>163875</v>
      </c>
      <c r="L12" s="83">
        <f t="shared" si="3"/>
        <v>1026375</v>
      </c>
      <c r="M12" s="83">
        <v>825000</v>
      </c>
      <c r="N12" s="83">
        <f t="shared" si="4"/>
        <v>156750</v>
      </c>
      <c r="O12" s="83">
        <f t="shared" si="5"/>
        <v>981750</v>
      </c>
      <c r="P12" s="83">
        <f t="shared" si="6"/>
        <v>966875</v>
      </c>
    </row>
    <row r="13" spans="1:16" ht="193.8">
      <c r="A13" s="72">
        <v>10</v>
      </c>
      <c r="B13" s="76" t="s">
        <v>94</v>
      </c>
      <c r="C13" s="76" t="s">
        <v>95</v>
      </c>
      <c r="D13" s="76" t="s">
        <v>21</v>
      </c>
      <c r="E13" s="72">
        <v>1</v>
      </c>
      <c r="F13" s="74" t="s">
        <v>98</v>
      </c>
      <c r="G13" s="58">
        <v>750000</v>
      </c>
      <c r="H13" s="58">
        <f t="shared" si="0"/>
        <v>142500</v>
      </c>
      <c r="I13" s="83">
        <f t="shared" si="1"/>
        <v>892500</v>
      </c>
      <c r="J13" s="83">
        <v>862500</v>
      </c>
      <c r="K13" s="83">
        <f t="shared" si="2"/>
        <v>163875</v>
      </c>
      <c r="L13" s="83">
        <f t="shared" si="3"/>
        <v>1026375</v>
      </c>
      <c r="M13" s="83">
        <v>825000</v>
      </c>
      <c r="N13" s="83">
        <f t="shared" si="4"/>
        <v>156750</v>
      </c>
      <c r="O13" s="83">
        <f t="shared" si="5"/>
        <v>981750</v>
      </c>
      <c r="P13" s="83">
        <f t="shared" si="6"/>
        <v>966875</v>
      </c>
    </row>
    <row r="14" spans="1:16" ht="409.6">
      <c r="A14" s="72">
        <v>11</v>
      </c>
      <c r="B14" s="76" t="s">
        <v>109</v>
      </c>
      <c r="C14" s="76" t="s">
        <v>24</v>
      </c>
      <c r="D14" s="76" t="s">
        <v>21</v>
      </c>
      <c r="E14" s="72"/>
      <c r="F14" s="74" t="s">
        <v>110</v>
      </c>
      <c r="G14" s="58">
        <v>2800000</v>
      </c>
      <c r="H14" s="58">
        <f t="shared" si="0"/>
        <v>532000</v>
      </c>
      <c r="I14" s="83">
        <f t="shared" si="1"/>
        <v>3332000</v>
      </c>
      <c r="J14" s="83">
        <v>3220000</v>
      </c>
      <c r="K14" s="83">
        <f t="shared" si="2"/>
        <v>611800</v>
      </c>
      <c r="L14" s="83">
        <f t="shared" si="3"/>
        <v>3831800</v>
      </c>
      <c r="M14" s="83">
        <v>3080000</v>
      </c>
      <c r="N14" s="83">
        <f t="shared" si="4"/>
        <v>585200</v>
      </c>
      <c r="O14" s="83">
        <f t="shared" si="5"/>
        <v>3665200</v>
      </c>
      <c r="P14" s="83">
        <f t="shared" si="6"/>
        <v>3609666.6666666665</v>
      </c>
    </row>
    <row r="15" spans="1:16" ht="409.6">
      <c r="A15" s="72">
        <v>12</v>
      </c>
      <c r="B15" s="76" t="s">
        <v>108</v>
      </c>
      <c r="C15" s="76" t="s">
        <v>24</v>
      </c>
      <c r="D15" s="76" t="s">
        <v>21</v>
      </c>
      <c r="E15" s="72"/>
      <c r="F15" s="74" t="s">
        <v>110</v>
      </c>
      <c r="G15" s="58">
        <v>2800000</v>
      </c>
      <c r="H15" s="58">
        <f t="shared" si="0"/>
        <v>532000</v>
      </c>
      <c r="I15" s="83">
        <f t="shared" si="1"/>
        <v>3332000</v>
      </c>
      <c r="J15" s="83">
        <v>3220000</v>
      </c>
      <c r="K15" s="83">
        <f t="shared" si="2"/>
        <v>611800</v>
      </c>
      <c r="L15" s="83">
        <f t="shared" si="3"/>
        <v>3831800</v>
      </c>
      <c r="M15" s="83">
        <v>3080000</v>
      </c>
      <c r="N15" s="83">
        <f t="shared" si="4"/>
        <v>585200</v>
      </c>
      <c r="O15" s="83">
        <f t="shared" si="5"/>
        <v>3665200</v>
      </c>
      <c r="P15" s="83">
        <f t="shared" si="6"/>
        <v>3609666.6666666665</v>
      </c>
    </row>
    <row r="16" spans="1:16" ht="409.6">
      <c r="A16" s="72">
        <v>13</v>
      </c>
      <c r="B16" s="76" t="s">
        <v>20</v>
      </c>
      <c r="C16" s="76" t="s">
        <v>17</v>
      </c>
      <c r="D16" s="76" t="s">
        <v>18</v>
      </c>
      <c r="E16" s="72">
        <v>1</v>
      </c>
      <c r="F16" s="74" t="s">
        <v>102</v>
      </c>
      <c r="G16" s="58">
        <v>3100000</v>
      </c>
      <c r="H16" s="58">
        <f t="shared" si="0"/>
        <v>589000</v>
      </c>
      <c r="I16" s="83">
        <f t="shared" si="1"/>
        <v>3689000</v>
      </c>
      <c r="J16" s="83">
        <v>3565000</v>
      </c>
      <c r="K16" s="83">
        <f t="shared" si="2"/>
        <v>677350</v>
      </c>
      <c r="L16" s="83">
        <f t="shared" si="3"/>
        <v>4242350</v>
      </c>
      <c r="M16" s="83">
        <v>3410000</v>
      </c>
      <c r="N16" s="83">
        <f t="shared" si="4"/>
        <v>647900</v>
      </c>
      <c r="O16" s="83">
        <f t="shared" si="5"/>
        <v>4057900</v>
      </c>
      <c r="P16" s="83">
        <f t="shared" si="6"/>
        <v>3996416.6666666665</v>
      </c>
    </row>
    <row r="17" spans="1:16" ht="409.6">
      <c r="A17" s="72">
        <v>14</v>
      </c>
      <c r="B17" s="76" t="s">
        <v>20</v>
      </c>
      <c r="C17" s="76" t="s">
        <v>17</v>
      </c>
      <c r="D17" s="76" t="s">
        <v>18</v>
      </c>
      <c r="E17" s="72">
        <v>1</v>
      </c>
      <c r="F17" s="74" t="s">
        <v>102</v>
      </c>
      <c r="G17" s="58">
        <v>3100000</v>
      </c>
      <c r="H17" s="58">
        <f t="shared" si="0"/>
        <v>589000</v>
      </c>
      <c r="I17" s="83">
        <f t="shared" si="1"/>
        <v>3689000</v>
      </c>
      <c r="J17" s="83">
        <v>3565000</v>
      </c>
      <c r="K17" s="83">
        <f t="shared" si="2"/>
        <v>677350</v>
      </c>
      <c r="L17" s="83">
        <f t="shared" si="3"/>
        <v>4242350</v>
      </c>
      <c r="M17" s="83">
        <v>3410000</v>
      </c>
      <c r="N17" s="83">
        <f t="shared" si="4"/>
        <v>647900</v>
      </c>
      <c r="O17" s="83">
        <f t="shared" si="5"/>
        <v>4057900</v>
      </c>
      <c r="P17" s="83">
        <f t="shared" si="6"/>
        <v>3996416.6666666665</v>
      </c>
    </row>
    <row r="18" spans="1:16" ht="409.6">
      <c r="A18" s="72">
        <v>15</v>
      </c>
      <c r="B18" s="76" t="s">
        <v>20</v>
      </c>
      <c r="C18" s="76" t="s">
        <v>17</v>
      </c>
      <c r="D18" s="76" t="s">
        <v>18</v>
      </c>
      <c r="E18" s="72">
        <v>1</v>
      </c>
      <c r="F18" s="74" t="s">
        <v>102</v>
      </c>
      <c r="G18" s="58">
        <v>3100000</v>
      </c>
      <c r="H18" s="58">
        <f t="shared" si="0"/>
        <v>589000</v>
      </c>
      <c r="I18" s="83">
        <f t="shared" si="1"/>
        <v>3689000</v>
      </c>
      <c r="J18" s="83">
        <v>3565000</v>
      </c>
      <c r="K18" s="83">
        <f t="shared" si="2"/>
        <v>677350</v>
      </c>
      <c r="L18" s="83">
        <f t="shared" si="3"/>
        <v>4242350</v>
      </c>
      <c r="M18" s="83">
        <v>3410000</v>
      </c>
      <c r="N18" s="83">
        <f t="shared" si="4"/>
        <v>647900</v>
      </c>
      <c r="O18" s="83">
        <f t="shared" si="5"/>
        <v>4057900</v>
      </c>
      <c r="P18" s="83">
        <f t="shared" si="6"/>
        <v>3996416.6666666665</v>
      </c>
    </row>
    <row r="19" spans="1:16" ht="31.2" customHeight="1">
      <c r="A19" s="77" t="s">
        <v>88</v>
      </c>
      <c r="B19" s="77"/>
      <c r="C19" s="77"/>
      <c r="D19" s="77"/>
      <c r="E19" s="77"/>
      <c r="F19" s="77"/>
      <c r="G19" s="77"/>
      <c r="H19" s="77"/>
      <c r="I19" s="77"/>
      <c r="J19" s="77"/>
      <c r="K19" s="77"/>
      <c r="L19" s="77"/>
      <c r="M19" s="77"/>
      <c r="N19" s="77"/>
      <c r="O19" s="77"/>
      <c r="P19" s="77"/>
    </row>
    <row r="20" spans="1:16" ht="266.39999999999998">
      <c r="A20" s="78">
        <v>16</v>
      </c>
      <c r="B20" s="79" t="s">
        <v>22</v>
      </c>
      <c r="C20" s="79" t="s">
        <v>23</v>
      </c>
      <c r="D20" s="79" t="s">
        <v>26</v>
      </c>
      <c r="E20" s="72">
        <v>1</v>
      </c>
      <c r="F20" s="80" t="s">
        <v>152</v>
      </c>
      <c r="G20" s="58">
        <v>1550000</v>
      </c>
      <c r="H20" s="58">
        <f>G20*0.19</f>
        <v>294500</v>
      </c>
      <c r="I20" s="83">
        <f>G20*1.19</f>
        <v>1844500</v>
      </c>
      <c r="J20" s="83">
        <v>1782500</v>
      </c>
      <c r="K20" s="83">
        <f>J20*0.19</f>
        <v>338675</v>
      </c>
      <c r="L20" s="83">
        <f>J20*1.19</f>
        <v>2121175</v>
      </c>
      <c r="M20" s="83">
        <v>1705000</v>
      </c>
      <c r="N20" s="83">
        <f>M20*0.19</f>
        <v>323950</v>
      </c>
      <c r="O20" s="83">
        <f>M20*1.19</f>
        <v>2028950</v>
      </c>
      <c r="P20" s="83">
        <f>(I20+L20+O20)/3</f>
        <v>1998208.3333333333</v>
      </c>
    </row>
    <row r="21" spans="1:16" ht="42">
      <c r="A21" s="78"/>
      <c r="B21" s="79"/>
      <c r="C21" s="79"/>
      <c r="D21" s="79"/>
      <c r="E21" s="72">
        <v>1</v>
      </c>
      <c r="F21" s="80" t="s">
        <v>27</v>
      </c>
      <c r="G21" s="84">
        <v>2550000</v>
      </c>
      <c r="H21" s="58">
        <f t="shared" ref="H21:H59" si="7">G21*0.19</f>
        <v>484500</v>
      </c>
      <c r="I21" s="83">
        <f t="shared" ref="I21:I59" si="8">G21*1.19</f>
        <v>3034500</v>
      </c>
      <c r="J21" s="83">
        <v>2932500</v>
      </c>
      <c r="K21" s="83">
        <f t="shared" ref="K21:K59" si="9">J21*0.19</f>
        <v>557175</v>
      </c>
      <c r="L21" s="83">
        <f t="shared" ref="L21:L59" si="10">J21*1.19</f>
        <v>3489675</v>
      </c>
      <c r="M21" s="83">
        <v>2805000</v>
      </c>
      <c r="N21" s="83">
        <f t="shared" ref="N21:N59" si="11">M21*0.19</f>
        <v>532950</v>
      </c>
      <c r="O21" s="83">
        <f t="shared" ref="O21:O59" si="12">M21*1.19</f>
        <v>3337950</v>
      </c>
      <c r="P21" s="83">
        <f t="shared" ref="P21:P59" si="13">(I21+L21+O21)/3</f>
        <v>3287375</v>
      </c>
    </row>
    <row r="22" spans="1:16" ht="31.8">
      <c r="A22" s="78"/>
      <c r="B22" s="79"/>
      <c r="C22" s="79"/>
      <c r="D22" s="79"/>
      <c r="E22" s="72">
        <v>1</v>
      </c>
      <c r="F22" s="80" t="s">
        <v>39</v>
      </c>
      <c r="G22" s="84">
        <v>2300000</v>
      </c>
      <c r="H22" s="58">
        <f t="shared" si="7"/>
        <v>437000</v>
      </c>
      <c r="I22" s="83">
        <f t="shared" si="8"/>
        <v>2737000</v>
      </c>
      <c r="J22" s="83">
        <v>2645000</v>
      </c>
      <c r="K22" s="83">
        <f t="shared" si="9"/>
        <v>502550</v>
      </c>
      <c r="L22" s="83">
        <f t="shared" si="10"/>
        <v>3147550</v>
      </c>
      <c r="M22" s="83">
        <v>2530000</v>
      </c>
      <c r="N22" s="83">
        <f t="shared" si="11"/>
        <v>480700</v>
      </c>
      <c r="O22" s="83">
        <f t="shared" si="12"/>
        <v>3010700</v>
      </c>
      <c r="P22" s="83">
        <f t="shared" si="13"/>
        <v>2965083.3333333335</v>
      </c>
    </row>
    <row r="23" spans="1:16" ht="31.8">
      <c r="A23" s="78"/>
      <c r="B23" s="79"/>
      <c r="C23" s="79"/>
      <c r="D23" s="79"/>
      <c r="E23" s="72">
        <v>1</v>
      </c>
      <c r="F23" s="80" t="s">
        <v>29</v>
      </c>
      <c r="G23" s="84">
        <v>890000</v>
      </c>
      <c r="H23" s="58">
        <f t="shared" si="7"/>
        <v>169100</v>
      </c>
      <c r="I23" s="83">
        <f t="shared" si="8"/>
        <v>1059100</v>
      </c>
      <c r="J23" s="83">
        <v>1023500</v>
      </c>
      <c r="K23" s="83">
        <f t="shared" si="9"/>
        <v>194465</v>
      </c>
      <c r="L23" s="83">
        <f t="shared" si="10"/>
        <v>1217965</v>
      </c>
      <c r="M23" s="83">
        <v>979000</v>
      </c>
      <c r="N23" s="83">
        <f t="shared" si="11"/>
        <v>186010</v>
      </c>
      <c r="O23" s="83">
        <f t="shared" si="12"/>
        <v>1165010</v>
      </c>
      <c r="P23" s="83">
        <f t="shared" si="13"/>
        <v>1147358.3333333333</v>
      </c>
    </row>
    <row r="24" spans="1:16" ht="31.8">
      <c r="A24" s="78"/>
      <c r="B24" s="79"/>
      <c r="C24" s="79"/>
      <c r="D24" s="79"/>
      <c r="E24" s="72">
        <v>1</v>
      </c>
      <c r="F24" s="80" t="s">
        <v>28</v>
      </c>
      <c r="G24" s="84">
        <v>580000</v>
      </c>
      <c r="H24" s="58">
        <f t="shared" si="7"/>
        <v>110200</v>
      </c>
      <c r="I24" s="83">
        <f t="shared" si="8"/>
        <v>690200</v>
      </c>
      <c r="J24" s="83">
        <v>667000</v>
      </c>
      <c r="K24" s="83">
        <f t="shared" si="9"/>
        <v>126730</v>
      </c>
      <c r="L24" s="83">
        <f t="shared" si="10"/>
        <v>793730</v>
      </c>
      <c r="M24" s="83">
        <v>638000</v>
      </c>
      <c r="N24" s="83">
        <f t="shared" si="11"/>
        <v>121220</v>
      </c>
      <c r="O24" s="83">
        <f t="shared" si="12"/>
        <v>759220</v>
      </c>
      <c r="P24" s="83">
        <f t="shared" si="13"/>
        <v>747716.66666666663</v>
      </c>
    </row>
    <row r="25" spans="1:16" ht="31.8">
      <c r="A25" s="78"/>
      <c r="B25" s="79"/>
      <c r="C25" s="79"/>
      <c r="D25" s="79"/>
      <c r="E25" s="72">
        <v>1</v>
      </c>
      <c r="F25" s="80" t="s">
        <v>30</v>
      </c>
      <c r="G25" s="84">
        <v>1900000</v>
      </c>
      <c r="H25" s="58">
        <f t="shared" si="7"/>
        <v>361000</v>
      </c>
      <c r="I25" s="83">
        <f t="shared" si="8"/>
        <v>2261000</v>
      </c>
      <c r="J25" s="83">
        <v>2185000</v>
      </c>
      <c r="K25" s="83">
        <f t="shared" si="9"/>
        <v>415150</v>
      </c>
      <c r="L25" s="83">
        <f t="shared" si="10"/>
        <v>2600150</v>
      </c>
      <c r="M25" s="83">
        <v>2090000</v>
      </c>
      <c r="N25" s="83">
        <f t="shared" si="11"/>
        <v>397100</v>
      </c>
      <c r="O25" s="83">
        <f t="shared" si="12"/>
        <v>2487100</v>
      </c>
      <c r="P25" s="83">
        <f t="shared" si="13"/>
        <v>2449416.6666666665</v>
      </c>
    </row>
    <row r="26" spans="1:16" ht="31.8">
      <c r="A26" s="78"/>
      <c r="B26" s="79"/>
      <c r="C26" s="79"/>
      <c r="D26" s="79"/>
      <c r="E26" s="72">
        <v>1</v>
      </c>
      <c r="F26" s="80" t="s">
        <v>31</v>
      </c>
      <c r="G26" s="84">
        <v>1950000</v>
      </c>
      <c r="H26" s="58">
        <f t="shared" si="7"/>
        <v>370500</v>
      </c>
      <c r="I26" s="83">
        <f t="shared" si="8"/>
        <v>2320500</v>
      </c>
      <c r="J26" s="83">
        <v>2242500</v>
      </c>
      <c r="K26" s="83">
        <f t="shared" si="9"/>
        <v>426075</v>
      </c>
      <c r="L26" s="83">
        <f t="shared" si="10"/>
        <v>2668575</v>
      </c>
      <c r="M26" s="83">
        <v>2145000</v>
      </c>
      <c r="N26" s="83">
        <f t="shared" si="11"/>
        <v>407550</v>
      </c>
      <c r="O26" s="83">
        <f t="shared" si="12"/>
        <v>2552550</v>
      </c>
      <c r="P26" s="83">
        <f t="shared" si="13"/>
        <v>2513875</v>
      </c>
    </row>
    <row r="27" spans="1:16" ht="31.8">
      <c r="A27" s="78"/>
      <c r="B27" s="79"/>
      <c r="C27" s="79"/>
      <c r="D27" s="79"/>
      <c r="E27" s="72">
        <v>1</v>
      </c>
      <c r="F27" s="80" t="s">
        <v>32</v>
      </c>
      <c r="G27" s="84">
        <v>1850000</v>
      </c>
      <c r="H27" s="58">
        <f t="shared" si="7"/>
        <v>351500</v>
      </c>
      <c r="I27" s="83">
        <f t="shared" si="8"/>
        <v>2201500</v>
      </c>
      <c r="J27" s="83">
        <v>2127500</v>
      </c>
      <c r="K27" s="83">
        <f t="shared" si="9"/>
        <v>404225</v>
      </c>
      <c r="L27" s="83">
        <f t="shared" si="10"/>
        <v>2531725</v>
      </c>
      <c r="M27" s="83">
        <v>2035000</v>
      </c>
      <c r="N27" s="83">
        <f t="shared" si="11"/>
        <v>386650</v>
      </c>
      <c r="O27" s="83">
        <f t="shared" si="12"/>
        <v>2421650</v>
      </c>
      <c r="P27" s="83">
        <f t="shared" si="13"/>
        <v>2384958.3333333335</v>
      </c>
    </row>
    <row r="28" spans="1:16" ht="42">
      <c r="A28" s="78"/>
      <c r="B28" s="79"/>
      <c r="C28" s="79"/>
      <c r="D28" s="79"/>
      <c r="E28" s="72">
        <v>1</v>
      </c>
      <c r="F28" s="80" t="s">
        <v>33</v>
      </c>
      <c r="G28" s="84">
        <v>1850000</v>
      </c>
      <c r="H28" s="58">
        <f t="shared" si="7"/>
        <v>351500</v>
      </c>
      <c r="I28" s="83">
        <f t="shared" si="8"/>
        <v>2201500</v>
      </c>
      <c r="J28" s="83">
        <v>2127500</v>
      </c>
      <c r="K28" s="83">
        <f t="shared" si="9"/>
        <v>404225</v>
      </c>
      <c r="L28" s="83">
        <f t="shared" si="10"/>
        <v>2531725</v>
      </c>
      <c r="M28" s="83">
        <v>2035000</v>
      </c>
      <c r="N28" s="83">
        <f t="shared" si="11"/>
        <v>386650</v>
      </c>
      <c r="O28" s="83">
        <f t="shared" si="12"/>
        <v>2421650</v>
      </c>
      <c r="P28" s="83">
        <f t="shared" si="13"/>
        <v>2384958.3333333335</v>
      </c>
    </row>
    <row r="29" spans="1:16" ht="42">
      <c r="A29" s="78"/>
      <c r="B29" s="79"/>
      <c r="C29" s="79"/>
      <c r="D29" s="79"/>
      <c r="E29" s="72">
        <v>1</v>
      </c>
      <c r="F29" s="80" t="s">
        <v>34</v>
      </c>
      <c r="G29" s="84">
        <v>1850000</v>
      </c>
      <c r="H29" s="58">
        <f t="shared" si="7"/>
        <v>351500</v>
      </c>
      <c r="I29" s="83">
        <f t="shared" si="8"/>
        <v>2201500</v>
      </c>
      <c r="J29" s="83">
        <v>2127500</v>
      </c>
      <c r="K29" s="83">
        <f t="shared" si="9"/>
        <v>404225</v>
      </c>
      <c r="L29" s="83">
        <f t="shared" si="10"/>
        <v>2531725</v>
      </c>
      <c r="M29" s="83">
        <v>2035000</v>
      </c>
      <c r="N29" s="83">
        <f t="shared" si="11"/>
        <v>386650</v>
      </c>
      <c r="O29" s="83">
        <f t="shared" si="12"/>
        <v>2421650</v>
      </c>
      <c r="P29" s="83">
        <f t="shared" si="13"/>
        <v>2384958.3333333335</v>
      </c>
    </row>
    <row r="30" spans="1:16" ht="21.6">
      <c r="A30" s="78"/>
      <c r="B30" s="79"/>
      <c r="C30" s="79"/>
      <c r="D30" s="79"/>
      <c r="E30" s="72">
        <v>1</v>
      </c>
      <c r="F30" s="80" t="s">
        <v>35</v>
      </c>
      <c r="G30" s="84">
        <v>580000</v>
      </c>
      <c r="H30" s="58">
        <f t="shared" si="7"/>
        <v>110200</v>
      </c>
      <c r="I30" s="83">
        <f t="shared" si="8"/>
        <v>690200</v>
      </c>
      <c r="J30" s="83">
        <v>667000</v>
      </c>
      <c r="K30" s="83">
        <f t="shared" si="9"/>
        <v>126730</v>
      </c>
      <c r="L30" s="83">
        <f t="shared" si="10"/>
        <v>793730</v>
      </c>
      <c r="M30" s="83">
        <v>638000</v>
      </c>
      <c r="N30" s="83">
        <f t="shared" si="11"/>
        <v>121220</v>
      </c>
      <c r="O30" s="83">
        <f t="shared" si="12"/>
        <v>759220</v>
      </c>
      <c r="P30" s="83">
        <f t="shared" si="13"/>
        <v>747716.66666666663</v>
      </c>
    </row>
    <row r="31" spans="1:16" ht="52.2">
      <c r="A31" s="78"/>
      <c r="B31" s="79"/>
      <c r="C31" s="79"/>
      <c r="D31" s="79"/>
      <c r="E31" s="72">
        <v>1</v>
      </c>
      <c r="F31" s="80" t="s">
        <v>36</v>
      </c>
      <c r="G31" s="84">
        <v>580000</v>
      </c>
      <c r="H31" s="58">
        <f t="shared" si="7"/>
        <v>110200</v>
      </c>
      <c r="I31" s="83">
        <f t="shared" si="8"/>
        <v>690200</v>
      </c>
      <c r="J31" s="83">
        <v>667000</v>
      </c>
      <c r="K31" s="83">
        <f t="shared" si="9"/>
        <v>126730</v>
      </c>
      <c r="L31" s="83">
        <f t="shared" si="10"/>
        <v>793730</v>
      </c>
      <c r="M31" s="83">
        <v>638000</v>
      </c>
      <c r="N31" s="83">
        <f t="shared" si="11"/>
        <v>121220</v>
      </c>
      <c r="O31" s="83">
        <f t="shared" si="12"/>
        <v>759220</v>
      </c>
      <c r="P31" s="83">
        <f t="shared" si="13"/>
        <v>747716.66666666663</v>
      </c>
    </row>
    <row r="32" spans="1:16" ht="31.8">
      <c r="A32" s="78"/>
      <c r="B32" s="79"/>
      <c r="C32" s="79"/>
      <c r="D32" s="79"/>
      <c r="E32" s="72">
        <v>1</v>
      </c>
      <c r="F32" s="80" t="s">
        <v>37</v>
      </c>
      <c r="G32" s="84">
        <v>580000</v>
      </c>
      <c r="H32" s="58">
        <f t="shared" si="7"/>
        <v>110200</v>
      </c>
      <c r="I32" s="83">
        <f t="shared" si="8"/>
        <v>690200</v>
      </c>
      <c r="J32" s="83">
        <v>667000</v>
      </c>
      <c r="K32" s="83">
        <f t="shared" si="9"/>
        <v>126730</v>
      </c>
      <c r="L32" s="83">
        <f t="shared" si="10"/>
        <v>793730</v>
      </c>
      <c r="M32" s="83">
        <v>638000</v>
      </c>
      <c r="N32" s="83">
        <f t="shared" si="11"/>
        <v>121220</v>
      </c>
      <c r="O32" s="83">
        <f t="shared" si="12"/>
        <v>759220</v>
      </c>
      <c r="P32" s="83">
        <f t="shared" si="13"/>
        <v>747716.66666666663</v>
      </c>
    </row>
    <row r="33" spans="1:16" ht="42">
      <c r="A33" s="78"/>
      <c r="B33" s="79"/>
      <c r="C33" s="79"/>
      <c r="D33" s="79"/>
      <c r="E33" s="72">
        <v>1</v>
      </c>
      <c r="F33" s="80" t="s">
        <v>38</v>
      </c>
      <c r="G33" s="84">
        <v>1900000</v>
      </c>
      <c r="H33" s="58">
        <f t="shared" si="7"/>
        <v>361000</v>
      </c>
      <c r="I33" s="83">
        <f t="shared" si="8"/>
        <v>2261000</v>
      </c>
      <c r="J33" s="83">
        <v>2185000</v>
      </c>
      <c r="K33" s="83">
        <f t="shared" si="9"/>
        <v>415150</v>
      </c>
      <c r="L33" s="83">
        <f t="shared" si="10"/>
        <v>2600150</v>
      </c>
      <c r="M33" s="83">
        <v>2090000</v>
      </c>
      <c r="N33" s="83">
        <f t="shared" si="11"/>
        <v>397100</v>
      </c>
      <c r="O33" s="83">
        <f t="shared" si="12"/>
        <v>2487100</v>
      </c>
      <c r="P33" s="83">
        <f t="shared" si="13"/>
        <v>2449416.6666666665</v>
      </c>
    </row>
    <row r="34" spans="1:16" ht="31.8">
      <c r="A34" s="78"/>
      <c r="B34" s="79"/>
      <c r="C34" s="79"/>
      <c r="D34" s="79"/>
      <c r="E34" s="72">
        <v>1</v>
      </c>
      <c r="F34" s="80" t="s">
        <v>40</v>
      </c>
      <c r="G34" s="84">
        <v>3000000</v>
      </c>
      <c r="H34" s="58">
        <f t="shared" si="7"/>
        <v>570000</v>
      </c>
      <c r="I34" s="83">
        <f t="shared" si="8"/>
        <v>3570000</v>
      </c>
      <c r="J34" s="83">
        <v>3450000</v>
      </c>
      <c r="K34" s="83">
        <f t="shared" si="9"/>
        <v>655500</v>
      </c>
      <c r="L34" s="83">
        <f t="shared" si="10"/>
        <v>4105500</v>
      </c>
      <c r="M34" s="83">
        <v>3300000</v>
      </c>
      <c r="N34" s="83">
        <f t="shared" si="11"/>
        <v>627000</v>
      </c>
      <c r="O34" s="83">
        <f t="shared" si="12"/>
        <v>3927000</v>
      </c>
      <c r="P34" s="83">
        <f t="shared" si="13"/>
        <v>3867500</v>
      </c>
    </row>
    <row r="35" spans="1:16" ht="42">
      <c r="A35" s="78"/>
      <c r="B35" s="79"/>
      <c r="C35" s="79"/>
      <c r="D35" s="79"/>
      <c r="E35" s="72">
        <v>1</v>
      </c>
      <c r="F35" s="80" t="s">
        <v>41</v>
      </c>
      <c r="G35" s="84">
        <v>1520000</v>
      </c>
      <c r="H35" s="58">
        <f t="shared" si="7"/>
        <v>288800</v>
      </c>
      <c r="I35" s="83">
        <f t="shared" si="8"/>
        <v>1808800</v>
      </c>
      <c r="J35" s="83">
        <v>1748000</v>
      </c>
      <c r="K35" s="83">
        <f t="shared" si="9"/>
        <v>332120</v>
      </c>
      <c r="L35" s="83">
        <f t="shared" si="10"/>
        <v>2080120</v>
      </c>
      <c r="M35" s="83">
        <v>1672000</v>
      </c>
      <c r="N35" s="83">
        <f t="shared" si="11"/>
        <v>317680</v>
      </c>
      <c r="O35" s="83">
        <f t="shared" si="12"/>
        <v>1989680</v>
      </c>
      <c r="P35" s="83">
        <f t="shared" si="13"/>
        <v>1959533.3333333333</v>
      </c>
    </row>
    <row r="36" spans="1:16" ht="42">
      <c r="A36" s="78"/>
      <c r="B36" s="79"/>
      <c r="C36" s="79"/>
      <c r="D36" s="79"/>
      <c r="E36" s="72">
        <v>1</v>
      </c>
      <c r="F36" s="80" t="s">
        <v>42</v>
      </c>
      <c r="G36" s="84">
        <v>1520000</v>
      </c>
      <c r="H36" s="58">
        <f t="shared" si="7"/>
        <v>288800</v>
      </c>
      <c r="I36" s="83">
        <f t="shared" si="8"/>
        <v>1808800</v>
      </c>
      <c r="J36" s="83">
        <v>1748000</v>
      </c>
      <c r="K36" s="83">
        <f t="shared" si="9"/>
        <v>332120</v>
      </c>
      <c r="L36" s="83">
        <f t="shared" si="10"/>
        <v>2080120</v>
      </c>
      <c r="M36" s="83">
        <v>1672000</v>
      </c>
      <c r="N36" s="83">
        <f t="shared" si="11"/>
        <v>317680</v>
      </c>
      <c r="O36" s="83">
        <f t="shared" si="12"/>
        <v>1989680</v>
      </c>
      <c r="P36" s="83">
        <f t="shared" si="13"/>
        <v>1959533.3333333333</v>
      </c>
    </row>
    <row r="37" spans="1:16" ht="42">
      <c r="A37" s="78"/>
      <c r="B37" s="79"/>
      <c r="C37" s="79"/>
      <c r="D37" s="79"/>
      <c r="E37" s="72">
        <v>1</v>
      </c>
      <c r="F37" s="80" t="s">
        <v>43</v>
      </c>
      <c r="G37" s="84">
        <v>1520000</v>
      </c>
      <c r="H37" s="58">
        <f t="shared" si="7"/>
        <v>288800</v>
      </c>
      <c r="I37" s="83">
        <f t="shared" si="8"/>
        <v>1808800</v>
      </c>
      <c r="J37" s="83">
        <v>1748000</v>
      </c>
      <c r="K37" s="83">
        <f t="shared" si="9"/>
        <v>332120</v>
      </c>
      <c r="L37" s="83">
        <f t="shared" si="10"/>
        <v>2080120</v>
      </c>
      <c r="M37" s="83">
        <v>1672000</v>
      </c>
      <c r="N37" s="83">
        <f t="shared" si="11"/>
        <v>317680</v>
      </c>
      <c r="O37" s="83">
        <f t="shared" si="12"/>
        <v>1989680</v>
      </c>
      <c r="P37" s="83">
        <f t="shared" si="13"/>
        <v>1959533.3333333333</v>
      </c>
    </row>
    <row r="38" spans="1:16" ht="31.8">
      <c r="A38" s="78"/>
      <c r="B38" s="79"/>
      <c r="C38" s="79"/>
      <c r="D38" s="79"/>
      <c r="E38" s="72">
        <v>1</v>
      </c>
      <c r="F38" s="80" t="s">
        <v>47</v>
      </c>
      <c r="G38" s="84">
        <v>1520000</v>
      </c>
      <c r="H38" s="58">
        <f t="shared" si="7"/>
        <v>288800</v>
      </c>
      <c r="I38" s="83">
        <f t="shared" si="8"/>
        <v>1808800</v>
      </c>
      <c r="J38" s="83">
        <v>1748000</v>
      </c>
      <c r="K38" s="83">
        <f t="shared" si="9"/>
        <v>332120</v>
      </c>
      <c r="L38" s="83">
        <f t="shared" si="10"/>
        <v>2080120</v>
      </c>
      <c r="M38" s="83">
        <v>1672000</v>
      </c>
      <c r="N38" s="83">
        <f t="shared" si="11"/>
        <v>317680</v>
      </c>
      <c r="O38" s="83">
        <f t="shared" si="12"/>
        <v>1989680</v>
      </c>
      <c r="P38" s="83">
        <f t="shared" si="13"/>
        <v>1959533.3333333333</v>
      </c>
    </row>
    <row r="39" spans="1:16" ht="42">
      <c r="A39" s="78"/>
      <c r="B39" s="79"/>
      <c r="C39" s="79"/>
      <c r="D39" s="79"/>
      <c r="E39" s="72">
        <v>1</v>
      </c>
      <c r="F39" s="80" t="s">
        <v>48</v>
      </c>
      <c r="G39" s="84">
        <v>1520000</v>
      </c>
      <c r="H39" s="58">
        <f t="shared" si="7"/>
        <v>288800</v>
      </c>
      <c r="I39" s="83">
        <f t="shared" si="8"/>
        <v>1808800</v>
      </c>
      <c r="J39" s="83">
        <v>1748000</v>
      </c>
      <c r="K39" s="83">
        <f t="shared" si="9"/>
        <v>332120</v>
      </c>
      <c r="L39" s="83">
        <f t="shared" si="10"/>
        <v>2080120</v>
      </c>
      <c r="M39" s="83">
        <v>1672000</v>
      </c>
      <c r="N39" s="83">
        <f t="shared" si="11"/>
        <v>317680</v>
      </c>
      <c r="O39" s="83">
        <f t="shared" si="12"/>
        <v>1989680</v>
      </c>
      <c r="P39" s="83">
        <f t="shared" si="13"/>
        <v>1959533.3333333333</v>
      </c>
    </row>
    <row r="40" spans="1:16" ht="31.8">
      <c r="A40" s="78"/>
      <c r="B40" s="79"/>
      <c r="C40" s="79"/>
      <c r="D40" s="79"/>
      <c r="E40" s="72">
        <v>1</v>
      </c>
      <c r="F40" s="80" t="s">
        <v>44</v>
      </c>
      <c r="G40" s="84">
        <v>2200000</v>
      </c>
      <c r="H40" s="58">
        <f t="shared" si="7"/>
        <v>418000</v>
      </c>
      <c r="I40" s="83">
        <f t="shared" si="8"/>
        <v>2618000</v>
      </c>
      <c r="J40" s="83">
        <v>2530000</v>
      </c>
      <c r="K40" s="83">
        <f t="shared" si="9"/>
        <v>480700</v>
      </c>
      <c r="L40" s="83">
        <f t="shared" si="10"/>
        <v>3010700</v>
      </c>
      <c r="M40" s="83">
        <v>2420000</v>
      </c>
      <c r="N40" s="83">
        <f t="shared" si="11"/>
        <v>459800</v>
      </c>
      <c r="O40" s="83">
        <f t="shared" si="12"/>
        <v>2879800</v>
      </c>
      <c r="P40" s="83">
        <f t="shared" si="13"/>
        <v>2836166.6666666665</v>
      </c>
    </row>
    <row r="41" spans="1:16" ht="21.6">
      <c r="A41" s="78"/>
      <c r="B41" s="79"/>
      <c r="C41" s="79"/>
      <c r="D41" s="79"/>
      <c r="E41" s="72">
        <v>1</v>
      </c>
      <c r="F41" s="80" t="s">
        <v>45</v>
      </c>
      <c r="G41" s="84">
        <v>6750000</v>
      </c>
      <c r="H41" s="58">
        <f t="shared" si="7"/>
        <v>1282500</v>
      </c>
      <c r="I41" s="83">
        <f t="shared" si="8"/>
        <v>8032500</v>
      </c>
      <c r="J41" s="83">
        <v>7762500</v>
      </c>
      <c r="K41" s="83">
        <f t="shared" si="9"/>
        <v>1474875</v>
      </c>
      <c r="L41" s="83">
        <f t="shared" si="10"/>
        <v>9237375</v>
      </c>
      <c r="M41" s="83">
        <v>7425000</v>
      </c>
      <c r="N41" s="83">
        <f t="shared" si="11"/>
        <v>1410750</v>
      </c>
      <c r="O41" s="83">
        <f t="shared" si="12"/>
        <v>8835750</v>
      </c>
      <c r="P41" s="83">
        <f t="shared" si="13"/>
        <v>8701875</v>
      </c>
    </row>
    <row r="42" spans="1:16" ht="21.6">
      <c r="A42" s="78"/>
      <c r="B42" s="79"/>
      <c r="C42" s="79"/>
      <c r="D42" s="79"/>
      <c r="E42" s="72">
        <v>1</v>
      </c>
      <c r="F42" s="80" t="s">
        <v>46</v>
      </c>
      <c r="G42" s="84">
        <v>1200000</v>
      </c>
      <c r="H42" s="58">
        <f t="shared" si="7"/>
        <v>228000</v>
      </c>
      <c r="I42" s="83">
        <f t="shared" si="8"/>
        <v>1428000</v>
      </c>
      <c r="J42" s="83">
        <v>1380000</v>
      </c>
      <c r="K42" s="83">
        <f t="shared" si="9"/>
        <v>262200</v>
      </c>
      <c r="L42" s="83">
        <f t="shared" si="10"/>
        <v>1642200</v>
      </c>
      <c r="M42" s="83">
        <v>1320000</v>
      </c>
      <c r="N42" s="83">
        <f t="shared" si="11"/>
        <v>250800</v>
      </c>
      <c r="O42" s="83">
        <f t="shared" si="12"/>
        <v>1570800</v>
      </c>
      <c r="P42" s="83">
        <f t="shared" si="13"/>
        <v>1547000</v>
      </c>
    </row>
    <row r="43" spans="1:16" ht="52.2">
      <c r="A43" s="78"/>
      <c r="B43" s="79"/>
      <c r="C43" s="79"/>
      <c r="D43" s="79"/>
      <c r="E43" s="72">
        <v>1</v>
      </c>
      <c r="F43" s="80" t="s">
        <v>49</v>
      </c>
      <c r="G43" s="84">
        <v>750000</v>
      </c>
      <c r="H43" s="58">
        <f t="shared" si="7"/>
        <v>142500</v>
      </c>
      <c r="I43" s="83">
        <f t="shared" si="8"/>
        <v>892500</v>
      </c>
      <c r="J43" s="83">
        <v>862500</v>
      </c>
      <c r="K43" s="83">
        <f t="shared" si="9"/>
        <v>163875</v>
      </c>
      <c r="L43" s="83">
        <f t="shared" si="10"/>
        <v>1026375</v>
      </c>
      <c r="M43" s="83">
        <v>825000</v>
      </c>
      <c r="N43" s="83">
        <f t="shared" si="11"/>
        <v>156750</v>
      </c>
      <c r="O43" s="83">
        <f t="shared" si="12"/>
        <v>981750</v>
      </c>
      <c r="P43" s="83">
        <f t="shared" si="13"/>
        <v>966875</v>
      </c>
    </row>
    <row r="44" spans="1:16" ht="52.2">
      <c r="A44" s="78"/>
      <c r="B44" s="79"/>
      <c r="C44" s="79"/>
      <c r="D44" s="79"/>
      <c r="E44" s="72">
        <v>1</v>
      </c>
      <c r="F44" s="80" t="s">
        <v>50</v>
      </c>
      <c r="G44" s="84">
        <v>750000</v>
      </c>
      <c r="H44" s="58">
        <f t="shared" si="7"/>
        <v>142500</v>
      </c>
      <c r="I44" s="83">
        <f t="shared" si="8"/>
        <v>892500</v>
      </c>
      <c r="J44" s="83">
        <v>862500</v>
      </c>
      <c r="K44" s="83">
        <f t="shared" si="9"/>
        <v>163875</v>
      </c>
      <c r="L44" s="83">
        <f t="shared" si="10"/>
        <v>1026375</v>
      </c>
      <c r="M44" s="83">
        <v>825000</v>
      </c>
      <c r="N44" s="83">
        <f t="shared" si="11"/>
        <v>156750</v>
      </c>
      <c r="O44" s="83">
        <f t="shared" si="12"/>
        <v>981750</v>
      </c>
      <c r="P44" s="83">
        <f t="shared" si="13"/>
        <v>966875</v>
      </c>
    </row>
    <row r="45" spans="1:16" ht="52.2">
      <c r="A45" s="78"/>
      <c r="B45" s="79"/>
      <c r="C45" s="79"/>
      <c r="D45" s="79"/>
      <c r="E45" s="72">
        <v>1</v>
      </c>
      <c r="F45" s="80" t="s">
        <v>51</v>
      </c>
      <c r="G45" s="84">
        <v>750000</v>
      </c>
      <c r="H45" s="58">
        <f t="shared" si="7"/>
        <v>142500</v>
      </c>
      <c r="I45" s="83">
        <f t="shared" si="8"/>
        <v>892500</v>
      </c>
      <c r="J45" s="83">
        <v>862500</v>
      </c>
      <c r="K45" s="83">
        <f t="shared" si="9"/>
        <v>163875</v>
      </c>
      <c r="L45" s="83">
        <f t="shared" si="10"/>
        <v>1026375</v>
      </c>
      <c r="M45" s="83">
        <v>825000</v>
      </c>
      <c r="N45" s="83">
        <f t="shared" si="11"/>
        <v>156750</v>
      </c>
      <c r="O45" s="83">
        <f t="shared" si="12"/>
        <v>981750</v>
      </c>
      <c r="P45" s="83">
        <f t="shared" si="13"/>
        <v>966875</v>
      </c>
    </row>
    <row r="46" spans="1:16" ht="62.4">
      <c r="A46" s="78"/>
      <c r="B46" s="79"/>
      <c r="C46" s="79"/>
      <c r="D46" s="79"/>
      <c r="E46" s="72">
        <v>1</v>
      </c>
      <c r="F46" s="80" t="s">
        <v>52</v>
      </c>
      <c r="G46" s="84">
        <v>1450000</v>
      </c>
      <c r="H46" s="58">
        <f t="shared" si="7"/>
        <v>275500</v>
      </c>
      <c r="I46" s="83">
        <f t="shared" si="8"/>
        <v>1725500</v>
      </c>
      <c r="J46" s="83">
        <v>1667500</v>
      </c>
      <c r="K46" s="83">
        <f t="shared" si="9"/>
        <v>316825</v>
      </c>
      <c r="L46" s="83">
        <f t="shared" si="10"/>
        <v>1984325</v>
      </c>
      <c r="M46" s="83">
        <v>1595000</v>
      </c>
      <c r="N46" s="83">
        <f t="shared" si="11"/>
        <v>303050</v>
      </c>
      <c r="O46" s="83">
        <f t="shared" si="12"/>
        <v>1898050</v>
      </c>
      <c r="P46" s="83">
        <f t="shared" si="13"/>
        <v>1869291.6666666667</v>
      </c>
    </row>
    <row r="47" spans="1:16" ht="62.4">
      <c r="A47" s="78"/>
      <c r="B47" s="79"/>
      <c r="C47" s="79"/>
      <c r="D47" s="79"/>
      <c r="E47" s="72">
        <v>1</v>
      </c>
      <c r="F47" s="80" t="s">
        <v>53</v>
      </c>
      <c r="G47" s="84">
        <v>1450000</v>
      </c>
      <c r="H47" s="58">
        <f t="shared" si="7"/>
        <v>275500</v>
      </c>
      <c r="I47" s="83">
        <f t="shared" si="8"/>
        <v>1725500</v>
      </c>
      <c r="J47" s="83">
        <v>1667500</v>
      </c>
      <c r="K47" s="83">
        <f t="shared" si="9"/>
        <v>316825</v>
      </c>
      <c r="L47" s="83">
        <f t="shared" si="10"/>
        <v>1984325</v>
      </c>
      <c r="M47" s="83">
        <v>1595000</v>
      </c>
      <c r="N47" s="83">
        <f t="shared" si="11"/>
        <v>303050</v>
      </c>
      <c r="O47" s="83">
        <f t="shared" si="12"/>
        <v>1898050</v>
      </c>
      <c r="P47" s="83">
        <f t="shared" si="13"/>
        <v>1869291.6666666667</v>
      </c>
    </row>
    <row r="48" spans="1:16" ht="42">
      <c r="A48" s="78"/>
      <c r="B48" s="79"/>
      <c r="C48" s="79"/>
      <c r="D48" s="79"/>
      <c r="E48" s="72">
        <v>1</v>
      </c>
      <c r="F48" s="80" t="s">
        <v>54</v>
      </c>
      <c r="G48" s="84">
        <v>920000</v>
      </c>
      <c r="H48" s="58">
        <f t="shared" si="7"/>
        <v>174800</v>
      </c>
      <c r="I48" s="83">
        <f t="shared" si="8"/>
        <v>1094800</v>
      </c>
      <c r="J48" s="83">
        <v>1058000</v>
      </c>
      <c r="K48" s="83">
        <f t="shared" si="9"/>
        <v>201020</v>
      </c>
      <c r="L48" s="83">
        <f t="shared" si="10"/>
        <v>1259020</v>
      </c>
      <c r="M48" s="83">
        <v>1012000</v>
      </c>
      <c r="N48" s="83">
        <f t="shared" si="11"/>
        <v>192280</v>
      </c>
      <c r="O48" s="83">
        <f t="shared" si="12"/>
        <v>1204280</v>
      </c>
      <c r="P48" s="83">
        <f t="shared" si="13"/>
        <v>1186033.3333333333</v>
      </c>
    </row>
    <row r="49" spans="1:16" ht="42">
      <c r="A49" s="78"/>
      <c r="B49" s="79"/>
      <c r="C49" s="79"/>
      <c r="D49" s="79"/>
      <c r="E49" s="72">
        <v>1</v>
      </c>
      <c r="F49" s="80" t="s">
        <v>55</v>
      </c>
      <c r="G49" s="84">
        <v>1550000</v>
      </c>
      <c r="H49" s="58">
        <f t="shared" si="7"/>
        <v>294500</v>
      </c>
      <c r="I49" s="83">
        <f t="shared" si="8"/>
        <v>1844500</v>
      </c>
      <c r="J49" s="83">
        <v>1782500</v>
      </c>
      <c r="K49" s="83">
        <f t="shared" si="9"/>
        <v>338675</v>
      </c>
      <c r="L49" s="83">
        <f t="shared" si="10"/>
        <v>2121175</v>
      </c>
      <c r="M49" s="83">
        <v>1705000</v>
      </c>
      <c r="N49" s="83">
        <f t="shared" si="11"/>
        <v>323950</v>
      </c>
      <c r="O49" s="83">
        <f t="shared" si="12"/>
        <v>2028950</v>
      </c>
      <c r="P49" s="83">
        <f t="shared" si="13"/>
        <v>1998208.3333333333</v>
      </c>
    </row>
    <row r="50" spans="1:16" ht="42">
      <c r="A50" s="78"/>
      <c r="B50" s="79"/>
      <c r="C50" s="79"/>
      <c r="D50" s="79"/>
      <c r="E50" s="72">
        <v>1</v>
      </c>
      <c r="F50" s="80" t="s">
        <v>56</v>
      </c>
      <c r="G50" s="84">
        <v>1350000</v>
      </c>
      <c r="H50" s="58">
        <f t="shared" si="7"/>
        <v>256500</v>
      </c>
      <c r="I50" s="83">
        <f t="shared" si="8"/>
        <v>1606500</v>
      </c>
      <c r="J50" s="83">
        <v>1552500</v>
      </c>
      <c r="K50" s="83">
        <f t="shared" si="9"/>
        <v>294975</v>
      </c>
      <c r="L50" s="83">
        <f t="shared" si="10"/>
        <v>1847475</v>
      </c>
      <c r="M50" s="83">
        <v>1485000</v>
      </c>
      <c r="N50" s="83">
        <f t="shared" si="11"/>
        <v>282150</v>
      </c>
      <c r="O50" s="83">
        <f t="shared" si="12"/>
        <v>1767150</v>
      </c>
      <c r="P50" s="83">
        <f t="shared" si="13"/>
        <v>1740375</v>
      </c>
    </row>
    <row r="51" spans="1:16" ht="42">
      <c r="A51" s="78"/>
      <c r="B51" s="79"/>
      <c r="C51" s="79"/>
      <c r="D51" s="79"/>
      <c r="E51" s="72">
        <v>1</v>
      </c>
      <c r="F51" s="80" t="s">
        <v>57</v>
      </c>
      <c r="G51" s="84">
        <v>420000</v>
      </c>
      <c r="H51" s="58">
        <f t="shared" si="7"/>
        <v>79800</v>
      </c>
      <c r="I51" s="83">
        <f t="shared" si="8"/>
        <v>499800</v>
      </c>
      <c r="J51" s="83">
        <v>483000</v>
      </c>
      <c r="K51" s="83">
        <f t="shared" si="9"/>
        <v>91770</v>
      </c>
      <c r="L51" s="83">
        <f t="shared" si="10"/>
        <v>574770</v>
      </c>
      <c r="M51" s="83">
        <v>462000</v>
      </c>
      <c r="N51" s="83">
        <f t="shared" si="11"/>
        <v>87780</v>
      </c>
      <c r="O51" s="83">
        <f t="shared" si="12"/>
        <v>549780</v>
      </c>
      <c r="P51" s="83">
        <f t="shared" si="13"/>
        <v>541450</v>
      </c>
    </row>
    <row r="52" spans="1:16" ht="42">
      <c r="A52" s="78"/>
      <c r="B52" s="79"/>
      <c r="C52" s="79"/>
      <c r="D52" s="79"/>
      <c r="E52" s="72">
        <v>1</v>
      </c>
      <c r="F52" s="80" t="s">
        <v>60</v>
      </c>
      <c r="G52" s="84">
        <v>250000</v>
      </c>
      <c r="H52" s="58">
        <f t="shared" si="7"/>
        <v>47500</v>
      </c>
      <c r="I52" s="83">
        <f t="shared" si="8"/>
        <v>297500</v>
      </c>
      <c r="J52" s="83">
        <v>287500</v>
      </c>
      <c r="K52" s="83">
        <f t="shared" si="9"/>
        <v>54625</v>
      </c>
      <c r="L52" s="83">
        <f t="shared" si="10"/>
        <v>342125</v>
      </c>
      <c r="M52" s="83">
        <v>275000</v>
      </c>
      <c r="N52" s="83">
        <f t="shared" si="11"/>
        <v>52250</v>
      </c>
      <c r="O52" s="83">
        <f t="shared" si="12"/>
        <v>327250</v>
      </c>
      <c r="P52" s="83">
        <f t="shared" si="13"/>
        <v>322291.66666666669</v>
      </c>
    </row>
    <row r="53" spans="1:16" ht="21.6">
      <c r="A53" s="78"/>
      <c r="B53" s="79"/>
      <c r="C53" s="79"/>
      <c r="D53" s="79"/>
      <c r="E53" s="72">
        <v>1</v>
      </c>
      <c r="F53" s="80" t="s">
        <v>58</v>
      </c>
      <c r="G53" s="84">
        <v>250000</v>
      </c>
      <c r="H53" s="58">
        <f t="shared" si="7"/>
        <v>47500</v>
      </c>
      <c r="I53" s="83">
        <f t="shared" si="8"/>
        <v>297500</v>
      </c>
      <c r="J53" s="83">
        <v>287500</v>
      </c>
      <c r="K53" s="83">
        <f t="shared" si="9"/>
        <v>54625</v>
      </c>
      <c r="L53" s="83">
        <f t="shared" si="10"/>
        <v>342125</v>
      </c>
      <c r="M53" s="83">
        <v>275000</v>
      </c>
      <c r="N53" s="83">
        <f t="shared" si="11"/>
        <v>52250</v>
      </c>
      <c r="O53" s="83">
        <f t="shared" si="12"/>
        <v>327250</v>
      </c>
      <c r="P53" s="83">
        <f t="shared" si="13"/>
        <v>322291.66666666669</v>
      </c>
    </row>
    <row r="54" spans="1:16" ht="31.8">
      <c r="A54" s="78"/>
      <c r="B54" s="79"/>
      <c r="C54" s="79"/>
      <c r="D54" s="79"/>
      <c r="E54" s="72">
        <v>1</v>
      </c>
      <c r="F54" s="80" t="s">
        <v>59</v>
      </c>
      <c r="G54" s="84">
        <v>780000</v>
      </c>
      <c r="H54" s="58">
        <f t="shared" si="7"/>
        <v>148200</v>
      </c>
      <c r="I54" s="83">
        <f t="shared" si="8"/>
        <v>928200</v>
      </c>
      <c r="J54" s="83">
        <v>897000</v>
      </c>
      <c r="K54" s="83">
        <f t="shared" si="9"/>
        <v>170430</v>
      </c>
      <c r="L54" s="83">
        <f t="shared" si="10"/>
        <v>1067430</v>
      </c>
      <c r="M54" s="83">
        <v>858000</v>
      </c>
      <c r="N54" s="83">
        <f t="shared" si="11"/>
        <v>163020</v>
      </c>
      <c r="O54" s="83">
        <f t="shared" si="12"/>
        <v>1021020</v>
      </c>
      <c r="P54" s="83">
        <f t="shared" si="13"/>
        <v>1005550</v>
      </c>
    </row>
    <row r="55" spans="1:16" ht="31.8">
      <c r="A55" s="78"/>
      <c r="B55" s="79"/>
      <c r="C55" s="79"/>
      <c r="D55" s="79"/>
      <c r="E55" s="72">
        <v>1</v>
      </c>
      <c r="F55" s="80" t="s">
        <v>61</v>
      </c>
      <c r="G55" s="84">
        <v>520000</v>
      </c>
      <c r="H55" s="58">
        <f t="shared" si="7"/>
        <v>98800</v>
      </c>
      <c r="I55" s="83">
        <f t="shared" si="8"/>
        <v>618800</v>
      </c>
      <c r="J55" s="83">
        <v>598000</v>
      </c>
      <c r="K55" s="83">
        <f t="shared" si="9"/>
        <v>113620</v>
      </c>
      <c r="L55" s="83">
        <f t="shared" si="10"/>
        <v>711620</v>
      </c>
      <c r="M55" s="83">
        <v>572000</v>
      </c>
      <c r="N55" s="83">
        <f t="shared" si="11"/>
        <v>108680</v>
      </c>
      <c r="O55" s="83">
        <f t="shared" si="12"/>
        <v>680680</v>
      </c>
      <c r="P55" s="83">
        <f t="shared" si="13"/>
        <v>670366.66666666663</v>
      </c>
    </row>
    <row r="56" spans="1:16" ht="183.6">
      <c r="A56" s="72">
        <v>17</v>
      </c>
      <c r="B56" s="73" t="s">
        <v>63</v>
      </c>
      <c r="C56" s="73" t="s">
        <v>62</v>
      </c>
      <c r="D56" s="73">
        <v>2777</v>
      </c>
      <c r="E56" s="72">
        <v>1</v>
      </c>
      <c r="F56" s="75" t="s">
        <v>100</v>
      </c>
      <c r="G56" s="83">
        <v>950000</v>
      </c>
      <c r="H56" s="58">
        <f t="shared" si="7"/>
        <v>180500</v>
      </c>
      <c r="I56" s="83">
        <f t="shared" si="8"/>
        <v>1130500</v>
      </c>
      <c r="J56" s="83">
        <v>1092500</v>
      </c>
      <c r="K56" s="83">
        <f t="shared" si="9"/>
        <v>207575</v>
      </c>
      <c r="L56" s="83">
        <f t="shared" si="10"/>
        <v>1300075</v>
      </c>
      <c r="M56" s="83">
        <v>1045000</v>
      </c>
      <c r="N56" s="83">
        <f t="shared" si="11"/>
        <v>198550</v>
      </c>
      <c r="O56" s="83">
        <f t="shared" si="12"/>
        <v>1243550</v>
      </c>
      <c r="P56" s="83">
        <f t="shared" si="13"/>
        <v>1224708.3333333333</v>
      </c>
    </row>
    <row r="57" spans="1:16" ht="183.6">
      <c r="A57" s="72">
        <v>18</v>
      </c>
      <c r="B57" s="73" t="s">
        <v>63</v>
      </c>
      <c r="C57" s="73" t="s">
        <v>62</v>
      </c>
      <c r="D57" s="73">
        <v>2777</v>
      </c>
      <c r="E57" s="72">
        <v>1</v>
      </c>
      <c r="F57" s="75" t="s">
        <v>100</v>
      </c>
      <c r="G57" s="83">
        <v>950000</v>
      </c>
      <c r="H57" s="58">
        <f t="shared" si="7"/>
        <v>180500</v>
      </c>
      <c r="I57" s="83">
        <f t="shared" si="8"/>
        <v>1130500</v>
      </c>
      <c r="J57" s="83">
        <v>1092500</v>
      </c>
      <c r="K57" s="83">
        <f t="shared" si="9"/>
        <v>207575</v>
      </c>
      <c r="L57" s="83">
        <f t="shared" si="10"/>
        <v>1300075</v>
      </c>
      <c r="M57" s="83">
        <v>1045000</v>
      </c>
      <c r="N57" s="83">
        <f t="shared" si="11"/>
        <v>198550</v>
      </c>
      <c r="O57" s="83">
        <f t="shared" si="12"/>
        <v>1243550</v>
      </c>
      <c r="P57" s="83">
        <f t="shared" si="13"/>
        <v>1224708.3333333333</v>
      </c>
    </row>
    <row r="58" spans="1:16" ht="316.2">
      <c r="A58" s="72">
        <v>19</v>
      </c>
      <c r="B58" s="73" t="s">
        <v>116</v>
      </c>
      <c r="C58" s="73" t="s">
        <v>117</v>
      </c>
      <c r="D58" s="73" t="s">
        <v>118</v>
      </c>
      <c r="E58" s="72">
        <v>1</v>
      </c>
      <c r="F58" s="75" t="s">
        <v>119</v>
      </c>
      <c r="G58" s="83">
        <v>1350000</v>
      </c>
      <c r="H58" s="58">
        <f t="shared" si="7"/>
        <v>256500</v>
      </c>
      <c r="I58" s="83">
        <f t="shared" si="8"/>
        <v>1606500</v>
      </c>
      <c r="J58" s="83">
        <v>1552500</v>
      </c>
      <c r="K58" s="83">
        <f t="shared" si="9"/>
        <v>294975</v>
      </c>
      <c r="L58" s="83">
        <f t="shared" si="10"/>
        <v>1847475</v>
      </c>
      <c r="M58" s="83">
        <v>1485000</v>
      </c>
      <c r="N58" s="83">
        <f t="shared" si="11"/>
        <v>282150</v>
      </c>
      <c r="O58" s="83">
        <f t="shared" si="12"/>
        <v>1767150</v>
      </c>
      <c r="P58" s="83">
        <f t="shared" si="13"/>
        <v>1740375</v>
      </c>
    </row>
    <row r="59" spans="1:16" ht="409.6">
      <c r="A59" s="72">
        <v>20</v>
      </c>
      <c r="B59" s="73" t="s">
        <v>123</v>
      </c>
      <c r="C59" s="73" t="s">
        <v>124</v>
      </c>
      <c r="D59" s="73" t="s">
        <v>125</v>
      </c>
      <c r="E59" s="72">
        <v>1</v>
      </c>
      <c r="F59" s="75" t="s">
        <v>126</v>
      </c>
      <c r="G59" s="85">
        <v>6990000</v>
      </c>
      <c r="H59" s="58">
        <f t="shared" si="7"/>
        <v>1328100</v>
      </c>
      <c r="I59" s="83">
        <f t="shared" si="8"/>
        <v>8318100</v>
      </c>
      <c r="J59" s="83">
        <v>8038500</v>
      </c>
      <c r="K59" s="83">
        <f t="shared" si="9"/>
        <v>1527315</v>
      </c>
      <c r="L59" s="83">
        <f t="shared" si="10"/>
        <v>9565815</v>
      </c>
      <c r="M59" s="83">
        <v>7689000</v>
      </c>
      <c r="N59" s="83">
        <f t="shared" si="11"/>
        <v>1460910</v>
      </c>
      <c r="O59" s="83">
        <f t="shared" si="12"/>
        <v>9149910</v>
      </c>
      <c r="P59" s="83">
        <f t="shared" si="13"/>
        <v>9011275</v>
      </c>
    </row>
  </sheetData>
  <mergeCells count="16">
    <mergeCell ref="P2:P3"/>
    <mergeCell ref="A19:P19"/>
    <mergeCell ref="A20:A55"/>
    <mergeCell ref="B20:B55"/>
    <mergeCell ref="C20:C55"/>
    <mergeCell ref="D20:D55"/>
    <mergeCell ref="A1:P1"/>
    <mergeCell ref="A2:A3"/>
    <mergeCell ref="B2:B3"/>
    <mergeCell ref="C2:C3"/>
    <mergeCell ref="D2:D3"/>
    <mergeCell ref="E2:E3"/>
    <mergeCell ref="F2:F3"/>
    <mergeCell ref="G2:I2"/>
    <mergeCell ref="J2:L2"/>
    <mergeCell ref="M2:O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SATISFACCIÓN</vt:lpstr>
      <vt:lpstr>BARRANCA</vt:lpstr>
      <vt:lpstr>CARREÑO</vt:lpstr>
      <vt:lpstr>INIRIDA</vt:lpstr>
      <vt:lpstr>TURBO</vt:lpstr>
      <vt:lpstr>LETICIA </vt:lpstr>
      <vt:lpstr>PUERTO LEGIZAMO </vt:lpstr>
      <vt:lpstr>MANTTO. BIOMEDICO DISPENSARIO</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BIOMEDICOS</dc:creator>
  <cp:lastModifiedBy>Angy Damaris Gutierrez Herrera</cp:lastModifiedBy>
  <dcterms:created xsi:type="dcterms:W3CDTF">2021-02-25T20:43:00Z</dcterms:created>
  <dcterms:modified xsi:type="dcterms:W3CDTF">2026-05-13T11:17:47Z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1033-11.2.0.10092</vt:lpwstr>
  </property>
</Properties>
</file>