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gnalespec-my.sharepoint.com/personal/lady_solano_ane_gov_co/Documents/Documentos/028.2026/11 OP LOGISTICO - LP/Evaluacion Op Logistico/"/>
    </mc:Choice>
  </mc:AlternateContent>
  <xr:revisionPtr revIDLastSave="2589" documentId="8_{469958F0-3EA3-4D80-9CD8-7830862FE003}" xr6:coauthVersionLast="47" xr6:coauthVersionMax="47" xr10:uidLastSave="{B0A90750-B819-4B7C-9873-6161D73AB6DD}"/>
  <bookViews>
    <workbookView xWindow="-120" yWindow="-120" windowWidth="29040" windowHeight="15720" tabRatio="643" activeTab="1" xr2:uid="{DCA1EBEB-9A1C-4DFA-A16B-9B964AB23A1C}"/>
  </bookViews>
  <sheets>
    <sheet name="VERIF. UNITARIOS" sheetId="3" r:id="rId1"/>
    <sheet name="PUNTAJE ECONOMICO" sheetId="4" r:id="rId2"/>
    <sheet name="COLCAP" sheetId="5" r:id="rId3"/>
  </sheets>
  <definedNames>
    <definedName name="_xlnm._FilterDatabase" localSheetId="1" hidden="1">'PUNTAJE ECONOMICO'!$B$9:$D$9</definedName>
    <definedName name="_xlnm.Print_Area" localSheetId="0">'VERIF. UNITARIOS'!$A$1:$B$103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4" l="1"/>
  <c r="D11" i="4" s="1"/>
  <c r="F11" i="4"/>
  <c r="F16" i="4"/>
  <c r="F15" i="4"/>
  <c r="F22" i="4"/>
  <c r="F23" i="4"/>
  <c r="F21" i="4"/>
  <c r="F20" i="4"/>
  <c r="F17" i="4"/>
  <c r="F13" i="4"/>
  <c r="F10" i="4"/>
  <c r="D10" i="4" l="1"/>
  <c r="D22" i="4"/>
  <c r="D13" i="4" l="1"/>
  <c r="D15" i="4"/>
  <c r="D16" i="4"/>
  <c r="G13" i="4" l="1"/>
  <c r="G15" i="4"/>
  <c r="G16" i="4"/>
  <c r="G22" i="4"/>
  <c r="D21" i="4" l="1"/>
  <c r="G21" i="4" s="1"/>
  <c r="M10" i="4"/>
  <c r="D20" i="4" l="1"/>
  <c r="G20" i="4" s="1"/>
  <c r="D23" i="4"/>
  <c r="G23" i="4" s="1"/>
  <c r="G11" i="4"/>
  <c r="D17" i="4"/>
  <c r="G17" i="4" s="1"/>
  <c r="H7" i="3" l="1"/>
  <c r="F7" i="3"/>
  <c r="AD104" i="3"/>
  <c r="AB104" i="3"/>
  <c r="Z104" i="3"/>
  <c r="X104" i="3"/>
  <c r="V104" i="3"/>
  <c r="T104" i="3"/>
  <c r="R104" i="3"/>
  <c r="AC102" i="3"/>
  <c r="AA102" i="3"/>
  <c r="Y102" i="3"/>
  <c r="W102" i="3"/>
  <c r="U102" i="3"/>
  <c r="S102" i="3"/>
  <c r="Q102" i="3"/>
  <c r="AD101" i="3"/>
  <c r="AB101" i="3"/>
  <c r="Z101" i="3"/>
  <c r="X101" i="3"/>
  <c r="V101" i="3"/>
  <c r="T101" i="3"/>
  <c r="R101" i="3"/>
  <c r="AD100" i="3"/>
  <c r="AB100" i="3"/>
  <c r="Z100" i="3"/>
  <c r="X100" i="3"/>
  <c r="V100" i="3"/>
  <c r="T100" i="3"/>
  <c r="R100" i="3"/>
  <c r="AD99" i="3"/>
  <c r="AB99" i="3"/>
  <c r="Z99" i="3"/>
  <c r="X99" i="3"/>
  <c r="V99" i="3"/>
  <c r="T99" i="3"/>
  <c r="R99" i="3"/>
  <c r="AD98" i="3"/>
  <c r="AB98" i="3"/>
  <c r="Z98" i="3"/>
  <c r="X98" i="3"/>
  <c r="V98" i="3"/>
  <c r="T98" i="3"/>
  <c r="R98" i="3"/>
  <c r="AD97" i="3"/>
  <c r="AB97" i="3"/>
  <c r="Z97" i="3"/>
  <c r="X97" i="3"/>
  <c r="V97" i="3"/>
  <c r="T97" i="3"/>
  <c r="R97" i="3"/>
  <c r="AD96" i="3"/>
  <c r="AB96" i="3"/>
  <c r="Z96" i="3"/>
  <c r="X96" i="3"/>
  <c r="V96" i="3"/>
  <c r="T96" i="3"/>
  <c r="R96" i="3"/>
  <c r="AD95" i="3"/>
  <c r="AB95" i="3"/>
  <c r="Z95" i="3"/>
  <c r="X95" i="3"/>
  <c r="V95" i="3"/>
  <c r="T95" i="3"/>
  <c r="R95" i="3"/>
  <c r="AD94" i="3"/>
  <c r="AB94" i="3"/>
  <c r="Z94" i="3"/>
  <c r="X94" i="3"/>
  <c r="V94" i="3"/>
  <c r="T94" i="3"/>
  <c r="R94" i="3"/>
  <c r="AD93" i="3"/>
  <c r="AB93" i="3"/>
  <c r="Z93" i="3"/>
  <c r="X93" i="3"/>
  <c r="V93" i="3"/>
  <c r="T93" i="3"/>
  <c r="R93" i="3"/>
  <c r="AD92" i="3"/>
  <c r="AB92" i="3"/>
  <c r="Z92" i="3"/>
  <c r="X92" i="3"/>
  <c r="V92" i="3"/>
  <c r="T92" i="3"/>
  <c r="R92" i="3"/>
  <c r="AD91" i="3"/>
  <c r="AB91" i="3"/>
  <c r="Z91" i="3"/>
  <c r="X91" i="3"/>
  <c r="V91" i="3"/>
  <c r="T91" i="3"/>
  <c r="R91" i="3"/>
  <c r="AD90" i="3"/>
  <c r="AB90" i="3"/>
  <c r="Z90" i="3"/>
  <c r="X90" i="3"/>
  <c r="V90" i="3"/>
  <c r="T90" i="3"/>
  <c r="R90" i="3"/>
  <c r="AD89" i="3"/>
  <c r="AB89" i="3"/>
  <c r="Z89" i="3"/>
  <c r="X89" i="3"/>
  <c r="V89" i="3"/>
  <c r="T89" i="3"/>
  <c r="R89" i="3"/>
  <c r="AD88" i="3"/>
  <c r="AB88" i="3"/>
  <c r="Z88" i="3"/>
  <c r="X88" i="3"/>
  <c r="V88" i="3"/>
  <c r="T88" i="3"/>
  <c r="R88" i="3"/>
  <c r="AD87" i="3"/>
  <c r="AB87" i="3"/>
  <c r="Z87" i="3"/>
  <c r="X87" i="3"/>
  <c r="V87" i="3"/>
  <c r="T87" i="3"/>
  <c r="R87" i="3"/>
  <c r="AD86" i="3"/>
  <c r="AB86" i="3"/>
  <c r="Z86" i="3"/>
  <c r="X86" i="3"/>
  <c r="V86" i="3"/>
  <c r="T86" i="3"/>
  <c r="R86" i="3"/>
  <c r="AD85" i="3"/>
  <c r="AB85" i="3"/>
  <c r="Z85" i="3"/>
  <c r="X85" i="3"/>
  <c r="V85" i="3"/>
  <c r="T85" i="3"/>
  <c r="R85" i="3"/>
  <c r="AD84" i="3"/>
  <c r="AB84" i="3"/>
  <c r="Z84" i="3"/>
  <c r="X84" i="3"/>
  <c r="V84" i="3"/>
  <c r="T84" i="3"/>
  <c r="R84" i="3"/>
  <c r="AD83" i="3"/>
  <c r="AB83" i="3"/>
  <c r="Z83" i="3"/>
  <c r="X83" i="3"/>
  <c r="V83" i="3"/>
  <c r="T83" i="3"/>
  <c r="R83" i="3"/>
  <c r="AD82" i="3"/>
  <c r="AB82" i="3"/>
  <c r="Z82" i="3"/>
  <c r="X82" i="3"/>
  <c r="V82" i="3"/>
  <c r="T82" i="3"/>
  <c r="R82" i="3"/>
  <c r="AD81" i="3"/>
  <c r="AB81" i="3"/>
  <c r="Z81" i="3"/>
  <c r="X81" i="3"/>
  <c r="V81" i="3"/>
  <c r="T81" i="3"/>
  <c r="R81" i="3"/>
  <c r="AD80" i="3"/>
  <c r="AB80" i="3"/>
  <c r="Z80" i="3"/>
  <c r="X80" i="3"/>
  <c r="V80" i="3"/>
  <c r="T80" i="3"/>
  <c r="R80" i="3"/>
  <c r="AD79" i="3"/>
  <c r="AB79" i="3"/>
  <c r="Z79" i="3"/>
  <c r="X79" i="3"/>
  <c r="V79" i="3"/>
  <c r="T79" i="3"/>
  <c r="R79" i="3"/>
  <c r="AD78" i="3"/>
  <c r="AB78" i="3"/>
  <c r="Z78" i="3"/>
  <c r="X78" i="3"/>
  <c r="V78" i="3"/>
  <c r="T78" i="3"/>
  <c r="R78" i="3"/>
  <c r="AD77" i="3"/>
  <c r="AB77" i="3"/>
  <c r="Z77" i="3"/>
  <c r="X77" i="3"/>
  <c r="V77" i="3"/>
  <c r="T77" i="3"/>
  <c r="R77" i="3"/>
  <c r="AD76" i="3"/>
  <c r="AB76" i="3"/>
  <c r="Z76" i="3"/>
  <c r="X76" i="3"/>
  <c r="V76" i="3"/>
  <c r="T76" i="3"/>
  <c r="R76" i="3"/>
  <c r="AD75" i="3"/>
  <c r="AB75" i="3"/>
  <c r="Z75" i="3"/>
  <c r="X75" i="3"/>
  <c r="V75" i="3"/>
  <c r="T75" i="3"/>
  <c r="R75" i="3"/>
  <c r="AD74" i="3"/>
  <c r="AB74" i="3"/>
  <c r="Z74" i="3"/>
  <c r="X74" i="3"/>
  <c r="V74" i="3"/>
  <c r="T74" i="3"/>
  <c r="R74" i="3"/>
  <c r="AD73" i="3"/>
  <c r="AB73" i="3"/>
  <c r="Z73" i="3"/>
  <c r="X73" i="3"/>
  <c r="V73" i="3"/>
  <c r="T73" i="3"/>
  <c r="R73" i="3"/>
  <c r="AD72" i="3"/>
  <c r="AB72" i="3"/>
  <c r="Z72" i="3"/>
  <c r="X72" i="3"/>
  <c r="V72" i="3"/>
  <c r="T72" i="3"/>
  <c r="R72" i="3"/>
  <c r="AD71" i="3"/>
  <c r="AB71" i="3"/>
  <c r="Z71" i="3"/>
  <c r="X71" i="3"/>
  <c r="V71" i="3"/>
  <c r="T71" i="3"/>
  <c r="R71" i="3"/>
  <c r="AD70" i="3"/>
  <c r="AB70" i="3"/>
  <c r="Z70" i="3"/>
  <c r="X70" i="3"/>
  <c r="V70" i="3"/>
  <c r="T70" i="3"/>
  <c r="R70" i="3"/>
  <c r="AD69" i="3"/>
  <c r="AB69" i="3"/>
  <c r="Z69" i="3"/>
  <c r="X69" i="3"/>
  <c r="V69" i="3"/>
  <c r="T69" i="3"/>
  <c r="R69" i="3"/>
  <c r="AD68" i="3"/>
  <c r="AB68" i="3"/>
  <c r="Z68" i="3"/>
  <c r="X68" i="3"/>
  <c r="V68" i="3"/>
  <c r="T68" i="3"/>
  <c r="R68" i="3"/>
  <c r="AD67" i="3"/>
  <c r="AB67" i="3"/>
  <c r="Z67" i="3"/>
  <c r="X67" i="3"/>
  <c r="V67" i="3"/>
  <c r="T67" i="3"/>
  <c r="R67" i="3"/>
  <c r="AD66" i="3"/>
  <c r="AB66" i="3"/>
  <c r="Z66" i="3"/>
  <c r="X66" i="3"/>
  <c r="V66" i="3"/>
  <c r="T66" i="3"/>
  <c r="R66" i="3"/>
  <c r="AD65" i="3"/>
  <c r="AB65" i="3"/>
  <c r="Z65" i="3"/>
  <c r="X65" i="3"/>
  <c r="V65" i="3"/>
  <c r="T65" i="3"/>
  <c r="R65" i="3"/>
  <c r="AD64" i="3"/>
  <c r="AB64" i="3"/>
  <c r="Z64" i="3"/>
  <c r="X64" i="3"/>
  <c r="V64" i="3"/>
  <c r="T64" i="3"/>
  <c r="R64" i="3"/>
  <c r="AD63" i="3"/>
  <c r="AB63" i="3"/>
  <c r="Z63" i="3"/>
  <c r="X63" i="3"/>
  <c r="V63" i="3"/>
  <c r="T63" i="3"/>
  <c r="R63" i="3"/>
  <c r="AD62" i="3"/>
  <c r="AB62" i="3"/>
  <c r="Z62" i="3"/>
  <c r="X62" i="3"/>
  <c r="V62" i="3"/>
  <c r="T62" i="3"/>
  <c r="R62" i="3"/>
  <c r="AD61" i="3"/>
  <c r="AB61" i="3"/>
  <c r="Z61" i="3"/>
  <c r="X61" i="3"/>
  <c r="V61" i="3"/>
  <c r="T61" i="3"/>
  <c r="R61" i="3"/>
  <c r="AD60" i="3"/>
  <c r="AB60" i="3"/>
  <c r="Z60" i="3"/>
  <c r="X60" i="3"/>
  <c r="V60" i="3"/>
  <c r="T60" i="3"/>
  <c r="R60" i="3"/>
  <c r="AD59" i="3"/>
  <c r="AB59" i="3"/>
  <c r="Z59" i="3"/>
  <c r="X59" i="3"/>
  <c r="V59" i="3"/>
  <c r="T59" i="3"/>
  <c r="R59" i="3"/>
  <c r="AD58" i="3"/>
  <c r="AB58" i="3"/>
  <c r="Z58" i="3"/>
  <c r="X58" i="3"/>
  <c r="V58" i="3"/>
  <c r="T58" i="3"/>
  <c r="R58" i="3"/>
  <c r="AD57" i="3"/>
  <c r="AB57" i="3"/>
  <c r="Z57" i="3"/>
  <c r="X57" i="3"/>
  <c r="V57" i="3"/>
  <c r="T57" i="3"/>
  <c r="R57" i="3"/>
  <c r="AD56" i="3"/>
  <c r="AB56" i="3"/>
  <c r="Z56" i="3"/>
  <c r="X56" i="3"/>
  <c r="V56" i="3"/>
  <c r="T56" i="3"/>
  <c r="R56" i="3"/>
  <c r="AD55" i="3"/>
  <c r="AB55" i="3"/>
  <c r="Z55" i="3"/>
  <c r="X55" i="3"/>
  <c r="V55" i="3"/>
  <c r="T55" i="3"/>
  <c r="R55" i="3"/>
  <c r="AD54" i="3"/>
  <c r="AB54" i="3"/>
  <c r="Z54" i="3"/>
  <c r="X54" i="3"/>
  <c r="V54" i="3"/>
  <c r="T54" i="3"/>
  <c r="R54" i="3"/>
  <c r="AD53" i="3"/>
  <c r="AB53" i="3"/>
  <c r="Z53" i="3"/>
  <c r="X53" i="3"/>
  <c r="V53" i="3"/>
  <c r="T53" i="3"/>
  <c r="R53" i="3"/>
  <c r="AD52" i="3"/>
  <c r="AB52" i="3"/>
  <c r="Z52" i="3"/>
  <c r="X52" i="3"/>
  <c r="V52" i="3"/>
  <c r="T52" i="3"/>
  <c r="R52" i="3"/>
  <c r="AD51" i="3"/>
  <c r="AB51" i="3"/>
  <c r="Z51" i="3"/>
  <c r="X51" i="3"/>
  <c r="V51" i="3"/>
  <c r="T51" i="3"/>
  <c r="R51" i="3"/>
  <c r="AD50" i="3"/>
  <c r="AB50" i="3"/>
  <c r="Z50" i="3"/>
  <c r="X50" i="3"/>
  <c r="V50" i="3"/>
  <c r="T50" i="3"/>
  <c r="R50" i="3"/>
  <c r="AD49" i="3"/>
  <c r="AB49" i="3"/>
  <c r="Z49" i="3"/>
  <c r="X49" i="3"/>
  <c r="V49" i="3"/>
  <c r="T49" i="3"/>
  <c r="R49" i="3"/>
  <c r="AD48" i="3"/>
  <c r="AB48" i="3"/>
  <c r="Z48" i="3"/>
  <c r="X48" i="3"/>
  <c r="V48" i="3"/>
  <c r="T48" i="3"/>
  <c r="R48" i="3"/>
  <c r="AD47" i="3"/>
  <c r="AB47" i="3"/>
  <c r="Z47" i="3"/>
  <c r="X47" i="3"/>
  <c r="V47" i="3"/>
  <c r="T47" i="3"/>
  <c r="R47" i="3"/>
  <c r="AD46" i="3"/>
  <c r="AB46" i="3"/>
  <c r="Z46" i="3"/>
  <c r="X46" i="3"/>
  <c r="V46" i="3"/>
  <c r="T46" i="3"/>
  <c r="R46" i="3"/>
  <c r="AD45" i="3"/>
  <c r="AB45" i="3"/>
  <c r="Z45" i="3"/>
  <c r="X45" i="3"/>
  <c r="V45" i="3"/>
  <c r="T45" i="3"/>
  <c r="R45" i="3"/>
  <c r="AD44" i="3"/>
  <c r="AB44" i="3"/>
  <c r="Z44" i="3"/>
  <c r="X44" i="3"/>
  <c r="V44" i="3"/>
  <c r="T44" i="3"/>
  <c r="R44" i="3"/>
  <c r="AD43" i="3"/>
  <c r="AB43" i="3"/>
  <c r="Z43" i="3"/>
  <c r="X43" i="3"/>
  <c r="V43" i="3"/>
  <c r="T43" i="3"/>
  <c r="R43" i="3"/>
  <c r="AD42" i="3"/>
  <c r="AB42" i="3"/>
  <c r="Z42" i="3"/>
  <c r="X42" i="3"/>
  <c r="V42" i="3"/>
  <c r="T42" i="3"/>
  <c r="R42" i="3"/>
  <c r="AD41" i="3"/>
  <c r="AB41" i="3"/>
  <c r="Z41" i="3"/>
  <c r="X41" i="3"/>
  <c r="V41" i="3"/>
  <c r="T41" i="3"/>
  <c r="R41" i="3"/>
  <c r="AD40" i="3"/>
  <c r="AB40" i="3"/>
  <c r="Z40" i="3"/>
  <c r="X40" i="3"/>
  <c r="V40" i="3"/>
  <c r="T40" i="3"/>
  <c r="R40" i="3"/>
  <c r="AD39" i="3"/>
  <c r="AB39" i="3"/>
  <c r="Z39" i="3"/>
  <c r="X39" i="3"/>
  <c r="V39" i="3"/>
  <c r="T39" i="3"/>
  <c r="R39" i="3"/>
  <c r="AD38" i="3"/>
  <c r="AB38" i="3"/>
  <c r="Z38" i="3"/>
  <c r="X38" i="3"/>
  <c r="V38" i="3"/>
  <c r="T38" i="3"/>
  <c r="R38" i="3"/>
  <c r="AD37" i="3"/>
  <c r="AB37" i="3"/>
  <c r="Z37" i="3"/>
  <c r="X37" i="3"/>
  <c r="V37" i="3"/>
  <c r="T37" i="3"/>
  <c r="R37" i="3"/>
  <c r="AD36" i="3"/>
  <c r="AB36" i="3"/>
  <c r="Z36" i="3"/>
  <c r="X36" i="3"/>
  <c r="V36" i="3"/>
  <c r="T36" i="3"/>
  <c r="R36" i="3"/>
  <c r="AD35" i="3"/>
  <c r="AB35" i="3"/>
  <c r="Z35" i="3"/>
  <c r="X35" i="3"/>
  <c r="V35" i="3"/>
  <c r="T35" i="3"/>
  <c r="R35" i="3"/>
  <c r="AD34" i="3"/>
  <c r="AB34" i="3"/>
  <c r="Z34" i="3"/>
  <c r="X34" i="3"/>
  <c r="V34" i="3"/>
  <c r="T34" i="3"/>
  <c r="R34" i="3"/>
  <c r="AD33" i="3"/>
  <c r="AB33" i="3"/>
  <c r="Z33" i="3"/>
  <c r="X33" i="3"/>
  <c r="V33" i="3"/>
  <c r="T33" i="3"/>
  <c r="R33" i="3"/>
  <c r="AD32" i="3"/>
  <c r="AB32" i="3"/>
  <c r="Z32" i="3"/>
  <c r="X32" i="3"/>
  <c r="V32" i="3"/>
  <c r="T32" i="3"/>
  <c r="R32" i="3"/>
  <c r="AD31" i="3"/>
  <c r="AB31" i="3"/>
  <c r="Z31" i="3"/>
  <c r="X31" i="3"/>
  <c r="V31" i="3"/>
  <c r="T31" i="3"/>
  <c r="R31" i="3"/>
  <c r="AD30" i="3"/>
  <c r="AB30" i="3"/>
  <c r="Z30" i="3"/>
  <c r="X30" i="3"/>
  <c r="V30" i="3"/>
  <c r="T30" i="3"/>
  <c r="R30" i="3"/>
  <c r="AD29" i="3"/>
  <c r="AB29" i="3"/>
  <c r="Z29" i="3"/>
  <c r="X29" i="3"/>
  <c r="V29" i="3"/>
  <c r="T29" i="3"/>
  <c r="R29" i="3"/>
  <c r="AD28" i="3"/>
  <c r="AB28" i="3"/>
  <c r="Z28" i="3"/>
  <c r="X28" i="3"/>
  <c r="V28" i="3"/>
  <c r="T28" i="3"/>
  <c r="R28" i="3"/>
  <c r="AD27" i="3"/>
  <c r="AB27" i="3"/>
  <c r="Z27" i="3"/>
  <c r="X27" i="3"/>
  <c r="V27" i="3"/>
  <c r="T27" i="3"/>
  <c r="R27" i="3"/>
  <c r="AD26" i="3"/>
  <c r="AB26" i="3"/>
  <c r="Z26" i="3"/>
  <c r="X26" i="3"/>
  <c r="V26" i="3"/>
  <c r="T26" i="3"/>
  <c r="R26" i="3"/>
  <c r="AD25" i="3"/>
  <c r="AB25" i="3"/>
  <c r="Z25" i="3"/>
  <c r="X25" i="3"/>
  <c r="V25" i="3"/>
  <c r="T25" i="3"/>
  <c r="R25" i="3"/>
  <c r="AD24" i="3"/>
  <c r="AB24" i="3"/>
  <c r="Z24" i="3"/>
  <c r="X24" i="3"/>
  <c r="V24" i="3"/>
  <c r="T24" i="3"/>
  <c r="R24" i="3"/>
  <c r="AD23" i="3"/>
  <c r="AB23" i="3"/>
  <c r="Z23" i="3"/>
  <c r="X23" i="3"/>
  <c r="V23" i="3"/>
  <c r="T23" i="3"/>
  <c r="R23" i="3"/>
  <c r="AD22" i="3"/>
  <c r="AB22" i="3"/>
  <c r="Z22" i="3"/>
  <c r="X22" i="3"/>
  <c r="V22" i="3"/>
  <c r="T22" i="3"/>
  <c r="R22" i="3"/>
  <c r="AD21" i="3"/>
  <c r="AB21" i="3"/>
  <c r="Z21" i="3"/>
  <c r="X21" i="3"/>
  <c r="V21" i="3"/>
  <c r="T21" i="3"/>
  <c r="R21" i="3"/>
  <c r="AD20" i="3"/>
  <c r="AB20" i="3"/>
  <c r="Z20" i="3"/>
  <c r="X20" i="3"/>
  <c r="V20" i="3"/>
  <c r="T20" i="3"/>
  <c r="R20" i="3"/>
  <c r="AD19" i="3"/>
  <c r="AB19" i="3"/>
  <c r="Z19" i="3"/>
  <c r="X19" i="3"/>
  <c r="V19" i="3"/>
  <c r="T19" i="3"/>
  <c r="R19" i="3"/>
  <c r="AD18" i="3"/>
  <c r="AB18" i="3"/>
  <c r="Z18" i="3"/>
  <c r="X18" i="3"/>
  <c r="V18" i="3"/>
  <c r="T18" i="3"/>
  <c r="R18" i="3"/>
  <c r="AD17" i="3"/>
  <c r="AB17" i="3"/>
  <c r="Z17" i="3"/>
  <c r="X17" i="3"/>
  <c r="V17" i="3"/>
  <c r="T17" i="3"/>
  <c r="R17" i="3"/>
  <c r="AD16" i="3"/>
  <c r="AB16" i="3"/>
  <c r="Z16" i="3"/>
  <c r="X16" i="3"/>
  <c r="V16" i="3"/>
  <c r="T16" i="3"/>
  <c r="R16" i="3"/>
  <c r="AD15" i="3"/>
  <c r="AB15" i="3"/>
  <c r="Z15" i="3"/>
  <c r="X15" i="3"/>
  <c r="V15" i="3"/>
  <c r="T15" i="3"/>
  <c r="R15" i="3"/>
  <c r="AD14" i="3"/>
  <c r="AB14" i="3"/>
  <c r="Z14" i="3"/>
  <c r="X14" i="3"/>
  <c r="V14" i="3"/>
  <c r="T14" i="3"/>
  <c r="R14" i="3"/>
  <c r="AD13" i="3"/>
  <c r="AB13" i="3"/>
  <c r="Z13" i="3"/>
  <c r="X13" i="3"/>
  <c r="V13" i="3"/>
  <c r="T13" i="3"/>
  <c r="R13" i="3"/>
  <c r="AD12" i="3"/>
  <c r="AB12" i="3"/>
  <c r="Z12" i="3"/>
  <c r="X12" i="3"/>
  <c r="V12" i="3"/>
  <c r="T12" i="3"/>
  <c r="R12" i="3"/>
  <c r="AD11" i="3"/>
  <c r="AB11" i="3"/>
  <c r="Z11" i="3"/>
  <c r="X11" i="3"/>
  <c r="V11" i="3"/>
  <c r="T11" i="3"/>
  <c r="R11" i="3"/>
  <c r="AD10" i="3"/>
  <c r="AB10" i="3"/>
  <c r="Z10" i="3"/>
  <c r="X10" i="3"/>
  <c r="V10" i="3"/>
  <c r="T10" i="3"/>
  <c r="R10" i="3"/>
  <c r="AD9" i="3"/>
  <c r="AB9" i="3"/>
  <c r="Z9" i="3"/>
  <c r="X9" i="3"/>
  <c r="V9" i="3"/>
  <c r="T9" i="3"/>
  <c r="R9" i="3"/>
  <c r="AD8" i="3"/>
  <c r="AB8" i="3"/>
  <c r="Z8" i="3"/>
  <c r="X8" i="3"/>
  <c r="V8" i="3"/>
  <c r="T8" i="3"/>
  <c r="R8" i="3"/>
  <c r="AD7" i="3"/>
  <c r="AB7" i="3"/>
  <c r="Z7" i="3"/>
  <c r="X7" i="3"/>
  <c r="V7" i="3"/>
  <c r="T7" i="3"/>
  <c r="R7" i="3"/>
  <c r="P104" i="3"/>
  <c r="O102" i="3"/>
  <c r="P101" i="3"/>
  <c r="P100" i="3"/>
  <c r="P99" i="3"/>
  <c r="P98" i="3"/>
  <c r="P97" i="3"/>
  <c r="P96" i="3"/>
  <c r="P95" i="3"/>
  <c r="P94" i="3"/>
  <c r="P93" i="3"/>
  <c r="P92" i="3"/>
  <c r="P91" i="3"/>
  <c r="P90" i="3"/>
  <c r="P89" i="3"/>
  <c r="P88" i="3"/>
  <c r="P87" i="3"/>
  <c r="P86" i="3"/>
  <c r="P85" i="3"/>
  <c r="P84" i="3"/>
  <c r="P83" i="3"/>
  <c r="P82" i="3"/>
  <c r="P81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64" i="3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N104" i="3"/>
  <c r="M102" i="3"/>
  <c r="N101" i="3"/>
  <c r="N100" i="3"/>
  <c r="N99" i="3"/>
  <c r="N98" i="3"/>
  <c r="N97" i="3"/>
  <c r="N96" i="3"/>
  <c r="N95" i="3"/>
  <c r="N94" i="3"/>
  <c r="N93" i="3"/>
  <c r="N92" i="3"/>
  <c r="N91" i="3"/>
  <c r="N90" i="3"/>
  <c r="N89" i="3"/>
  <c r="N88" i="3"/>
  <c r="N87" i="3"/>
  <c r="N86" i="3"/>
  <c r="N85" i="3"/>
  <c r="N84" i="3"/>
  <c r="N83" i="3"/>
  <c r="N82" i="3"/>
  <c r="N81" i="3"/>
  <c r="N80" i="3"/>
  <c r="N79" i="3"/>
  <c r="N78" i="3"/>
  <c r="N77" i="3"/>
  <c r="N76" i="3"/>
  <c r="N75" i="3"/>
  <c r="N74" i="3"/>
  <c r="N73" i="3"/>
  <c r="N72" i="3"/>
  <c r="N71" i="3"/>
  <c r="N70" i="3"/>
  <c r="N69" i="3"/>
  <c r="N68" i="3"/>
  <c r="N67" i="3"/>
  <c r="N66" i="3"/>
  <c r="N65" i="3"/>
  <c r="N64" i="3"/>
  <c r="N63" i="3"/>
  <c r="N62" i="3"/>
  <c r="N61" i="3"/>
  <c r="N60" i="3"/>
  <c r="N59" i="3"/>
  <c r="N58" i="3"/>
  <c r="N57" i="3"/>
  <c r="N56" i="3"/>
  <c r="N55" i="3"/>
  <c r="N54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L104" i="3"/>
  <c r="K102" i="3"/>
  <c r="J104" i="3"/>
  <c r="I102" i="3"/>
  <c r="H104" i="3"/>
  <c r="G102" i="3"/>
  <c r="F104" i="3"/>
  <c r="E102" i="3"/>
  <c r="L101" i="3"/>
  <c r="L100" i="3"/>
  <c r="L99" i="3"/>
  <c r="L98" i="3"/>
  <c r="L97" i="3"/>
  <c r="L96" i="3"/>
  <c r="L95" i="3"/>
  <c r="L94" i="3"/>
  <c r="L93" i="3"/>
  <c r="L92" i="3"/>
  <c r="L91" i="3"/>
  <c r="L90" i="3"/>
  <c r="L89" i="3"/>
  <c r="L88" i="3"/>
  <c r="L87" i="3"/>
  <c r="L86" i="3"/>
  <c r="L85" i="3"/>
  <c r="L84" i="3"/>
  <c r="L83" i="3"/>
  <c r="L82" i="3"/>
  <c r="L81" i="3"/>
  <c r="L80" i="3"/>
  <c r="L79" i="3"/>
  <c r="L78" i="3"/>
  <c r="L77" i="3"/>
  <c r="L76" i="3"/>
  <c r="L75" i="3"/>
  <c r="L74" i="3"/>
  <c r="L73" i="3"/>
  <c r="L72" i="3"/>
  <c r="L71" i="3"/>
  <c r="L70" i="3"/>
  <c r="L69" i="3"/>
  <c r="L68" i="3"/>
  <c r="L67" i="3"/>
  <c r="L66" i="3"/>
  <c r="L65" i="3"/>
  <c r="L64" i="3"/>
  <c r="L63" i="3"/>
  <c r="L62" i="3"/>
  <c r="L61" i="3"/>
  <c r="L60" i="3"/>
  <c r="L59" i="3"/>
  <c r="L58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  <c r="L8" i="3"/>
  <c r="L7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H101" i="3"/>
  <c r="H100" i="3"/>
  <c r="H99" i="3"/>
  <c r="H98" i="3"/>
  <c r="H97" i="3"/>
  <c r="H96" i="3"/>
  <c r="H95" i="3"/>
  <c r="H94" i="3"/>
  <c r="H93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D7" i="3"/>
  <c r="D104" i="3"/>
  <c r="D85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C102" i="3"/>
  <c r="B102" i="3"/>
  <c r="D84" i="3"/>
  <c r="D83" i="3"/>
  <c r="D82" i="3"/>
  <c r="D81" i="3"/>
  <c r="D80" i="3"/>
  <c r="D79" i="3"/>
  <c r="G10" i="4" l="1"/>
  <c r="D78" i="3" l="1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</calcChain>
</file>

<file path=xl/sharedStrings.xml><?xml version="1.0" encoding="utf-8"?>
<sst xmlns="http://schemas.openxmlformats.org/spreadsheetml/2006/main" count="172" uniqueCount="137">
  <si>
    <t>VERIFICACIÓN VALORES UNITARIOS</t>
  </si>
  <si>
    <t>ITEM</t>
  </si>
  <si>
    <t>PRESUPUESTO OFICIAL</t>
  </si>
  <si>
    <t>LADY ALEXANDRA SOLANO LOPEZ</t>
  </si>
  <si>
    <t>Contratista- Grupo de Contratación</t>
  </si>
  <si>
    <t>EVALUACIÓN ECONÓMICA</t>
  </si>
  <si>
    <t>PROPONENTE</t>
  </si>
  <si>
    <t>PUNTAJE</t>
  </si>
  <si>
    <t>PUNTAJE TOTAL</t>
  </si>
  <si>
    <t>DETERMINACIÓN METODOLOGÍA EVALUACIÓN ECÓNOMICA</t>
  </si>
  <si>
    <t>FECHA DE CIERRE</t>
  </si>
  <si>
    <t>TOTAL DE OFERTAS</t>
  </si>
  <si>
    <t>Habilitado / No habilitado</t>
  </si>
  <si>
    <t>LP-119-2026</t>
  </si>
  <si>
    <t>“Contratar un operador logístico con capacidad técnica, humana y financiera para diseñar, planear, producir y ejecutar de manera integral los eventos institucionales de la ANE durante 2026, bajo estándares de calidad y continuidad operativa, incluyendo como componente especial la organización de la 48ª Reunión del Comité Consultivo Permanente II (CCP II) de Radiocomunicaciones de CITEL".</t>
  </si>
  <si>
    <t>Coffe Break AM</t>
  </si>
  <si>
    <t>Coffe Break PM</t>
  </si>
  <si>
    <t>Estación de café básica día 1 - 8 horas</t>
  </si>
  <si>
    <t>Estación de café básica día 2 - 4 horas</t>
  </si>
  <si>
    <t xml:space="preserve">Agua Natural en botella plástica </t>
  </si>
  <si>
    <t xml:space="preserve">Botellon o garrafón de agua </t>
  </si>
  <si>
    <t xml:space="preserve">Almuerzo Ejecutivo (Puesto Por Persona Que Incluye, Plato Base, Plato Fuerte, Plato Sopa, Vaso Largo O De Jugo, Copa De Agua, Tenedor Fuerte, Cuchillo Fuerte, Tenedor O Cuchara De Entrada, Plato Postre Cuchara O Tenedor Para Postre, Cuchillo De Untar, Según Corresponda). Incluye servicio (servido en plato o mesa según corresponda e impuesto al consumo si aplica). </t>
  </si>
  <si>
    <t xml:space="preserve">Almuerzo Ejecutivo Vegetariano (Puesto Por Persona Que Incluye, Plato Base, Plato Fuerte, Plato Sopa, Vaso Largo O De Jugo, Copa De Agua, Tenedor Fuerte, Cuchillo Fuerte, Tenedor O Cuchara De Entrada, Plato Postre Cuchara O Tenedor Para Postre, Cuchillo De Untar, Según Corresponda). Incluye servicio (servido en plato o mesa según corresponda e impuesto al consumo si aplica). </t>
  </si>
  <si>
    <t>Aislamiento de red
Condiciones segmentación lógica</t>
  </si>
  <si>
    <t xml:space="preserve">Servicio de internet cableado </t>
  </si>
  <si>
    <t xml:space="preserve">Computadores de escritorio </t>
  </si>
  <si>
    <t xml:space="preserve">Computadores portátiles </t>
  </si>
  <si>
    <t xml:space="preserve">Proyectores </t>
  </si>
  <si>
    <t xml:space="preserve">Pantallas para proyección </t>
  </si>
  <si>
    <t xml:space="preserve">Impresoras </t>
  </si>
  <si>
    <t xml:space="preserve">Copiadora digital - Impresora </t>
  </si>
  <si>
    <t xml:space="preserve">Mesa principal </t>
  </si>
  <si>
    <t>Master de control</t>
  </si>
  <si>
    <t xml:space="preserve">Bandera con asta Colombia </t>
  </si>
  <si>
    <t>Bandera OEA con asta</t>
  </si>
  <si>
    <t xml:space="preserve">Monitores o TV </t>
  </si>
  <si>
    <t>Instación y operación de tomacorrientes</t>
  </si>
  <si>
    <t>Mesa para ingreso</t>
  </si>
  <si>
    <t>Hojas papel tamaño carta</t>
  </si>
  <si>
    <t xml:space="preserve">Hojas papel tamaño oficio </t>
  </si>
  <si>
    <t xml:space="preserve">Grapadoras </t>
  </si>
  <si>
    <t xml:space="preserve">Grapas </t>
  </si>
  <si>
    <t>Caja clips</t>
  </si>
  <si>
    <t xml:space="preserve">Carpetas blancas </t>
  </si>
  <si>
    <t xml:space="preserve">Esferos </t>
  </si>
  <si>
    <t>Resaltadores</t>
  </si>
  <si>
    <t xml:space="preserve">Disco Duro </t>
  </si>
  <si>
    <t>Dispositivo USB</t>
  </si>
  <si>
    <t xml:space="preserve">Botes o canecas de basura </t>
  </si>
  <si>
    <t>Campana, Microfono con parlante o megafono</t>
  </si>
  <si>
    <t xml:space="preserve">Tarima 12x4 </t>
  </si>
  <si>
    <t xml:space="preserve">Pantalla LED 2,9 m.m | Instalada </t>
  </si>
  <si>
    <t>Monitor de Video para retorno</t>
  </si>
  <si>
    <t>Servidor Profesional Sistema multidisplay para control de pantallas</t>
  </si>
  <si>
    <t xml:space="preserve">Punto fijo básico </t>
  </si>
  <si>
    <t>Circuito Cerrado de Televisión</t>
  </si>
  <si>
    <t xml:space="preserve">Servicio de Streaming </t>
  </si>
  <si>
    <t xml:space="preserve">Caja de prensa </t>
  </si>
  <si>
    <t>Leekos</t>
  </si>
  <si>
    <t xml:space="preserve">Cabina para traducción simultánea </t>
  </si>
  <si>
    <t>Receptores de traducción</t>
  </si>
  <si>
    <t>Interpretes  ESP-INGLES-ESP</t>
  </si>
  <si>
    <t>Traductores SPA-ENG/ENG-SPA</t>
  </si>
  <si>
    <t>Interpretes de lengua de señas</t>
  </si>
  <si>
    <t xml:space="preserve">Cámara con Circuito Cerrado </t>
  </si>
  <si>
    <t>Kit Studio Chroma Key</t>
  </si>
  <si>
    <t>Micrófono tipo diadema</t>
  </si>
  <si>
    <t>Apoyo logístico, montaje y actividades del Congreso Por un día</t>
  </si>
  <si>
    <t>Sistema de iluminacion
profesional para escenario</t>
  </si>
  <si>
    <t xml:space="preserve">Tarima soporte </t>
  </si>
  <si>
    <t xml:space="preserve">Atril </t>
  </si>
  <si>
    <t>Habladores / Identificadores de mesas</t>
  </si>
  <si>
    <t xml:space="preserve">Señalización y letreros  impresión papel </t>
  </si>
  <si>
    <t>Señalización y letreros - impresión vinilo removible</t>
  </si>
  <si>
    <t xml:space="preserve">Montaje y desmontaje </t>
  </si>
  <si>
    <t>Escarapela forro plástico y lanyard con branding del evento</t>
  </si>
  <si>
    <t xml:space="preserve">Consola principal y profesional de audio
</t>
  </si>
  <si>
    <t>Sistema  sonoro</t>
  </si>
  <si>
    <t xml:space="preserve">Sistema de grabación </t>
  </si>
  <si>
    <t>Sistema de energia y seguridad</t>
  </si>
  <si>
    <t xml:space="preserve">Mesas </t>
  </si>
  <si>
    <t xml:space="preserve">Sillas ergonómicas </t>
  </si>
  <si>
    <t xml:space="preserve">Caunter </t>
  </si>
  <si>
    <t xml:space="preserve">Persona asistentes para registro </t>
  </si>
  <si>
    <t xml:space="preserve">Coordinador de registro </t>
  </si>
  <si>
    <t xml:space="preserve">Asistentes de sala </t>
  </si>
  <si>
    <t xml:space="preserve">Técnico de audio y video </t>
  </si>
  <si>
    <t xml:space="preserve">Operadores de sala </t>
  </si>
  <si>
    <t xml:space="preserve">Persona para servicio de traducción de  documentos </t>
  </si>
  <si>
    <t>Refrigerio básico AM</t>
  </si>
  <si>
    <t>Almuerzo Ejecutivo - Básico</t>
  </si>
  <si>
    <t xml:space="preserve">Refrigerio básico PM  </t>
  </si>
  <si>
    <t xml:space="preserve">Refrigerio básico </t>
  </si>
  <si>
    <t xml:space="preserve">Ayudas audiovisuales </t>
  </si>
  <si>
    <t xml:space="preserve">Alquiler de mesa </t>
  </si>
  <si>
    <t xml:space="preserve">Apoyo logístico </t>
  </si>
  <si>
    <t xml:space="preserve">Cámaras de video </t>
  </si>
  <si>
    <t>Luces led</t>
  </si>
  <si>
    <t>Caja de distribución de audio</t>
  </si>
  <si>
    <t xml:space="preserve">Planta eléctrica </t>
  </si>
  <si>
    <t>Pantalla LED</t>
  </si>
  <si>
    <t xml:space="preserve">Productor del evento </t>
  </si>
  <si>
    <t>Intérprete de señas</t>
  </si>
  <si>
    <t xml:space="preserve">Microfono de solapa </t>
  </si>
  <si>
    <t xml:space="preserve">Microfono de mano </t>
  </si>
  <si>
    <t xml:space="preserve">Canal dedicado de internet </t>
  </si>
  <si>
    <t>Estación de café</t>
  </si>
  <si>
    <t>TOTAL</t>
  </si>
  <si>
    <t>Tasa de intermediación</t>
  </si>
  <si>
    <t>ACIERTO EMPRESARIAL 7 S.A.S.</t>
  </si>
  <si>
    <t>EXPOEVENTOS Y LOGISTICA SAS</t>
  </si>
  <si>
    <t>H&amp;Y BROAD SOLUTIÓNS</t>
  </si>
  <si>
    <t>B2 NETWORKS S A S</t>
  </si>
  <si>
    <t>BONGA BUSTAMANTE S.A.S.</t>
  </si>
  <si>
    <t>BON SANTE SAS</t>
  </si>
  <si>
    <t>UT IMACORPACTO POR LA ANE 2026</t>
  </si>
  <si>
    <t>LOGISTICA Y GESTION DE NEGOCIOS SAS</t>
  </si>
  <si>
    <t>EXCALIBUR PRODUCCIONES S.A.S</t>
  </si>
  <si>
    <t>ONNIX PRODUCCIONES SAS</t>
  </si>
  <si>
    <t>OPERADORES E INVERSIONISTAS DE COLOMBIA SAS</t>
  </si>
  <si>
    <t>CONSULTORES Y ASESORES TIC SAS</t>
  </si>
  <si>
    <t>UT PRO ANE 2026.</t>
  </si>
  <si>
    <t>EVENTUALES EVENTOS, TURISMO Y LOGÍSTICA ESTRATÉGICA S.A.S.</t>
  </si>
  <si>
    <t>MEDIA GEOMÉTRICA</t>
  </si>
  <si>
    <t>Se firma en Bogotá, D.C. a los cuatro (4) dias del mes de mayo de 2026</t>
  </si>
  <si>
    <t>PUNTAJE MAXIMO ITEM 1</t>
  </si>
  <si>
    <t>PUNTAJE MAXIMO ITEM 2</t>
  </si>
  <si>
    <t>H&amp;Y BROAD SOLUTIONS S.A.S</t>
  </si>
  <si>
    <t>EVENTOS, TURISMO Y LOGÍSTICA ESTRATÉGICA S.A.S.</t>
  </si>
  <si>
    <t>NO HABILITADO</t>
  </si>
  <si>
    <t>HABILITADO</t>
  </si>
  <si>
    <t>VALOR ITEM 1 (TOTAL VALORES UNITARIOS)</t>
  </si>
  <si>
    <t>VALOR ITEM 2 (TASA DE INTERMEDIACIÓN)</t>
  </si>
  <si>
    <t xml:space="preserve">VALOR MIN </t>
  </si>
  <si>
    <t>Fórmula ITEM 1</t>
  </si>
  <si>
    <t>Fórmula ITEM 2</t>
  </si>
  <si>
    <t>Se firma en Bogotá D.C. a los doce (12) días del mes de mayo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</si>
</sst>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_-&quot;$&quot;* #,##0_-;\-&quot;$&quot;* #,##0_-;_-&quot;$&quot;* &quot;-&quot;??_-;_-@_-"/>
    <numFmt numFmtId="167" formatCode="#,##0.0"/>
    <numFmt numFmtId="168" formatCode="#,##0.00\ \€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9"/>
      <color theme="1" tint="0.249977111117893"/>
      <name val="Century Gothic"/>
      <family val="2"/>
    </font>
    <font>
      <sz val="9"/>
      <color theme="1" tint="0.249977111117893"/>
      <name val="Century Gothic"/>
      <family val="2"/>
    </font>
    <font>
      <sz val="11"/>
      <color theme="1" tint="0.249977111117893"/>
      <name val="Verdana"/>
      <family val="2"/>
    </font>
    <font>
      <b/>
      <sz val="11"/>
      <color theme="1" tint="0.249977111117893"/>
      <name val="Verdana"/>
      <family val="2"/>
    </font>
    <font>
      <sz val="9"/>
      <color theme="1" tint="0.249977111117893"/>
      <name val="Verdana"/>
      <family val="2"/>
    </font>
    <font>
      <b/>
      <sz val="9"/>
      <color theme="1" tint="0.249977111117893"/>
      <name val="Verdana"/>
      <family val="2"/>
    </font>
    <font>
      <b/>
      <sz val="16"/>
      <color theme="1" tint="0.249977111117893"/>
      <name val="Verdana"/>
      <family val="2"/>
    </font>
    <font>
      <sz val="10"/>
      <color theme="1" tint="0.249977111117893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b/>
      <sz val="8"/>
      <color theme="1" tint="0.249977111117893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9" fontId="2" fillId="0" borderId="0" applyFill="0" applyBorder="0" applyProtection="0">
      <alignment horizontal="left" vertical="center"/>
    </xf>
    <xf numFmtId="44" fontId="3" fillId="0" borderId="0" applyFont="0" applyFill="0" applyBorder="0" applyAlignment="0" applyProtection="0"/>
    <xf numFmtId="3" fontId="2" fillId="0" borderId="0" applyFill="0" applyBorder="0" applyProtection="0">
      <alignment horizontal="right"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3" fillId="7" borderId="1" applyNumberFormat="0" applyProtection="0">
      <alignment horizontal="left" vertical="center"/>
    </xf>
    <xf numFmtId="0" fontId="12" fillId="8" borderId="0" applyNumberFormat="0" applyBorder="0" applyProtection="0">
      <alignment horizontal="center" vertical="center"/>
    </xf>
    <xf numFmtId="0" fontId="12" fillId="9" borderId="0" applyNumberFormat="0" applyBorder="0" applyProtection="0">
      <alignment horizontal="center" vertical="center"/>
    </xf>
    <xf numFmtId="0" fontId="12" fillId="7" borderId="0" applyNumberFormat="0" applyBorder="0" applyProtection="0">
      <alignment horizontal="center" vertical="center" wrapText="1"/>
    </xf>
    <xf numFmtId="0" fontId="12" fillId="7" borderId="0" applyNumberFormat="0" applyBorder="0" applyProtection="0">
      <alignment horizontal="right" vertical="center" wrapText="1"/>
    </xf>
    <xf numFmtId="0" fontId="12" fillId="10" borderId="0" applyNumberFormat="0" applyBorder="0" applyProtection="0">
      <alignment horizontal="center" vertical="center" wrapText="1"/>
    </xf>
    <xf numFmtId="0" fontId="2" fillId="10" borderId="0" applyNumberFormat="0" applyBorder="0" applyProtection="0">
      <alignment horizontal="right" vertical="center" wrapText="1"/>
    </xf>
    <xf numFmtId="0" fontId="12" fillId="0" borderId="0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right" vertical="center"/>
    </xf>
    <xf numFmtId="168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8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3" fillId="0" borderId="1" applyNumberFormat="0" applyFont="0" applyFill="0" applyAlignment="0" applyProtection="0"/>
  </cellStyleXfs>
  <cellXfs count="96">
    <xf numFmtId="0" fontId="0" fillId="0" borderId="0" xfId="0"/>
    <xf numFmtId="2" fontId="4" fillId="2" borderId="1" xfId="2" applyNumberFormat="1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4" fontId="5" fillId="0" borderId="1" xfId="1" applyNumberFormat="1" applyFont="1" applyBorder="1" applyAlignment="1">
      <alignment horizontal="center" vertical="center"/>
    </xf>
    <xf numFmtId="4" fontId="5" fillId="0" borderId="3" xfId="1" applyNumberFormat="1" applyFont="1" applyBorder="1" applyAlignment="1">
      <alignment horizontal="center" vertical="center"/>
    </xf>
    <xf numFmtId="43" fontId="4" fillId="0" borderId="4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1" xfId="1" applyNumberFormat="1" applyFont="1" applyBorder="1" applyAlignment="1">
      <alignment horizontal="left" vertical="center"/>
    </xf>
    <xf numFmtId="4" fontId="5" fillId="0" borderId="7" xfId="1" applyNumberFormat="1" applyFont="1" applyBorder="1" applyAlignment="1">
      <alignment horizontal="center" vertical="center"/>
    </xf>
    <xf numFmtId="43" fontId="4" fillId="0" borderId="8" xfId="1" applyFont="1" applyBorder="1" applyAlignment="1">
      <alignment horizontal="center" vertical="center"/>
    </xf>
    <xf numFmtId="0" fontId="4" fillId="3" borderId="2" xfId="1" applyNumberFormat="1" applyFont="1" applyFill="1" applyBorder="1" applyAlignment="1">
      <alignment horizontal="left"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165" fontId="9" fillId="0" borderId="9" xfId="3" applyNumberFormat="1" applyFont="1" applyFill="1" applyBorder="1" applyAlignment="1">
      <alignment vertical="center" wrapText="1"/>
    </xf>
    <xf numFmtId="165" fontId="9" fillId="0" borderId="11" xfId="3" applyNumberFormat="1" applyFont="1" applyFill="1" applyBorder="1" applyAlignment="1">
      <alignment vertical="center" wrapText="1"/>
    </xf>
    <xf numFmtId="165" fontId="9" fillId="0" borderId="0" xfId="3" applyNumberFormat="1" applyFont="1" applyFill="1" applyBorder="1" applyAlignment="1">
      <alignment vertical="center" wrapText="1"/>
    </xf>
    <xf numFmtId="165" fontId="9" fillId="0" borderId="13" xfId="3" applyNumberFormat="1" applyFont="1" applyFill="1" applyBorder="1" applyAlignment="1">
      <alignment vertical="center" wrapText="1"/>
    </xf>
    <xf numFmtId="165" fontId="9" fillId="0" borderId="14" xfId="3" applyNumberFormat="1" applyFont="1" applyFill="1" applyBorder="1" applyAlignment="1">
      <alignment vertical="center" wrapText="1"/>
    </xf>
    <xf numFmtId="2" fontId="9" fillId="4" borderId="1" xfId="2" applyNumberFormat="1" applyFont="1" applyFill="1" applyBorder="1" applyAlignment="1">
      <alignment horizontal="center" vertical="center" wrapText="1"/>
    </xf>
    <xf numFmtId="43" fontId="8" fillId="0" borderId="0" xfId="0" applyNumberFormat="1" applyFont="1"/>
    <xf numFmtId="0" fontId="6" fillId="0" borderId="0" xfId="0" applyFont="1" applyAlignment="1">
      <alignment vertical="center"/>
    </xf>
    <xf numFmtId="44" fontId="8" fillId="0" borderId="0" xfId="8" applyFont="1" applyFill="1" applyBorder="1" applyAlignment="1">
      <alignment horizontal="left" vertical="center"/>
    </xf>
    <xf numFmtId="0" fontId="9" fillId="0" borderId="0" xfId="0" applyFont="1"/>
    <xf numFmtId="165" fontId="10" fillId="0" borderId="9" xfId="3" applyNumberFormat="1" applyFont="1" applyFill="1" applyBorder="1" applyAlignment="1">
      <alignment vertical="center" wrapText="1"/>
    </xf>
    <xf numFmtId="165" fontId="10" fillId="0" borderId="11" xfId="3" applyNumberFormat="1" applyFont="1" applyFill="1" applyBorder="1" applyAlignment="1">
      <alignment vertical="center" wrapText="1"/>
    </xf>
    <xf numFmtId="165" fontId="10" fillId="0" borderId="0" xfId="3" applyNumberFormat="1" applyFont="1" applyFill="1" applyBorder="1" applyAlignment="1">
      <alignment vertical="center" wrapText="1"/>
    </xf>
    <xf numFmtId="165" fontId="10" fillId="0" borderId="13" xfId="3" applyNumberFormat="1" applyFont="1" applyFill="1" applyBorder="1" applyAlignment="1">
      <alignment vertical="center" wrapText="1"/>
    </xf>
    <xf numFmtId="165" fontId="10" fillId="0" borderId="14" xfId="3" applyNumberFormat="1" applyFont="1" applyFill="1" applyBorder="1" applyAlignment="1">
      <alignment vertical="center" wrapText="1"/>
    </xf>
    <xf numFmtId="2" fontId="7" fillId="2" borderId="1" xfId="2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" fontId="5" fillId="0" borderId="0" xfId="0" applyNumberFormat="1" applyFont="1"/>
    <xf numFmtId="2" fontId="9" fillId="5" borderId="1" xfId="2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5" fontId="9" fillId="0" borderId="0" xfId="3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3" fontId="8" fillId="0" borderId="0" xfId="1" applyFont="1" applyBorder="1" applyAlignment="1">
      <alignment vertical="center"/>
    </xf>
    <xf numFmtId="2" fontId="8" fillId="0" borderId="0" xfId="7" applyNumberFormat="1" applyFont="1" applyBorder="1" applyAlignment="1">
      <alignment horizontal="center" vertical="center"/>
    </xf>
    <xf numFmtId="43" fontId="8" fillId="0" borderId="0" xfId="1" applyFont="1" applyBorder="1" applyAlignment="1">
      <alignment horizontal="center" vertical="center"/>
    </xf>
    <xf numFmtId="166" fontId="9" fillId="0" borderId="0" xfId="8" applyNumberFormat="1" applyFont="1" applyBorder="1" applyAlignment="1">
      <alignment horizontal="center" vertical="center"/>
    </xf>
    <xf numFmtId="0" fontId="9" fillId="0" borderId="0" xfId="7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2" fillId="0" borderId="0" xfId="4">
      <alignment horizontal="left" vertical="center"/>
    </xf>
    <xf numFmtId="3" fontId="5" fillId="0" borderId="1" xfId="1" applyNumberFormat="1" applyFont="1" applyBorder="1" applyAlignment="1">
      <alignment horizontal="center" vertical="center"/>
    </xf>
    <xf numFmtId="167" fontId="5" fillId="0" borderId="3" xfId="1" applyNumberFormat="1" applyFont="1" applyBorder="1" applyAlignment="1">
      <alignment horizontal="center" vertical="center"/>
    </xf>
    <xf numFmtId="2" fontId="9" fillId="0" borderId="1" xfId="7" applyNumberFormat="1" applyFont="1" applyBorder="1" applyAlignment="1">
      <alignment horizontal="center" vertical="center"/>
    </xf>
    <xf numFmtId="4" fontId="5" fillId="0" borderId="3" xfId="1" applyNumberFormat="1" applyFont="1" applyFill="1" applyBorder="1" applyAlignment="1">
      <alignment horizontal="center" vertical="center"/>
    </xf>
    <xf numFmtId="2" fontId="9" fillId="0" borderId="0" xfId="7" applyNumberFormat="1" applyFont="1" applyBorder="1" applyAlignment="1">
      <alignment horizontal="center" vertical="center"/>
    </xf>
    <xf numFmtId="2" fontId="14" fillId="4" borderId="1" xfId="2" applyNumberFormat="1" applyFont="1" applyFill="1" applyBorder="1" applyAlignment="1">
      <alignment horizontal="center" vertical="center" wrapText="1"/>
    </xf>
    <xf numFmtId="9" fontId="9" fillId="0" borderId="0" xfId="7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65" fontId="9" fillId="0" borderId="9" xfId="3" applyNumberFormat="1" applyFont="1" applyFill="1" applyBorder="1" applyAlignment="1">
      <alignment horizontal="center" vertical="center" wrapText="1"/>
    </xf>
    <xf numFmtId="165" fontId="9" fillId="0" borderId="10" xfId="3" applyNumberFormat="1" applyFont="1" applyFill="1" applyBorder="1" applyAlignment="1">
      <alignment horizontal="center" vertical="center" wrapText="1"/>
    </xf>
    <xf numFmtId="165" fontId="9" fillId="0" borderId="0" xfId="3" applyNumberFormat="1" applyFont="1" applyFill="1" applyBorder="1" applyAlignment="1">
      <alignment horizontal="center" vertical="center" wrapText="1"/>
    </xf>
    <xf numFmtId="165" fontId="9" fillId="0" borderId="12" xfId="3" applyNumberFormat="1" applyFont="1" applyFill="1" applyBorder="1" applyAlignment="1">
      <alignment horizontal="center" vertical="center" wrapText="1"/>
    </xf>
    <xf numFmtId="165" fontId="9" fillId="0" borderId="14" xfId="3" applyNumberFormat="1" applyFont="1" applyFill="1" applyBorder="1" applyAlignment="1">
      <alignment horizontal="center" vertical="center" wrapText="1"/>
    </xf>
    <xf numFmtId="165" fontId="9" fillId="0" borderId="15" xfId="3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165" fontId="4" fillId="0" borderId="11" xfId="3" applyNumberFormat="1" applyFont="1" applyFill="1" applyBorder="1" applyAlignment="1">
      <alignment horizontal="center" vertical="center" wrapText="1"/>
    </xf>
    <xf numFmtId="165" fontId="4" fillId="0" borderId="0" xfId="3" applyNumberFormat="1" applyFont="1" applyFill="1" applyBorder="1" applyAlignment="1">
      <alignment horizontal="center" vertical="center" wrapText="1"/>
    </xf>
    <xf numFmtId="165" fontId="4" fillId="0" borderId="13" xfId="3" applyNumberFormat="1" applyFont="1" applyFill="1" applyBorder="1" applyAlignment="1">
      <alignment horizontal="center" vertical="center" wrapText="1"/>
    </xf>
    <xf numFmtId="165" fontId="4" fillId="0" borderId="14" xfId="3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4" fontId="4" fillId="0" borderId="7" xfId="1" applyNumberFormat="1" applyFont="1" applyBorder="1" applyAlignment="1">
      <alignment horizontal="center" vertical="center"/>
    </xf>
    <xf numFmtId="4" fontId="4" fillId="0" borderId="8" xfId="1" applyNumberFormat="1" applyFont="1" applyBorder="1" applyAlignment="1">
      <alignment horizontal="center" vertical="center"/>
    </xf>
    <xf numFmtId="2" fontId="4" fillId="6" borderId="1" xfId="2" applyNumberFormat="1" applyFont="1" applyFill="1" applyBorder="1" applyAlignment="1">
      <alignment horizontal="center" vertical="center" wrapText="1"/>
    </xf>
    <xf numFmtId="43" fontId="4" fillId="0" borderId="2" xfId="1" applyFont="1" applyBorder="1" applyAlignment="1">
      <alignment horizontal="center"/>
    </xf>
    <xf numFmtId="165" fontId="10" fillId="0" borderId="9" xfId="3" applyNumberFormat="1" applyFont="1" applyFill="1" applyBorder="1" applyAlignment="1">
      <alignment horizontal="center" vertical="center" wrapText="1"/>
    </xf>
    <xf numFmtId="165" fontId="10" fillId="0" borderId="10" xfId="3" applyNumberFormat="1" applyFont="1" applyFill="1" applyBorder="1" applyAlignment="1">
      <alignment horizontal="center" vertical="center" wrapText="1"/>
    </xf>
    <xf numFmtId="165" fontId="10" fillId="0" borderId="0" xfId="3" applyNumberFormat="1" applyFont="1" applyFill="1" applyBorder="1" applyAlignment="1">
      <alignment horizontal="center" vertical="center" wrapText="1"/>
    </xf>
    <xf numFmtId="165" fontId="10" fillId="0" borderId="12" xfId="3" applyNumberFormat="1" applyFont="1" applyFill="1" applyBorder="1" applyAlignment="1">
      <alignment horizontal="center" vertical="center" wrapText="1"/>
    </xf>
    <xf numFmtId="165" fontId="10" fillId="0" borderId="14" xfId="3" applyNumberFormat="1" applyFont="1" applyFill="1" applyBorder="1" applyAlignment="1">
      <alignment horizontal="center" vertical="center" wrapText="1"/>
    </xf>
    <xf numFmtId="165" fontId="10" fillId="0" borderId="15" xfId="3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2" fontId="8" fillId="0" borderId="1" xfId="7" applyNumberFormat="1" applyFont="1" applyFill="1" applyBorder="1" applyAlignment="1">
      <alignment horizontal="center" vertical="center"/>
    </xf>
    <xf numFmtId="43" fontId="8" fillId="0" borderId="1" xfId="7" applyNumberFormat="1" applyFont="1" applyFill="1" applyBorder="1" applyAlignment="1">
      <alignment horizontal="left" vertical="center" indent="1"/>
    </xf>
    <xf numFmtId="43" fontId="8" fillId="0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3" fontId="8" fillId="0" borderId="1" xfId="1" applyFont="1" applyFill="1" applyBorder="1" applyAlignment="1">
      <alignment vertical="center"/>
    </xf>
    <xf numFmtId="2" fontId="9" fillId="0" borderId="0" xfId="2" applyNumberFormat="1" applyFont="1" applyFill="1" applyBorder="1" applyAlignment="1">
      <alignment horizontal="center" vertical="center" wrapText="1"/>
    </xf>
    <xf numFmtId="43" fontId="8" fillId="0" borderId="0" xfId="1" applyFont="1" applyFill="1" applyBorder="1" applyAlignment="1">
      <alignment horizontal="center" vertical="center"/>
    </xf>
    <xf numFmtId="0" fontId="8" fillId="0" borderId="0" xfId="0" applyFont="1" applyFill="1" applyBorder="1"/>
    <xf numFmtId="166" fontId="9" fillId="0" borderId="1" xfId="8" applyNumberFormat="1" applyFont="1" applyBorder="1" applyAlignment="1">
      <alignment horizontal="center" vertical="center"/>
    </xf>
    <xf numFmtId="44" fontId="6" fillId="0" borderId="0" xfId="8" applyFont="1" applyFill="1" applyBorder="1" applyAlignment="1">
      <alignment horizontal="left" vertical="center"/>
    </xf>
  </cellXfs>
  <cellStyles count="33">
    <cellStyle name="BodyStyle" xfId="4" xr:uid="{E1BE7B70-790D-4F74-939C-71346BA34C7B}"/>
    <cellStyle name="BodyStyleBold" xfId="22" xr:uid="{FA92CD27-FDFB-462F-8F9D-CC1B6A6D8231}"/>
    <cellStyle name="BodyStyleBoldRight" xfId="23" xr:uid="{D6759077-0377-45D9-B411-60810E32CC44}"/>
    <cellStyle name="BodyStyleWithBorder" xfId="28" xr:uid="{7609540A-E3AC-491E-A3FC-316E34889787}"/>
    <cellStyle name="BorderThinBlack" xfId="32" xr:uid="{AF0B0AA6-AA80-4EAB-8D12-6E9AD4D4A584}"/>
    <cellStyle name="Comma" xfId="13" xr:uid="{D71F1C9B-375B-439F-A28F-B1AD0205EF85}"/>
    <cellStyle name="Comma [0]" xfId="14" xr:uid="{349FCD0C-36C3-45BC-B3DA-D754760678D5}"/>
    <cellStyle name="Currency" xfId="5" xr:uid="{931DDE8A-F384-4DE0-ADCF-295CB0D9570E}"/>
    <cellStyle name="Currency [0]" xfId="12" xr:uid="{9064ED03-15CF-4B07-A64A-7FEA89AA2CF2}"/>
    <cellStyle name="Currency 2" xfId="11" xr:uid="{63375312-2DE9-426E-8684-61E0F4D25C36}"/>
    <cellStyle name="DateStyle" xfId="25" xr:uid="{C14A0603-7088-4DF3-A5BA-8FBEC1E89A6B}"/>
    <cellStyle name="DateTimeStyle" xfId="26" xr:uid="{7B0883D6-E486-46FA-80A2-80C863ADFAA8}"/>
    <cellStyle name="Decimal" xfId="27" xr:uid="{88F03DFA-24A4-46F5-8CC6-C87E2DD9798B}"/>
    <cellStyle name="DecimalWithBorder" xfId="31" xr:uid="{1DBB47C0-6B2F-465C-AADA-8A8D55ACD518}"/>
    <cellStyle name="EuroCurrency" xfId="24" xr:uid="{1E3FB3C8-29E2-4DBD-9DD0-329344B9BA53}"/>
    <cellStyle name="EuroCurrencyWithBorder" xfId="29" xr:uid="{897AC09C-13F0-4314-8D6B-5D6B53A5842A}"/>
    <cellStyle name="HeaderStyle" xfId="16" xr:uid="{00575E66-7E6A-4D27-B74E-DC28427CEB13}"/>
    <cellStyle name="HeaderSubTop" xfId="20" xr:uid="{A65B5E93-FB97-4238-A448-799B6CE5B719}"/>
    <cellStyle name="HeaderSubTopNoBold" xfId="21" xr:uid="{25EAEAEF-9EBF-4C1F-BEE9-81F4F7C371B5}"/>
    <cellStyle name="HeaderTopBuyer" xfId="17" xr:uid="{98740D59-AB4E-4F80-B223-BD39FD6771A4}"/>
    <cellStyle name="HeaderTopStyle" xfId="18" xr:uid="{705D27ED-34E5-4ED0-973E-583C98000D29}"/>
    <cellStyle name="HeaderTopStyleAlignRight" xfId="19" xr:uid="{59EF2A7D-B25C-4069-BEAB-171CFD81951A}"/>
    <cellStyle name="MainTitle" xfId="15" xr:uid="{1AB8C64C-FBBB-4484-B87A-CD17A09B56F4}"/>
    <cellStyle name="Millares" xfId="1" builtinId="3"/>
    <cellStyle name="Millares [0]" xfId="2" builtinId="6"/>
    <cellStyle name="Millares 2" xfId="3" xr:uid="{87B34E44-C71A-4B5D-8AE2-D3F104E9E414}"/>
    <cellStyle name="Moneda" xfId="8" builtinId="4"/>
    <cellStyle name="Normal" xfId="0" builtinId="0"/>
    <cellStyle name="Normal 2" xfId="9" xr:uid="{D75F478C-FB42-43B4-874C-FA15C2D80626}"/>
    <cellStyle name="Numeric" xfId="6" xr:uid="{827FFFF1-35F8-4E8B-A3F1-44F3AE0AE215}"/>
    <cellStyle name="NumericWithBorder" xfId="30" xr:uid="{EC674851-5D24-45AF-9E04-525DFDC44346}"/>
    <cellStyle name="Percent" xfId="10" xr:uid="{B81257C3-DFBC-4BA0-90D1-7CD0E98E98AB}"/>
    <cellStyle name="Porcentaje" xfId="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emf"/><Relationship Id="rId1" Type="http://schemas.openxmlformats.org/officeDocument/2006/relationships/image" Target="../media/image7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1276107" cy="616"/>
    <xdr:pic>
      <xdr:nvPicPr>
        <xdr:cNvPr id="2" name="4 Imagen">
          <a:extLst>
            <a:ext uri="{FF2B5EF4-FFF2-40B4-BE49-F238E27FC236}">
              <a16:creationId xmlns:a16="http://schemas.microsoft.com/office/drawing/2014/main" id="{8171F6CD-8C68-46A8-9657-8B158231E9D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 l="16048" t="5251" r="18559" b="2000"/>
        <a:stretch>
          <a:fillRect/>
        </a:stretch>
      </xdr:blipFill>
      <xdr:spPr bwMode="auto">
        <a:xfrm>
          <a:off x="4054740" y="0"/>
          <a:ext cx="1276107" cy="6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0</xdr:col>
      <xdr:colOff>916779</xdr:colOff>
      <xdr:row>0</xdr:row>
      <xdr:rowOff>130969</xdr:rowOff>
    </xdr:from>
    <xdr:to>
      <xdr:col>0</xdr:col>
      <xdr:colOff>1702592</xdr:colOff>
      <xdr:row>4</xdr:row>
      <xdr:rowOff>73576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CA333A7-4F4E-463B-94FE-AA1E071B5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6779" y="130969"/>
          <a:ext cx="785813" cy="879232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1524001</xdr:colOff>
      <xdr:row>106</xdr:row>
      <xdr:rowOff>135609</xdr:rowOff>
    </xdr:from>
    <xdr:to>
      <xdr:col>1</xdr:col>
      <xdr:colOff>4763</xdr:colOff>
      <xdr:row>108</xdr:row>
      <xdr:rowOff>93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6CD3A7A-6D1E-2689-9026-B093CF56EC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1" y="15391484"/>
          <a:ext cx="1230312" cy="3486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1276107" cy="616"/>
    <xdr:pic>
      <xdr:nvPicPr>
        <xdr:cNvPr id="2" name="4 Imagen">
          <a:extLst>
            <a:ext uri="{FF2B5EF4-FFF2-40B4-BE49-F238E27FC236}">
              <a16:creationId xmlns:a16="http://schemas.microsoft.com/office/drawing/2014/main" id="{50F3219C-D35C-466C-AA3A-D5764AD0DF6D}"/>
            </a:ext>
          </a:extLst>
        </xdr:cNvPr>
        <xdr:cNvPicPr/>
      </xdr:nvPicPr>
      <xdr:blipFill>
        <a:blip xmlns:r="http://schemas.openxmlformats.org/officeDocument/2006/relationships" r:embed="rId1" cstate="print"/>
        <a:srcRect l="16048" t="5251" r="18559" b="2000"/>
        <a:stretch>
          <a:fillRect/>
        </a:stretch>
      </xdr:blipFill>
      <xdr:spPr bwMode="auto">
        <a:xfrm>
          <a:off x="4591050" y="0"/>
          <a:ext cx="1276107" cy="6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0</xdr:col>
      <xdr:colOff>266700</xdr:colOff>
      <xdr:row>0</xdr:row>
      <xdr:rowOff>28575</xdr:rowOff>
    </xdr:from>
    <xdr:to>
      <xdr:col>1</xdr:col>
      <xdr:colOff>438151</xdr:colOff>
      <xdr:row>3</xdr:row>
      <xdr:rowOff>79265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4BA4CB7-5EBD-4240-871F-B76F02FD8E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6700" y="28575"/>
          <a:ext cx="1123951" cy="736490"/>
        </a:xfrm>
        <a:prstGeom prst="rect">
          <a:avLst/>
        </a:prstGeom>
      </xdr:spPr>
    </xdr:pic>
    <xdr:clientData/>
  </xdr:twoCellAnchor>
  <xdr:twoCellAnchor editAs="oneCell">
    <xdr:from>
      <xdr:col>8</xdr:col>
      <xdr:colOff>34637</xdr:colOff>
      <xdr:row>11</xdr:row>
      <xdr:rowOff>251114</xdr:rowOff>
    </xdr:from>
    <xdr:to>
      <xdr:col>12</xdr:col>
      <xdr:colOff>900545</xdr:colOff>
      <xdr:row>18</xdr:row>
      <xdr:rowOff>221303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7A15AAF-6137-052A-2586-397596F8E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01001" y="3619500"/>
          <a:ext cx="4857749" cy="1762621"/>
        </a:xfrm>
        <a:prstGeom prst="rect">
          <a:avLst/>
        </a:prstGeom>
      </xdr:spPr>
    </xdr:pic>
    <xdr:clientData/>
  </xdr:twoCellAnchor>
  <xdr:twoCellAnchor editAs="oneCell">
    <xdr:from>
      <xdr:col>8</xdr:col>
      <xdr:colOff>51955</xdr:colOff>
      <xdr:row>19</xdr:row>
      <xdr:rowOff>363681</xdr:rowOff>
    </xdr:from>
    <xdr:to>
      <xdr:col>13</xdr:col>
      <xdr:colOff>380999</xdr:colOff>
      <xdr:row>24</xdr:row>
      <xdr:rowOff>88739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5109ACC-B123-4A62-B88A-5562BE762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84228" y="5810249"/>
          <a:ext cx="5238749" cy="1301013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1047750</xdr:colOff>
      <xdr:row>27</xdr:row>
      <xdr:rowOff>17317</xdr:rowOff>
    </xdr:from>
    <xdr:to>
      <xdr:col>2</xdr:col>
      <xdr:colOff>1047750</xdr:colOff>
      <xdr:row>29</xdr:row>
      <xdr:rowOff>58544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380E9F3-6EEC-FC9C-1123-F772A2D1A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65614" y="7585362"/>
          <a:ext cx="1428750" cy="40490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490068</xdr:colOff>
      <xdr:row>17</xdr:row>
      <xdr:rowOff>106554</xdr:rowOff>
    </xdr:from>
    <xdr:to>
      <xdr:col>8</xdr:col>
      <xdr:colOff>427136</xdr:colOff>
      <xdr:row>25</xdr:row>
      <xdr:rowOff>45303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B97C4A9-A502-4343-BC9B-19F73799EF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0068" y="4516629"/>
          <a:ext cx="6566468" cy="1386549"/>
        </a:xfrm>
        <a:prstGeom prst="rect">
          <a:avLst/>
        </a:prstGeom>
      </xdr:spPr>
    </xdr:pic>
    <xdr:clientData/>
  </xdr:twoCellAnchor>
  <xdr:oneCellAnchor>
    <xdr:from>
      <xdr:col>5</xdr:col>
      <xdr:colOff>244740</xdr:colOff>
      <xdr:row>0</xdr:row>
      <xdr:rowOff>0</xdr:rowOff>
    </xdr:from>
    <xdr:ext cx="1276107" cy="616"/>
    <xdr:pic>
      <xdr:nvPicPr>
        <xdr:cNvPr id="4" name="4 Imagen">
          <a:extLst>
            <a:ext uri="{FF2B5EF4-FFF2-40B4-BE49-F238E27FC236}">
              <a16:creationId xmlns:a16="http://schemas.microsoft.com/office/drawing/2014/main" id="{15BCF55C-4E3D-4388-AF78-616D8B2790E9}"/>
            </a:ext>
          </a:extLst>
        </xdr:cNvPr>
        <xdr:cNvPicPr/>
      </xdr:nvPicPr>
      <xdr:blipFill>
        <a:blip xmlns:r="http://schemas.openxmlformats.org/officeDocument/2006/relationships" r:embed="rId2" cstate="print"/>
        <a:srcRect l="16048" t="5251" r="18559" b="2000"/>
        <a:stretch>
          <a:fillRect/>
        </a:stretch>
      </xdr:blipFill>
      <xdr:spPr bwMode="auto">
        <a:xfrm>
          <a:off x="4804040" y="0"/>
          <a:ext cx="1276107" cy="6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709621</xdr:colOff>
      <xdr:row>22</xdr:row>
      <xdr:rowOff>102323</xdr:rowOff>
    </xdr:from>
    <xdr:to>
      <xdr:col>4</xdr:col>
      <xdr:colOff>129652</xdr:colOff>
      <xdr:row>24</xdr:row>
      <xdr:rowOff>14236</xdr:rowOff>
    </xdr:to>
    <xdr:sp macro="" textlink="">
      <xdr:nvSpPr>
        <xdr:cNvPr id="5" name="Elipse 4">
          <a:extLst>
            <a:ext uri="{FF2B5EF4-FFF2-40B4-BE49-F238E27FC236}">
              <a16:creationId xmlns:a16="http://schemas.microsoft.com/office/drawing/2014/main" id="{1FC8D2B1-908A-4478-8B76-3470D6499467}"/>
            </a:ext>
          </a:extLst>
        </xdr:cNvPr>
        <xdr:cNvSpPr/>
      </xdr:nvSpPr>
      <xdr:spPr>
        <a:xfrm>
          <a:off x="709621" y="5417273"/>
          <a:ext cx="3001431" cy="273863"/>
        </a:xfrm>
        <a:prstGeom prst="ellipse">
          <a:avLst/>
        </a:prstGeom>
        <a:noFill/>
        <a:ln w="285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  <a:p>
          <a:pPr algn="l"/>
          <a:r>
            <a:rPr lang="es-CO" sz="1100"/>
            <a:t>0</a:t>
          </a:r>
        </a:p>
      </xdr:txBody>
    </xdr:sp>
    <xdr:clientData/>
  </xdr:twoCellAnchor>
  <xdr:twoCellAnchor>
    <xdr:from>
      <xdr:col>1</xdr:col>
      <xdr:colOff>439220</xdr:colOff>
      <xdr:row>17</xdr:row>
      <xdr:rowOff>101960</xdr:rowOff>
    </xdr:from>
    <xdr:to>
      <xdr:col>3</xdr:col>
      <xdr:colOff>52231</xdr:colOff>
      <xdr:row>19</xdr:row>
      <xdr:rowOff>109381</xdr:rowOff>
    </xdr:to>
    <xdr:sp macro="" textlink="">
      <xdr:nvSpPr>
        <xdr:cNvPr id="6" name="Elipse 5">
          <a:extLst>
            <a:ext uri="{FF2B5EF4-FFF2-40B4-BE49-F238E27FC236}">
              <a16:creationId xmlns:a16="http://schemas.microsoft.com/office/drawing/2014/main" id="{AE84A2A5-404A-41D8-8A94-15241B125203}"/>
            </a:ext>
          </a:extLst>
        </xdr:cNvPr>
        <xdr:cNvSpPr/>
      </xdr:nvSpPr>
      <xdr:spPr>
        <a:xfrm>
          <a:off x="1353620" y="4512035"/>
          <a:ext cx="1518011" cy="369371"/>
        </a:xfrm>
        <a:prstGeom prst="ellipse">
          <a:avLst/>
        </a:prstGeom>
        <a:noFill/>
        <a:ln w="285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533819</xdr:colOff>
      <xdr:row>0</xdr:row>
      <xdr:rowOff>52336</xdr:rowOff>
    </xdr:from>
    <xdr:to>
      <xdr:col>1</xdr:col>
      <xdr:colOff>409000</xdr:colOff>
      <xdr:row>3</xdr:row>
      <xdr:rowOff>167475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A3BD904-35D7-4C12-9FC2-B7D0728D1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33819" y="52336"/>
          <a:ext cx="834031" cy="864439"/>
        </a:xfrm>
        <a:prstGeom prst="rect">
          <a:avLst/>
        </a:prstGeom>
      </xdr:spPr>
    </xdr:pic>
    <xdr:clientData/>
  </xdr:twoCellAnchor>
  <xdr:twoCellAnchor editAs="oneCell">
    <xdr:from>
      <xdr:col>0</xdr:col>
      <xdr:colOff>75990</xdr:colOff>
      <xdr:row>8</xdr:row>
      <xdr:rowOff>36111</xdr:rowOff>
    </xdr:from>
    <xdr:to>
      <xdr:col>9</xdr:col>
      <xdr:colOff>750161</xdr:colOff>
      <xdr:row>14</xdr:row>
      <xdr:rowOff>66674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56A6641-8DBC-5CD5-DC18-FCBBFB515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5990" y="2817411"/>
          <a:ext cx="8065571" cy="1116413"/>
        </a:xfrm>
        <a:prstGeom prst="rect">
          <a:avLst/>
        </a:prstGeom>
      </xdr:spPr>
    </xdr:pic>
    <xdr:clientData/>
  </xdr:twoCellAnchor>
  <xdr:twoCellAnchor>
    <xdr:from>
      <xdr:col>2</xdr:col>
      <xdr:colOff>47625</xdr:colOff>
      <xdr:row>13</xdr:row>
      <xdr:rowOff>47625</xdr:rowOff>
    </xdr:from>
    <xdr:to>
      <xdr:col>2</xdr:col>
      <xdr:colOff>647700</xdr:colOff>
      <xdr:row>13</xdr:row>
      <xdr:rowOff>171450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0B7E7B75-7E22-36A6-C38B-E0ACF96ED1AD}"/>
            </a:ext>
          </a:extLst>
        </xdr:cNvPr>
        <xdr:cNvSpPr/>
      </xdr:nvSpPr>
      <xdr:spPr>
        <a:xfrm>
          <a:off x="2105025" y="3733800"/>
          <a:ext cx="600075" cy="123825"/>
        </a:xfrm>
        <a:prstGeom prst="ellipse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77C37-E999-4E87-859E-57E53BEEFD2A}">
  <dimension ref="A1:AD110"/>
  <sheetViews>
    <sheetView showGridLines="0" topLeftCell="A7" zoomScale="90" zoomScaleNormal="90" zoomScaleSheetLayoutView="100" workbookViewId="0">
      <selection activeCell="A42" sqref="A42"/>
    </sheetView>
  </sheetViews>
  <sheetFormatPr baseColWidth="10" defaultColWidth="11.42578125" defaultRowHeight="14.25" x14ac:dyDescent="0.3"/>
  <cols>
    <col min="1" max="1" width="39.5703125" style="8" customWidth="1"/>
    <col min="2" max="2" width="19.5703125" style="2" bestFit="1" customWidth="1"/>
    <col min="3" max="3" width="14.28515625" style="2" bestFit="1" customWidth="1"/>
    <col min="4" max="4" width="12.28515625" style="2" customWidth="1"/>
    <col min="5" max="5" width="14.28515625" style="2" bestFit="1" customWidth="1"/>
    <col min="6" max="6" width="12.140625" style="2" bestFit="1" customWidth="1"/>
    <col min="7" max="7" width="14.28515625" style="2" bestFit="1" customWidth="1"/>
    <col min="8" max="8" width="12.140625" style="2" bestFit="1" customWidth="1"/>
    <col min="9" max="9" width="14.28515625" style="2" bestFit="1" customWidth="1"/>
    <col min="10" max="10" width="12.140625" style="2" bestFit="1" customWidth="1"/>
    <col min="11" max="11" width="14.28515625" style="2" bestFit="1" customWidth="1"/>
    <col min="12" max="12" width="12.140625" style="2" bestFit="1" customWidth="1"/>
    <col min="13" max="13" width="14.28515625" style="2" bestFit="1" customWidth="1"/>
    <col min="14" max="14" width="12.140625" style="2" bestFit="1" customWidth="1"/>
    <col min="15" max="15" width="14.28515625" style="2" bestFit="1" customWidth="1"/>
    <col min="16" max="16" width="12.140625" style="2" bestFit="1" customWidth="1"/>
    <col min="17" max="17" width="14.28515625" style="2" bestFit="1" customWidth="1"/>
    <col min="18" max="18" width="12.140625" style="2" bestFit="1" customWidth="1"/>
    <col min="19" max="19" width="14.28515625" style="2" bestFit="1" customWidth="1"/>
    <col min="20" max="20" width="12.140625" style="2" bestFit="1" customWidth="1"/>
    <col min="21" max="21" width="14.28515625" style="2" bestFit="1" customWidth="1"/>
    <col min="22" max="22" width="11.42578125" style="2"/>
    <col min="23" max="23" width="14.28515625" style="2" bestFit="1" customWidth="1"/>
    <col min="24" max="24" width="12.140625" style="2" bestFit="1" customWidth="1"/>
    <col min="25" max="25" width="14.28515625" style="2" bestFit="1" customWidth="1"/>
    <col min="26" max="26" width="12.140625" style="2" bestFit="1" customWidth="1"/>
    <col min="27" max="27" width="14.28515625" style="2" bestFit="1" customWidth="1"/>
    <col min="28" max="28" width="12.140625" style="2" bestFit="1" customWidth="1"/>
    <col min="29" max="29" width="14.28515625" style="2" bestFit="1" customWidth="1"/>
    <col min="30" max="30" width="12.140625" style="2" bestFit="1" customWidth="1"/>
    <col min="31" max="16384" width="11.42578125" style="2"/>
  </cols>
  <sheetData>
    <row r="1" spans="1:30" ht="24" customHeight="1" x14ac:dyDescent="0.3">
      <c r="A1" s="64"/>
      <c r="B1" s="68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</row>
    <row r="2" spans="1:30" ht="12.95" customHeight="1" x14ac:dyDescent="0.3">
      <c r="A2" s="65"/>
      <c r="B2" s="68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</row>
    <row r="3" spans="1:30" ht="18.75" customHeight="1" x14ac:dyDescent="0.3">
      <c r="A3" s="65"/>
      <c r="B3" s="68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</row>
    <row r="4" spans="1:30" ht="17.100000000000001" customHeight="1" x14ac:dyDescent="0.3">
      <c r="A4" s="66"/>
      <c r="B4" s="70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</row>
    <row r="5" spans="1:30" ht="60.95" customHeight="1" x14ac:dyDescent="0.3">
      <c r="A5" s="3" t="s">
        <v>13</v>
      </c>
      <c r="B5" s="67" t="s">
        <v>14</v>
      </c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</row>
    <row r="6" spans="1:30" ht="26.25" customHeight="1" x14ac:dyDescent="0.3">
      <c r="A6" s="1" t="s">
        <v>1</v>
      </c>
      <c r="B6" s="1" t="s">
        <v>2</v>
      </c>
      <c r="C6" s="76" t="s">
        <v>109</v>
      </c>
      <c r="D6" s="76"/>
      <c r="E6" s="76" t="s">
        <v>110</v>
      </c>
      <c r="F6" s="76"/>
      <c r="G6" s="76" t="s">
        <v>111</v>
      </c>
      <c r="H6" s="76"/>
      <c r="I6" s="76" t="s">
        <v>112</v>
      </c>
      <c r="J6" s="76"/>
      <c r="K6" s="76" t="s">
        <v>113</v>
      </c>
      <c r="L6" s="76"/>
      <c r="M6" s="76" t="s">
        <v>114</v>
      </c>
      <c r="N6" s="76"/>
      <c r="O6" s="76" t="s">
        <v>115</v>
      </c>
      <c r="P6" s="76"/>
      <c r="Q6" s="76" t="s">
        <v>116</v>
      </c>
      <c r="R6" s="76"/>
      <c r="S6" s="76" t="s">
        <v>117</v>
      </c>
      <c r="T6" s="76"/>
      <c r="U6" s="76" t="s">
        <v>118</v>
      </c>
      <c r="V6" s="76"/>
      <c r="W6" s="76" t="s">
        <v>119</v>
      </c>
      <c r="X6" s="76"/>
      <c r="Y6" s="76" t="s">
        <v>120</v>
      </c>
      <c r="Z6" s="76"/>
      <c r="AA6" s="76" t="s">
        <v>121</v>
      </c>
      <c r="AB6" s="76"/>
      <c r="AC6" s="76" t="s">
        <v>122</v>
      </c>
      <c r="AD6" s="76"/>
    </row>
    <row r="7" spans="1:30" s="7" customFormat="1" x14ac:dyDescent="0.25">
      <c r="A7" s="46" t="s">
        <v>15</v>
      </c>
      <c r="B7" s="4">
        <v>30205</v>
      </c>
      <c r="C7" s="5">
        <v>28000</v>
      </c>
      <c r="D7" s="6" t="str">
        <f>+IF(C7&lt;=$B7,"CUMPLE","NO CUMPLE")</f>
        <v>CUMPLE</v>
      </c>
      <c r="E7" s="5">
        <v>30205</v>
      </c>
      <c r="F7" s="6" t="str">
        <f>+IF(E7&lt;=$B7,"CUMPLE","NO CUMPLE")</f>
        <v>CUMPLE</v>
      </c>
      <c r="G7" s="5">
        <v>28695</v>
      </c>
      <c r="H7" s="6" t="str">
        <f>+IF(G7&lt;=$B7,"CUMPLE","NO CUMPLE")</f>
        <v>CUMPLE</v>
      </c>
      <c r="I7" s="5">
        <v>25200</v>
      </c>
      <c r="J7" s="6" t="str">
        <f>+IF(I7&lt;=$B7,"CUMPLE","NO CUMPLE")</f>
        <v>CUMPLE</v>
      </c>
      <c r="K7" s="5">
        <v>29800</v>
      </c>
      <c r="L7" s="6" t="str">
        <f>+IF(K7&lt;=$B7,"CUMPLE","NO CUMPLE")</f>
        <v>CUMPLE</v>
      </c>
      <c r="M7" s="5">
        <v>14000</v>
      </c>
      <c r="N7" s="6" t="str">
        <f>+IF(M7&lt;=$B7,"CUMPLE","NO CUMPLE")</f>
        <v>CUMPLE</v>
      </c>
      <c r="O7" s="5">
        <v>30205</v>
      </c>
      <c r="P7" s="6" t="str">
        <f>+IF(O7&lt;=$B7,"CUMPLE","NO CUMPLE")</f>
        <v>CUMPLE</v>
      </c>
      <c r="Q7" s="5">
        <v>30205</v>
      </c>
      <c r="R7" s="6" t="str">
        <f>+IF(Q7&lt;=$B7,"CUMPLE","NO CUMPLE")</f>
        <v>CUMPLE</v>
      </c>
      <c r="S7" s="5">
        <v>28414</v>
      </c>
      <c r="T7" s="6" t="str">
        <f>+IF(S7&lt;=$B7,"CUMPLE","NO CUMPLE")</f>
        <v>CUMPLE</v>
      </c>
      <c r="U7" s="5">
        <v>30000</v>
      </c>
      <c r="V7" s="6" t="str">
        <f>+IF(U7&lt;=$B7,"CUMPLE","NO CUMPLE")</f>
        <v>CUMPLE</v>
      </c>
      <c r="W7" s="5">
        <v>28330</v>
      </c>
      <c r="X7" s="6" t="str">
        <f>+IF(W7&lt;=$B7,"CUMPLE","NO CUMPLE")</f>
        <v>CUMPLE</v>
      </c>
      <c r="Y7" s="5">
        <v>29238</v>
      </c>
      <c r="Z7" s="6" t="str">
        <f>+IF(Y7&lt;=$B7,"CUMPLE","NO CUMPLE")</f>
        <v>CUMPLE</v>
      </c>
      <c r="AA7" s="5">
        <v>29600</v>
      </c>
      <c r="AB7" s="6" t="str">
        <f>+IF(AA7&lt;=$B7,"CUMPLE","NO CUMPLE")</f>
        <v>CUMPLE</v>
      </c>
      <c r="AC7" s="5">
        <v>30202</v>
      </c>
      <c r="AD7" s="6" t="str">
        <f>+IF(AC7&lt;=$B7,"CUMPLE","NO CUMPLE")</f>
        <v>CUMPLE</v>
      </c>
    </row>
    <row r="8" spans="1:30" s="7" customFormat="1" x14ac:dyDescent="0.25">
      <c r="A8" s="9" t="s">
        <v>16</v>
      </c>
      <c r="B8" s="4">
        <v>32241</v>
      </c>
      <c r="C8" s="5">
        <v>30000</v>
      </c>
      <c r="D8" s="6" t="str">
        <f t="shared" ref="D8:D78" si="0">+IF(C8&lt;=$B8,"CUMPLE","NO CUMPLE")</f>
        <v>CUMPLE</v>
      </c>
      <c r="E8" s="5">
        <v>32241</v>
      </c>
      <c r="F8" s="6" t="str">
        <f t="shared" ref="F8:F79" si="1">+IF(E8&lt;=$B8,"CUMPLE","NO CUMPLE")</f>
        <v>CUMPLE</v>
      </c>
      <c r="G8" s="5">
        <v>30629</v>
      </c>
      <c r="H8" s="6" t="str">
        <f t="shared" ref="H8:H79" si="2">+IF(G8&lt;=$B8,"CUMPLE","NO CUMPLE")</f>
        <v>CUMPLE</v>
      </c>
      <c r="I8" s="5">
        <v>25200</v>
      </c>
      <c r="J8" s="6" t="str">
        <f t="shared" ref="J8:J79" si="3">+IF(I8&lt;=$B8,"CUMPLE","NO CUMPLE")</f>
        <v>CUMPLE</v>
      </c>
      <c r="K8" s="5">
        <v>31000</v>
      </c>
      <c r="L8" s="6" t="str">
        <f t="shared" ref="L8:L79" si="4">+IF(K8&lt;=$B8,"CUMPLE","NO CUMPLE")</f>
        <v>CUMPLE</v>
      </c>
      <c r="M8" s="5">
        <v>17000</v>
      </c>
      <c r="N8" s="6" t="str">
        <f t="shared" ref="N8:N79" si="5">+IF(M8&lt;=$B8,"CUMPLE","NO CUMPLE")</f>
        <v>CUMPLE</v>
      </c>
      <c r="O8" s="5">
        <v>32241</v>
      </c>
      <c r="P8" s="6" t="str">
        <f t="shared" ref="P8:P79" si="6">+IF(O8&lt;=$B8,"CUMPLE","NO CUMPLE")</f>
        <v>CUMPLE</v>
      </c>
      <c r="Q8" s="5">
        <v>32241</v>
      </c>
      <c r="R8" s="6" t="str">
        <f t="shared" ref="R8:R79" si="7">+IF(Q8&lt;=$B8,"CUMPLE","NO CUMPLE")</f>
        <v>CUMPLE</v>
      </c>
      <c r="S8" s="5">
        <v>30330</v>
      </c>
      <c r="T8" s="6" t="str">
        <f t="shared" ref="T8:T79" si="8">+IF(S8&lt;=$B8,"CUMPLE","NO CUMPLE")</f>
        <v>CUMPLE</v>
      </c>
      <c r="U8" s="5">
        <v>32000</v>
      </c>
      <c r="V8" s="6" t="str">
        <f t="shared" ref="V8:V79" si="9">+IF(U8&lt;=$B8,"CUMPLE","NO CUMPLE")</f>
        <v>CUMPLE</v>
      </c>
      <c r="W8" s="5">
        <v>30240</v>
      </c>
      <c r="X8" s="6" t="str">
        <f t="shared" ref="X8:X79" si="10">+IF(W8&lt;=$B8,"CUMPLE","NO CUMPLE")</f>
        <v>CUMPLE</v>
      </c>
      <c r="Y8" s="5">
        <v>31209</v>
      </c>
      <c r="Z8" s="6" t="str">
        <f t="shared" ref="Z8:Z79" si="11">+IF(Y8&lt;=$B8,"CUMPLE","NO CUMPLE")</f>
        <v>CUMPLE</v>
      </c>
      <c r="AA8" s="5">
        <v>31500</v>
      </c>
      <c r="AB8" s="6" t="str">
        <f t="shared" ref="AB8:AB79" si="12">+IF(AA8&lt;=$B8,"CUMPLE","NO CUMPLE")</f>
        <v>CUMPLE</v>
      </c>
      <c r="AC8" s="5">
        <v>32238</v>
      </c>
      <c r="AD8" s="6" t="str">
        <f t="shared" ref="AD8:AD79" si="13">+IF(AC8&lt;=$B8,"CUMPLE","NO CUMPLE")</f>
        <v>CUMPLE</v>
      </c>
    </row>
    <row r="9" spans="1:30" s="7" customFormat="1" x14ac:dyDescent="0.25">
      <c r="A9" s="9" t="s">
        <v>17</v>
      </c>
      <c r="B9" s="4">
        <v>4992698</v>
      </c>
      <c r="C9" s="5">
        <v>4743000</v>
      </c>
      <c r="D9" s="6" t="str">
        <f t="shared" si="0"/>
        <v>CUMPLE</v>
      </c>
      <c r="E9" s="5">
        <v>4992698</v>
      </c>
      <c r="F9" s="6" t="str">
        <f t="shared" si="1"/>
        <v>CUMPLE</v>
      </c>
      <c r="G9" s="5">
        <v>4743063</v>
      </c>
      <c r="H9" s="6" t="str">
        <f t="shared" si="2"/>
        <v>CUMPLE</v>
      </c>
      <c r="I9" s="5">
        <v>2200000</v>
      </c>
      <c r="J9" s="6" t="str">
        <f t="shared" si="3"/>
        <v>CUMPLE</v>
      </c>
      <c r="K9" s="5">
        <v>4892000</v>
      </c>
      <c r="L9" s="6" t="str">
        <f t="shared" si="4"/>
        <v>CUMPLE</v>
      </c>
      <c r="M9" s="5">
        <v>1584000</v>
      </c>
      <c r="N9" s="6" t="str">
        <f t="shared" si="5"/>
        <v>CUMPLE</v>
      </c>
      <c r="O9" s="5">
        <v>4100000</v>
      </c>
      <c r="P9" s="6" t="str">
        <f t="shared" si="6"/>
        <v>CUMPLE</v>
      </c>
      <c r="Q9" s="5">
        <v>4500000</v>
      </c>
      <c r="R9" s="6" t="str">
        <f t="shared" si="7"/>
        <v>CUMPLE</v>
      </c>
      <c r="S9" s="5">
        <v>4696799</v>
      </c>
      <c r="T9" s="6" t="str">
        <f t="shared" si="8"/>
        <v>CUMPLE</v>
      </c>
      <c r="U9" s="5">
        <v>3600000</v>
      </c>
      <c r="V9" s="6" t="str">
        <f t="shared" si="9"/>
        <v>CUMPLE</v>
      </c>
      <c r="W9" s="5">
        <v>3900000</v>
      </c>
      <c r="X9" s="6" t="str">
        <f t="shared" si="10"/>
        <v>CUMPLE</v>
      </c>
      <c r="Y9" s="5">
        <v>4832932</v>
      </c>
      <c r="Z9" s="6" t="str">
        <f t="shared" si="11"/>
        <v>CUMPLE</v>
      </c>
      <c r="AA9" s="5">
        <v>4343647</v>
      </c>
      <c r="AB9" s="6" t="str">
        <f t="shared" si="12"/>
        <v>CUMPLE</v>
      </c>
      <c r="AC9" s="5">
        <v>4992695</v>
      </c>
      <c r="AD9" s="6" t="str">
        <f t="shared" si="13"/>
        <v>CUMPLE</v>
      </c>
    </row>
    <row r="10" spans="1:30" s="7" customFormat="1" x14ac:dyDescent="0.25">
      <c r="A10" s="9" t="s">
        <v>18</v>
      </c>
      <c r="B10" s="4">
        <v>3308200</v>
      </c>
      <c r="C10" s="5">
        <v>3142000</v>
      </c>
      <c r="D10" s="6" t="str">
        <f t="shared" si="0"/>
        <v>CUMPLE</v>
      </c>
      <c r="E10" s="5">
        <v>3308200</v>
      </c>
      <c r="F10" s="6" t="str">
        <f t="shared" si="1"/>
        <v>CUMPLE</v>
      </c>
      <c r="G10" s="5">
        <v>3142790</v>
      </c>
      <c r="H10" s="6" t="str">
        <f t="shared" si="2"/>
        <v>CUMPLE</v>
      </c>
      <c r="I10" s="5">
        <v>1840000</v>
      </c>
      <c r="J10" s="6" t="str">
        <f t="shared" si="3"/>
        <v>CUMPLE</v>
      </c>
      <c r="K10" s="5">
        <v>3200000</v>
      </c>
      <c r="L10" s="6" t="str">
        <f t="shared" si="4"/>
        <v>CUMPLE</v>
      </c>
      <c r="M10" s="5">
        <v>759000</v>
      </c>
      <c r="N10" s="6" t="str">
        <f t="shared" si="5"/>
        <v>CUMPLE</v>
      </c>
      <c r="O10" s="5">
        <v>2900000</v>
      </c>
      <c r="P10" s="6" t="str">
        <f t="shared" si="6"/>
        <v>CUMPLE</v>
      </c>
      <c r="Q10" s="5">
        <v>2800000</v>
      </c>
      <c r="R10" s="6" t="str">
        <f t="shared" si="7"/>
        <v>CUMPLE</v>
      </c>
      <c r="S10" s="5">
        <v>3112135</v>
      </c>
      <c r="T10" s="6" t="str">
        <f t="shared" si="8"/>
        <v>CUMPLE</v>
      </c>
      <c r="U10" s="5">
        <v>3000000</v>
      </c>
      <c r="V10" s="6" t="str">
        <f t="shared" si="9"/>
        <v>CUMPLE</v>
      </c>
      <c r="W10" s="5">
        <v>2650000</v>
      </c>
      <c r="X10" s="6" t="str">
        <f t="shared" si="10"/>
        <v>CUMPLE</v>
      </c>
      <c r="Y10" s="5">
        <v>3202338</v>
      </c>
      <c r="Z10" s="6" t="str">
        <f t="shared" si="11"/>
        <v>CUMPLE</v>
      </c>
      <c r="AA10" s="5">
        <v>2878134</v>
      </c>
      <c r="AB10" s="6" t="str">
        <f t="shared" si="12"/>
        <v>CUMPLE</v>
      </c>
      <c r="AC10" s="5">
        <v>3308197</v>
      </c>
      <c r="AD10" s="6" t="str">
        <f t="shared" si="13"/>
        <v>CUMPLE</v>
      </c>
    </row>
    <row r="11" spans="1:30" s="7" customFormat="1" x14ac:dyDescent="0.25">
      <c r="A11" s="9" t="s">
        <v>19</v>
      </c>
      <c r="B11" s="4">
        <v>2496</v>
      </c>
      <c r="C11" s="5">
        <v>2400</v>
      </c>
      <c r="D11" s="6" t="str">
        <f t="shared" si="0"/>
        <v>CUMPLE</v>
      </c>
      <c r="E11" s="5">
        <v>2496</v>
      </c>
      <c r="F11" s="6" t="str">
        <f t="shared" si="1"/>
        <v>CUMPLE</v>
      </c>
      <c r="G11" s="5">
        <v>2371</v>
      </c>
      <c r="H11" s="6" t="str">
        <f t="shared" si="2"/>
        <v>CUMPLE</v>
      </c>
      <c r="I11" s="5">
        <v>2000</v>
      </c>
      <c r="J11" s="6" t="str">
        <f t="shared" si="3"/>
        <v>CUMPLE</v>
      </c>
      <c r="K11" s="5">
        <v>2450</v>
      </c>
      <c r="L11" s="6" t="str">
        <f t="shared" si="4"/>
        <v>CUMPLE</v>
      </c>
      <c r="M11" s="5">
        <v>2000</v>
      </c>
      <c r="N11" s="6" t="str">
        <f t="shared" si="5"/>
        <v>CUMPLE</v>
      </c>
      <c r="O11" s="5">
        <v>2496</v>
      </c>
      <c r="P11" s="6" t="str">
        <f t="shared" si="6"/>
        <v>CUMPLE</v>
      </c>
      <c r="Q11" s="5">
        <v>2496</v>
      </c>
      <c r="R11" s="6" t="str">
        <f t="shared" si="7"/>
        <v>CUMPLE</v>
      </c>
      <c r="S11" s="5">
        <v>2348</v>
      </c>
      <c r="T11" s="6" t="str">
        <f t="shared" si="8"/>
        <v>CUMPLE</v>
      </c>
      <c r="U11" s="5">
        <v>2490</v>
      </c>
      <c r="V11" s="6" t="str">
        <f t="shared" si="9"/>
        <v>CUMPLE</v>
      </c>
      <c r="W11" s="5">
        <v>2340</v>
      </c>
      <c r="X11" s="6" t="str">
        <f t="shared" si="10"/>
        <v>CUMPLE</v>
      </c>
      <c r="Y11" s="5">
        <v>2416</v>
      </c>
      <c r="Z11" s="6" t="str">
        <f t="shared" si="11"/>
        <v>CUMPLE</v>
      </c>
      <c r="AA11" s="5">
        <v>2250</v>
      </c>
      <c r="AB11" s="6" t="str">
        <f t="shared" si="12"/>
        <v>CUMPLE</v>
      </c>
      <c r="AC11" s="5">
        <v>2493</v>
      </c>
      <c r="AD11" s="6" t="str">
        <f t="shared" si="13"/>
        <v>CUMPLE</v>
      </c>
    </row>
    <row r="12" spans="1:30" s="7" customFormat="1" x14ac:dyDescent="0.25">
      <c r="A12" s="9" t="s">
        <v>20</v>
      </c>
      <c r="B12" s="4">
        <v>57675</v>
      </c>
      <c r="C12" s="5">
        <v>54000</v>
      </c>
      <c r="D12" s="6" t="str">
        <f t="shared" si="0"/>
        <v>CUMPLE</v>
      </c>
      <c r="E12" s="5">
        <v>57675</v>
      </c>
      <c r="F12" s="6" t="str">
        <f t="shared" si="1"/>
        <v>CUMPLE</v>
      </c>
      <c r="G12" s="5">
        <v>54791</v>
      </c>
      <c r="H12" s="6" t="str">
        <f t="shared" si="2"/>
        <v>CUMPLE</v>
      </c>
      <c r="I12" s="5">
        <v>48200</v>
      </c>
      <c r="J12" s="6" t="str">
        <f t="shared" si="3"/>
        <v>CUMPLE</v>
      </c>
      <c r="K12" s="5">
        <v>57500</v>
      </c>
      <c r="L12" s="6" t="str">
        <f t="shared" si="4"/>
        <v>CUMPLE</v>
      </c>
      <c r="M12" s="5">
        <v>26700</v>
      </c>
      <c r="N12" s="6" t="str">
        <f t="shared" si="5"/>
        <v>CUMPLE</v>
      </c>
      <c r="O12" s="5">
        <v>57675</v>
      </c>
      <c r="P12" s="6" t="str">
        <f t="shared" si="6"/>
        <v>CUMPLE</v>
      </c>
      <c r="Q12" s="5">
        <v>57675</v>
      </c>
      <c r="R12" s="6" t="str">
        <f t="shared" si="7"/>
        <v>CUMPLE</v>
      </c>
      <c r="S12" s="5">
        <v>54256</v>
      </c>
      <c r="T12" s="6" t="str">
        <f t="shared" si="8"/>
        <v>CUMPLE</v>
      </c>
      <c r="U12" s="5">
        <v>57600</v>
      </c>
      <c r="V12" s="6" t="str">
        <f t="shared" si="9"/>
        <v>CUMPLE</v>
      </c>
      <c r="W12" s="5">
        <v>54090</v>
      </c>
      <c r="X12" s="6" t="str">
        <f t="shared" si="10"/>
        <v>CUMPLE</v>
      </c>
      <c r="Y12" s="5">
        <v>55829</v>
      </c>
      <c r="Z12" s="6" t="str">
        <f t="shared" si="11"/>
        <v>CUMPLE</v>
      </c>
      <c r="AA12" s="5">
        <v>51690</v>
      </c>
      <c r="AB12" s="6" t="str">
        <f t="shared" si="12"/>
        <v>CUMPLE</v>
      </c>
      <c r="AC12" s="5">
        <v>57672</v>
      </c>
      <c r="AD12" s="6" t="str">
        <f t="shared" si="13"/>
        <v>CUMPLE</v>
      </c>
    </row>
    <row r="13" spans="1:30" s="7" customFormat="1" x14ac:dyDescent="0.25">
      <c r="A13" s="9" t="s">
        <v>21</v>
      </c>
      <c r="B13" s="4">
        <v>101970</v>
      </c>
      <c r="C13" s="5">
        <v>96000</v>
      </c>
      <c r="D13" s="6" t="str">
        <f t="shared" si="0"/>
        <v>CUMPLE</v>
      </c>
      <c r="E13" s="5">
        <v>101970</v>
      </c>
      <c r="F13" s="6" t="str">
        <f t="shared" si="1"/>
        <v>CUMPLE</v>
      </c>
      <c r="G13" s="5">
        <v>96872</v>
      </c>
      <c r="H13" s="6" t="str">
        <f t="shared" si="2"/>
        <v>CUMPLE</v>
      </c>
      <c r="I13" s="5">
        <v>89500</v>
      </c>
      <c r="J13" s="6" t="str">
        <f t="shared" si="3"/>
        <v>CUMPLE</v>
      </c>
      <c r="K13" s="5">
        <v>100000</v>
      </c>
      <c r="L13" s="6" t="str">
        <f t="shared" si="4"/>
        <v>CUMPLE</v>
      </c>
      <c r="M13" s="5">
        <v>78600</v>
      </c>
      <c r="N13" s="6" t="str">
        <f t="shared" si="5"/>
        <v>CUMPLE</v>
      </c>
      <c r="O13" s="5">
        <v>101970</v>
      </c>
      <c r="P13" s="6" t="str">
        <f t="shared" si="6"/>
        <v>CUMPLE</v>
      </c>
      <c r="Q13" s="5">
        <v>101970</v>
      </c>
      <c r="R13" s="6" t="str">
        <f t="shared" si="7"/>
        <v>CUMPLE</v>
      </c>
      <c r="S13" s="5">
        <v>95926</v>
      </c>
      <c r="T13" s="6" t="str">
        <f t="shared" si="8"/>
        <v>CUMPLE</v>
      </c>
      <c r="U13" s="5">
        <v>101000</v>
      </c>
      <c r="V13" s="6" t="str">
        <f t="shared" si="9"/>
        <v>CUMPLE</v>
      </c>
      <c r="W13" s="5">
        <v>95640</v>
      </c>
      <c r="X13" s="6" t="str">
        <f t="shared" si="10"/>
        <v>CUMPLE</v>
      </c>
      <c r="Y13" s="5">
        <v>98707</v>
      </c>
      <c r="Z13" s="6" t="str">
        <f t="shared" si="11"/>
        <v>CUMPLE</v>
      </c>
      <c r="AA13" s="5">
        <v>85600</v>
      </c>
      <c r="AB13" s="6" t="str">
        <f t="shared" si="12"/>
        <v>CUMPLE</v>
      </c>
      <c r="AC13" s="5">
        <v>101967</v>
      </c>
      <c r="AD13" s="6" t="str">
        <f t="shared" si="13"/>
        <v>CUMPLE</v>
      </c>
    </row>
    <row r="14" spans="1:30" s="7" customFormat="1" x14ac:dyDescent="0.25">
      <c r="A14" s="9" t="s">
        <v>22</v>
      </c>
      <c r="B14" s="4">
        <v>102922</v>
      </c>
      <c r="C14" s="5">
        <v>97000</v>
      </c>
      <c r="D14" s="6" t="str">
        <f t="shared" si="0"/>
        <v>CUMPLE</v>
      </c>
      <c r="E14" s="5">
        <v>102922</v>
      </c>
      <c r="F14" s="6" t="str">
        <f t="shared" si="1"/>
        <v>CUMPLE</v>
      </c>
      <c r="G14" s="5">
        <v>97776</v>
      </c>
      <c r="H14" s="6" t="str">
        <f t="shared" si="2"/>
        <v>CUMPLE</v>
      </c>
      <c r="I14" s="5">
        <v>90200</v>
      </c>
      <c r="J14" s="6" t="str">
        <f t="shared" si="3"/>
        <v>CUMPLE</v>
      </c>
      <c r="K14" s="5">
        <v>101000</v>
      </c>
      <c r="L14" s="6" t="str">
        <f t="shared" si="4"/>
        <v>CUMPLE</v>
      </c>
      <c r="M14" s="5">
        <v>78600</v>
      </c>
      <c r="N14" s="6" t="str">
        <f t="shared" si="5"/>
        <v>CUMPLE</v>
      </c>
      <c r="O14" s="5">
        <v>102922</v>
      </c>
      <c r="P14" s="6" t="str">
        <f t="shared" si="6"/>
        <v>CUMPLE</v>
      </c>
      <c r="Q14" s="5">
        <v>102922</v>
      </c>
      <c r="R14" s="6" t="str">
        <f t="shared" si="7"/>
        <v>CUMPLE</v>
      </c>
      <c r="S14" s="5">
        <v>96822</v>
      </c>
      <c r="T14" s="6" t="str">
        <f t="shared" si="8"/>
        <v>CUMPLE</v>
      </c>
      <c r="U14" s="5">
        <v>102000</v>
      </c>
      <c r="V14" s="6" t="str">
        <f t="shared" si="9"/>
        <v>CUMPLE</v>
      </c>
      <c r="W14" s="5">
        <v>96540</v>
      </c>
      <c r="X14" s="6" t="str">
        <f t="shared" si="10"/>
        <v>CUMPLE</v>
      </c>
      <c r="Y14" s="5">
        <v>99628</v>
      </c>
      <c r="Z14" s="6" t="str">
        <f t="shared" si="11"/>
        <v>CUMPLE</v>
      </c>
      <c r="AA14" s="5">
        <v>87400</v>
      </c>
      <c r="AB14" s="6" t="str">
        <f t="shared" si="12"/>
        <v>CUMPLE</v>
      </c>
      <c r="AC14" s="5">
        <v>102919</v>
      </c>
      <c r="AD14" s="6" t="str">
        <f t="shared" si="13"/>
        <v>CUMPLE</v>
      </c>
    </row>
    <row r="15" spans="1:30" s="7" customFormat="1" x14ac:dyDescent="0.25">
      <c r="A15" s="9" t="s">
        <v>23</v>
      </c>
      <c r="B15" s="4">
        <v>1236278</v>
      </c>
      <c r="C15" s="5">
        <v>1174000</v>
      </c>
      <c r="D15" s="6" t="str">
        <f t="shared" si="0"/>
        <v>CUMPLE</v>
      </c>
      <c r="E15" s="5">
        <v>1236278</v>
      </c>
      <c r="F15" s="6" t="str">
        <f t="shared" si="1"/>
        <v>CUMPLE</v>
      </c>
      <c r="G15" s="5">
        <v>1174464</v>
      </c>
      <c r="H15" s="6" t="str">
        <f t="shared" si="2"/>
        <v>CUMPLE</v>
      </c>
      <c r="I15" s="5">
        <v>1023000</v>
      </c>
      <c r="J15" s="6" t="str">
        <f t="shared" si="3"/>
        <v>CUMPLE</v>
      </c>
      <c r="K15" s="5">
        <v>1230000</v>
      </c>
      <c r="L15" s="6" t="str">
        <f t="shared" si="4"/>
        <v>CUMPLE</v>
      </c>
      <c r="M15" s="5">
        <v>1236000</v>
      </c>
      <c r="N15" s="6" t="str">
        <f t="shared" si="5"/>
        <v>CUMPLE</v>
      </c>
      <c r="O15" s="5">
        <v>1236278</v>
      </c>
      <c r="P15" s="6" t="str">
        <f t="shared" si="6"/>
        <v>CUMPLE</v>
      </c>
      <c r="Q15" s="5">
        <v>1236278</v>
      </c>
      <c r="R15" s="6" t="str">
        <f t="shared" si="7"/>
        <v>CUMPLE</v>
      </c>
      <c r="S15" s="5">
        <v>1163008</v>
      </c>
      <c r="T15" s="6" t="str">
        <f t="shared" si="8"/>
        <v>CUMPLE</v>
      </c>
      <c r="U15" s="5">
        <v>1236000</v>
      </c>
      <c r="V15" s="6" t="str">
        <f t="shared" si="9"/>
        <v>CUMPLE</v>
      </c>
      <c r="W15" s="5">
        <v>1236200</v>
      </c>
      <c r="X15" s="6" t="str">
        <f t="shared" si="10"/>
        <v>CUMPLE</v>
      </c>
      <c r="Y15" s="5">
        <v>1196717</v>
      </c>
      <c r="Z15" s="6" t="str">
        <f t="shared" si="11"/>
        <v>CUMPLE</v>
      </c>
      <c r="AA15" s="5">
        <v>1075562</v>
      </c>
      <c r="AB15" s="6" t="str">
        <f t="shared" si="12"/>
        <v>CUMPLE</v>
      </c>
      <c r="AC15" s="5">
        <v>1236275</v>
      </c>
      <c r="AD15" s="6" t="str">
        <f t="shared" si="13"/>
        <v>CUMPLE</v>
      </c>
    </row>
    <row r="16" spans="1:30" s="7" customFormat="1" x14ac:dyDescent="0.25">
      <c r="A16" s="9" t="s">
        <v>24</v>
      </c>
      <c r="B16" s="4">
        <v>7867249</v>
      </c>
      <c r="C16" s="5">
        <v>7473000</v>
      </c>
      <c r="D16" s="6" t="str">
        <f t="shared" si="0"/>
        <v>CUMPLE</v>
      </c>
      <c r="E16" s="5">
        <v>6867249</v>
      </c>
      <c r="F16" s="6" t="str">
        <f t="shared" si="1"/>
        <v>CUMPLE</v>
      </c>
      <c r="G16" s="5">
        <v>7473887</v>
      </c>
      <c r="H16" s="6" t="str">
        <f t="shared" si="2"/>
        <v>CUMPLE</v>
      </c>
      <c r="I16" s="5">
        <v>3000000</v>
      </c>
      <c r="J16" s="6" t="str">
        <f t="shared" si="3"/>
        <v>CUMPLE</v>
      </c>
      <c r="K16" s="5">
        <v>7708000</v>
      </c>
      <c r="L16" s="6" t="str">
        <f t="shared" si="4"/>
        <v>CUMPLE</v>
      </c>
      <c r="M16" s="5">
        <v>3659000</v>
      </c>
      <c r="N16" s="6" t="str">
        <f t="shared" si="5"/>
        <v>CUMPLE</v>
      </c>
      <c r="O16" s="5">
        <v>6800000</v>
      </c>
      <c r="P16" s="6" t="str">
        <f t="shared" si="6"/>
        <v>CUMPLE</v>
      </c>
      <c r="Q16" s="5">
        <v>7200000</v>
      </c>
      <c r="R16" s="6" t="str">
        <f t="shared" si="7"/>
        <v>CUMPLE</v>
      </c>
      <c r="S16" s="5">
        <v>7400986</v>
      </c>
      <c r="T16" s="6" t="str">
        <f t="shared" si="8"/>
        <v>CUMPLE</v>
      </c>
      <c r="U16" s="5">
        <v>7000000</v>
      </c>
      <c r="V16" s="6" t="str">
        <f t="shared" si="9"/>
        <v>CUMPLE</v>
      </c>
      <c r="W16" s="5">
        <v>7350000</v>
      </c>
      <c r="X16" s="6" t="str">
        <f t="shared" si="10"/>
        <v>CUMPLE</v>
      </c>
      <c r="Y16" s="5">
        <v>7615497</v>
      </c>
      <c r="Z16" s="6" t="str">
        <f t="shared" si="11"/>
        <v>CUMPLE</v>
      </c>
      <c r="AA16" s="5">
        <v>6844507</v>
      </c>
      <c r="AB16" s="6" t="str">
        <f t="shared" si="12"/>
        <v>CUMPLE</v>
      </c>
      <c r="AC16" s="5">
        <v>7867246</v>
      </c>
      <c r="AD16" s="6" t="str">
        <f t="shared" si="13"/>
        <v>CUMPLE</v>
      </c>
    </row>
    <row r="17" spans="1:30" s="7" customFormat="1" x14ac:dyDescent="0.25">
      <c r="A17" s="9" t="s">
        <v>25</v>
      </c>
      <c r="B17" s="4">
        <v>584974</v>
      </c>
      <c r="C17" s="5">
        <v>555000</v>
      </c>
      <c r="D17" s="6" t="str">
        <f t="shared" si="0"/>
        <v>CUMPLE</v>
      </c>
      <c r="E17" s="5">
        <v>584974</v>
      </c>
      <c r="F17" s="6" t="str">
        <f t="shared" si="1"/>
        <v>CUMPLE</v>
      </c>
      <c r="G17" s="5">
        <v>555725</v>
      </c>
      <c r="H17" s="6" t="str">
        <f t="shared" si="2"/>
        <v>CUMPLE</v>
      </c>
      <c r="I17" s="5">
        <v>487500</v>
      </c>
      <c r="J17" s="6" t="str">
        <f t="shared" si="3"/>
        <v>CUMPLE</v>
      </c>
      <c r="K17" s="5">
        <v>570935</v>
      </c>
      <c r="L17" s="6" t="str">
        <f t="shared" si="4"/>
        <v>CUMPLE</v>
      </c>
      <c r="M17" s="5">
        <v>250000</v>
      </c>
      <c r="N17" s="6" t="str">
        <f t="shared" si="5"/>
        <v>CUMPLE</v>
      </c>
      <c r="O17" s="5">
        <v>584974</v>
      </c>
      <c r="P17" s="6" t="str">
        <f t="shared" si="6"/>
        <v>CUMPLE</v>
      </c>
      <c r="Q17" s="5">
        <v>584974</v>
      </c>
      <c r="R17" s="6" t="str">
        <f t="shared" si="7"/>
        <v>CUMPLE</v>
      </c>
      <c r="S17" s="5">
        <v>550304</v>
      </c>
      <c r="T17" s="6" t="str">
        <f t="shared" si="8"/>
        <v>CUMPLE</v>
      </c>
      <c r="U17" s="5">
        <v>584000</v>
      </c>
      <c r="V17" s="6" t="str">
        <f t="shared" si="9"/>
        <v>CUMPLE</v>
      </c>
      <c r="W17" s="5">
        <v>548700</v>
      </c>
      <c r="X17" s="6" t="str">
        <f t="shared" si="10"/>
        <v>CUMPLE</v>
      </c>
      <c r="Y17" s="5">
        <v>566255</v>
      </c>
      <c r="Z17" s="6" t="str">
        <f t="shared" si="11"/>
        <v>CUMPLE</v>
      </c>
      <c r="AA17" s="5">
        <v>508927</v>
      </c>
      <c r="AB17" s="6" t="str">
        <f t="shared" si="12"/>
        <v>CUMPLE</v>
      </c>
      <c r="AC17" s="5">
        <v>584971</v>
      </c>
      <c r="AD17" s="6" t="str">
        <f t="shared" si="13"/>
        <v>CUMPLE</v>
      </c>
    </row>
    <row r="18" spans="1:30" s="7" customFormat="1" x14ac:dyDescent="0.25">
      <c r="A18" s="9" t="s">
        <v>26</v>
      </c>
      <c r="B18" s="4">
        <v>355017</v>
      </c>
      <c r="C18" s="5">
        <v>337000</v>
      </c>
      <c r="D18" s="6" t="str">
        <f t="shared" si="0"/>
        <v>CUMPLE</v>
      </c>
      <c r="E18" s="5">
        <v>355017</v>
      </c>
      <c r="F18" s="6" t="str">
        <f t="shared" si="1"/>
        <v>CUMPLE</v>
      </c>
      <c r="G18" s="5">
        <v>337266</v>
      </c>
      <c r="H18" s="6" t="str">
        <f t="shared" si="2"/>
        <v>CUMPLE</v>
      </c>
      <c r="I18" s="5">
        <v>212000</v>
      </c>
      <c r="J18" s="6" t="str">
        <f t="shared" si="3"/>
        <v>CUMPLE</v>
      </c>
      <c r="K18" s="5">
        <v>345000</v>
      </c>
      <c r="L18" s="6" t="str">
        <f t="shared" si="4"/>
        <v>CUMPLE</v>
      </c>
      <c r="M18" s="5">
        <v>170000</v>
      </c>
      <c r="N18" s="6" t="str">
        <f t="shared" si="5"/>
        <v>CUMPLE</v>
      </c>
      <c r="O18" s="5">
        <v>355017</v>
      </c>
      <c r="P18" s="6" t="str">
        <f t="shared" si="6"/>
        <v>CUMPLE</v>
      </c>
      <c r="Q18" s="5">
        <v>355017</v>
      </c>
      <c r="R18" s="6" t="str">
        <f t="shared" si="7"/>
        <v>CUMPLE</v>
      </c>
      <c r="S18" s="5">
        <v>333976</v>
      </c>
      <c r="T18" s="6" t="str">
        <f t="shared" si="8"/>
        <v>CUMPLE</v>
      </c>
      <c r="U18" s="5">
        <v>355000</v>
      </c>
      <c r="V18" s="6" t="str">
        <f t="shared" si="9"/>
        <v>CUMPLE</v>
      </c>
      <c r="W18" s="5">
        <v>333000</v>
      </c>
      <c r="X18" s="6" t="str">
        <f t="shared" si="10"/>
        <v>CUMPLE</v>
      </c>
      <c r="Y18" s="5">
        <v>343656</v>
      </c>
      <c r="Z18" s="6" t="str">
        <f t="shared" si="11"/>
        <v>CUMPLE</v>
      </c>
      <c r="AA18" s="5">
        <v>308865</v>
      </c>
      <c r="AB18" s="6" t="str">
        <f t="shared" si="12"/>
        <v>CUMPLE</v>
      </c>
      <c r="AC18" s="5">
        <v>355014</v>
      </c>
      <c r="AD18" s="6" t="str">
        <f t="shared" si="13"/>
        <v>CUMPLE</v>
      </c>
    </row>
    <row r="19" spans="1:30" s="7" customFormat="1" x14ac:dyDescent="0.25">
      <c r="A19" s="9" t="s">
        <v>27</v>
      </c>
      <c r="B19" s="4">
        <v>2455367</v>
      </c>
      <c r="C19" s="5">
        <v>2332000</v>
      </c>
      <c r="D19" s="6" t="str">
        <f t="shared" si="0"/>
        <v>CUMPLE</v>
      </c>
      <c r="E19" s="5">
        <v>2455367</v>
      </c>
      <c r="F19" s="6" t="str">
        <f t="shared" si="1"/>
        <v>CUMPLE</v>
      </c>
      <c r="G19" s="5">
        <v>2332599</v>
      </c>
      <c r="H19" s="6" t="str">
        <f t="shared" si="2"/>
        <v>CUMPLE</v>
      </c>
      <c r="I19" s="5">
        <v>2200000</v>
      </c>
      <c r="J19" s="6" t="str">
        <f t="shared" si="3"/>
        <v>CUMPLE</v>
      </c>
      <c r="K19" s="5">
        <v>2386616</v>
      </c>
      <c r="L19" s="6" t="str">
        <f t="shared" si="4"/>
        <v>CUMPLE</v>
      </c>
      <c r="M19" s="5">
        <v>1305000</v>
      </c>
      <c r="N19" s="6" t="str">
        <f t="shared" si="5"/>
        <v>CUMPLE</v>
      </c>
      <c r="O19" s="5">
        <v>2000000</v>
      </c>
      <c r="P19" s="6" t="str">
        <f t="shared" si="6"/>
        <v>CUMPLE</v>
      </c>
      <c r="Q19" s="5">
        <v>1500000</v>
      </c>
      <c r="R19" s="6" t="str">
        <f t="shared" si="7"/>
        <v>CUMPLE</v>
      </c>
      <c r="S19" s="5">
        <v>2309846</v>
      </c>
      <c r="T19" s="6" t="str">
        <f t="shared" si="8"/>
        <v>CUMPLE</v>
      </c>
      <c r="U19" s="5">
        <v>2100000</v>
      </c>
      <c r="V19" s="6" t="str">
        <f t="shared" si="9"/>
        <v>CUMPLE</v>
      </c>
      <c r="W19" s="5">
        <v>2300130</v>
      </c>
      <c r="X19" s="6" t="str">
        <f t="shared" si="10"/>
        <v>CUMPLE</v>
      </c>
      <c r="Y19" s="5">
        <v>2376795</v>
      </c>
      <c r="Z19" s="6" t="str">
        <f t="shared" si="11"/>
        <v>CUMPLE</v>
      </c>
      <c r="AA19" s="5">
        <v>2136169</v>
      </c>
      <c r="AB19" s="6" t="str">
        <f t="shared" si="12"/>
        <v>CUMPLE</v>
      </c>
      <c r="AC19" s="5">
        <v>2455364</v>
      </c>
      <c r="AD19" s="6" t="str">
        <f t="shared" si="13"/>
        <v>CUMPLE</v>
      </c>
    </row>
    <row r="20" spans="1:30" s="7" customFormat="1" x14ac:dyDescent="0.25">
      <c r="A20" s="9" t="s">
        <v>28</v>
      </c>
      <c r="B20" s="4">
        <v>2254331</v>
      </c>
      <c r="C20" s="5">
        <v>2141000</v>
      </c>
      <c r="D20" s="6" t="str">
        <f t="shared" si="0"/>
        <v>CUMPLE</v>
      </c>
      <c r="E20" s="5">
        <v>2254331</v>
      </c>
      <c r="F20" s="6" t="str">
        <f t="shared" si="1"/>
        <v>CUMPLE</v>
      </c>
      <c r="G20" s="5">
        <v>2141614</v>
      </c>
      <c r="H20" s="6" t="str">
        <f t="shared" si="2"/>
        <v>CUMPLE</v>
      </c>
      <c r="I20" s="5">
        <v>1766000</v>
      </c>
      <c r="J20" s="6" t="str">
        <f t="shared" si="3"/>
        <v>CUMPLE</v>
      </c>
      <c r="K20" s="5">
        <v>2200227</v>
      </c>
      <c r="L20" s="6" t="str">
        <f t="shared" si="4"/>
        <v>CUMPLE</v>
      </c>
      <c r="M20" s="5">
        <v>1250000</v>
      </c>
      <c r="N20" s="6" t="str">
        <f t="shared" si="5"/>
        <v>CUMPLE</v>
      </c>
      <c r="O20" s="5">
        <v>1900000</v>
      </c>
      <c r="P20" s="6" t="str">
        <f t="shared" si="6"/>
        <v>CUMPLE</v>
      </c>
      <c r="Q20" s="5">
        <v>1700000</v>
      </c>
      <c r="R20" s="6" t="str">
        <f t="shared" si="7"/>
        <v>CUMPLE</v>
      </c>
      <c r="S20" s="5">
        <v>2120725</v>
      </c>
      <c r="T20" s="6" t="str">
        <f t="shared" si="8"/>
        <v>CUMPLE</v>
      </c>
      <c r="U20" s="5">
        <v>2100000</v>
      </c>
      <c r="V20" s="6" t="str">
        <f t="shared" si="9"/>
        <v>CUMPLE</v>
      </c>
      <c r="W20" s="5">
        <v>2200000</v>
      </c>
      <c r="X20" s="6" t="str">
        <f t="shared" si="10"/>
        <v>CUMPLE</v>
      </c>
      <c r="Y20" s="5">
        <v>2182192</v>
      </c>
      <c r="Z20" s="6" t="str">
        <f t="shared" si="11"/>
        <v>CUMPLE</v>
      </c>
      <c r="AA20" s="5">
        <v>1961268</v>
      </c>
      <c r="AB20" s="6" t="str">
        <f t="shared" si="12"/>
        <v>CUMPLE</v>
      </c>
      <c r="AC20" s="5">
        <v>2254328</v>
      </c>
      <c r="AD20" s="6" t="str">
        <f t="shared" si="13"/>
        <v>CUMPLE</v>
      </c>
    </row>
    <row r="21" spans="1:30" s="7" customFormat="1" x14ac:dyDescent="0.25">
      <c r="A21" s="9" t="s">
        <v>29</v>
      </c>
      <c r="B21" s="4">
        <v>557317</v>
      </c>
      <c r="C21" s="5">
        <v>529000</v>
      </c>
      <c r="D21" s="6" t="str">
        <f t="shared" si="0"/>
        <v>CUMPLE</v>
      </c>
      <c r="E21" s="5">
        <v>557317</v>
      </c>
      <c r="F21" s="6" t="str">
        <f t="shared" si="1"/>
        <v>CUMPLE</v>
      </c>
      <c r="G21" s="5">
        <v>529451</v>
      </c>
      <c r="H21" s="6" t="str">
        <f t="shared" si="2"/>
        <v>CUMPLE</v>
      </c>
      <c r="I21" s="5">
        <v>450000</v>
      </c>
      <c r="J21" s="6" t="str">
        <f t="shared" si="3"/>
        <v>CUMPLE</v>
      </c>
      <c r="K21" s="5">
        <v>545860</v>
      </c>
      <c r="L21" s="6" t="str">
        <f t="shared" si="4"/>
        <v>CUMPLE</v>
      </c>
      <c r="M21" s="5">
        <v>300000</v>
      </c>
      <c r="N21" s="6" t="str">
        <f t="shared" si="5"/>
        <v>CUMPLE</v>
      </c>
      <c r="O21" s="5">
        <v>557317</v>
      </c>
      <c r="P21" s="6" t="str">
        <f t="shared" si="6"/>
        <v>CUMPLE</v>
      </c>
      <c r="Q21" s="5">
        <v>450000</v>
      </c>
      <c r="R21" s="6" t="str">
        <f t="shared" si="7"/>
        <v>CUMPLE</v>
      </c>
      <c r="S21" s="5">
        <v>524286</v>
      </c>
      <c r="T21" s="6" t="str">
        <f t="shared" si="8"/>
        <v>CUMPLE</v>
      </c>
      <c r="U21" s="5">
        <v>557000</v>
      </c>
      <c r="V21" s="6" t="str">
        <f t="shared" si="9"/>
        <v>CUMPLE</v>
      </c>
      <c r="W21" s="5">
        <v>522760</v>
      </c>
      <c r="X21" s="6" t="str">
        <f t="shared" si="10"/>
        <v>CUMPLE</v>
      </c>
      <c r="Y21" s="5">
        <v>539483</v>
      </c>
      <c r="Z21" s="6" t="str">
        <f t="shared" si="11"/>
        <v>CUMPLE</v>
      </c>
      <c r="AA21" s="5">
        <v>484866</v>
      </c>
      <c r="AB21" s="6" t="str">
        <f t="shared" si="12"/>
        <v>CUMPLE</v>
      </c>
      <c r="AC21" s="5">
        <v>557314</v>
      </c>
      <c r="AD21" s="6" t="str">
        <f t="shared" si="13"/>
        <v>CUMPLE</v>
      </c>
    </row>
    <row r="22" spans="1:30" s="7" customFormat="1" x14ac:dyDescent="0.25">
      <c r="A22" s="9" t="s">
        <v>30</v>
      </c>
      <c r="B22" s="4">
        <v>580397</v>
      </c>
      <c r="C22" s="5">
        <v>551000</v>
      </c>
      <c r="D22" s="6" t="str">
        <f t="shared" si="0"/>
        <v>CUMPLE</v>
      </c>
      <c r="E22" s="5">
        <v>580397</v>
      </c>
      <c r="F22" s="6" t="str">
        <f t="shared" si="1"/>
        <v>CUMPLE</v>
      </c>
      <c r="G22" s="5">
        <v>551377</v>
      </c>
      <c r="H22" s="6" t="str">
        <f t="shared" si="2"/>
        <v>CUMPLE</v>
      </c>
      <c r="I22" s="5">
        <v>545600</v>
      </c>
      <c r="J22" s="6" t="str">
        <f t="shared" si="3"/>
        <v>CUMPLE</v>
      </c>
      <c r="K22" s="5">
        <v>569700</v>
      </c>
      <c r="L22" s="6" t="str">
        <f t="shared" si="4"/>
        <v>CUMPLE</v>
      </c>
      <c r="M22" s="5">
        <v>300000</v>
      </c>
      <c r="N22" s="6" t="str">
        <f t="shared" si="5"/>
        <v>CUMPLE</v>
      </c>
      <c r="O22" s="5">
        <v>580397</v>
      </c>
      <c r="P22" s="6" t="str">
        <f t="shared" si="6"/>
        <v>CUMPLE</v>
      </c>
      <c r="Q22" s="5">
        <v>510000</v>
      </c>
      <c r="R22" s="6" t="str">
        <f t="shared" si="7"/>
        <v>CUMPLE</v>
      </c>
      <c r="S22" s="5">
        <v>545999</v>
      </c>
      <c r="T22" s="6" t="str">
        <f t="shared" si="8"/>
        <v>CUMPLE</v>
      </c>
      <c r="U22" s="5">
        <v>580000</v>
      </c>
      <c r="V22" s="6" t="str">
        <f t="shared" si="9"/>
        <v>CUMPLE</v>
      </c>
      <c r="W22" s="5">
        <v>540400</v>
      </c>
      <c r="X22" s="6" t="str">
        <f t="shared" si="10"/>
        <v>CUMPLE</v>
      </c>
      <c r="Y22" s="5">
        <v>561824</v>
      </c>
      <c r="Z22" s="6" t="str">
        <f t="shared" si="11"/>
        <v>CUMPLE</v>
      </c>
      <c r="AA22" s="5">
        <v>504945</v>
      </c>
      <c r="AB22" s="6" t="str">
        <f t="shared" si="12"/>
        <v>CUMPLE</v>
      </c>
      <c r="AC22" s="5">
        <v>580394</v>
      </c>
      <c r="AD22" s="6" t="str">
        <f t="shared" si="13"/>
        <v>CUMPLE</v>
      </c>
    </row>
    <row r="23" spans="1:30" s="7" customFormat="1" x14ac:dyDescent="0.25">
      <c r="A23" s="9" t="s">
        <v>31</v>
      </c>
      <c r="B23" s="4">
        <v>405576</v>
      </c>
      <c r="C23" s="5">
        <v>385000</v>
      </c>
      <c r="D23" s="6" t="str">
        <f t="shared" si="0"/>
        <v>CUMPLE</v>
      </c>
      <c r="E23" s="5">
        <v>405576</v>
      </c>
      <c r="F23" s="6" t="str">
        <f t="shared" si="1"/>
        <v>CUMPLE</v>
      </c>
      <c r="G23" s="5">
        <v>385297</v>
      </c>
      <c r="H23" s="6" t="str">
        <f t="shared" si="2"/>
        <v>CUMPLE</v>
      </c>
      <c r="I23" s="5">
        <v>405000</v>
      </c>
      <c r="J23" s="6" t="str">
        <f t="shared" si="3"/>
        <v>CUMPLE</v>
      </c>
      <c r="K23" s="5">
        <v>398000</v>
      </c>
      <c r="L23" s="6" t="str">
        <f t="shared" si="4"/>
        <v>CUMPLE</v>
      </c>
      <c r="M23" s="5">
        <v>184000</v>
      </c>
      <c r="N23" s="6" t="str">
        <f t="shared" si="5"/>
        <v>CUMPLE</v>
      </c>
      <c r="O23" s="5">
        <v>405576</v>
      </c>
      <c r="P23" s="6" t="str">
        <f t="shared" si="6"/>
        <v>CUMPLE</v>
      </c>
      <c r="Q23" s="5">
        <v>380000</v>
      </c>
      <c r="R23" s="6" t="str">
        <f t="shared" si="7"/>
        <v>CUMPLE</v>
      </c>
      <c r="S23" s="5">
        <v>381539</v>
      </c>
      <c r="T23" s="6" t="str">
        <f t="shared" si="8"/>
        <v>CUMPLE</v>
      </c>
      <c r="U23" s="5">
        <v>405000</v>
      </c>
      <c r="V23" s="6" t="str">
        <f t="shared" si="9"/>
        <v>CUMPLE</v>
      </c>
      <c r="W23" s="5">
        <v>380570</v>
      </c>
      <c r="X23" s="6" t="str">
        <f t="shared" si="10"/>
        <v>CUMPLE</v>
      </c>
      <c r="Y23" s="5">
        <v>392598</v>
      </c>
      <c r="Z23" s="6" t="str">
        <f t="shared" si="11"/>
        <v>CUMPLE</v>
      </c>
      <c r="AA23" s="5">
        <v>352851</v>
      </c>
      <c r="AB23" s="6" t="str">
        <f t="shared" si="12"/>
        <v>CUMPLE</v>
      </c>
      <c r="AC23" s="5">
        <v>405573</v>
      </c>
      <c r="AD23" s="6" t="str">
        <f t="shared" si="13"/>
        <v>CUMPLE</v>
      </c>
    </row>
    <row r="24" spans="1:30" s="7" customFormat="1" x14ac:dyDescent="0.25">
      <c r="A24" s="9" t="s">
        <v>32</v>
      </c>
      <c r="B24" s="4">
        <v>1414661</v>
      </c>
      <c r="C24" s="5">
        <v>1343000</v>
      </c>
      <c r="D24" s="6" t="str">
        <f t="shared" si="0"/>
        <v>CUMPLE</v>
      </c>
      <c r="E24" s="5">
        <v>1414661</v>
      </c>
      <c r="F24" s="6" t="str">
        <f t="shared" si="1"/>
        <v>CUMPLE</v>
      </c>
      <c r="G24" s="5">
        <v>1343928</v>
      </c>
      <c r="H24" s="6" t="str">
        <f t="shared" si="2"/>
        <v>CUMPLE</v>
      </c>
      <c r="I24" s="5">
        <v>1414000</v>
      </c>
      <c r="J24" s="6" t="str">
        <f t="shared" si="3"/>
        <v>CUMPLE</v>
      </c>
      <c r="K24" s="5">
        <v>1358960</v>
      </c>
      <c r="L24" s="6" t="str">
        <f t="shared" si="4"/>
        <v>CUMPLE</v>
      </c>
      <c r="M24" s="5">
        <v>1410000</v>
      </c>
      <c r="N24" s="6" t="str">
        <f t="shared" si="5"/>
        <v>CUMPLE</v>
      </c>
      <c r="O24" s="5">
        <v>1414661</v>
      </c>
      <c r="P24" s="6" t="str">
        <f t="shared" si="6"/>
        <v>CUMPLE</v>
      </c>
      <c r="Q24" s="5">
        <v>1350000</v>
      </c>
      <c r="R24" s="6" t="str">
        <f t="shared" si="7"/>
        <v>CUMPLE</v>
      </c>
      <c r="S24" s="5">
        <v>1330819</v>
      </c>
      <c r="T24" s="6" t="str">
        <f t="shared" si="8"/>
        <v>CUMPLE</v>
      </c>
      <c r="U24" s="5">
        <v>1414000</v>
      </c>
      <c r="V24" s="6" t="str">
        <f t="shared" si="9"/>
        <v>CUMPLE</v>
      </c>
      <c r="W24" s="5">
        <v>1326952</v>
      </c>
      <c r="X24" s="6" t="str">
        <f t="shared" si="10"/>
        <v>CUMPLE</v>
      </c>
      <c r="Y24" s="5">
        <v>1369392</v>
      </c>
      <c r="Z24" s="6" t="str">
        <f t="shared" si="11"/>
        <v>CUMPLE</v>
      </c>
      <c r="AA24" s="5">
        <v>1230755</v>
      </c>
      <c r="AB24" s="6" t="str">
        <f t="shared" si="12"/>
        <v>CUMPLE</v>
      </c>
      <c r="AC24" s="5">
        <v>1414658</v>
      </c>
      <c r="AD24" s="6" t="str">
        <f t="shared" si="13"/>
        <v>CUMPLE</v>
      </c>
    </row>
    <row r="25" spans="1:30" s="7" customFormat="1" x14ac:dyDescent="0.25">
      <c r="A25" s="9" t="s">
        <v>33</v>
      </c>
      <c r="B25" s="4">
        <v>413233</v>
      </c>
      <c r="C25" s="5">
        <v>392000</v>
      </c>
      <c r="D25" s="6" t="str">
        <f t="shared" si="0"/>
        <v>CUMPLE</v>
      </c>
      <c r="E25" s="5">
        <v>413233</v>
      </c>
      <c r="F25" s="6" t="str">
        <f t="shared" si="1"/>
        <v>CUMPLE</v>
      </c>
      <c r="G25" s="5">
        <v>392571</v>
      </c>
      <c r="H25" s="6" t="str">
        <f t="shared" si="2"/>
        <v>CUMPLE</v>
      </c>
      <c r="I25" s="5">
        <v>413000</v>
      </c>
      <c r="J25" s="6" t="str">
        <f t="shared" si="3"/>
        <v>CUMPLE</v>
      </c>
      <c r="K25" s="5">
        <v>398360</v>
      </c>
      <c r="L25" s="6" t="str">
        <f t="shared" si="4"/>
        <v>CUMPLE</v>
      </c>
      <c r="M25" s="5">
        <v>325000</v>
      </c>
      <c r="N25" s="6" t="str">
        <f t="shared" si="5"/>
        <v>CUMPLE</v>
      </c>
      <c r="O25" s="5">
        <v>413233</v>
      </c>
      <c r="P25" s="6" t="str">
        <f t="shared" si="6"/>
        <v>CUMPLE</v>
      </c>
      <c r="Q25" s="5">
        <v>350000</v>
      </c>
      <c r="R25" s="6" t="str">
        <f t="shared" si="7"/>
        <v>CUMPLE</v>
      </c>
      <c r="S25" s="5">
        <v>388742</v>
      </c>
      <c r="T25" s="6" t="str">
        <f t="shared" si="8"/>
        <v>CUMPLE</v>
      </c>
      <c r="U25" s="5">
        <v>413000</v>
      </c>
      <c r="V25" s="6" t="str">
        <f t="shared" si="9"/>
        <v>CUMPLE</v>
      </c>
      <c r="W25" s="5">
        <v>413230</v>
      </c>
      <c r="X25" s="6" t="str">
        <f t="shared" si="10"/>
        <v>CUMPLE</v>
      </c>
      <c r="Y25" s="5">
        <v>400010</v>
      </c>
      <c r="Z25" s="6" t="str">
        <f t="shared" si="11"/>
        <v>CUMPLE</v>
      </c>
      <c r="AA25" s="5">
        <v>359513</v>
      </c>
      <c r="AB25" s="6" t="str">
        <f t="shared" si="12"/>
        <v>CUMPLE</v>
      </c>
      <c r="AC25" s="5">
        <v>413230</v>
      </c>
      <c r="AD25" s="6" t="str">
        <f t="shared" si="13"/>
        <v>CUMPLE</v>
      </c>
    </row>
    <row r="26" spans="1:30" s="7" customFormat="1" x14ac:dyDescent="0.25">
      <c r="A26" s="9" t="s">
        <v>34</v>
      </c>
      <c r="B26" s="4">
        <v>413233</v>
      </c>
      <c r="C26" s="5">
        <v>392000</v>
      </c>
      <c r="D26" s="6" t="str">
        <f t="shared" si="0"/>
        <v>CUMPLE</v>
      </c>
      <c r="E26" s="5">
        <v>413233</v>
      </c>
      <c r="F26" s="6" t="str">
        <f t="shared" si="1"/>
        <v>CUMPLE</v>
      </c>
      <c r="G26" s="5">
        <v>392571</v>
      </c>
      <c r="H26" s="6" t="str">
        <f t="shared" si="2"/>
        <v>CUMPLE</v>
      </c>
      <c r="I26" s="5">
        <v>413000</v>
      </c>
      <c r="J26" s="6" t="str">
        <f t="shared" si="3"/>
        <v>CUMPLE</v>
      </c>
      <c r="K26" s="5">
        <v>398360</v>
      </c>
      <c r="L26" s="6" t="str">
        <f t="shared" si="4"/>
        <v>CUMPLE</v>
      </c>
      <c r="M26" s="5">
        <v>325000</v>
      </c>
      <c r="N26" s="6" t="str">
        <f t="shared" si="5"/>
        <v>CUMPLE</v>
      </c>
      <c r="O26" s="5">
        <v>413233</v>
      </c>
      <c r="P26" s="6" t="str">
        <f t="shared" si="6"/>
        <v>CUMPLE</v>
      </c>
      <c r="Q26" s="5">
        <v>350000</v>
      </c>
      <c r="R26" s="6" t="str">
        <f t="shared" si="7"/>
        <v>CUMPLE</v>
      </c>
      <c r="S26" s="5">
        <v>388742</v>
      </c>
      <c r="T26" s="6" t="str">
        <f t="shared" si="8"/>
        <v>CUMPLE</v>
      </c>
      <c r="U26" s="5">
        <v>413000</v>
      </c>
      <c r="V26" s="6" t="str">
        <f t="shared" si="9"/>
        <v>CUMPLE</v>
      </c>
      <c r="W26" s="5">
        <v>413230</v>
      </c>
      <c r="X26" s="6" t="str">
        <f t="shared" si="10"/>
        <v>CUMPLE</v>
      </c>
      <c r="Y26" s="5">
        <v>400010</v>
      </c>
      <c r="Z26" s="6" t="str">
        <f t="shared" si="11"/>
        <v>CUMPLE</v>
      </c>
      <c r="AA26" s="5">
        <v>359513</v>
      </c>
      <c r="AB26" s="6" t="str">
        <f t="shared" si="12"/>
        <v>CUMPLE</v>
      </c>
      <c r="AC26" s="5">
        <v>413230</v>
      </c>
      <c r="AD26" s="6" t="str">
        <f t="shared" si="13"/>
        <v>CUMPLE</v>
      </c>
    </row>
    <row r="27" spans="1:30" s="7" customFormat="1" x14ac:dyDescent="0.25">
      <c r="A27" s="9" t="s">
        <v>35</v>
      </c>
      <c r="B27" s="4">
        <v>614833</v>
      </c>
      <c r="C27" s="5">
        <v>584000</v>
      </c>
      <c r="D27" s="6" t="str">
        <f t="shared" si="0"/>
        <v>CUMPLE</v>
      </c>
      <c r="E27" s="5">
        <v>614833</v>
      </c>
      <c r="F27" s="6" t="str">
        <f t="shared" si="1"/>
        <v>CUMPLE</v>
      </c>
      <c r="G27" s="5">
        <v>584091</v>
      </c>
      <c r="H27" s="6" t="str">
        <f t="shared" si="2"/>
        <v>CUMPLE</v>
      </c>
      <c r="I27" s="5">
        <v>480600</v>
      </c>
      <c r="J27" s="6" t="str">
        <f t="shared" si="3"/>
        <v>CUMPLE</v>
      </c>
      <c r="K27" s="5">
        <v>598000</v>
      </c>
      <c r="L27" s="6" t="str">
        <f t="shared" si="4"/>
        <v>CUMPLE</v>
      </c>
      <c r="M27" s="5">
        <v>614000</v>
      </c>
      <c r="N27" s="6" t="str">
        <f t="shared" si="5"/>
        <v>CUMPLE</v>
      </c>
      <c r="O27" s="5">
        <v>614833</v>
      </c>
      <c r="P27" s="6" t="str">
        <f t="shared" si="6"/>
        <v>CUMPLE</v>
      </c>
      <c r="Q27" s="5">
        <v>550000</v>
      </c>
      <c r="R27" s="6" t="str">
        <f t="shared" si="7"/>
        <v>CUMPLE</v>
      </c>
      <c r="S27" s="5">
        <v>578394</v>
      </c>
      <c r="T27" s="6" t="str">
        <f t="shared" si="8"/>
        <v>CUMPLE</v>
      </c>
      <c r="U27" s="5">
        <v>614000</v>
      </c>
      <c r="V27" s="6" t="str">
        <f t="shared" si="9"/>
        <v>CUMPLE</v>
      </c>
      <c r="W27" s="5">
        <v>614000</v>
      </c>
      <c r="X27" s="6" t="str">
        <f t="shared" si="10"/>
        <v>CUMPLE</v>
      </c>
      <c r="Y27" s="5">
        <v>595158</v>
      </c>
      <c r="Z27" s="6" t="str">
        <f t="shared" si="11"/>
        <v>CUMPLE</v>
      </c>
      <c r="AA27" s="5">
        <v>534905</v>
      </c>
      <c r="AB27" s="6" t="str">
        <f t="shared" si="12"/>
        <v>CUMPLE</v>
      </c>
      <c r="AC27" s="5">
        <v>614830</v>
      </c>
      <c r="AD27" s="6" t="str">
        <f t="shared" si="13"/>
        <v>CUMPLE</v>
      </c>
    </row>
    <row r="28" spans="1:30" s="7" customFormat="1" x14ac:dyDescent="0.25">
      <c r="A28" s="9" t="s">
        <v>36</v>
      </c>
      <c r="B28" s="4">
        <v>1189673</v>
      </c>
      <c r="C28" s="5">
        <v>1130000</v>
      </c>
      <c r="D28" s="6" t="str">
        <f t="shared" si="0"/>
        <v>CUMPLE</v>
      </c>
      <c r="E28" s="5">
        <v>1189673</v>
      </c>
      <c r="F28" s="6" t="str">
        <f t="shared" si="1"/>
        <v>CUMPLE</v>
      </c>
      <c r="G28" s="5">
        <v>1130189</v>
      </c>
      <c r="H28" s="6" t="str">
        <f t="shared" si="2"/>
        <v>CUMPLE</v>
      </c>
      <c r="I28" s="5">
        <v>755000</v>
      </c>
      <c r="J28" s="6" t="str">
        <f t="shared" si="3"/>
        <v>CUMPLE</v>
      </c>
      <c r="K28" s="5">
        <v>1087000</v>
      </c>
      <c r="L28" s="6" t="str">
        <f t="shared" si="4"/>
        <v>CUMPLE</v>
      </c>
      <c r="M28" s="5">
        <v>1100000</v>
      </c>
      <c r="N28" s="6" t="str">
        <f t="shared" si="5"/>
        <v>CUMPLE</v>
      </c>
      <c r="O28" s="5">
        <v>1189673</v>
      </c>
      <c r="P28" s="6" t="str">
        <f t="shared" si="6"/>
        <v>CUMPLE</v>
      </c>
      <c r="Q28" s="5">
        <v>950000</v>
      </c>
      <c r="R28" s="6" t="str">
        <f t="shared" si="7"/>
        <v>CUMPLE</v>
      </c>
      <c r="S28" s="5">
        <v>1119165</v>
      </c>
      <c r="T28" s="6" t="str">
        <f t="shared" si="8"/>
        <v>CUMPLE</v>
      </c>
      <c r="U28" s="5">
        <v>1189000</v>
      </c>
      <c r="V28" s="6" t="str">
        <f t="shared" si="9"/>
        <v>CUMPLE</v>
      </c>
      <c r="W28" s="5">
        <v>1189670</v>
      </c>
      <c r="X28" s="6" t="str">
        <f t="shared" si="10"/>
        <v>CUMPLE</v>
      </c>
      <c r="Y28" s="5">
        <v>1151603</v>
      </c>
      <c r="Z28" s="6" t="str">
        <f t="shared" si="11"/>
        <v>CUMPLE</v>
      </c>
      <c r="AA28" s="5">
        <v>1035016</v>
      </c>
      <c r="AB28" s="6" t="str">
        <f t="shared" si="12"/>
        <v>CUMPLE</v>
      </c>
      <c r="AC28" s="5">
        <v>1189670</v>
      </c>
      <c r="AD28" s="6" t="str">
        <f t="shared" si="13"/>
        <v>CUMPLE</v>
      </c>
    </row>
    <row r="29" spans="1:30" s="7" customFormat="1" x14ac:dyDescent="0.25">
      <c r="A29" s="9" t="s">
        <v>37</v>
      </c>
      <c r="B29" s="4">
        <v>342092</v>
      </c>
      <c r="C29" s="5">
        <v>324000</v>
      </c>
      <c r="D29" s="6" t="str">
        <f t="shared" si="0"/>
        <v>CUMPLE</v>
      </c>
      <c r="E29" s="5">
        <v>342092</v>
      </c>
      <c r="F29" s="6" t="str">
        <f t="shared" si="1"/>
        <v>CUMPLE</v>
      </c>
      <c r="G29" s="5">
        <v>324987</v>
      </c>
      <c r="H29" s="6" t="str">
        <f t="shared" si="2"/>
        <v>CUMPLE</v>
      </c>
      <c r="I29" s="5">
        <v>340000</v>
      </c>
      <c r="J29" s="6" t="str">
        <f t="shared" si="3"/>
        <v>CUMPLE</v>
      </c>
      <c r="K29" s="5">
        <v>335000</v>
      </c>
      <c r="L29" s="6" t="str">
        <f t="shared" si="4"/>
        <v>CUMPLE</v>
      </c>
      <c r="M29" s="5">
        <v>75000</v>
      </c>
      <c r="N29" s="6" t="str">
        <f t="shared" si="5"/>
        <v>CUMPLE</v>
      </c>
      <c r="O29" s="5">
        <v>342092</v>
      </c>
      <c r="P29" s="6" t="str">
        <f t="shared" si="6"/>
        <v>CUMPLE</v>
      </c>
      <c r="Q29" s="5">
        <v>342092</v>
      </c>
      <c r="R29" s="6" t="str">
        <f t="shared" si="7"/>
        <v>CUMPLE</v>
      </c>
      <c r="S29" s="5">
        <v>321817</v>
      </c>
      <c r="T29" s="6" t="str">
        <f t="shared" si="8"/>
        <v>CUMPLE</v>
      </c>
      <c r="U29" s="5">
        <v>342000</v>
      </c>
      <c r="V29" s="6" t="str">
        <f t="shared" si="9"/>
        <v>CUMPLE</v>
      </c>
      <c r="W29" s="5">
        <v>320880</v>
      </c>
      <c r="X29" s="6" t="str">
        <f t="shared" si="10"/>
        <v>CUMPLE</v>
      </c>
      <c r="Y29" s="5">
        <v>331145</v>
      </c>
      <c r="Z29" s="6" t="str">
        <f t="shared" si="11"/>
        <v>CUMPLE</v>
      </c>
      <c r="AA29" s="5">
        <v>297620</v>
      </c>
      <c r="AB29" s="6" t="str">
        <f t="shared" si="12"/>
        <v>CUMPLE</v>
      </c>
      <c r="AC29" s="5">
        <v>342089</v>
      </c>
      <c r="AD29" s="6" t="str">
        <f t="shared" si="13"/>
        <v>CUMPLE</v>
      </c>
    </row>
    <row r="30" spans="1:30" s="7" customFormat="1" x14ac:dyDescent="0.25">
      <c r="A30" s="9" t="s">
        <v>38</v>
      </c>
      <c r="B30" s="4">
        <v>45213</v>
      </c>
      <c r="C30" s="5">
        <v>42000</v>
      </c>
      <c r="D30" s="6" t="str">
        <f t="shared" si="0"/>
        <v>CUMPLE</v>
      </c>
      <c r="E30" s="5">
        <v>45213</v>
      </c>
      <c r="F30" s="6" t="str">
        <f t="shared" si="1"/>
        <v>CUMPLE</v>
      </c>
      <c r="G30" s="5">
        <v>42952</v>
      </c>
      <c r="H30" s="6" t="str">
        <f t="shared" si="2"/>
        <v>CUMPLE</v>
      </c>
      <c r="I30" s="5">
        <v>35000</v>
      </c>
      <c r="J30" s="6" t="str">
        <f t="shared" si="3"/>
        <v>CUMPLE</v>
      </c>
      <c r="K30" s="5">
        <v>42100</v>
      </c>
      <c r="L30" s="6" t="str">
        <f t="shared" si="4"/>
        <v>CUMPLE</v>
      </c>
      <c r="M30" s="5">
        <v>35800</v>
      </c>
      <c r="N30" s="6" t="str">
        <f t="shared" si="5"/>
        <v>CUMPLE</v>
      </c>
      <c r="O30" s="5">
        <v>45213</v>
      </c>
      <c r="P30" s="6" t="str">
        <f t="shared" si="6"/>
        <v>CUMPLE</v>
      </c>
      <c r="Q30" s="5">
        <v>45213</v>
      </c>
      <c r="R30" s="6" t="str">
        <f t="shared" si="7"/>
        <v>CUMPLE</v>
      </c>
      <c r="S30" s="5">
        <v>42533</v>
      </c>
      <c r="T30" s="6" t="str">
        <f t="shared" si="8"/>
        <v>CUMPLE</v>
      </c>
      <c r="U30" s="5">
        <v>45200</v>
      </c>
      <c r="V30" s="6" t="str">
        <f t="shared" si="9"/>
        <v>CUMPLE</v>
      </c>
      <c r="W30" s="5">
        <v>42400</v>
      </c>
      <c r="X30" s="6" t="str">
        <f t="shared" si="10"/>
        <v>CUMPLE</v>
      </c>
      <c r="Y30" s="5">
        <v>43766</v>
      </c>
      <c r="Z30" s="6" t="str">
        <f t="shared" si="11"/>
        <v>CUMPLE</v>
      </c>
      <c r="AA30" s="5">
        <v>39335</v>
      </c>
      <c r="AB30" s="6" t="str">
        <f t="shared" si="12"/>
        <v>CUMPLE</v>
      </c>
      <c r="AC30" s="5">
        <v>45210</v>
      </c>
      <c r="AD30" s="6" t="str">
        <f t="shared" si="13"/>
        <v>CUMPLE</v>
      </c>
    </row>
    <row r="31" spans="1:30" s="7" customFormat="1" x14ac:dyDescent="0.25">
      <c r="A31" s="9" t="s">
        <v>39</v>
      </c>
      <c r="B31" s="4">
        <v>52717</v>
      </c>
      <c r="C31" s="5">
        <v>50000</v>
      </c>
      <c r="D31" s="6" t="str">
        <f t="shared" si="0"/>
        <v>CUMPLE</v>
      </c>
      <c r="E31" s="5">
        <v>52717</v>
      </c>
      <c r="F31" s="6" t="str">
        <f t="shared" si="1"/>
        <v>CUMPLE</v>
      </c>
      <c r="G31" s="5">
        <v>50081</v>
      </c>
      <c r="H31" s="6" t="str">
        <f t="shared" si="2"/>
        <v>CUMPLE</v>
      </c>
      <c r="I31" s="5">
        <v>42000</v>
      </c>
      <c r="J31" s="6" t="str">
        <f t="shared" si="3"/>
        <v>CUMPLE</v>
      </c>
      <c r="K31" s="5">
        <v>48900</v>
      </c>
      <c r="L31" s="6" t="str">
        <f t="shared" si="4"/>
        <v>CUMPLE</v>
      </c>
      <c r="M31" s="5">
        <v>40000</v>
      </c>
      <c r="N31" s="6" t="str">
        <f t="shared" si="5"/>
        <v>CUMPLE</v>
      </c>
      <c r="O31" s="5">
        <v>52717</v>
      </c>
      <c r="P31" s="6" t="str">
        <f t="shared" si="6"/>
        <v>CUMPLE</v>
      </c>
      <c r="Q31" s="5">
        <v>52717</v>
      </c>
      <c r="R31" s="6" t="str">
        <f t="shared" si="7"/>
        <v>CUMPLE</v>
      </c>
      <c r="S31" s="5">
        <v>49592</v>
      </c>
      <c r="T31" s="6" t="str">
        <f t="shared" si="8"/>
        <v>CUMPLE</v>
      </c>
      <c r="U31" s="5">
        <v>52700</v>
      </c>
      <c r="V31" s="6" t="str">
        <f t="shared" si="9"/>
        <v>CUMPLE</v>
      </c>
      <c r="W31" s="5">
        <v>49448</v>
      </c>
      <c r="X31" s="6" t="str">
        <f t="shared" si="10"/>
        <v>CUMPLE</v>
      </c>
      <c r="Y31" s="5">
        <v>51030</v>
      </c>
      <c r="Z31" s="6" t="str">
        <f t="shared" si="11"/>
        <v>CUMPLE</v>
      </c>
      <c r="AA31" s="5">
        <v>45864</v>
      </c>
      <c r="AB31" s="6" t="str">
        <f t="shared" si="12"/>
        <v>CUMPLE</v>
      </c>
      <c r="AC31" s="5">
        <v>52714</v>
      </c>
      <c r="AD31" s="6" t="str">
        <f t="shared" si="13"/>
        <v>CUMPLE</v>
      </c>
    </row>
    <row r="32" spans="1:30" s="7" customFormat="1" x14ac:dyDescent="0.25">
      <c r="A32" s="9" t="s">
        <v>40</v>
      </c>
      <c r="B32" s="4">
        <v>54802</v>
      </c>
      <c r="C32" s="5">
        <v>52000</v>
      </c>
      <c r="D32" s="6" t="str">
        <f t="shared" si="0"/>
        <v>CUMPLE</v>
      </c>
      <c r="E32" s="5">
        <v>54802</v>
      </c>
      <c r="F32" s="6" t="str">
        <f t="shared" si="1"/>
        <v>CUMPLE</v>
      </c>
      <c r="G32" s="5">
        <v>52062</v>
      </c>
      <c r="H32" s="6" t="str">
        <f t="shared" si="2"/>
        <v>CUMPLE</v>
      </c>
      <c r="I32" s="5">
        <v>54700</v>
      </c>
      <c r="J32" s="6" t="str">
        <f t="shared" si="3"/>
        <v>CUMPLE</v>
      </c>
      <c r="K32" s="5">
        <v>51300</v>
      </c>
      <c r="L32" s="6" t="str">
        <f t="shared" si="4"/>
        <v>CUMPLE</v>
      </c>
      <c r="M32" s="5">
        <v>21400</v>
      </c>
      <c r="N32" s="6" t="str">
        <f t="shared" si="5"/>
        <v>CUMPLE</v>
      </c>
      <c r="O32" s="5">
        <v>54802</v>
      </c>
      <c r="P32" s="6" t="str">
        <f t="shared" si="6"/>
        <v>CUMPLE</v>
      </c>
      <c r="Q32" s="5">
        <v>54802</v>
      </c>
      <c r="R32" s="6" t="str">
        <f t="shared" si="7"/>
        <v>CUMPLE</v>
      </c>
      <c r="S32" s="5">
        <v>51554</v>
      </c>
      <c r="T32" s="6" t="str">
        <f t="shared" si="8"/>
        <v>CUMPLE</v>
      </c>
      <c r="U32" s="5">
        <v>54800</v>
      </c>
      <c r="V32" s="6" t="str">
        <f t="shared" si="9"/>
        <v>CUMPLE</v>
      </c>
      <c r="W32" s="5">
        <v>51400</v>
      </c>
      <c r="X32" s="6" t="str">
        <f t="shared" si="10"/>
        <v>CUMPLE</v>
      </c>
      <c r="Y32" s="5">
        <v>53048</v>
      </c>
      <c r="Z32" s="6" t="str">
        <f t="shared" si="11"/>
        <v>CUMPLE</v>
      </c>
      <c r="AA32" s="5">
        <v>47678</v>
      </c>
      <c r="AB32" s="6" t="str">
        <f t="shared" si="12"/>
        <v>CUMPLE</v>
      </c>
      <c r="AC32" s="5">
        <v>54799</v>
      </c>
      <c r="AD32" s="6" t="str">
        <f t="shared" si="13"/>
        <v>CUMPLE</v>
      </c>
    </row>
    <row r="33" spans="1:30" s="7" customFormat="1" x14ac:dyDescent="0.25">
      <c r="A33" s="9" t="s">
        <v>41</v>
      </c>
      <c r="B33" s="4">
        <v>16263</v>
      </c>
      <c r="C33" s="5">
        <v>15000</v>
      </c>
      <c r="D33" s="6" t="str">
        <f t="shared" si="0"/>
        <v>CUMPLE</v>
      </c>
      <c r="E33" s="5">
        <v>16263</v>
      </c>
      <c r="F33" s="6" t="str">
        <f t="shared" si="1"/>
        <v>CUMPLE</v>
      </c>
      <c r="G33" s="5">
        <v>15450</v>
      </c>
      <c r="H33" s="6" t="str">
        <f t="shared" si="2"/>
        <v>CUMPLE</v>
      </c>
      <c r="I33" s="5">
        <v>16000</v>
      </c>
      <c r="J33" s="6" t="str">
        <f t="shared" si="3"/>
        <v>CUMPLE</v>
      </c>
      <c r="K33" s="5">
        <v>15000</v>
      </c>
      <c r="L33" s="6" t="str">
        <f t="shared" si="4"/>
        <v>CUMPLE</v>
      </c>
      <c r="M33" s="5">
        <v>9200</v>
      </c>
      <c r="N33" s="6" t="str">
        <f t="shared" si="5"/>
        <v>CUMPLE</v>
      </c>
      <c r="O33" s="5">
        <v>16263</v>
      </c>
      <c r="P33" s="6" t="str">
        <f t="shared" si="6"/>
        <v>CUMPLE</v>
      </c>
      <c r="Q33" s="5">
        <v>16263</v>
      </c>
      <c r="R33" s="6" t="str">
        <f t="shared" si="7"/>
        <v>CUMPLE</v>
      </c>
      <c r="S33" s="5">
        <v>15299</v>
      </c>
      <c r="T33" s="6" t="str">
        <f t="shared" si="8"/>
        <v>CUMPLE</v>
      </c>
      <c r="U33" s="5">
        <v>16200</v>
      </c>
      <c r="V33" s="6" t="str">
        <f t="shared" si="9"/>
        <v>CUMPLE</v>
      </c>
      <c r="W33" s="5">
        <v>16260</v>
      </c>
      <c r="X33" s="6" t="str">
        <f t="shared" si="10"/>
        <v>CUMPLE</v>
      </c>
      <c r="Y33" s="5">
        <v>15743</v>
      </c>
      <c r="Z33" s="6" t="str">
        <f t="shared" si="11"/>
        <v>CUMPLE</v>
      </c>
      <c r="AA33" s="5">
        <v>14149</v>
      </c>
      <c r="AB33" s="6" t="str">
        <f t="shared" si="12"/>
        <v>CUMPLE</v>
      </c>
      <c r="AC33" s="5">
        <v>16260</v>
      </c>
      <c r="AD33" s="6" t="str">
        <f t="shared" si="13"/>
        <v>CUMPLE</v>
      </c>
    </row>
    <row r="34" spans="1:30" s="7" customFormat="1" x14ac:dyDescent="0.25">
      <c r="A34" s="9" t="s">
        <v>42</v>
      </c>
      <c r="B34" s="4">
        <v>12982</v>
      </c>
      <c r="C34" s="5">
        <v>12000</v>
      </c>
      <c r="D34" s="6" t="str">
        <f t="shared" si="0"/>
        <v>CUMPLE</v>
      </c>
      <c r="E34" s="5">
        <v>12982</v>
      </c>
      <c r="F34" s="6" t="str">
        <f t="shared" si="1"/>
        <v>CUMPLE</v>
      </c>
      <c r="G34" s="5">
        <v>12333</v>
      </c>
      <c r="H34" s="6" t="str">
        <f t="shared" si="2"/>
        <v>CUMPLE</v>
      </c>
      <c r="I34" s="5">
        <v>12500</v>
      </c>
      <c r="J34" s="6" t="str">
        <f t="shared" si="3"/>
        <v>CUMPLE</v>
      </c>
      <c r="K34" s="5">
        <v>11800</v>
      </c>
      <c r="L34" s="6" t="str">
        <f t="shared" si="4"/>
        <v>CUMPLE</v>
      </c>
      <c r="M34" s="5">
        <v>7400</v>
      </c>
      <c r="N34" s="6" t="str">
        <f t="shared" si="5"/>
        <v>CUMPLE</v>
      </c>
      <c r="O34" s="5">
        <v>12982</v>
      </c>
      <c r="P34" s="6" t="str">
        <f t="shared" si="6"/>
        <v>CUMPLE</v>
      </c>
      <c r="Q34" s="5">
        <v>12982</v>
      </c>
      <c r="R34" s="6" t="str">
        <f t="shared" si="7"/>
        <v>CUMPLE</v>
      </c>
      <c r="S34" s="5">
        <v>12212</v>
      </c>
      <c r="T34" s="6" t="str">
        <f t="shared" si="8"/>
        <v>CUMPLE</v>
      </c>
      <c r="U34" s="5">
        <v>12900</v>
      </c>
      <c r="V34" s="6" t="str">
        <f t="shared" si="9"/>
        <v>CUMPLE</v>
      </c>
      <c r="W34" s="5">
        <v>12980</v>
      </c>
      <c r="X34" s="6" t="str">
        <f t="shared" si="10"/>
        <v>CUMPLE</v>
      </c>
      <c r="Y34" s="5">
        <v>12567</v>
      </c>
      <c r="Z34" s="6" t="str">
        <f t="shared" si="11"/>
        <v>CUMPLE</v>
      </c>
      <c r="AA34" s="5">
        <v>11294</v>
      </c>
      <c r="AB34" s="6" t="str">
        <f t="shared" si="12"/>
        <v>CUMPLE</v>
      </c>
      <c r="AC34" s="5">
        <v>12979</v>
      </c>
      <c r="AD34" s="6" t="str">
        <f t="shared" si="13"/>
        <v>CUMPLE</v>
      </c>
    </row>
    <row r="35" spans="1:30" s="7" customFormat="1" x14ac:dyDescent="0.25">
      <c r="A35" s="9" t="s">
        <v>43</v>
      </c>
      <c r="B35" s="4">
        <v>2023</v>
      </c>
      <c r="C35" s="5">
        <v>1000</v>
      </c>
      <c r="D35" s="6" t="str">
        <f t="shared" si="0"/>
        <v>CUMPLE</v>
      </c>
      <c r="E35" s="5">
        <v>2023</v>
      </c>
      <c r="F35" s="6" t="str">
        <f t="shared" si="1"/>
        <v>CUMPLE</v>
      </c>
      <c r="G35" s="5">
        <v>1922</v>
      </c>
      <c r="H35" s="6" t="str">
        <f t="shared" si="2"/>
        <v>CUMPLE</v>
      </c>
      <c r="I35" s="5">
        <v>1990</v>
      </c>
      <c r="J35" s="6" t="str">
        <f t="shared" si="3"/>
        <v>CUMPLE</v>
      </c>
      <c r="K35" s="5">
        <v>1780</v>
      </c>
      <c r="L35" s="6" t="str">
        <f t="shared" si="4"/>
        <v>CUMPLE</v>
      </c>
      <c r="M35" s="5">
        <v>1600</v>
      </c>
      <c r="N35" s="6" t="str">
        <f t="shared" si="5"/>
        <v>CUMPLE</v>
      </c>
      <c r="O35" s="5">
        <v>2023</v>
      </c>
      <c r="P35" s="6" t="str">
        <f t="shared" si="6"/>
        <v>CUMPLE</v>
      </c>
      <c r="Q35" s="5">
        <v>2023</v>
      </c>
      <c r="R35" s="6" t="str">
        <f t="shared" si="7"/>
        <v>CUMPLE</v>
      </c>
      <c r="S35" s="5">
        <v>1903</v>
      </c>
      <c r="T35" s="6" t="str">
        <f t="shared" si="8"/>
        <v>CUMPLE</v>
      </c>
      <c r="U35" s="5">
        <v>2023</v>
      </c>
      <c r="V35" s="6" t="str">
        <f t="shared" si="9"/>
        <v>CUMPLE</v>
      </c>
      <c r="W35" s="5">
        <v>2020</v>
      </c>
      <c r="X35" s="6" t="str">
        <f t="shared" si="10"/>
        <v>CUMPLE</v>
      </c>
      <c r="Y35" s="5">
        <v>1958</v>
      </c>
      <c r="Z35" s="6" t="str">
        <f t="shared" si="11"/>
        <v>CUMPLE</v>
      </c>
      <c r="AA35" s="5">
        <v>1760</v>
      </c>
      <c r="AB35" s="6" t="str">
        <f t="shared" si="12"/>
        <v>CUMPLE</v>
      </c>
      <c r="AC35" s="5">
        <v>2020</v>
      </c>
      <c r="AD35" s="6" t="str">
        <f t="shared" si="13"/>
        <v>CUMPLE</v>
      </c>
    </row>
    <row r="36" spans="1:30" s="7" customFormat="1" x14ac:dyDescent="0.25">
      <c r="A36" s="9" t="s">
        <v>44</v>
      </c>
      <c r="B36" s="4">
        <v>15001</v>
      </c>
      <c r="C36" s="5">
        <v>14000</v>
      </c>
      <c r="D36" s="6" t="str">
        <f t="shared" si="0"/>
        <v>CUMPLE</v>
      </c>
      <c r="E36" s="5">
        <v>15001</v>
      </c>
      <c r="F36" s="6" t="str">
        <f t="shared" si="1"/>
        <v>CUMPLE</v>
      </c>
      <c r="G36" s="5">
        <v>14251</v>
      </c>
      <c r="H36" s="6" t="str">
        <f t="shared" si="2"/>
        <v>CUMPLE</v>
      </c>
      <c r="I36" s="5">
        <v>12000</v>
      </c>
      <c r="J36" s="6" t="str">
        <f t="shared" si="3"/>
        <v>CUMPLE</v>
      </c>
      <c r="K36" s="5">
        <v>14320</v>
      </c>
      <c r="L36" s="6" t="str">
        <f t="shared" si="4"/>
        <v>CUMPLE</v>
      </c>
      <c r="M36" s="5">
        <v>14200</v>
      </c>
      <c r="N36" s="6" t="str">
        <f t="shared" si="5"/>
        <v>CUMPLE</v>
      </c>
      <c r="O36" s="5">
        <v>15001</v>
      </c>
      <c r="P36" s="6" t="str">
        <f t="shared" si="6"/>
        <v>CUMPLE</v>
      </c>
      <c r="Q36" s="5">
        <v>15001</v>
      </c>
      <c r="R36" s="6" t="str">
        <f t="shared" si="7"/>
        <v>CUMPLE</v>
      </c>
      <c r="S36" s="5">
        <v>14111</v>
      </c>
      <c r="T36" s="6" t="str">
        <f t="shared" si="8"/>
        <v>CUMPLE</v>
      </c>
      <c r="U36" s="5">
        <v>15000</v>
      </c>
      <c r="V36" s="6" t="str">
        <f t="shared" si="9"/>
        <v>CUMPLE</v>
      </c>
      <c r="W36" s="5">
        <v>15000</v>
      </c>
      <c r="X36" s="6" t="str">
        <f t="shared" si="10"/>
        <v>CUMPLE</v>
      </c>
      <c r="Y36" s="5">
        <v>14521</v>
      </c>
      <c r="Z36" s="6" t="str">
        <f t="shared" si="11"/>
        <v>CUMPLE</v>
      </c>
      <c r="AA36" s="5">
        <v>13051</v>
      </c>
      <c r="AB36" s="6" t="str">
        <f t="shared" si="12"/>
        <v>CUMPLE</v>
      </c>
      <c r="AC36" s="5">
        <v>14998</v>
      </c>
      <c r="AD36" s="6" t="str">
        <f t="shared" si="13"/>
        <v>CUMPLE</v>
      </c>
    </row>
    <row r="37" spans="1:30" s="7" customFormat="1" x14ac:dyDescent="0.25">
      <c r="A37" s="9" t="s">
        <v>45</v>
      </c>
      <c r="B37" s="4">
        <v>63396</v>
      </c>
      <c r="C37" s="5">
        <v>60000</v>
      </c>
      <c r="D37" s="6" t="str">
        <f t="shared" si="0"/>
        <v>CUMPLE</v>
      </c>
      <c r="E37" s="5">
        <v>63396</v>
      </c>
      <c r="F37" s="6" t="str">
        <f t="shared" si="1"/>
        <v>CUMPLE</v>
      </c>
      <c r="G37" s="5">
        <v>60226</v>
      </c>
      <c r="H37" s="6" t="str">
        <f t="shared" si="2"/>
        <v>CUMPLE</v>
      </c>
      <c r="I37" s="5">
        <v>63000</v>
      </c>
      <c r="J37" s="6" t="str">
        <f t="shared" si="3"/>
        <v>CUMPLE</v>
      </c>
      <c r="K37" s="5">
        <v>61200</v>
      </c>
      <c r="L37" s="6" t="str">
        <f t="shared" si="4"/>
        <v>CUMPLE</v>
      </c>
      <c r="M37" s="5">
        <v>59800</v>
      </c>
      <c r="N37" s="6" t="str">
        <f t="shared" si="5"/>
        <v>CUMPLE</v>
      </c>
      <c r="O37" s="5">
        <v>63396</v>
      </c>
      <c r="P37" s="6" t="str">
        <f t="shared" si="6"/>
        <v>CUMPLE</v>
      </c>
      <c r="Q37" s="5">
        <v>63396</v>
      </c>
      <c r="R37" s="6" t="str">
        <f t="shared" si="7"/>
        <v>CUMPLE</v>
      </c>
      <c r="S37" s="5">
        <v>59638</v>
      </c>
      <c r="T37" s="6" t="str">
        <f t="shared" si="8"/>
        <v>CUMPLE</v>
      </c>
      <c r="U37" s="5">
        <v>63000</v>
      </c>
      <c r="V37" s="6" t="str">
        <f t="shared" si="9"/>
        <v>CUMPLE</v>
      </c>
      <c r="W37" s="5">
        <v>63390</v>
      </c>
      <c r="X37" s="6" t="str">
        <f t="shared" si="10"/>
        <v>CUMPLE</v>
      </c>
      <c r="Y37" s="5">
        <v>61367</v>
      </c>
      <c r="Z37" s="6" t="str">
        <f t="shared" si="11"/>
        <v>CUMPLE</v>
      </c>
      <c r="AA37" s="5">
        <v>55155</v>
      </c>
      <c r="AB37" s="6" t="str">
        <f t="shared" si="12"/>
        <v>CUMPLE</v>
      </c>
      <c r="AC37" s="5">
        <v>63393</v>
      </c>
      <c r="AD37" s="6" t="str">
        <f t="shared" si="13"/>
        <v>CUMPLE</v>
      </c>
    </row>
    <row r="38" spans="1:30" s="7" customFormat="1" x14ac:dyDescent="0.25">
      <c r="A38" s="9" t="s">
        <v>46</v>
      </c>
      <c r="B38" s="4">
        <v>673600</v>
      </c>
      <c r="C38" s="5">
        <v>639000</v>
      </c>
      <c r="D38" s="6" t="str">
        <f t="shared" si="0"/>
        <v>CUMPLE</v>
      </c>
      <c r="E38" s="5">
        <v>673600</v>
      </c>
      <c r="F38" s="6" t="str">
        <f t="shared" si="1"/>
        <v>CUMPLE</v>
      </c>
      <c r="G38" s="5">
        <v>639920</v>
      </c>
      <c r="H38" s="6" t="str">
        <f t="shared" si="2"/>
        <v>CUMPLE</v>
      </c>
      <c r="I38" s="5">
        <v>466000</v>
      </c>
      <c r="J38" s="6" t="str">
        <f t="shared" si="3"/>
        <v>CUMPLE</v>
      </c>
      <c r="K38" s="5">
        <v>665000</v>
      </c>
      <c r="L38" s="6" t="str">
        <f t="shared" si="4"/>
        <v>CUMPLE</v>
      </c>
      <c r="M38" s="5">
        <v>535000</v>
      </c>
      <c r="N38" s="6" t="str">
        <f t="shared" si="5"/>
        <v>CUMPLE</v>
      </c>
      <c r="O38" s="5">
        <v>673600</v>
      </c>
      <c r="P38" s="6" t="str">
        <f t="shared" si="6"/>
        <v>CUMPLE</v>
      </c>
      <c r="Q38" s="5">
        <v>650000</v>
      </c>
      <c r="R38" s="6" t="str">
        <f t="shared" si="7"/>
        <v>CUMPLE</v>
      </c>
      <c r="S38" s="5">
        <v>633678</v>
      </c>
      <c r="T38" s="6" t="str">
        <f t="shared" si="8"/>
        <v>CUMPLE</v>
      </c>
      <c r="U38" s="5">
        <v>673000</v>
      </c>
      <c r="V38" s="6" t="str">
        <f t="shared" si="9"/>
        <v>CUMPLE</v>
      </c>
      <c r="W38" s="5">
        <v>630830</v>
      </c>
      <c r="X38" s="6" t="str">
        <f t="shared" si="10"/>
        <v>CUMPLE</v>
      </c>
      <c r="Y38" s="5">
        <v>652045</v>
      </c>
      <c r="Z38" s="6" t="str">
        <f t="shared" si="11"/>
        <v>CUMPLE</v>
      </c>
      <c r="AA38" s="5">
        <v>586032</v>
      </c>
      <c r="AB38" s="6" t="str">
        <f t="shared" si="12"/>
        <v>CUMPLE</v>
      </c>
      <c r="AC38" s="5">
        <v>673597</v>
      </c>
      <c r="AD38" s="6" t="str">
        <f t="shared" si="13"/>
        <v>CUMPLE</v>
      </c>
    </row>
    <row r="39" spans="1:30" s="7" customFormat="1" x14ac:dyDescent="0.25">
      <c r="A39" s="9" t="s">
        <v>47</v>
      </c>
      <c r="B39" s="4">
        <v>206911</v>
      </c>
      <c r="C39" s="5">
        <v>196000</v>
      </c>
      <c r="D39" s="6" t="str">
        <f t="shared" si="0"/>
        <v>CUMPLE</v>
      </c>
      <c r="E39" s="5">
        <v>206911</v>
      </c>
      <c r="F39" s="6" t="str">
        <f t="shared" si="1"/>
        <v>CUMPLE</v>
      </c>
      <c r="G39" s="5">
        <v>196565</v>
      </c>
      <c r="H39" s="6" t="str">
        <f t="shared" si="2"/>
        <v>CUMPLE</v>
      </c>
      <c r="I39" s="5">
        <v>206000</v>
      </c>
      <c r="J39" s="6" t="str">
        <f t="shared" si="3"/>
        <v>CUMPLE</v>
      </c>
      <c r="K39" s="5">
        <v>204000</v>
      </c>
      <c r="L39" s="6" t="str">
        <f t="shared" si="4"/>
        <v>CUMPLE</v>
      </c>
      <c r="M39" s="5">
        <v>142000</v>
      </c>
      <c r="N39" s="6" t="str">
        <f t="shared" si="5"/>
        <v>CUMPLE</v>
      </c>
      <c r="O39" s="5">
        <v>206911</v>
      </c>
      <c r="P39" s="6" t="str">
        <f t="shared" si="6"/>
        <v>CUMPLE</v>
      </c>
      <c r="Q39" s="5">
        <v>180000</v>
      </c>
      <c r="R39" s="6" t="str">
        <f t="shared" si="7"/>
        <v>CUMPLE</v>
      </c>
      <c r="S39" s="5">
        <v>194648</v>
      </c>
      <c r="T39" s="6" t="str">
        <f t="shared" si="8"/>
        <v>CUMPLE</v>
      </c>
      <c r="U39" s="5">
        <v>206000</v>
      </c>
      <c r="V39" s="6" t="str">
        <f t="shared" si="9"/>
        <v>CUMPLE</v>
      </c>
      <c r="W39" s="5">
        <v>194080</v>
      </c>
      <c r="X39" s="6" t="str">
        <f t="shared" si="10"/>
        <v>CUMPLE</v>
      </c>
      <c r="Y39" s="5">
        <v>200290</v>
      </c>
      <c r="Z39" s="6" t="str">
        <f t="shared" si="11"/>
        <v>CUMPLE</v>
      </c>
      <c r="AA39" s="5">
        <v>180013</v>
      </c>
      <c r="AB39" s="6" t="str">
        <f t="shared" si="12"/>
        <v>CUMPLE</v>
      </c>
      <c r="AC39" s="5">
        <v>206908</v>
      </c>
      <c r="AD39" s="6" t="str">
        <f t="shared" si="13"/>
        <v>CUMPLE</v>
      </c>
    </row>
    <row r="40" spans="1:30" s="7" customFormat="1" x14ac:dyDescent="0.25">
      <c r="A40" s="9" t="s">
        <v>48</v>
      </c>
      <c r="B40" s="4">
        <v>632894</v>
      </c>
      <c r="C40" s="5">
        <v>601000</v>
      </c>
      <c r="D40" s="6" t="str">
        <f t="shared" si="0"/>
        <v>CUMPLE</v>
      </c>
      <c r="E40" s="5">
        <v>632894</v>
      </c>
      <c r="F40" s="6" t="str">
        <f t="shared" si="1"/>
        <v>CUMPLE</v>
      </c>
      <c r="G40" s="5">
        <v>601249</v>
      </c>
      <c r="H40" s="6" t="str">
        <f t="shared" si="2"/>
        <v>CUMPLE</v>
      </c>
      <c r="I40" s="5">
        <v>490000</v>
      </c>
      <c r="J40" s="6" t="str">
        <f t="shared" si="3"/>
        <v>CUMPLE</v>
      </c>
      <c r="K40" s="5">
        <v>625000</v>
      </c>
      <c r="L40" s="6" t="str">
        <f t="shared" si="4"/>
        <v>CUMPLE</v>
      </c>
      <c r="M40" s="5">
        <v>630000</v>
      </c>
      <c r="N40" s="6" t="str">
        <f t="shared" si="5"/>
        <v>CUMPLE</v>
      </c>
      <c r="O40" s="5">
        <v>632894</v>
      </c>
      <c r="P40" s="6" t="str">
        <f t="shared" si="6"/>
        <v>CUMPLE</v>
      </c>
      <c r="Q40" s="5">
        <v>550000</v>
      </c>
      <c r="R40" s="6" t="str">
        <f t="shared" si="7"/>
        <v>CUMPLE</v>
      </c>
      <c r="S40" s="5">
        <v>595384</v>
      </c>
      <c r="T40" s="6" t="str">
        <f t="shared" si="8"/>
        <v>CUMPLE</v>
      </c>
      <c r="U40" s="5">
        <v>632000</v>
      </c>
      <c r="V40" s="6" t="str">
        <f t="shared" si="9"/>
        <v>CUMPLE</v>
      </c>
      <c r="W40" s="5">
        <v>590650</v>
      </c>
      <c r="X40" s="6" t="str">
        <f t="shared" si="10"/>
        <v>CUMPLE</v>
      </c>
      <c r="Y40" s="5">
        <v>612641</v>
      </c>
      <c r="Z40" s="6" t="str">
        <f t="shared" si="11"/>
        <v>CUMPLE</v>
      </c>
      <c r="AA40" s="5">
        <v>550618</v>
      </c>
      <c r="AB40" s="6" t="str">
        <f t="shared" si="12"/>
        <v>CUMPLE</v>
      </c>
      <c r="AC40" s="5">
        <v>632891</v>
      </c>
      <c r="AD40" s="6" t="str">
        <f t="shared" si="13"/>
        <v>CUMPLE</v>
      </c>
    </row>
    <row r="41" spans="1:30" s="7" customFormat="1" x14ac:dyDescent="0.25">
      <c r="A41" s="9" t="s">
        <v>49</v>
      </c>
      <c r="B41" s="4">
        <v>224749</v>
      </c>
      <c r="C41" s="5">
        <v>213000</v>
      </c>
      <c r="D41" s="6" t="str">
        <f t="shared" si="0"/>
        <v>CUMPLE</v>
      </c>
      <c r="E41" s="5">
        <v>224749</v>
      </c>
      <c r="F41" s="6" t="str">
        <f t="shared" si="1"/>
        <v>CUMPLE</v>
      </c>
      <c r="G41" s="5">
        <v>213512</v>
      </c>
      <c r="H41" s="6" t="str">
        <f t="shared" si="2"/>
        <v>CUMPLE</v>
      </c>
      <c r="I41" s="5">
        <v>137000</v>
      </c>
      <c r="J41" s="6" t="str">
        <f t="shared" si="3"/>
        <v>CUMPLE</v>
      </c>
      <c r="K41" s="5">
        <v>218000</v>
      </c>
      <c r="L41" s="6" t="str">
        <f t="shared" si="4"/>
        <v>CUMPLE</v>
      </c>
      <c r="M41" s="5">
        <v>200000</v>
      </c>
      <c r="N41" s="6" t="str">
        <f t="shared" si="5"/>
        <v>CUMPLE</v>
      </c>
      <c r="O41" s="5">
        <v>224749</v>
      </c>
      <c r="P41" s="6" t="str">
        <f t="shared" si="6"/>
        <v>CUMPLE</v>
      </c>
      <c r="Q41" s="5">
        <v>224749</v>
      </c>
      <c r="R41" s="6" t="str">
        <f t="shared" si="7"/>
        <v>CUMPLE</v>
      </c>
      <c r="S41" s="5">
        <v>209458</v>
      </c>
      <c r="T41" s="6" t="str">
        <f t="shared" si="8"/>
        <v>CUMPLE</v>
      </c>
      <c r="U41" s="5">
        <v>224000</v>
      </c>
      <c r="V41" s="6" t="str">
        <f t="shared" si="9"/>
        <v>CUMPLE</v>
      </c>
      <c r="W41" s="5">
        <v>224740</v>
      </c>
      <c r="X41" s="6" t="str">
        <f t="shared" si="10"/>
        <v>CUMPLE</v>
      </c>
      <c r="Y41" s="5">
        <v>217557</v>
      </c>
      <c r="Z41" s="6" t="str">
        <f t="shared" si="11"/>
        <v>CUMPLE</v>
      </c>
      <c r="AA41" s="5">
        <v>195532</v>
      </c>
      <c r="AB41" s="6" t="str">
        <f t="shared" si="12"/>
        <v>CUMPLE</v>
      </c>
      <c r="AC41" s="5">
        <v>224746</v>
      </c>
      <c r="AD41" s="6" t="str">
        <f t="shared" si="13"/>
        <v>CUMPLE</v>
      </c>
    </row>
    <row r="42" spans="1:30" s="7" customFormat="1" x14ac:dyDescent="0.25">
      <c r="A42" s="9" t="s">
        <v>50</v>
      </c>
      <c r="B42" s="4">
        <v>9679460</v>
      </c>
      <c r="C42" s="5">
        <v>9195000</v>
      </c>
      <c r="D42" s="6" t="str">
        <f t="shared" si="0"/>
        <v>CUMPLE</v>
      </c>
      <c r="E42" s="5">
        <v>7679460</v>
      </c>
      <c r="F42" s="6" t="str">
        <f t="shared" si="1"/>
        <v>CUMPLE</v>
      </c>
      <c r="G42" s="5">
        <v>9195487</v>
      </c>
      <c r="H42" s="6" t="str">
        <f t="shared" si="2"/>
        <v>CUMPLE</v>
      </c>
      <c r="I42" s="5">
        <v>7890000</v>
      </c>
      <c r="J42" s="6" t="str">
        <f t="shared" si="3"/>
        <v>CUMPLE</v>
      </c>
      <c r="K42" s="5">
        <v>9487000</v>
      </c>
      <c r="L42" s="6" t="str">
        <f t="shared" si="4"/>
        <v>CUMPLE</v>
      </c>
      <c r="M42" s="5">
        <v>6335000</v>
      </c>
      <c r="N42" s="6" t="str">
        <f t="shared" si="5"/>
        <v>CUMPLE</v>
      </c>
      <c r="O42" s="5">
        <v>8000000</v>
      </c>
      <c r="P42" s="6" t="str">
        <f t="shared" si="6"/>
        <v>CUMPLE</v>
      </c>
      <c r="Q42" s="5">
        <v>8500000</v>
      </c>
      <c r="R42" s="6" t="str">
        <f t="shared" si="7"/>
        <v>CUMPLE</v>
      </c>
      <c r="S42" s="5">
        <v>9020931</v>
      </c>
      <c r="T42" s="6" t="str">
        <f t="shared" si="8"/>
        <v>CUMPLE</v>
      </c>
      <c r="U42" s="5">
        <v>9000000</v>
      </c>
      <c r="V42" s="6" t="str">
        <f t="shared" si="9"/>
        <v>CUMPLE</v>
      </c>
      <c r="W42" s="5">
        <v>9370400</v>
      </c>
      <c r="X42" s="6" t="str">
        <f t="shared" si="10"/>
        <v>CUMPLE</v>
      </c>
      <c r="Y42" s="5">
        <v>9369717</v>
      </c>
      <c r="Z42" s="6" t="str">
        <f t="shared" si="11"/>
        <v>CUMPLE</v>
      </c>
      <c r="AA42" s="5">
        <v>8421130</v>
      </c>
      <c r="AB42" s="6" t="str">
        <f t="shared" si="12"/>
        <v>CUMPLE</v>
      </c>
      <c r="AC42" s="5">
        <v>9679457</v>
      </c>
      <c r="AD42" s="6" t="str">
        <f t="shared" si="13"/>
        <v>CUMPLE</v>
      </c>
    </row>
    <row r="43" spans="1:30" s="7" customFormat="1" x14ac:dyDescent="0.25">
      <c r="A43" s="9" t="s">
        <v>51</v>
      </c>
      <c r="B43" s="4">
        <v>20606794</v>
      </c>
      <c r="C43" s="5">
        <v>19576000</v>
      </c>
      <c r="D43" s="6" t="str">
        <f t="shared" si="0"/>
        <v>CUMPLE</v>
      </c>
      <c r="E43" s="5">
        <v>15606794</v>
      </c>
      <c r="F43" s="6" t="str">
        <f t="shared" si="1"/>
        <v>CUMPLE</v>
      </c>
      <c r="G43" s="5">
        <v>19576454</v>
      </c>
      <c r="H43" s="6" t="str">
        <f t="shared" si="2"/>
        <v>CUMPLE</v>
      </c>
      <c r="I43" s="5">
        <v>16400000</v>
      </c>
      <c r="J43" s="6" t="str">
        <f t="shared" si="3"/>
        <v>CUMPLE</v>
      </c>
      <c r="K43" s="5">
        <v>18989000</v>
      </c>
      <c r="L43" s="6" t="str">
        <f t="shared" si="4"/>
        <v>CUMPLE</v>
      </c>
      <c r="M43" s="5">
        <v>12196000</v>
      </c>
      <c r="N43" s="6" t="str">
        <f t="shared" si="5"/>
        <v>CUMPLE</v>
      </c>
      <c r="O43" s="5">
        <v>15500000</v>
      </c>
      <c r="P43" s="6" t="str">
        <f t="shared" si="6"/>
        <v>CUMPLE</v>
      </c>
      <c r="Q43" s="5">
        <v>18500000</v>
      </c>
      <c r="R43" s="6" t="str">
        <f t="shared" si="7"/>
        <v>CUMPLE</v>
      </c>
      <c r="S43" s="5">
        <v>19204840</v>
      </c>
      <c r="T43" s="6" t="str">
        <f t="shared" si="8"/>
        <v>CUMPLE</v>
      </c>
      <c r="U43" s="5">
        <v>19000000</v>
      </c>
      <c r="V43" s="6" t="str">
        <f t="shared" si="9"/>
        <v>CUMPLE</v>
      </c>
      <c r="W43" s="5">
        <v>19900000</v>
      </c>
      <c r="X43" s="6" t="str">
        <f t="shared" si="10"/>
        <v>CUMPLE</v>
      </c>
      <c r="Y43" s="5">
        <v>19947377</v>
      </c>
      <c r="Z43" s="6" t="str">
        <f t="shared" si="11"/>
        <v>CUMPLE</v>
      </c>
      <c r="AA43" s="5">
        <v>17927911</v>
      </c>
      <c r="AB43" s="6" t="str">
        <f t="shared" si="12"/>
        <v>CUMPLE</v>
      </c>
      <c r="AC43" s="5">
        <v>14019000</v>
      </c>
      <c r="AD43" s="6" t="str">
        <f t="shared" si="13"/>
        <v>CUMPLE</v>
      </c>
    </row>
    <row r="44" spans="1:30" s="7" customFormat="1" x14ac:dyDescent="0.25">
      <c r="A44" s="9" t="s">
        <v>52</v>
      </c>
      <c r="B44" s="4">
        <v>754902</v>
      </c>
      <c r="C44" s="5">
        <v>717000</v>
      </c>
      <c r="D44" s="6" t="str">
        <f t="shared" si="0"/>
        <v>CUMPLE</v>
      </c>
      <c r="E44" s="5">
        <v>754902</v>
      </c>
      <c r="F44" s="6" t="str">
        <f t="shared" si="1"/>
        <v>CUMPLE</v>
      </c>
      <c r="G44" s="5">
        <v>717157</v>
      </c>
      <c r="H44" s="6" t="str">
        <f t="shared" si="2"/>
        <v>CUMPLE</v>
      </c>
      <c r="I44" s="5">
        <v>754000</v>
      </c>
      <c r="J44" s="6" t="str">
        <f t="shared" si="3"/>
        <v>CUMPLE</v>
      </c>
      <c r="K44" s="5">
        <v>745000</v>
      </c>
      <c r="L44" s="6" t="str">
        <f t="shared" si="4"/>
        <v>CUMPLE</v>
      </c>
      <c r="M44" s="5">
        <v>694000</v>
      </c>
      <c r="N44" s="6" t="str">
        <f t="shared" si="5"/>
        <v>CUMPLE</v>
      </c>
      <c r="O44" s="5">
        <v>754902</v>
      </c>
      <c r="P44" s="6" t="str">
        <f t="shared" si="6"/>
        <v>CUMPLE</v>
      </c>
      <c r="Q44" s="5">
        <v>754902</v>
      </c>
      <c r="R44" s="6" t="str">
        <f t="shared" si="7"/>
        <v>CUMPLE</v>
      </c>
      <c r="S44" s="5">
        <v>703543</v>
      </c>
      <c r="T44" s="6" t="str">
        <f t="shared" si="8"/>
        <v>CUMPLE</v>
      </c>
      <c r="U44" s="5">
        <v>754000</v>
      </c>
      <c r="V44" s="6" t="str">
        <f t="shared" si="9"/>
        <v>CUMPLE</v>
      </c>
      <c r="W44" s="5">
        <v>750000</v>
      </c>
      <c r="X44" s="6" t="str">
        <f t="shared" si="10"/>
        <v>CUMPLE</v>
      </c>
      <c r="Y44" s="5">
        <v>730745</v>
      </c>
      <c r="Z44" s="6" t="str">
        <f t="shared" si="11"/>
        <v>CUMPLE</v>
      </c>
      <c r="AA44" s="5">
        <v>656765</v>
      </c>
      <c r="AB44" s="6" t="str">
        <f t="shared" si="12"/>
        <v>CUMPLE</v>
      </c>
      <c r="AC44" s="5">
        <v>754899</v>
      </c>
      <c r="AD44" s="6" t="str">
        <f t="shared" si="13"/>
        <v>CUMPLE</v>
      </c>
    </row>
    <row r="45" spans="1:30" s="7" customFormat="1" x14ac:dyDescent="0.25">
      <c r="A45" s="9" t="s">
        <v>53</v>
      </c>
      <c r="B45" s="4">
        <v>2403800</v>
      </c>
      <c r="C45" s="5">
        <v>2283000</v>
      </c>
      <c r="D45" s="6" t="str">
        <f t="shared" si="0"/>
        <v>CUMPLE</v>
      </c>
      <c r="E45" s="5">
        <v>2403800</v>
      </c>
      <c r="F45" s="6" t="str">
        <f t="shared" si="1"/>
        <v>CUMPLE</v>
      </c>
      <c r="G45" s="5">
        <v>2283610</v>
      </c>
      <c r="H45" s="6" t="str">
        <f t="shared" si="2"/>
        <v>CUMPLE</v>
      </c>
      <c r="I45" s="5">
        <v>1890000</v>
      </c>
      <c r="J45" s="6" t="str">
        <f t="shared" si="3"/>
        <v>CUMPLE</v>
      </c>
      <c r="K45" s="5">
        <v>2300000</v>
      </c>
      <c r="L45" s="6" t="str">
        <f t="shared" si="4"/>
        <v>CUMPLE</v>
      </c>
      <c r="M45" s="5">
        <v>2315000</v>
      </c>
      <c r="N45" s="6" t="str">
        <f t="shared" si="5"/>
        <v>CUMPLE</v>
      </c>
      <c r="O45" s="5">
        <v>2100000</v>
      </c>
      <c r="P45" s="6" t="str">
        <f t="shared" si="6"/>
        <v>CUMPLE</v>
      </c>
      <c r="Q45" s="5">
        <v>1850000</v>
      </c>
      <c r="R45" s="6" t="str">
        <f t="shared" si="7"/>
        <v>CUMPLE</v>
      </c>
      <c r="S45" s="5">
        <v>2240260</v>
      </c>
      <c r="T45" s="6" t="str">
        <f t="shared" si="8"/>
        <v>CUMPLE</v>
      </c>
      <c r="U45" s="5">
        <v>2100000</v>
      </c>
      <c r="V45" s="6" t="str">
        <f t="shared" si="9"/>
        <v>CUMPLE</v>
      </c>
      <c r="W45" s="5">
        <v>2400800</v>
      </c>
      <c r="X45" s="6" t="str">
        <f t="shared" si="10"/>
        <v>CUMPLE</v>
      </c>
      <c r="Y45" s="5">
        <v>2326878</v>
      </c>
      <c r="Z45" s="6" t="str">
        <f t="shared" si="11"/>
        <v>CUMPLE</v>
      </c>
      <c r="AA45" s="5">
        <v>2091306</v>
      </c>
      <c r="AB45" s="6" t="str">
        <f t="shared" si="12"/>
        <v>CUMPLE</v>
      </c>
      <c r="AC45" s="5">
        <v>2403797</v>
      </c>
      <c r="AD45" s="6" t="str">
        <f t="shared" si="13"/>
        <v>CUMPLE</v>
      </c>
    </row>
    <row r="46" spans="1:30" s="7" customFormat="1" x14ac:dyDescent="0.25">
      <c r="A46" s="9" t="s">
        <v>54</v>
      </c>
      <c r="B46" s="4">
        <v>2237200</v>
      </c>
      <c r="C46" s="5">
        <v>2125000</v>
      </c>
      <c r="D46" s="6" t="str">
        <f t="shared" si="0"/>
        <v>CUMPLE</v>
      </c>
      <c r="E46" s="5">
        <v>2237200</v>
      </c>
      <c r="F46" s="6" t="str">
        <f t="shared" si="1"/>
        <v>CUMPLE</v>
      </c>
      <c r="G46" s="5">
        <v>2125340</v>
      </c>
      <c r="H46" s="6" t="str">
        <f t="shared" si="2"/>
        <v>CUMPLE</v>
      </c>
      <c r="I46" s="5">
        <v>1600000</v>
      </c>
      <c r="J46" s="6" t="str">
        <f t="shared" si="3"/>
        <v>CUMPLE</v>
      </c>
      <c r="K46" s="5">
        <v>2185000</v>
      </c>
      <c r="L46" s="6" t="str">
        <f t="shared" si="4"/>
        <v>CUMPLE</v>
      </c>
      <c r="M46" s="5">
        <v>667000</v>
      </c>
      <c r="N46" s="6" t="str">
        <f t="shared" si="5"/>
        <v>CUMPLE</v>
      </c>
      <c r="O46" s="5">
        <v>1900000</v>
      </c>
      <c r="P46" s="6" t="str">
        <f t="shared" si="6"/>
        <v>CUMPLE</v>
      </c>
      <c r="Q46" s="5">
        <v>2125000</v>
      </c>
      <c r="R46" s="6" t="str">
        <f t="shared" si="7"/>
        <v>CUMPLE</v>
      </c>
      <c r="S46" s="5">
        <v>2084995</v>
      </c>
      <c r="T46" s="6" t="str">
        <f t="shared" si="8"/>
        <v>CUMPLE</v>
      </c>
      <c r="U46" s="5">
        <v>2100000</v>
      </c>
      <c r="V46" s="6" t="str">
        <f t="shared" si="9"/>
        <v>CUMPLE</v>
      </c>
      <c r="W46" s="5">
        <v>2230200</v>
      </c>
      <c r="X46" s="6" t="str">
        <f t="shared" si="10"/>
        <v>CUMPLE</v>
      </c>
      <c r="Y46" s="5">
        <v>2165610</v>
      </c>
      <c r="Z46" s="6" t="str">
        <f t="shared" si="11"/>
        <v>CUMPLE</v>
      </c>
      <c r="AA46" s="5">
        <v>1946364</v>
      </c>
      <c r="AB46" s="6" t="str">
        <f t="shared" si="12"/>
        <v>CUMPLE</v>
      </c>
      <c r="AC46" s="5">
        <v>2237197</v>
      </c>
      <c r="AD46" s="6" t="str">
        <f t="shared" si="13"/>
        <v>CUMPLE</v>
      </c>
    </row>
    <row r="47" spans="1:30" s="7" customFormat="1" x14ac:dyDescent="0.25">
      <c r="A47" s="9" t="s">
        <v>55</v>
      </c>
      <c r="B47" s="4">
        <v>4161131</v>
      </c>
      <c r="C47" s="5">
        <v>3953000</v>
      </c>
      <c r="D47" s="6" t="str">
        <f t="shared" si="0"/>
        <v>CUMPLE</v>
      </c>
      <c r="E47" s="5">
        <v>4161131</v>
      </c>
      <c r="F47" s="6" t="str">
        <f t="shared" si="1"/>
        <v>CUMPLE</v>
      </c>
      <c r="G47" s="5">
        <v>3953074</v>
      </c>
      <c r="H47" s="6" t="str">
        <f t="shared" si="2"/>
        <v>CUMPLE</v>
      </c>
      <c r="I47" s="5">
        <v>4160000</v>
      </c>
      <c r="J47" s="6" t="str">
        <f t="shared" si="3"/>
        <v>CUMPLE</v>
      </c>
      <c r="K47" s="5">
        <v>4085000</v>
      </c>
      <c r="L47" s="6" t="str">
        <f t="shared" si="4"/>
        <v>CUMPLE</v>
      </c>
      <c r="M47" s="5">
        <v>3300000</v>
      </c>
      <c r="N47" s="6" t="str">
        <f t="shared" si="5"/>
        <v>CUMPLE</v>
      </c>
      <c r="O47" s="5">
        <v>3900000</v>
      </c>
      <c r="P47" s="6" t="str">
        <f t="shared" si="6"/>
        <v>CUMPLE</v>
      </c>
      <c r="Q47" s="5">
        <v>3500000</v>
      </c>
      <c r="R47" s="6" t="str">
        <f t="shared" si="7"/>
        <v>CUMPLE</v>
      </c>
      <c r="S47" s="5">
        <v>3878034</v>
      </c>
      <c r="T47" s="6" t="str">
        <f t="shared" si="8"/>
        <v>CUMPLE</v>
      </c>
      <c r="U47" s="5">
        <v>4000000</v>
      </c>
      <c r="V47" s="6" t="str">
        <f t="shared" si="9"/>
        <v>CUMPLE</v>
      </c>
      <c r="W47" s="5">
        <v>4160130</v>
      </c>
      <c r="X47" s="6" t="str">
        <f t="shared" si="10"/>
        <v>CUMPLE</v>
      </c>
      <c r="Y47" s="5">
        <v>4027975</v>
      </c>
      <c r="Z47" s="6" t="str">
        <f t="shared" si="11"/>
        <v>CUMPLE</v>
      </c>
      <c r="AA47" s="5">
        <v>3620184</v>
      </c>
      <c r="AB47" s="6" t="str">
        <f t="shared" si="12"/>
        <v>CUMPLE</v>
      </c>
      <c r="AC47" s="5">
        <v>4161128</v>
      </c>
      <c r="AD47" s="6" t="str">
        <f t="shared" si="13"/>
        <v>CUMPLE</v>
      </c>
    </row>
    <row r="48" spans="1:30" s="7" customFormat="1" x14ac:dyDescent="0.25">
      <c r="A48" s="9" t="s">
        <v>56</v>
      </c>
      <c r="B48" s="4">
        <v>11067000</v>
      </c>
      <c r="C48" s="5">
        <v>10513000</v>
      </c>
      <c r="D48" s="6" t="str">
        <f t="shared" si="0"/>
        <v>CUMPLE</v>
      </c>
      <c r="E48" s="5">
        <v>10067000</v>
      </c>
      <c r="F48" s="6" t="str">
        <f t="shared" si="1"/>
        <v>CUMPLE</v>
      </c>
      <c r="G48" s="5">
        <v>10513650</v>
      </c>
      <c r="H48" s="6" t="str">
        <f t="shared" si="2"/>
        <v>CUMPLE</v>
      </c>
      <c r="I48" s="5">
        <v>7700000</v>
      </c>
      <c r="J48" s="6" t="str">
        <f t="shared" si="3"/>
        <v>CUMPLE</v>
      </c>
      <c r="K48" s="5">
        <v>10980000</v>
      </c>
      <c r="L48" s="6" t="str">
        <f t="shared" si="4"/>
        <v>CUMPLE</v>
      </c>
      <c r="M48" s="5">
        <v>8984000</v>
      </c>
      <c r="N48" s="6" t="str">
        <f t="shared" si="5"/>
        <v>CUMPLE</v>
      </c>
      <c r="O48" s="5">
        <v>9380000</v>
      </c>
      <c r="P48" s="6" t="str">
        <f t="shared" si="6"/>
        <v>CUMPLE</v>
      </c>
      <c r="Q48" s="5">
        <v>10500000</v>
      </c>
      <c r="R48" s="6" t="str">
        <f t="shared" si="7"/>
        <v>CUMPLE</v>
      </c>
      <c r="S48" s="5">
        <v>10314072</v>
      </c>
      <c r="T48" s="6" t="str">
        <f t="shared" si="8"/>
        <v>CUMPLE</v>
      </c>
      <c r="U48" s="5">
        <v>10900000</v>
      </c>
      <c r="V48" s="6" t="str">
        <f t="shared" si="9"/>
        <v>CUMPLE</v>
      </c>
      <c r="W48" s="5">
        <v>11000000</v>
      </c>
      <c r="X48" s="6" t="str">
        <f t="shared" si="10"/>
        <v>CUMPLE</v>
      </c>
      <c r="Y48" s="5">
        <v>10712856</v>
      </c>
      <c r="Z48" s="6" t="str">
        <f t="shared" si="11"/>
        <v>CUMPLE</v>
      </c>
      <c r="AA48" s="5">
        <v>9628290</v>
      </c>
      <c r="AB48" s="6" t="str">
        <f t="shared" si="12"/>
        <v>CUMPLE</v>
      </c>
      <c r="AC48" s="5">
        <v>11066997</v>
      </c>
      <c r="AD48" s="6" t="str">
        <f t="shared" si="13"/>
        <v>CUMPLE</v>
      </c>
    </row>
    <row r="49" spans="1:30" s="7" customFormat="1" x14ac:dyDescent="0.25">
      <c r="A49" s="9" t="s">
        <v>57</v>
      </c>
      <c r="B49" s="4">
        <v>647168</v>
      </c>
      <c r="C49" s="5">
        <v>614000</v>
      </c>
      <c r="D49" s="6" t="str">
        <f t="shared" si="0"/>
        <v>CUMPLE</v>
      </c>
      <c r="E49" s="5">
        <v>647168</v>
      </c>
      <c r="F49" s="6" t="str">
        <f t="shared" si="1"/>
        <v>CUMPLE</v>
      </c>
      <c r="G49" s="5">
        <v>614810</v>
      </c>
      <c r="H49" s="6" t="str">
        <f t="shared" si="2"/>
        <v>CUMPLE</v>
      </c>
      <c r="I49" s="5">
        <v>645000</v>
      </c>
      <c r="J49" s="6" t="str">
        <f t="shared" si="3"/>
        <v>CUMPLE</v>
      </c>
      <c r="K49" s="5">
        <v>630000</v>
      </c>
      <c r="L49" s="6" t="str">
        <f t="shared" si="4"/>
        <v>CUMPLE</v>
      </c>
      <c r="M49" s="5">
        <v>647000</v>
      </c>
      <c r="N49" s="6" t="str">
        <f t="shared" si="5"/>
        <v>CUMPLE</v>
      </c>
      <c r="O49" s="5">
        <v>647168</v>
      </c>
      <c r="P49" s="6" t="str">
        <f t="shared" si="6"/>
        <v>CUMPLE</v>
      </c>
      <c r="Q49" s="5">
        <v>647168</v>
      </c>
      <c r="R49" s="6" t="str">
        <f t="shared" si="7"/>
        <v>CUMPLE</v>
      </c>
      <c r="S49" s="5">
        <v>603138</v>
      </c>
      <c r="T49" s="6" t="str">
        <f t="shared" si="8"/>
        <v>CUMPLE</v>
      </c>
      <c r="U49" s="5">
        <v>640000</v>
      </c>
      <c r="V49" s="6" t="str">
        <f t="shared" si="9"/>
        <v>CUMPLE</v>
      </c>
      <c r="W49" s="5">
        <v>640160</v>
      </c>
      <c r="X49" s="6" t="str">
        <f t="shared" si="10"/>
        <v>CUMPLE</v>
      </c>
      <c r="Y49" s="5">
        <v>626459</v>
      </c>
      <c r="Z49" s="6" t="str">
        <f t="shared" si="11"/>
        <v>CUMPLE</v>
      </c>
      <c r="AA49" s="5">
        <v>563036</v>
      </c>
      <c r="AB49" s="6" t="str">
        <f t="shared" si="12"/>
        <v>CUMPLE</v>
      </c>
      <c r="AC49" s="5">
        <v>647165</v>
      </c>
      <c r="AD49" s="6" t="str">
        <f t="shared" si="13"/>
        <v>CUMPLE</v>
      </c>
    </row>
    <row r="50" spans="1:30" s="7" customFormat="1" x14ac:dyDescent="0.25">
      <c r="A50" s="9" t="s">
        <v>58</v>
      </c>
      <c r="B50" s="4">
        <v>1397516</v>
      </c>
      <c r="C50" s="5">
        <v>1327000</v>
      </c>
      <c r="D50" s="6" t="str">
        <f t="shared" si="0"/>
        <v>CUMPLE</v>
      </c>
      <c r="E50" s="5">
        <v>1397516</v>
      </c>
      <c r="F50" s="6" t="str">
        <f t="shared" si="1"/>
        <v>CUMPLE</v>
      </c>
      <c r="G50" s="5">
        <v>1327640</v>
      </c>
      <c r="H50" s="6" t="str">
        <f t="shared" si="2"/>
        <v>CUMPLE</v>
      </c>
      <c r="I50" s="5">
        <v>1390000</v>
      </c>
      <c r="J50" s="6" t="str">
        <f t="shared" si="3"/>
        <v>CUMPLE</v>
      </c>
      <c r="K50" s="5">
        <v>1287000</v>
      </c>
      <c r="L50" s="6" t="str">
        <f t="shared" si="4"/>
        <v>CUMPLE</v>
      </c>
      <c r="M50" s="5">
        <v>1390000</v>
      </c>
      <c r="N50" s="6" t="str">
        <f t="shared" si="5"/>
        <v>CUMPLE</v>
      </c>
      <c r="O50" s="5">
        <v>1397516</v>
      </c>
      <c r="P50" s="6" t="str">
        <f t="shared" si="6"/>
        <v>CUMPLE</v>
      </c>
      <c r="Q50" s="5">
        <v>1100000</v>
      </c>
      <c r="R50" s="6" t="str">
        <f t="shared" si="7"/>
        <v>CUMPLE</v>
      </c>
      <c r="S50" s="5">
        <v>1302438</v>
      </c>
      <c r="T50" s="6" t="str">
        <f t="shared" si="8"/>
        <v>CUMPLE</v>
      </c>
      <c r="U50" s="5">
        <v>1390000</v>
      </c>
      <c r="V50" s="6" t="str">
        <f t="shared" si="9"/>
        <v>CUMPLE</v>
      </c>
      <c r="W50" s="5">
        <v>1390500</v>
      </c>
      <c r="X50" s="6" t="str">
        <f t="shared" si="10"/>
        <v>CUMPLE</v>
      </c>
      <c r="Y50" s="5">
        <v>1352795</v>
      </c>
      <c r="Z50" s="6" t="str">
        <f t="shared" si="11"/>
        <v>CUMPLE</v>
      </c>
      <c r="AA50" s="5">
        <v>1215839</v>
      </c>
      <c r="AB50" s="6" t="str">
        <f t="shared" si="12"/>
        <v>CUMPLE</v>
      </c>
      <c r="AC50" s="5">
        <v>1397513</v>
      </c>
      <c r="AD50" s="6" t="str">
        <f t="shared" si="13"/>
        <v>CUMPLE</v>
      </c>
    </row>
    <row r="51" spans="1:30" s="7" customFormat="1" x14ac:dyDescent="0.25">
      <c r="A51" s="9" t="s">
        <v>59</v>
      </c>
      <c r="B51" s="4">
        <v>5325647</v>
      </c>
      <c r="C51" s="5">
        <v>5059000</v>
      </c>
      <c r="D51" s="6" t="str">
        <f t="shared" si="0"/>
        <v>CUMPLE</v>
      </c>
      <c r="E51" s="5">
        <v>4325647</v>
      </c>
      <c r="F51" s="6" t="str">
        <f t="shared" si="1"/>
        <v>CUMPLE</v>
      </c>
      <c r="G51" s="5">
        <v>5059365</v>
      </c>
      <c r="H51" s="6" t="str">
        <f t="shared" si="2"/>
        <v>CUMPLE</v>
      </c>
      <c r="I51" s="5">
        <v>5320000</v>
      </c>
      <c r="J51" s="6" t="str">
        <f t="shared" si="3"/>
        <v>CUMPLE</v>
      </c>
      <c r="K51" s="5">
        <v>5225000</v>
      </c>
      <c r="L51" s="6" t="str">
        <f t="shared" si="4"/>
        <v>CUMPLE</v>
      </c>
      <c r="M51" s="5">
        <v>3130000</v>
      </c>
      <c r="N51" s="6" t="str">
        <f t="shared" si="5"/>
        <v>CUMPLE</v>
      </c>
      <c r="O51" s="5">
        <v>4400000</v>
      </c>
      <c r="P51" s="6" t="str">
        <f t="shared" si="6"/>
        <v>CUMPLE</v>
      </c>
      <c r="Q51" s="5">
        <v>4500000</v>
      </c>
      <c r="R51" s="6" t="str">
        <f t="shared" si="7"/>
        <v>CUMPLE</v>
      </c>
      <c r="S51" s="5">
        <v>4963324</v>
      </c>
      <c r="T51" s="6" t="str">
        <f t="shared" si="8"/>
        <v>CUMPLE</v>
      </c>
      <c r="U51" s="5">
        <v>5100000</v>
      </c>
      <c r="V51" s="6" t="str">
        <f t="shared" si="9"/>
        <v>CUMPLE</v>
      </c>
      <c r="W51" s="5">
        <v>5320600</v>
      </c>
      <c r="X51" s="6" t="str">
        <f t="shared" si="10"/>
        <v>CUMPLE</v>
      </c>
      <c r="Y51" s="5">
        <v>5155226</v>
      </c>
      <c r="Z51" s="6" t="str">
        <f t="shared" si="11"/>
        <v>CUMPLE</v>
      </c>
      <c r="AA51" s="5">
        <v>4633313</v>
      </c>
      <c r="AB51" s="6" t="str">
        <f t="shared" si="12"/>
        <v>CUMPLE</v>
      </c>
      <c r="AC51" s="5">
        <v>5325644</v>
      </c>
      <c r="AD51" s="6" t="str">
        <f t="shared" si="13"/>
        <v>CUMPLE</v>
      </c>
    </row>
    <row r="52" spans="1:30" s="7" customFormat="1" x14ac:dyDescent="0.25">
      <c r="A52" s="9" t="s">
        <v>60</v>
      </c>
      <c r="B52" s="4">
        <v>70279</v>
      </c>
      <c r="C52" s="5">
        <v>66000</v>
      </c>
      <c r="D52" s="6" t="str">
        <f t="shared" si="0"/>
        <v>CUMPLE</v>
      </c>
      <c r="E52" s="5">
        <v>70279</v>
      </c>
      <c r="F52" s="6" t="str">
        <f t="shared" si="1"/>
        <v>CUMPLE</v>
      </c>
      <c r="G52" s="5">
        <v>66765</v>
      </c>
      <c r="H52" s="6" t="str">
        <f t="shared" si="2"/>
        <v>CUMPLE</v>
      </c>
      <c r="I52" s="5">
        <v>70000</v>
      </c>
      <c r="J52" s="6" t="str">
        <f t="shared" si="3"/>
        <v>CUMPLE</v>
      </c>
      <c r="K52" s="5">
        <v>68900</v>
      </c>
      <c r="L52" s="6" t="str">
        <f t="shared" si="4"/>
        <v>CUMPLE</v>
      </c>
      <c r="M52" s="5">
        <v>70000</v>
      </c>
      <c r="N52" s="6" t="str">
        <f t="shared" si="5"/>
        <v>CUMPLE</v>
      </c>
      <c r="O52" s="5">
        <v>70279</v>
      </c>
      <c r="P52" s="6" t="str">
        <f t="shared" si="6"/>
        <v>CUMPLE</v>
      </c>
      <c r="Q52" s="5">
        <v>70279</v>
      </c>
      <c r="R52" s="6" t="str">
        <f t="shared" si="7"/>
        <v>CUMPLE</v>
      </c>
      <c r="S52" s="5">
        <v>65497</v>
      </c>
      <c r="T52" s="6" t="str">
        <f t="shared" si="8"/>
        <v>CUMPLE</v>
      </c>
      <c r="U52" s="5">
        <v>70000</v>
      </c>
      <c r="V52" s="6" t="str">
        <f t="shared" si="9"/>
        <v>CUMPLE</v>
      </c>
      <c r="W52" s="5">
        <v>70270</v>
      </c>
      <c r="X52" s="6" t="str">
        <f t="shared" si="10"/>
        <v>CUMPLE</v>
      </c>
      <c r="Y52" s="5">
        <v>68030</v>
      </c>
      <c r="Z52" s="6" t="str">
        <f t="shared" si="11"/>
        <v>CUMPLE</v>
      </c>
      <c r="AA52" s="5">
        <v>61143</v>
      </c>
      <c r="AB52" s="6" t="str">
        <f t="shared" si="12"/>
        <v>CUMPLE</v>
      </c>
      <c r="AC52" s="5">
        <v>70276</v>
      </c>
      <c r="AD52" s="6" t="str">
        <f t="shared" si="13"/>
        <v>CUMPLE</v>
      </c>
    </row>
    <row r="53" spans="1:30" s="7" customFormat="1" x14ac:dyDescent="0.25">
      <c r="A53" s="9" t="s">
        <v>61</v>
      </c>
      <c r="B53" s="4">
        <v>746406</v>
      </c>
      <c r="C53" s="5">
        <v>709000</v>
      </c>
      <c r="D53" s="6" t="str">
        <f t="shared" si="0"/>
        <v>CUMPLE</v>
      </c>
      <c r="E53" s="5">
        <v>746406</v>
      </c>
      <c r="F53" s="6" t="str">
        <f t="shared" si="1"/>
        <v>CUMPLE</v>
      </c>
      <c r="G53" s="5">
        <v>709086</v>
      </c>
      <c r="H53" s="6" t="str">
        <f t="shared" si="2"/>
        <v>CUMPLE</v>
      </c>
      <c r="I53" s="5">
        <v>745000</v>
      </c>
      <c r="J53" s="6" t="str">
        <f t="shared" si="3"/>
        <v>CUMPLE</v>
      </c>
      <c r="K53" s="5">
        <v>738000</v>
      </c>
      <c r="L53" s="6" t="str">
        <f t="shared" si="4"/>
        <v>CUMPLE</v>
      </c>
      <c r="M53" s="5">
        <v>635000</v>
      </c>
      <c r="N53" s="6" t="str">
        <f t="shared" si="5"/>
        <v>CUMPLE</v>
      </c>
      <c r="O53" s="5">
        <v>746406</v>
      </c>
      <c r="P53" s="6" t="str">
        <f t="shared" si="6"/>
        <v>CUMPLE</v>
      </c>
      <c r="Q53" s="5">
        <v>746406</v>
      </c>
      <c r="R53" s="6" t="str">
        <f t="shared" si="7"/>
        <v>CUMPLE</v>
      </c>
      <c r="S53" s="5">
        <v>695625</v>
      </c>
      <c r="T53" s="6" t="str">
        <f t="shared" si="8"/>
        <v>CUMPLE</v>
      </c>
      <c r="U53" s="5">
        <v>746000</v>
      </c>
      <c r="V53" s="6" t="str">
        <f t="shared" si="9"/>
        <v>CUMPLE</v>
      </c>
      <c r="W53" s="5">
        <v>746400</v>
      </c>
      <c r="X53" s="6" t="str">
        <f t="shared" si="10"/>
        <v>CUMPLE</v>
      </c>
      <c r="Y53" s="5">
        <v>722521</v>
      </c>
      <c r="Z53" s="6" t="str">
        <f t="shared" si="11"/>
        <v>CUMPLE</v>
      </c>
      <c r="AA53" s="5">
        <v>649373</v>
      </c>
      <c r="AB53" s="6" t="str">
        <f t="shared" si="12"/>
        <v>CUMPLE</v>
      </c>
      <c r="AC53" s="5">
        <v>746403</v>
      </c>
      <c r="AD53" s="6" t="str">
        <f t="shared" si="13"/>
        <v>CUMPLE</v>
      </c>
    </row>
    <row r="54" spans="1:30" s="7" customFormat="1" x14ac:dyDescent="0.25">
      <c r="A54" s="9" t="s">
        <v>62</v>
      </c>
      <c r="B54" s="4">
        <v>683385</v>
      </c>
      <c r="C54" s="5">
        <v>649000</v>
      </c>
      <c r="D54" s="6" t="str">
        <f t="shared" si="0"/>
        <v>CUMPLE</v>
      </c>
      <c r="E54" s="5">
        <v>683385</v>
      </c>
      <c r="F54" s="6" t="str">
        <f t="shared" si="1"/>
        <v>CUMPLE</v>
      </c>
      <c r="G54" s="5">
        <v>649216</v>
      </c>
      <c r="H54" s="6" t="str">
        <f t="shared" si="2"/>
        <v>CUMPLE</v>
      </c>
      <c r="I54" s="5">
        <v>683000</v>
      </c>
      <c r="J54" s="6" t="str">
        <f t="shared" si="3"/>
        <v>CUMPLE</v>
      </c>
      <c r="K54" s="5">
        <v>678000</v>
      </c>
      <c r="L54" s="6" t="str">
        <f t="shared" si="4"/>
        <v>CUMPLE</v>
      </c>
      <c r="M54" s="5">
        <v>646000</v>
      </c>
      <c r="N54" s="6" t="str">
        <f t="shared" si="5"/>
        <v>CUMPLE</v>
      </c>
      <c r="O54" s="5">
        <v>683385</v>
      </c>
      <c r="P54" s="6" t="str">
        <f t="shared" si="6"/>
        <v>CUMPLE</v>
      </c>
      <c r="Q54" s="5">
        <v>683385</v>
      </c>
      <c r="R54" s="6" t="str">
        <f t="shared" si="7"/>
        <v>CUMPLE</v>
      </c>
      <c r="S54" s="5">
        <v>636891</v>
      </c>
      <c r="T54" s="6" t="str">
        <f t="shared" si="8"/>
        <v>CUMPLE</v>
      </c>
      <c r="U54" s="5">
        <v>683000</v>
      </c>
      <c r="V54" s="6" t="str">
        <f t="shared" si="9"/>
        <v>CUMPLE</v>
      </c>
      <c r="W54" s="5">
        <v>680300</v>
      </c>
      <c r="X54" s="6" t="str">
        <f t="shared" si="10"/>
        <v>CUMPLE</v>
      </c>
      <c r="Y54" s="5">
        <v>661517</v>
      </c>
      <c r="Z54" s="6" t="str">
        <f t="shared" si="11"/>
        <v>CUMPLE</v>
      </c>
      <c r="AA54" s="5">
        <v>594545</v>
      </c>
      <c r="AB54" s="6" t="str">
        <f t="shared" si="12"/>
        <v>CUMPLE</v>
      </c>
      <c r="AC54" s="5">
        <v>683382</v>
      </c>
      <c r="AD54" s="6" t="str">
        <f t="shared" si="13"/>
        <v>CUMPLE</v>
      </c>
    </row>
    <row r="55" spans="1:30" s="7" customFormat="1" x14ac:dyDescent="0.25">
      <c r="A55" s="9" t="s">
        <v>63</v>
      </c>
      <c r="B55" s="4">
        <v>545714</v>
      </c>
      <c r="C55" s="5">
        <v>518000</v>
      </c>
      <c r="D55" s="6" t="str">
        <f t="shared" si="0"/>
        <v>CUMPLE</v>
      </c>
      <c r="E55" s="5">
        <v>545714</v>
      </c>
      <c r="F55" s="6" t="str">
        <f t="shared" si="1"/>
        <v>CUMPLE</v>
      </c>
      <c r="G55" s="5">
        <v>518428</v>
      </c>
      <c r="H55" s="6" t="str">
        <f t="shared" si="2"/>
        <v>CUMPLE</v>
      </c>
      <c r="I55" s="5">
        <v>545000</v>
      </c>
      <c r="J55" s="6" t="str">
        <f t="shared" si="3"/>
        <v>CUMPLE</v>
      </c>
      <c r="K55" s="5">
        <v>542000</v>
      </c>
      <c r="L55" s="6" t="str">
        <f t="shared" si="4"/>
        <v>CUMPLE</v>
      </c>
      <c r="M55" s="5">
        <v>277000</v>
      </c>
      <c r="N55" s="6" t="str">
        <f t="shared" si="5"/>
        <v>CUMPLE</v>
      </c>
      <c r="O55" s="5">
        <v>545714</v>
      </c>
      <c r="P55" s="6" t="str">
        <f t="shared" si="6"/>
        <v>CUMPLE</v>
      </c>
      <c r="Q55" s="5">
        <v>545714</v>
      </c>
      <c r="R55" s="6" t="str">
        <f t="shared" si="7"/>
        <v>CUMPLE</v>
      </c>
      <c r="S55" s="5">
        <v>508587</v>
      </c>
      <c r="T55" s="6" t="str">
        <f t="shared" si="8"/>
        <v>CUMPLE</v>
      </c>
      <c r="U55" s="5">
        <v>545000</v>
      </c>
      <c r="V55" s="6" t="str">
        <f t="shared" si="9"/>
        <v>CUMPLE</v>
      </c>
      <c r="W55" s="5">
        <v>545700</v>
      </c>
      <c r="X55" s="6" t="str">
        <f t="shared" si="10"/>
        <v>CUMPLE</v>
      </c>
      <c r="Y55" s="5">
        <v>528251</v>
      </c>
      <c r="Z55" s="6" t="str">
        <f t="shared" si="11"/>
        <v>CUMPLE</v>
      </c>
      <c r="AA55" s="5">
        <v>474771</v>
      </c>
      <c r="AB55" s="6" t="str">
        <f t="shared" si="12"/>
        <v>CUMPLE</v>
      </c>
      <c r="AC55" s="5">
        <v>545711</v>
      </c>
      <c r="AD55" s="6" t="str">
        <f t="shared" si="13"/>
        <v>CUMPLE</v>
      </c>
    </row>
    <row r="56" spans="1:30" s="7" customFormat="1" x14ac:dyDescent="0.25">
      <c r="A56" s="9" t="s">
        <v>64</v>
      </c>
      <c r="B56" s="4">
        <v>2141738</v>
      </c>
      <c r="C56" s="5">
        <v>2034000</v>
      </c>
      <c r="D56" s="6" t="str">
        <f t="shared" si="0"/>
        <v>CUMPLE</v>
      </c>
      <c r="E56" s="5">
        <v>2141738</v>
      </c>
      <c r="F56" s="6" t="str">
        <f t="shared" si="1"/>
        <v>CUMPLE</v>
      </c>
      <c r="G56" s="5">
        <v>2034651</v>
      </c>
      <c r="H56" s="6" t="str">
        <f t="shared" si="2"/>
        <v>CUMPLE</v>
      </c>
      <c r="I56" s="5">
        <v>2140000</v>
      </c>
      <c r="J56" s="6" t="str">
        <f t="shared" si="3"/>
        <v>CUMPLE</v>
      </c>
      <c r="K56" s="5">
        <v>2099000</v>
      </c>
      <c r="L56" s="6" t="str">
        <f t="shared" si="4"/>
        <v>CUMPLE</v>
      </c>
      <c r="M56" s="5">
        <v>2017000</v>
      </c>
      <c r="N56" s="6" t="str">
        <f t="shared" si="5"/>
        <v>CUMPLE</v>
      </c>
      <c r="O56" s="5">
        <v>1800000</v>
      </c>
      <c r="P56" s="6" t="str">
        <f t="shared" si="6"/>
        <v>CUMPLE</v>
      </c>
      <c r="Q56" s="5">
        <v>1800000</v>
      </c>
      <c r="R56" s="6" t="str">
        <f t="shared" si="7"/>
        <v>CUMPLE</v>
      </c>
      <c r="S56" s="5">
        <v>1996027</v>
      </c>
      <c r="T56" s="6" t="str">
        <f t="shared" si="8"/>
        <v>CUMPLE</v>
      </c>
      <c r="U56" s="5">
        <v>2141000</v>
      </c>
      <c r="V56" s="6" t="str">
        <f t="shared" si="9"/>
        <v>CUMPLE</v>
      </c>
      <c r="W56" s="5">
        <v>2140700</v>
      </c>
      <c r="X56" s="6" t="str">
        <f t="shared" si="10"/>
        <v>CUMPLE</v>
      </c>
      <c r="Y56" s="5">
        <v>2073202</v>
      </c>
      <c r="Z56" s="6" t="str">
        <f t="shared" si="11"/>
        <v>CUMPLE</v>
      </c>
      <c r="AA56" s="5">
        <v>1863312</v>
      </c>
      <c r="AB56" s="6" t="str">
        <f t="shared" si="12"/>
        <v>CUMPLE</v>
      </c>
      <c r="AC56" s="5">
        <v>2141735</v>
      </c>
      <c r="AD56" s="6" t="str">
        <f t="shared" si="13"/>
        <v>CUMPLE</v>
      </c>
    </row>
    <row r="57" spans="1:30" s="7" customFormat="1" x14ac:dyDescent="0.25">
      <c r="A57" s="9" t="s">
        <v>65</v>
      </c>
      <c r="B57" s="4">
        <v>1059433</v>
      </c>
      <c r="C57" s="5">
        <v>1006000</v>
      </c>
      <c r="D57" s="6" t="str">
        <f t="shared" si="0"/>
        <v>CUMPLE</v>
      </c>
      <c r="E57" s="5">
        <v>1059433</v>
      </c>
      <c r="F57" s="6" t="str">
        <f t="shared" si="1"/>
        <v>CUMPLE</v>
      </c>
      <c r="G57" s="5">
        <v>1006461</v>
      </c>
      <c r="H57" s="6" t="str">
        <f t="shared" si="2"/>
        <v>CUMPLE</v>
      </c>
      <c r="I57" s="5">
        <v>1055000</v>
      </c>
      <c r="J57" s="6" t="str">
        <f t="shared" si="3"/>
        <v>CUMPLE</v>
      </c>
      <c r="K57" s="5">
        <v>1048900</v>
      </c>
      <c r="L57" s="6" t="str">
        <f t="shared" si="4"/>
        <v>CUMPLE</v>
      </c>
      <c r="M57" s="5">
        <v>917000</v>
      </c>
      <c r="N57" s="6" t="str">
        <f t="shared" si="5"/>
        <v>CUMPLE</v>
      </c>
      <c r="O57" s="5">
        <v>1059433</v>
      </c>
      <c r="P57" s="6" t="str">
        <f t="shared" si="6"/>
        <v>CUMPLE</v>
      </c>
      <c r="Q57" s="5">
        <v>850000</v>
      </c>
      <c r="R57" s="6" t="str">
        <f t="shared" si="7"/>
        <v>CUMPLE</v>
      </c>
      <c r="S57" s="5">
        <v>987356</v>
      </c>
      <c r="T57" s="6" t="str">
        <f t="shared" si="8"/>
        <v>CUMPLE</v>
      </c>
      <c r="U57" s="5">
        <v>1059000</v>
      </c>
      <c r="V57" s="6" t="str">
        <f t="shared" si="9"/>
        <v>CUMPLE</v>
      </c>
      <c r="W57" s="5">
        <v>1050400</v>
      </c>
      <c r="X57" s="6" t="str">
        <f t="shared" si="10"/>
        <v>CUMPLE</v>
      </c>
      <c r="Y57" s="5">
        <v>1025531</v>
      </c>
      <c r="Z57" s="6" t="str">
        <f t="shared" si="11"/>
        <v>CUMPLE</v>
      </c>
      <c r="AA57" s="5">
        <v>921707</v>
      </c>
      <c r="AB57" s="6" t="str">
        <f t="shared" si="12"/>
        <v>CUMPLE</v>
      </c>
      <c r="AC57" s="5">
        <v>1059430</v>
      </c>
      <c r="AD57" s="6" t="str">
        <f t="shared" si="13"/>
        <v>CUMPLE</v>
      </c>
    </row>
    <row r="58" spans="1:30" s="7" customFormat="1" x14ac:dyDescent="0.25">
      <c r="A58" s="9" t="s">
        <v>66</v>
      </c>
      <c r="B58" s="4">
        <v>379874</v>
      </c>
      <c r="C58" s="5">
        <v>360000</v>
      </c>
      <c r="D58" s="6" t="str">
        <f t="shared" si="0"/>
        <v>CUMPLE</v>
      </c>
      <c r="E58" s="5">
        <v>379874</v>
      </c>
      <c r="F58" s="6" t="str">
        <f t="shared" si="1"/>
        <v>CUMPLE</v>
      </c>
      <c r="G58" s="5">
        <v>360880</v>
      </c>
      <c r="H58" s="6" t="str">
        <f t="shared" si="2"/>
        <v>CUMPLE</v>
      </c>
      <c r="I58" s="5">
        <v>379000</v>
      </c>
      <c r="J58" s="6" t="str">
        <f t="shared" si="3"/>
        <v>CUMPLE</v>
      </c>
      <c r="K58" s="5">
        <v>365000</v>
      </c>
      <c r="L58" s="6" t="str">
        <f t="shared" si="4"/>
        <v>CUMPLE</v>
      </c>
      <c r="M58" s="5">
        <v>250000</v>
      </c>
      <c r="N58" s="6" t="str">
        <f t="shared" si="5"/>
        <v>CUMPLE</v>
      </c>
      <c r="O58" s="5">
        <v>379874</v>
      </c>
      <c r="P58" s="6" t="str">
        <f t="shared" si="6"/>
        <v>CUMPLE</v>
      </c>
      <c r="Q58" s="5">
        <v>379874</v>
      </c>
      <c r="R58" s="6" t="str">
        <f t="shared" si="7"/>
        <v>CUMPLE</v>
      </c>
      <c r="S58" s="5">
        <v>354029</v>
      </c>
      <c r="T58" s="6" t="str">
        <f t="shared" si="8"/>
        <v>CUMPLE</v>
      </c>
      <c r="U58" s="5">
        <v>379000</v>
      </c>
      <c r="V58" s="6" t="str">
        <f t="shared" si="9"/>
        <v>CUMPLE</v>
      </c>
      <c r="W58" s="5">
        <v>370800</v>
      </c>
      <c r="X58" s="6" t="str">
        <f t="shared" si="10"/>
        <v>CUMPLE</v>
      </c>
      <c r="Y58" s="5">
        <v>367718</v>
      </c>
      <c r="Z58" s="6" t="str">
        <f t="shared" si="11"/>
        <v>CUMPLE</v>
      </c>
      <c r="AA58" s="5">
        <v>330490</v>
      </c>
      <c r="AB58" s="6" t="str">
        <f t="shared" si="12"/>
        <v>CUMPLE</v>
      </c>
      <c r="AC58" s="5">
        <v>379871</v>
      </c>
      <c r="AD58" s="6" t="str">
        <f t="shared" si="13"/>
        <v>CUMPLE</v>
      </c>
    </row>
    <row r="59" spans="1:30" s="7" customFormat="1" x14ac:dyDescent="0.25">
      <c r="A59" s="9" t="s">
        <v>67</v>
      </c>
      <c r="B59" s="4">
        <v>316643</v>
      </c>
      <c r="C59" s="5">
        <v>300000</v>
      </c>
      <c r="D59" s="6" t="str">
        <f t="shared" si="0"/>
        <v>CUMPLE</v>
      </c>
      <c r="E59" s="5">
        <v>316643</v>
      </c>
      <c r="F59" s="6" t="str">
        <f t="shared" si="1"/>
        <v>CUMPLE</v>
      </c>
      <c r="G59" s="5">
        <v>300811</v>
      </c>
      <c r="H59" s="6" t="str">
        <f t="shared" si="2"/>
        <v>CUMPLE</v>
      </c>
      <c r="I59" s="5">
        <v>316000</v>
      </c>
      <c r="J59" s="6" t="str">
        <f t="shared" si="3"/>
        <v>CUMPLE</v>
      </c>
      <c r="K59" s="5">
        <v>312000</v>
      </c>
      <c r="L59" s="6" t="str">
        <f t="shared" si="4"/>
        <v>CUMPLE</v>
      </c>
      <c r="M59" s="5">
        <v>300000</v>
      </c>
      <c r="N59" s="6" t="str">
        <f t="shared" si="5"/>
        <v>CUMPLE</v>
      </c>
      <c r="O59" s="5">
        <v>316643</v>
      </c>
      <c r="P59" s="6" t="str">
        <f t="shared" si="6"/>
        <v>CUMPLE</v>
      </c>
      <c r="Q59" s="5">
        <v>316643</v>
      </c>
      <c r="R59" s="6" t="str">
        <f t="shared" si="7"/>
        <v>CUMPLE</v>
      </c>
      <c r="S59" s="5">
        <v>295100</v>
      </c>
      <c r="T59" s="6" t="str">
        <f t="shared" si="8"/>
        <v>CUMPLE</v>
      </c>
      <c r="U59" s="5">
        <v>316000</v>
      </c>
      <c r="V59" s="6" t="str">
        <f t="shared" si="9"/>
        <v>CUMPLE</v>
      </c>
      <c r="W59" s="5">
        <v>316600</v>
      </c>
      <c r="X59" s="6" t="str">
        <f t="shared" si="10"/>
        <v>CUMPLE</v>
      </c>
      <c r="Y59" s="5">
        <v>306510</v>
      </c>
      <c r="Z59" s="6" t="str">
        <f t="shared" si="11"/>
        <v>CUMPLE</v>
      </c>
      <c r="AA59" s="5">
        <v>275479</v>
      </c>
      <c r="AB59" s="6" t="str">
        <f t="shared" si="12"/>
        <v>CUMPLE</v>
      </c>
      <c r="AC59" s="5">
        <v>316640</v>
      </c>
      <c r="AD59" s="6" t="str">
        <f t="shared" si="13"/>
        <v>CUMPLE</v>
      </c>
    </row>
    <row r="60" spans="1:30" s="7" customFormat="1" x14ac:dyDescent="0.25">
      <c r="A60" s="9" t="s">
        <v>68</v>
      </c>
      <c r="B60" s="4">
        <v>2608555</v>
      </c>
      <c r="C60" s="5">
        <v>2478000</v>
      </c>
      <c r="D60" s="6" t="str">
        <f t="shared" si="0"/>
        <v>CUMPLE</v>
      </c>
      <c r="E60" s="5">
        <v>2608555</v>
      </c>
      <c r="F60" s="6" t="str">
        <f t="shared" si="1"/>
        <v>CUMPLE</v>
      </c>
      <c r="G60" s="5">
        <v>2478127</v>
      </c>
      <c r="H60" s="6" t="str">
        <f t="shared" si="2"/>
        <v>CUMPLE</v>
      </c>
      <c r="I60" s="5">
        <v>2600000</v>
      </c>
      <c r="J60" s="6" t="str">
        <f t="shared" si="3"/>
        <v>CUMPLE</v>
      </c>
      <c r="K60" s="5">
        <v>2545000</v>
      </c>
      <c r="L60" s="6" t="str">
        <f t="shared" si="4"/>
        <v>CUMPLE</v>
      </c>
      <c r="M60" s="5">
        <v>1291000</v>
      </c>
      <c r="N60" s="6" t="str">
        <f t="shared" si="5"/>
        <v>CUMPLE</v>
      </c>
      <c r="O60" s="5">
        <v>2600000</v>
      </c>
      <c r="P60" s="6" t="str">
        <f t="shared" si="6"/>
        <v>CUMPLE</v>
      </c>
      <c r="Q60" s="5">
        <v>1950000</v>
      </c>
      <c r="R60" s="6" t="str">
        <f t="shared" si="7"/>
        <v>CUMPLE</v>
      </c>
      <c r="S60" s="5">
        <v>2431085</v>
      </c>
      <c r="T60" s="6" t="str">
        <f t="shared" si="8"/>
        <v>CUMPLE</v>
      </c>
      <c r="U60" s="5">
        <v>2600000</v>
      </c>
      <c r="V60" s="6" t="str">
        <f t="shared" si="9"/>
        <v>CUMPLE</v>
      </c>
      <c r="W60" s="5">
        <v>2600550</v>
      </c>
      <c r="X60" s="6" t="str">
        <f t="shared" si="10"/>
        <v>CUMPLE</v>
      </c>
      <c r="Y60" s="5">
        <v>2525081</v>
      </c>
      <c r="Z60" s="6" t="str">
        <f t="shared" si="11"/>
        <v>CUMPLE</v>
      </c>
      <c r="AA60" s="5">
        <v>2269443</v>
      </c>
      <c r="AB60" s="6" t="str">
        <f t="shared" si="12"/>
        <v>CUMPLE</v>
      </c>
      <c r="AC60" s="5">
        <v>2608552</v>
      </c>
      <c r="AD60" s="6" t="str">
        <f t="shared" si="13"/>
        <v>CUMPLE</v>
      </c>
    </row>
    <row r="61" spans="1:30" s="7" customFormat="1" x14ac:dyDescent="0.25">
      <c r="A61" s="9" t="s">
        <v>69</v>
      </c>
      <c r="B61" s="4">
        <v>1184822</v>
      </c>
      <c r="C61" s="5">
        <v>1125000</v>
      </c>
      <c r="D61" s="6" t="str">
        <f t="shared" si="0"/>
        <v>CUMPLE</v>
      </c>
      <c r="E61" s="5">
        <v>1184822</v>
      </c>
      <c r="F61" s="6" t="str">
        <f t="shared" si="1"/>
        <v>CUMPLE</v>
      </c>
      <c r="G61" s="5">
        <v>1125581</v>
      </c>
      <c r="H61" s="6" t="str">
        <f t="shared" si="2"/>
        <v>CUMPLE</v>
      </c>
      <c r="I61" s="5">
        <v>1184000</v>
      </c>
      <c r="J61" s="6" t="str">
        <f t="shared" si="3"/>
        <v>CUMPLE</v>
      </c>
      <c r="K61" s="5">
        <v>1154000</v>
      </c>
      <c r="L61" s="6" t="str">
        <f t="shared" si="4"/>
        <v>CUMPLE</v>
      </c>
      <c r="M61" s="5">
        <v>1184000</v>
      </c>
      <c r="N61" s="6" t="str">
        <f t="shared" si="5"/>
        <v>CUMPLE</v>
      </c>
      <c r="O61" s="5">
        <v>1184822</v>
      </c>
      <c r="P61" s="6" t="str">
        <f t="shared" si="6"/>
        <v>CUMPLE</v>
      </c>
      <c r="Q61" s="5">
        <v>950000</v>
      </c>
      <c r="R61" s="6" t="str">
        <f t="shared" si="7"/>
        <v>CUMPLE</v>
      </c>
      <c r="S61" s="5">
        <v>1104214</v>
      </c>
      <c r="T61" s="6" t="str">
        <f t="shared" si="8"/>
        <v>CUMPLE</v>
      </c>
      <c r="U61" s="5">
        <v>1184000</v>
      </c>
      <c r="V61" s="6" t="str">
        <f t="shared" si="9"/>
        <v>CUMPLE</v>
      </c>
      <c r="W61" s="5">
        <v>1184800</v>
      </c>
      <c r="X61" s="6" t="str">
        <f t="shared" si="10"/>
        <v>CUMPLE</v>
      </c>
      <c r="Y61" s="5">
        <v>1146908</v>
      </c>
      <c r="Z61" s="6" t="str">
        <f t="shared" si="11"/>
        <v>CUMPLE</v>
      </c>
      <c r="AA61" s="5">
        <v>1030795</v>
      </c>
      <c r="AB61" s="6" t="str">
        <f t="shared" si="12"/>
        <v>CUMPLE</v>
      </c>
      <c r="AC61" s="5">
        <v>1184819</v>
      </c>
      <c r="AD61" s="6" t="str">
        <f t="shared" si="13"/>
        <v>CUMPLE</v>
      </c>
    </row>
    <row r="62" spans="1:30" s="7" customFormat="1" x14ac:dyDescent="0.25">
      <c r="A62" s="9" t="s">
        <v>70</v>
      </c>
      <c r="B62" s="4">
        <v>476622</v>
      </c>
      <c r="C62" s="5">
        <v>452000</v>
      </c>
      <c r="D62" s="6" t="str">
        <f t="shared" si="0"/>
        <v>CUMPLE</v>
      </c>
      <c r="E62" s="5">
        <v>476622</v>
      </c>
      <c r="F62" s="6" t="str">
        <f t="shared" si="1"/>
        <v>CUMPLE</v>
      </c>
      <c r="G62" s="5">
        <v>452791</v>
      </c>
      <c r="H62" s="6" t="str">
        <f t="shared" si="2"/>
        <v>CUMPLE</v>
      </c>
      <c r="I62" s="5">
        <v>476000</v>
      </c>
      <c r="J62" s="6" t="str">
        <f t="shared" si="3"/>
        <v>CUMPLE</v>
      </c>
      <c r="K62" s="5">
        <v>436000</v>
      </c>
      <c r="L62" s="6" t="str">
        <f t="shared" si="4"/>
        <v>CUMPLE</v>
      </c>
      <c r="M62" s="5">
        <v>250000</v>
      </c>
      <c r="N62" s="6" t="str">
        <f t="shared" si="5"/>
        <v>CUMPLE</v>
      </c>
      <c r="O62" s="5">
        <v>476622</v>
      </c>
      <c r="P62" s="6" t="str">
        <f t="shared" si="6"/>
        <v>CUMPLE</v>
      </c>
      <c r="Q62" s="5">
        <v>350000</v>
      </c>
      <c r="R62" s="6" t="str">
        <f t="shared" si="7"/>
        <v>CUMPLE</v>
      </c>
      <c r="S62" s="5">
        <v>444195</v>
      </c>
      <c r="T62" s="6" t="str">
        <f t="shared" si="8"/>
        <v>CUMPLE</v>
      </c>
      <c r="U62" s="5">
        <v>476000</v>
      </c>
      <c r="V62" s="6" t="str">
        <f t="shared" si="9"/>
        <v>CUMPLE</v>
      </c>
      <c r="W62" s="5">
        <v>476600</v>
      </c>
      <c r="X62" s="6" t="str">
        <f t="shared" si="10"/>
        <v>CUMPLE</v>
      </c>
      <c r="Y62" s="5">
        <v>461370</v>
      </c>
      <c r="Z62" s="6" t="str">
        <f t="shared" si="11"/>
        <v>CUMPLE</v>
      </c>
      <c r="AA62" s="5">
        <v>414661</v>
      </c>
      <c r="AB62" s="6" t="str">
        <f t="shared" si="12"/>
        <v>CUMPLE</v>
      </c>
      <c r="AC62" s="5">
        <v>476619</v>
      </c>
      <c r="AD62" s="6" t="str">
        <f t="shared" si="13"/>
        <v>CUMPLE</v>
      </c>
    </row>
    <row r="63" spans="1:30" s="7" customFormat="1" x14ac:dyDescent="0.25">
      <c r="A63" s="9" t="s">
        <v>71</v>
      </c>
      <c r="B63" s="4">
        <v>24453</v>
      </c>
      <c r="C63" s="5">
        <v>23000</v>
      </c>
      <c r="D63" s="6" t="str">
        <f t="shared" si="0"/>
        <v>CUMPLE</v>
      </c>
      <c r="E63" s="5">
        <v>24453</v>
      </c>
      <c r="F63" s="6" t="str">
        <f t="shared" si="1"/>
        <v>CUMPLE</v>
      </c>
      <c r="G63" s="5">
        <v>23230</v>
      </c>
      <c r="H63" s="6" t="str">
        <f t="shared" si="2"/>
        <v>CUMPLE</v>
      </c>
      <c r="I63" s="5">
        <v>16500</v>
      </c>
      <c r="J63" s="6" t="str">
        <f t="shared" si="3"/>
        <v>CUMPLE</v>
      </c>
      <c r="K63" s="5">
        <v>22000</v>
      </c>
      <c r="L63" s="6" t="str">
        <f t="shared" si="4"/>
        <v>CUMPLE</v>
      </c>
      <c r="M63" s="5">
        <v>19000</v>
      </c>
      <c r="N63" s="6" t="str">
        <f t="shared" si="5"/>
        <v>CUMPLE</v>
      </c>
      <c r="O63" s="5">
        <v>24453</v>
      </c>
      <c r="P63" s="6" t="str">
        <f t="shared" si="6"/>
        <v>CUMPLE</v>
      </c>
      <c r="Q63" s="5">
        <v>24453</v>
      </c>
      <c r="R63" s="6" t="str">
        <f t="shared" si="7"/>
        <v>CUMPLE</v>
      </c>
      <c r="S63" s="5">
        <v>22789</v>
      </c>
      <c r="T63" s="6" t="str">
        <f t="shared" si="8"/>
        <v>CUMPLE</v>
      </c>
      <c r="U63" s="5">
        <v>24400</v>
      </c>
      <c r="V63" s="6" t="str">
        <f t="shared" si="9"/>
        <v>CUMPLE</v>
      </c>
      <c r="W63" s="5">
        <v>24400</v>
      </c>
      <c r="X63" s="6" t="str">
        <f t="shared" si="10"/>
        <v>CUMPLE</v>
      </c>
      <c r="Y63" s="5">
        <v>23671</v>
      </c>
      <c r="Z63" s="6" t="str">
        <f t="shared" si="11"/>
        <v>CUMPLE</v>
      </c>
      <c r="AA63" s="5">
        <v>21274</v>
      </c>
      <c r="AB63" s="6" t="str">
        <f t="shared" si="12"/>
        <v>CUMPLE</v>
      </c>
      <c r="AC63" s="5">
        <v>24450</v>
      </c>
      <c r="AD63" s="6" t="str">
        <f t="shared" si="13"/>
        <v>CUMPLE</v>
      </c>
    </row>
    <row r="64" spans="1:30" s="7" customFormat="1" x14ac:dyDescent="0.25">
      <c r="A64" s="9" t="s">
        <v>72</v>
      </c>
      <c r="B64" s="4">
        <v>35551</v>
      </c>
      <c r="C64" s="5">
        <v>33000</v>
      </c>
      <c r="D64" s="6" t="str">
        <f t="shared" si="0"/>
        <v>CUMPLE</v>
      </c>
      <c r="E64" s="5">
        <v>35551</v>
      </c>
      <c r="F64" s="6" t="str">
        <f t="shared" si="1"/>
        <v>CUMPLE</v>
      </c>
      <c r="G64" s="5">
        <v>33773</v>
      </c>
      <c r="H64" s="6" t="str">
        <f t="shared" si="2"/>
        <v>CUMPLE</v>
      </c>
      <c r="I64" s="5">
        <v>35000</v>
      </c>
      <c r="J64" s="6" t="str">
        <f t="shared" si="3"/>
        <v>CUMPLE</v>
      </c>
      <c r="K64" s="5">
        <v>33000</v>
      </c>
      <c r="L64" s="6" t="str">
        <f t="shared" si="4"/>
        <v>CUMPLE</v>
      </c>
      <c r="M64" s="5">
        <v>34000</v>
      </c>
      <c r="N64" s="6" t="str">
        <f t="shared" si="5"/>
        <v>CUMPLE</v>
      </c>
      <c r="O64" s="5">
        <v>35551</v>
      </c>
      <c r="P64" s="6" t="str">
        <f t="shared" si="6"/>
        <v>CUMPLE</v>
      </c>
      <c r="Q64" s="5">
        <v>35551</v>
      </c>
      <c r="R64" s="6" t="str">
        <f t="shared" si="7"/>
        <v>CUMPLE</v>
      </c>
      <c r="S64" s="5">
        <v>33132</v>
      </c>
      <c r="T64" s="6" t="str">
        <f t="shared" si="8"/>
        <v>CUMPLE</v>
      </c>
      <c r="U64" s="5">
        <v>35500</v>
      </c>
      <c r="V64" s="6" t="str">
        <f t="shared" si="9"/>
        <v>CUMPLE</v>
      </c>
      <c r="W64" s="5">
        <v>35500</v>
      </c>
      <c r="X64" s="6" t="str">
        <f t="shared" si="10"/>
        <v>CUMPLE</v>
      </c>
      <c r="Y64" s="5">
        <v>34413</v>
      </c>
      <c r="Z64" s="6" t="str">
        <f t="shared" si="11"/>
        <v>CUMPLE</v>
      </c>
      <c r="AA64" s="5">
        <v>30929</v>
      </c>
      <c r="AB64" s="6" t="str">
        <f t="shared" si="12"/>
        <v>CUMPLE</v>
      </c>
      <c r="AC64" s="5">
        <v>35548</v>
      </c>
      <c r="AD64" s="6" t="str">
        <f t="shared" si="13"/>
        <v>CUMPLE</v>
      </c>
    </row>
    <row r="65" spans="1:30" s="7" customFormat="1" x14ac:dyDescent="0.25">
      <c r="A65" s="9" t="s">
        <v>73</v>
      </c>
      <c r="B65" s="4">
        <v>72280</v>
      </c>
      <c r="C65" s="5">
        <v>68000</v>
      </c>
      <c r="D65" s="6" t="str">
        <f t="shared" si="0"/>
        <v>CUMPLE</v>
      </c>
      <c r="E65" s="5">
        <v>72280</v>
      </c>
      <c r="F65" s="6" t="str">
        <f t="shared" si="1"/>
        <v>CUMPLE</v>
      </c>
      <c r="G65" s="5">
        <v>68666</v>
      </c>
      <c r="H65" s="6" t="str">
        <f t="shared" si="2"/>
        <v>CUMPLE</v>
      </c>
      <c r="I65" s="5">
        <v>72000</v>
      </c>
      <c r="J65" s="6" t="str">
        <f t="shared" si="3"/>
        <v>CUMPLE</v>
      </c>
      <c r="K65" s="5">
        <v>69890</v>
      </c>
      <c r="L65" s="6" t="str">
        <f t="shared" si="4"/>
        <v>CUMPLE</v>
      </c>
      <c r="M65" s="5">
        <v>67000</v>
      </c>
      <c r="N65" s="6" t="str">
        <f t="shared" si="5"/>
        <v>CUMPLE</v>
      </c>
      <c r="O65" s="5">
        <v>72280</v>
      </c>
      <c r="P65" s="6" t="str">
        <f t="shared" si="6"/>
        <v>CUMPLE</v>
      </c>
      <c r="Q65" s="5">
        <v>72280</v>
      </c>
      <c r="R65" s="6" t="str">
        <f t="shared" si="7"/>
        <v>CUMPLE</v>
      </c>
      <c r="S65" s="5">
        <v>67362</v>
      </c>
      <c r="T65" s="6" t="str">
        <f t="shared" si="8"/>
        <v>CUMPLE</v>
      </c>
      <c r="U65" s="5">
        <v>72000</v>
      </c>
      <c r="V65" s="6" t="str">
        <f t="shared" si="9"/>
        <v>CUMPLE</v>
      </c>
      <c r="W65" s="5">
        <v>72200</v>
      </c>
      <c r="X65" s="6" t="str">
        <f t="shared" si="10"/>
        <v>CUMPLE</v>
      </c>
      <c r="Y65" s="5">
        <v>69967</v>
      </c>
      <c r="Z65" s="6" t="str">
        <f t="shared" si="11"/>
        <v>CUMPLE</v>
      </c>
      <c r="AA65" s="5">
        <v>62884</v>
      </c>
      <c r="AB65" s="6" t="str">
        <f t="shared" si="12"/>
        <v>CUMPLE</v>
      </c>
      <c r="AC65" s="5">
        <v>72277</v>
      </c>
      <c r="AD65" s="6" t="str">
        <f t="shared" si="13"/>
        <v>CUMPLE</v>
      </c>
    </row>
    <row r="66" spans="1:30" s="7" customFormat="1" x14ac:dyDescent="0.25">
      <c r="A66" s="9" t="s">
        <v>74</v>
      </c>
      <c r="B66" s="4">
        <v>7804992</v>
      </c>
      <c r="C66" s="5">
        <v>7414000</v>
      </c>
      <c r="D66" s="6" t="str">
        <f t="shared" si="0"/>
        <v>CUMPLE</v>
      </c>
      <c r="E66" s="5">
        <v>6804992</v>
      </c>
      <c r="F66" s="6" t="str">
        <f t="shared" si="1"/>
        <v>CUMPLE</v>
      </c>
      <c r="G66" s="5">
        <v>7414742</v>
      </c>
      <c r="H66" s="6" t="str">
        <f t="shared" si="2"/>
        <v>CUMPLE</v>
      </c>
      <c r="I66" s="5">
        <v>7800000</v>
      </c>
      <c r="J66" s="6" t="str">
        <f t="shared" si="3"/>
        <v>CUMPLE</v>
      </c>
      <c r="K66" s="5">
        <v>7670000</v>
      </c>
      <c r="L66" s="6" t="str">
        <f t="shared" si="4"/>
        <v>CUMPLE</v>
      </c>
      <c r="M66" s="5">
        <v>7500000</v>
      </c>
      <c r="N66" s="6" t="str">
        <f t="shared" si="5"/>
        <v>CUMPLE</v>
      </c>
      <c r="O66" s="5">
        <v>6800000</v>
      </c>
      <c r="P66" s="6" t="str">
        <f t="shared" si="6"/>
        <v>CUMPLE</v>
      </c>
      <c r="Q66" s="5">
        <v>7500000</v>
      </c>
      <c r="R66" s="6" t="str">
        <f t="shared" si="7"/>
        <v>CUMPLE</v>
      </c>
      <c r="S66" s="5">
        <v>7273990</v>
      </c>
      <c r="T66" s="6" t="str">
        <f t="shared" si="8"/>
        <v>CUMPLE</v>
      </c>
      <c r="U66" s="5">
        <v>7500000</v>
      </c>
      <c r="V66" s="6" t="str">
        <f t="shared" si="9"/>
        <v>CUMPLE</v>
      </c>
      <c r="W66" s="5">
        <v>6650000</v>
      </c>
      <c r="X66" s="6" t="str">
        <f t="shared" si="10"/>
        <v>CUMPLE</v>
      </c>
      <c r="Y66" s="5">
        <v>7555232</v>
      </c>
      <c r="Z66" s="6" t="str">
        <f t="shared" si="11"/>
        <v>CUMPLE</v>
      </c>
      <c r="AA66" s="5">
        <v>6790343</v>
      </c>
      <c r="AB66" s="6" t="str">
        <f t="shared" si="12"/>
        <v>CUMPLE</v>
      </c>
      <c r="AC66" s="5">
        <v>7804989</v>
      </c>
      <c r="AD66" s="6" t="str">
        <f t="shared" si="13"/>
        <v>CUMPLE</v>
      </c>
    </row>
    <row r="67" spans="1:30" s="7" customFormat="1" x14ac:dyDescent="0.25">
      <c r="A67" s="9" t="s">
        <v>75</v>
      </c>
      <c r="B67" s="4">
        <v>18928</v>
      </c>
      <c r="C67" s="5">
        <v>17000</v>
      </c>
      <c r="D67" s="6" t="str">
        <f t="shared" ref="D67:D72" si="14">+IF(C67&lt;=$B67,"CUMPLE","NO CUMPLE")</f>
        <v>CUMPLE</v>
      </c>
      <c r="E67" s="5">
        <v>18928</v>
      </c>
      <c r="F67" s="6" t="str">
        <f t="shared" si="1"/>
        <v>CUMPLE</v>
      </c>
      <c r="G67" s="5">
        <v>17982</v>
      </c>
      <c r="H67" s="6" t="str">
        <f t="shared" si="2"/>
        <v>CUMPLE</v>
      </c>
      <c r="I67" s="5">
        <v>14500</v>
      </c>
      <c r="J67" s="6" t="str">
        <f t="shared" si="3"/>
        <v>CUMPLE</v>
      </c>
      <c r="K67" s="5">
        <v>17850</v>
      </c>
      <c r="L67" s="6" t="str">
        <f t="shared" si="4"/>
        <v>CUMPLE</v>
      </c>
      <c r="M67" s="5">
        <v>10900</v>
      </c>
      <c r="N67" s="6" t="str">
        <f t="shared" si="5"/>
        <v>CUMPLE</v>
      </c>
      <c r="O67" s="5">
        <v>18928</v>
      </c>
      <c r="P67" s="6" t="str">
        <f t="shared" si="6"/>
        <v>CUMPLE</v>
      </c>
      <c r="Q67" s="5">
        <v>18928</v>
      </c>
      <c r="R67" s="6" t="str">
        <f t="shared" si="7"/>
        <v>CUMPLE</v>
      </c>
      <c r="S67" s="5">
        <v>17640</v>
      </c>
      <c r="T67" s="6" t="str">
        <f t="shared" si="8"/>
        <v>CUMPLE</v>
      </c>
      <c r="U67" s="5">
        <v>18928</v>
      </c>
      <c r="V67" s="6" t="str">
        <f t="shared" si="9"/>
        <v>CUMPLE</v>
      </c>
      <c r="W67" s="5">
        <v>18920</v>
      </c>
      <c r="X67" s="6" t="str">
        <f t="shared" si="10"/>
        <v>CUMPLE</v>
      </c>
      <c r="Y67" s="5">
        <v>18322</v>
      </c>
      <c r="Z67" s="6" t="str">
        <f t="shared" si="11"/>
        <v>CUMPLE</v>
      </c>
      <c r="AA67" s="5">
        <v>16467</v>
      </c>
      <c r="AB67" s="6" t="str">
        <f t="shared" si="12"/>
        <v>CUMPLE</v>
      </c>
      <c r="AC67" s="5">
        <v>18925</v>
      </c>
      <c r="AD67" s="6" t="str">
        <f t="shared" si="13"/>
        <v>CUMPLE</v>
      </c>
    </row>
    <row r="68" spans="1:30" s="7" customFormat="1" x14ac:dyDescent="0.25">
      <c r="A68" s="9" t="s">
        <v>76</v>
      </c>
      <c r="B68" s="4">
        <v>3458802</v>
      </c>
      <c r="C68" s="5">
        <v>3285000</v>
      </c>
      <c r="D68" s="6" t="str">
        <f t="shared" si="14"/>
        <v>CUMPLE</v>
      </c>
      <c r="E68" s="5">
        <v>3458802</v>
      </c>
      <c r="F68" s="6" t="str">
        <f t="shared" si="1"/>
        <v>CUMPLE</v>
      </c>
      <c r="G68" s="5">
        <v>3285862</v>
      </c>
      <c r="H68" s="6" t="str">
        <f t="shared" si="2"/>
        <v>CUMPLE</v>
      </c>
      <c r="I68" s="5">
        <v>3050000</v>
      </c>
      <c r="J68" s="6" t="str">
        <f t="shared" si="3"/>
        <v>CUMPLE</v>
      </c>
      <c r="K68" s="5">
        <v>3350000</v>
      </c>
      <c r="L68" s="6" t="str">
        <f t="shared" si="4"/>
        <v>CUMPLE</v>
      </c>
      <c r="M68" s="5">
        <v>3125000</v>
      </c>
      <c r="N68" s="6" t="str">
        <f t="shared" si="5"/>
        <v>CUMPLE</v>
      </c>
      <c r="O68" s="5">
        <v>3200000</v>
      </c>
      <c r="P68" s="6" t="str">
        <f t="shared" si="6"/>
        <v>CUMPLE</v>
      </c>
      <c r="Q68" s="5">
        <v>2800000</v>
      </c>
      <c r="R68" s="6" t="str">
        <f t="shared" si="7"/>
        <v>CUMPLE</v>
      </c>
      <c r="S68" s="5">
        <v>3223487</v>
      </c>
      <c r="T68" s="6" t="str">
        <f t="shared" si="8"/>
        <v>CUMPLE</v>
      </c>
      <c r="U68" s="5">
        <v>3200000</v>
      </c>
      <c r="V68" s="6" t="str">
        <f t="shared" si="9"/>
        <v>CUMPLE</v>
      </c>
      <c r="W68" s="5">
        <v>3450800</v>
      </c>
      <c r="X68" s="6" t="str">
        <f t="shared" si="10"/>
        <v>CUMPLE</v>
      </c>
      <c r="Y68" s="5">
        <v>3348120</v>
      </c>
      <c r="Z68" s="6" t="str">
        <f t="shared" si="11"/>
        <v>CUMPLE</v>
      </c>
      <c r="AA68" s="5">
        <v>3009158</v>
      </c>
      <c r="AB68" s="6" t="str">
        <f t="shared" si="12"/>
        <v>CUMPLE</v>
      </c>
      <c r="AC68" s="5">
        <v>3458799</v>
      </c>
      <c r="AD68" s="6" t="str">
        <f t="shared" si="13"/>
        <v>CUMPLE</v>
      </c>
    </row>
    <row r="69" spans="1:30" s="7" customFormat="1" x14ac:dyDescent="0.25">
      <c r="A69" s="9" t="s">
        <v>77</v>
      </c>
      <c r="B69" s="4">
        <v>3774581</v>
      </c>
      <c r="C69" s="5">
        <v>3585000</v>
      </c>
      <c r="D69" s="6" t="str">
        <f t="shared" si="14"/>
        <v>CUMPLE</v>
      </c>
      <c r="E69" s="5">
        <v>3774581</v>
      </c>
      <c r="F69" s="6" t="str">
        <f t="shared" si="1"/>
        <v>CUMPLE</v>
      </c>
      <c r="G69" s="5">
        <v>3585852</v>
      </c>
      <c r="H69" s="6" t="str">
        <f t="shared" si="2"/>
        <v>CUMPLE</v>
      </c>
      <c r="I69" s="5">
        <v>3100000</v>
      </c>
      <c r="J69" s="6" t="str">
        <f t="shared" si="3"/>
        <v>CUMPLE</v>
      </c>
      <c r="K69" s="5">
        <v>3650000</v>
      </c>
      <c r="L69" s="6" t="str">
        <f t="shared" si="4"/>
        <v>CUMPLE</v>
      </c>
      <c r="M69" s="5">
        <v>2900000</v>
      </c>
      <c r="N69" s="6" t="str">
        <f t="shared" si="5"/>
        <v>CUMPLE</v>
      </c>
      <c r="O69" s="5">
        <v>3500000</v>
      </c>
      <c r="P69" s="6" t="str">
        <f t="shared" si="6"/>
        <v>CUMPLE</v>
      </c>
      <c r="Q69" s="5">
        <v>3200000</v>
      </c>
      <c r="R69" s="6" t="str">
        <f t="shared" si="7"/>
        <v>CUMPLE</v>
      </c>
      <c r="S69" s="5">
        <v>3517782</v>
      </c>
      <c r="T69" s="6" t="str">
        <f t="shared" si="8"/>
        <v>CUMPLE</v>
      </c>
      <c r="U69" s="5">
        <v>3500000</v>
      </c>
      <c r="V69" s="6" t="str">
        <f t="shared" si="9"/>
        <v>CUMPLE</v>
      </c>
      <c r="W69" s="5">
        <v>3770500</v>
      </c>
      <c r="X69" s="6" t="str">
        <f t="shared" si="10"/>
        <v>CUMPLE</v>
      </c>
      <c r="Y69" s="5">
        <v>3653794</v>
      </c>
      <c r="Z69" s="6" t="str">
        <f t="shared" si="11"/>
        <v>CUMPLE</v>
      </c>
      <c r="AA69" s="5">
        <v>3293885</v>
      </c>
      <c r="AB69" s="6" t="str">
        <f t="shared" si="12"/>
        <v>CUMPLE</v>
      </c>
      <c r="AC69" s="5">
        <v>3774578</v>
      </c>
      <c r="AD69" s="6" t="str">
        <f t="shared" si="13"/>
        <v>CUMPLE</v>
      </c>
    </row>
    <row r="70" spans="1:30" s="7" customFormat="1" x14ac:dyDescent="0.25">
      <c r="A70" s="9" t="s">
        <v>78</v>
      </c>
      <c r="B70" s="4">
        <v>2861111</v>
      </c>
      <c r="C70" s="5">
        <v>2718000</v>
      </c>
      <c r="D70" s="6" t="str">
        <f t="shared" si="14"/>
        <v>CUMPLE</v>
      </c>
      <c r="E70" s="5">
        <v>2861111</v>
      </c>
      <c r="F70" s="6" t="str">
        <f t="shared" si="1"/>
        <v>CUMPLE</v>
      </c>
      <c r="G70" s="5">
        <v>2718055</v>
      </c>
      <c r="H70" s="6" t="str">
        <f t="shared" si="2"/>
        <v>CUMPLE</v>
      </c>
      <c r="I70" s="5">
        <v>1896000</v>
      </c>
      <c r="J70" s="6" t="str">
        <f t="shared" si="3"/>
        <v>CUMPLE</v>
      </c>
      <c r="K70" s="5">
        <v>2780000</v>
      </c>
      <c r="L70" s="6" t="str">
        <f t="shared" si="4"/>
        <v>CUMPLE</v>
      </c>
      <c r="M70" s="5">
        <v>2800000</v>
      </c>
      <c r="N70" s="6" t="str">
        <f t="shared" si="5"/>
        <v>CUMPLE</v>
      </c>
      <c r="O70" s="5">
        <v>2800000</v>
      </c>
      <c r="P70" s="6" t="str">
        <f t="shared" si="6"/>
        <v>CUMPLE</v>
      </c>
      <c r="Q70" s="5">
        <v>2500000</v>
      </c>
      <c r="R70" s="6" t="str">
        <f t="shared" si="7"/>
        <v>CUMPLE</v>
      </c>
      <c r="S70" s="5">
        <v>2666459</v>
      </c>
      <c r="T70" s="6" t="str">
        <f t="shared" si="8"/>
        <v>CUMPLE</v>
      </c>
      <c r="U70" s="5">
        <v>2800000</v>
      </c>
      <c r="V70" s="6" t="str">
        <f t="shared" si="9"/>
        <v>CUMPLE</v>
      </c>
      <c r="W70" s="5">
        <v>2860000</v>
      </c>
      <c r="X70" s="6" t="str">
        <f t="shared" si="10"/>
        <v>CUMPLE</v>
      </c>
      <c r="Y70" s="5">
        <v>2769555</v>
      </c>
      <c r="Z70" s="6" t="str">
        <f t="shared" si="11"/>
        <v>CUMPLE</v>
      </c>
      <c r="AA70" s="5">
        <v>2489167</v>
      </c>
      <c r="AB70" s="6" t="str">
        <f t="shared" si="12"/>
        <v>CUMPLE</v>
      </c>
      <c r="AC70" s="5">
        <v>2861108</v>
      </c>
      <c r="AD70" s="6" t="str">
        <f t="shared" si="13"/>
        <v>CUMPLE</v>
      </c>
    </row>
    <row r="71" spans="1:30" s="7" customFormat="1" x14ac:dyDescent="0.25">
      <c r="A71" s="9" t="s">
        <v>79</v>
      </c>
      <c r="B71" s="4">
        <v>6254670</v>
      </c>
      <c r="C71" s="5">
        <v>5941000</v>
      </c>
      <c r="D71" s="6" t="str">
        <f t="shared" si="14"/>
        <v>CUMPLE</v>
      </c>
      <c r="E71" s="5">
        <v>5254670</v>
      </c>
      <c r="F71" s="6" t="str">
        <f t="shared" si="1"/>
        <v>CUMPLE</v>
      </c>
      <c r="G71" s="5">
        <v>5941937</v>
      </c>
      <c r="H71" s="6" t="str">
        <f t="shared" si="2"/>
        <v>CUMPLE</v>
      </c>
      <c r="I71" s="5">
        <v>6000000</v>
      </c>
      <c r="J71" s="6" t="str">
        <f t="shared" si="3"/>
        <v>CUMPLE</v>
      </c>
      <c r="K71" s="5">
        <v>6125000</v>
      </c>
      <c r="L71" s="6" t="str">
        <f t="shared" si="4"/>
        <v>CUMPLE</v>
      </c>
      <c r="M71" s="5">
        <v>5625000</v>
      </c>
      <c r="N71" s="6" t="str">
        <f t="shared" si="5"/>
        <v>CUMPLE</v>
      </c>
      <c r="O71" s="5">
        <v>5500000</v>
      </c>
      <c r="P71" s="6" t="str">
        <f t="shared" si="6"/>
        <v>CUMPLE</v>
      </c>
      <c r="Q71" s="5">
        <v>5500000</v>
      </c>
      <c r="R71" s="6" t="str">
        <f t="shared" si="7"/>
        <v>CUMPLE</v>
      </c>
      <c r="S71" s="5">
        <v>5829142</v>
      </c>
      <c r="T71" s="6" t="str">
        <f t="shared" si="8"/>
        <v>CUMPLE</v>
      </c>
      <c r="U71" s="5">
        <v>6000000</v>
      </c>
      <c r="V71" s="6" t="str">
        <f t="shared" si="9"/>
        <v>CUMPLE</v>
      </c>
      <c r="W71" s="5">
        <v>6250600</v>
      </c>
      <c r="X71" s="6" t="str">
        <f t="shared" si="10"/>
        <v>CUMPLE</v>
      </c>
      <c r="Y71" s="5">
        <v>6054521</v>
      </c>
      <c r="Z71" s="6" t="str">
        <f t="shared" si="11"/>
        <v>CUMPLE</v>
      </c>
      <c r="AA71" s="5">
        <v>5441563</v>
      </c>
      <c r="AB71" s="6" t="str">
        <f t="shared" si="12"/>
        <v>CUMPLE</v>
      </c>
      <c r="AC71" s="5">
        <v>6254667</v>
      </c>
      <c r="AD71" s="6" t="str">
        <f t="shared" si="13"/>
        <v>CUMPLE</v>
      </c>
    </row>
    <row r="72" spans="1:30" s="7" customFormat="1" x14ac:dyDescent="0.25">
      <c r="A72" s="9" t="s">
        <v>80</v>
      </c>
      <c r="B72" s="4">
        <v>59759</v>
      </c>
      <c r="C72" s="5">
        <v>56000</v>
      </c>
      <c r="D72" s="6" t="str">
        <f t="shared" si="14"/>
        <v>CUMPLE</v>
      </c>
      <c r="E72" s="5">
        <v>59759</v>
      </c>
      <c r="F72" s="6" t="str">
        <f t="shared" si="1"/>
        <v>CUMPLE</v>
      </c>
      <c r="G72" s="5">
        <v>56771</v>
      </c>
      <c r="H72" s="6" t="str">
        <f t="shared" si="2"/>
        <v>CUMPLE</v>
      </c>
      <c r="I72" s="5">
        <v>59700</v>
      </c>
      <c r="J72" s="6" t="str">
        <f t="shared" si="3"/>
        <v>CUMPLE</v>
      </c>
      <c r="K72" s="5">
        <v>58000</v>
      </c>
      <c r="L72" s="6" t="str">
        <f t="shared" si="4"/>
        <v>CUMPLE</v>
      </c>
      <c r="M72" s="5">
        <v>50000</v>
      </c>
      <c r="N72" s="6" t="str">
        <f t="shared" si="5"/>
        <v>CUMPLE</v>
      </c>
      <c r="O72" s="5">
        <v>59759</v>
      </c>
      <c r="P72" s="6" t="str">
        <f t="shared" si="6"/>
        <v>CUMPLE</v>
      </c>
      <c r="Q72" s="5">
        <v>59759</v>
      </c>
      <c r="R72" s="6" t="str">
        <f t="shared" si="7"/>
        <v>CUMPLE</v>
      </c>
      <c r="S72" s="5">
        <v>55693</v>
      </c>
      <c r="T72" s="6" t="str">
        <f t="shared" si="8"/>
        <v>CUMPLE</v>
      </c>
      <c r="U72" s="5">
        <v>59000</v>
      </c>
      <c r="V72" s="6" t="str">
        <f t="shared" si="9"/>
        <v>CUMPLE</v>
      </c>
      <c r="W72" s="5">
        <v>56050</v>
      </c>
      <c r="X72" s="6" t="str">
        <f t="shared" si="10"/>
        <v>CUMPLE</v>
      </c>
      <c r="Y72" s="5">
        <v>57847</v>
      </c>
      <c r="Z72" s="6" t="str">
        <f t="shared" si="11"/>
        <v>CUMPLE</v>
      </c>
      <c r="AA72" s="5">
        <v>51900</v>
      </c>
      <c r="AB72" s="6" t="str">
        <f t="shared" si="12"/>
        <v>CUMPLE</v>
      </c>
      <c r="AC72" s="5">
        <v>59756</v>
      </c>
      <c r="AD72" s="6" t="str">
        <f t="shared" si="13"/>
        <v>CUMPLE</v>
      </c>
    </row>
    <row r="73" spans="1:30" s="7" customFormat="1" x14ac:dyDescent="0.25">
      <c r="A73" s="9" t="s">
        <v>81</v>
      </c>
      <c r="B73" s="4">
        <v>678169</v>
      </c>
      <c r="C73" s="5">
        <v>644000</v>
      </c>
      <c r="D73" s="6" t="str">
        <f t="shared" si="0"/>
        <v>CUMPLE</v>
      </c>
      <c r="E73" s="5">
        <v>678169</v>
      </c>
      <c r="F73" s="6" t="str">
        <f t="shared" si="1"/>
        <v>CUMPLE</v>
      </c>
      <c r="G73" s="5">
        <v>644261</v>
      </c>
      <c r="H73" s="6" t="str">
        <f t="shared" si="2"/>
        <v>CUMPLE</v>
      </c>
      <c r="I73" s="5">
        <v>612000</v>
      </c>
      <c r="J73" s="6" t="str">
        <f t="shared" si="3"/>
        <v>CUMPLE</v>
      </c>
      <c r="K73" s="5">
        <v>666000</v>
      </c>
      <c r="L73" s="6" t="str">
        <f t="shared" si="4"/>
        <v>CUMPLE</v>
      </c>
      <c r="M73" s="5">
        <v>213000</v>
      </c>
      <c r="N73" s="6" t="str">
        <f t="shared" si="5"/>
        <v>CUMPLE</v>
      </c>
      <c r="O73" s="5">
        <v>678169</v>
      </c>
      <c r="P73" s="6" t="str">
        <f t="shared" si="6"/>
        <v>CUMPLE</v>
      </c>
      <c r="Q73" s="5">
        <v>600000</v>
      </c>
      <c r="R73" s="6" t="str">
        <f t="shared" si="7"/>
        <v>CUMPLE</v>
      </c>
      <c r="S73" s="5">
        <v>632030</v>
      </c>
      <c r="T73" s="6" t="str">
        <f t="shared" si="8"/>
        <v>CUMPLE</v>
      </c>
      <c r="U73" s="5">
        <v>678000</v>
      </c>
      <c r="V73" s="6" t="str">
        <f t="shared" si="9"/>
        <v>CUMPLE</v>
      </c>
      <c r="W73" s="5">
        <v>670100</v>
      </c>
      <c r="X73" s="6" t="str">
        <f t="shared" si="10"/>
        <v>CUMPLE</v>
      </c>
      <c r="Y73" s="5">
        <v>656468</v>
      </c>
      <c r="Z73" s="6" t="str">
        <f t="shared" si="11"/>
        <v>CUMPLE</v>
      </c>
      <c r="AA73" s="5">
        <v>590007</v>
      </c>
      <c r="AB73" s="6" t="str">
        <f t="shared" si="12"/>
        <v>CUMPLE</v>
      </c>
      <c r="AC73" s="5">
        <v>678166</v>
      </c>
      <c r="AD73" s="6" t="str">
        <f t="shared" si="13"/>
        <v>CUMPLE</v>
      </c>
    </row>
    <row r="74" spans="1:30" s="7" customFormat="1" x14ac:dyDescent="0.25">
      <c r="A74" s="9" t="s">
        <v>82</v>
      </c>
      <c r="B74" s="4">
        <v>1042572</v>
      </c>
      <c r="C74" s="5">
        <v>990000</v>
      </c>
      <c r="D74" s="6" t="str">
        <f t="shared" si="0"/>
        <v>CUMPLE</v>
      </c>
      <c r="E74" s="5">
        <v>1042572</v>
      </c>
      <c r="F74" s="6" t="str">
        <f t="shared" si="1"/>
        <v>CUMPLE</v>
      </c>
      <c r="G74" s="5">
        <v>990443</v>
      </c>
      <c r="H74" s="6" t="str">
        <f t="shared" si="2"/>
        <v>CUMPLE</v>
      </c>
      <c r="I74" s="5">
        <v>990000</v>
      </c>
      <c r="J74" s="6" t="str">
        <f t="shared" si="3"/>
        <v>CUMPLE</v>
      </c>
      <c r="K74" s="5">
        <v>1037000</v>
      </c>
      <c r="L74" s="6" t="str">
        <f t="shared" si="4"/>
        <v>CUMPLE</v>
      </c>
      <c r="M74" s="5">
        <v>1000000</v>
      </c>
      <c r="N74" s="6" t="str">
        <f t="shared" si="5"/>
        <v>CUMPLE</v>
      </c>
      <c r="O74" s="5">
        <v>1042572</v>
      </c>
      <c r="P74" s="6" t="str">
        <f t="shared" si="6"/>
        <v>CUMPLE</v>
      </c>
      <c r="Q74" s="5">
        <v>950000</v>
      </c>
      <c r="R74" s="6" t="str">
        <f t="shared" si="7"/>
        <v>CUMPLE</v>
      </c>
      <c r="S74" s="5">
        <v>971642</v>
      </c>
      <c r="T74" s="6" t="str">
        <f t="shared" si="8"/>
        <v>CUMPLE</v>
      </c>
      <c r="U74" s="5">
        <v>1042000</v>
      </c>
      <c r="V74" s="6" t="str">
        <f t="shared" si="9"/>
        <v>CUMPLE</v>
      </c>
      <c r="W74" s="5">
        <v>1040500</v>
      </c>
      <c r="X74" s="6" t="str">
        <f t="shared" si="10"/>
        <v>CUMPLE</v>
      </c>
      <c r="Y74" s="5">
        <v>1009210</v>
      </c>
      <c r="Z74" s="6" t="str">
        <f t="shared" si="11"/>
        <v>CUMPLE</v>
      </c>
      <c r="AA74" s="5">
        <v>907038</v>
      </c>
      <c r="AB74" s="6" t="str">
        <f t="shared" si="12"/>
        <v>CUMPLE</v>
      </c>
      <c r="AC74" s="5">
        <v>1042569</v>
      </c>
      <c r="AD74" s="6" t="str">
        <f t="shared" si="13"/>
        <v>CUMPLE</v>
      </c>
    </row>
    <row r="75" spans="1:30" s="7" customFormat="1" x14ac:dyDescent="0.25">
      <c r="A75" s="9" t="s">
        <v>83</v>
      </c>
      <c r="B75" s="4">
        <v>296810</v>
      </c>
      <c r="C75" s="5">
        <v>281000</v>
      </c>
      <c r="D75" s="6" t="str">
        <f t="shared" si="0"/>
        <v>CUMPLE</v>
      </c>
      <c r="E75" s="5">
        <v>296810</v>
      </c>
      <c r="F75" s="6" t="str">
        <f t="shared" si="1"/>
        <v>CUMPLE</v>
      </c>
      <c r="G75" s="5">
        <v>281970</v>
      </c>
      <c r="H75" s="6" t="str">
        <f t="shared" si="2"/>
        <v>CUMPLE</v>
      </c>
      <c r="I75" s="5">
        <v>296000</v>
      </c>
      <c r="J75" s="6" t="str">
        <f t="shared" si="3"/>
        <v>CUMPLE</v>
      </c>
      <c r="K75" s="5">
        <v>287000</v>
      </c>
      <c r="L75" s="6" t="str">
        <f t="shared" si="4"/>
        <v>CUMPLE</v>
      </c>
      <c r="M75" s="5">
        <v>267000</v>
      </c>
      <c r="N75" s="6" t="str">
        <f t="shared" si="5"/>
        <v>CUMPLE</v>
      </c>
      <c r="O75" s="5">
        <v>296810</v>
      </c>
      <c r="P75" s="6" t="str">
        <f t="shared" si="6"/>
        <v>CUMPLE</v>
      </c>
      <c r="Q75" s="5">
        <v>296810</v>
      </c>
      <c r="R75" s="6" t="str">
        <f t="shared" si="7"/>
        <v>CUMPLE</v>
      </c>
      <c r="S75" s="5">
        <v>276616</v>
      </c>
      <c r="T75" s="6" t="str">
        <f t="shared" si="8"/>
        <v>CUMPLE</v>
      </c>
      <c r="U75" s="5">
        <v>296000</v>
      </c>
      <c r="V75" s="6" t="str">
        <f t="shared" si="9"/>
        <v>CUMPLE</v>
      </c>
      <c r="W75" s="5">
        <v>290800</v>
      </c>
      <c r="X75" s="6" t="str">
        <f t="shared" si="10"/>
        <v>CUMPLE</v>
      </c>
      <c r="Y75" s="5">
        <v>287312</v>
      </c>
      <c r="Z75" s="6" t="str">
        <f t="shared" si="11"/>
        <v>CUMPLE</v>
      </c>
      <c r="AA75" s="5">
        <v>258225</v>
      </c>
      <c r="AB75" s="6" t="str">
        <f t="shared" si="12"/>
        <v>CUMPLE</v>
      </c>
      <c r="AC75" s="5">
        <v>296807</v>
      </c>
      <c r="AD75" s="6" t="str">
        <f t="shared" si="13"/>
        <v>CUMPLE</v>
      </c>
    </row>
    <row r="76" spans="1:30" s="7" customFormat="1" x14ac:dyDescent="0.25">
      <c r="A76" s="9" t="s">
        <v>84</v>
      </c>
      <c r="B76" s="4">
        <v>491133</v>
      </c>
      <c r="C76" s="5">
        <v>466000</v>
      </c>
      <c r="D76" s="6" t="str">
        <f t="shared" si="0"/>
        <v>CUMPLE</v>
      </c>
      <c r="E76" s="5">
        <v>491133</v>
      </c>
      <c r="F76" s="6" t="str">
        <f t="shared" si="1"/>
        <v>CUMPLE</v>
      </c>
      <c r="G76" s="5">
        <v>466576</v>
      </c>
      <c r="H76" s="6" t="str">
        <f t="shared" si="2"/>
        <v>CUMPLE</v>
      </c>
      <c r="I76" s="5">
        <v>491000</v>
      </c>
      <c r="J76" s="6" t="str">
        <f t="shared" si="3"/>
        <v>CUMPLE</v>
      </c>
      <c r="K76" s="5">
        <v>485000</v>
      </c>
      <c r="L76" s="6" t="str">
        <f t="shared" si="4"/>
        <v>CUMPLE</v>
      </c>
      <c r="M76" s="5">
        <v>417000</v>
      </c>
      <c r="N76" s="6" t="str">
        <f t="shared" si="5"/>
        <v>CUMPLE</v>
      </c>
      <c r="O76" s="5">
        <v>491133</v>
      </c>
      <c r="P76" s="6" t="str">
        <f t="shared" si="6"/>
        <v>CUMPLE</v>
      </c>
      <c r="Q76" s="5">
        <v>350000</v>
      </c>
      <c r="R76" s="6" t="str">
        <f t="shared" si="7"/>
        <v>CUMPLE</v>
      </c>
      <c r="S76" s="5">
        <v>457719</v>
      </c>
      <c r="T76" s="6" t="str">
        <f t="shared" si="8"/>
        <v>CUMPLE</v>
      </c>
      <c r="U76" s="5">
        <v>491000</v>
      </c>
      <c r="V76" s="6" t="str">
        <f t="shared" si="9"/>
        <v>CUMPLE</v>
      </c>
      <c r="W76" s="5">
        <v>490130</v>
      </c>
      <c r="X76" s="6" t="str">
        <f t="shared" si="10"/>
        <v>CUMPLE</v>
      </c>
      <c r="Y76" s="5">
        <v>475417</v>
      </c>
      <c r="Z76" s="6" t="str">
        <f t="shared" si="11"/>
        <v>CUMPLE</v>
      </c>
      <c r="AA76" s="5">
        <v>427286</v>
      </c>
      <c r="AB76" s="6" t="str">
        <f t="shared" si="12"/>
        <v>CUMPLE</v>
      </c>
      <c r="AC76" s="5">
        <v>491130</v>
      </c>
      <c r="AD76" s="6" t="str">
        <f t="shared" si="13"/>
        <v>CUMPLE</v>
      </c>
    </row>
    <row r="77" spans="1:30" s="7" customFormat="1" x14ac:dyDescent="0.25">
      <c r="A77" s="9" t="s">
        <v>85</v>
      </c>
      <c r="B77" s="4">
        <v>609842</v>
      </c>
      <c r="C77" s="5">
        <v>579000</v>
      </c>
      <c r="D77" s="6" t="str">
        <f t="shared" si="0"/>
        <v>CUMPLE</v>
      </c>
      <c r="E77" s="5">
        <v>609842</v>
      </c>
      <c r="F77" s="6" t="str">
        <f t="shared" si="1"/>
        <v>CUMPLE</v>
      </c>
      <c r="G77" s="5">
        <v>579350</v>
      </c>
      <c r="H77" s="6" t="str">
        <f t="shared" si="2"/>
        <v>CUMPLE</v>
      </c>
      <c r="I77" s="5">
        <v>609000</v>
      </c>
      <c r="J77" s="6" t="str">
        <f t="shared" si="3"/>
        <v>CUMPLE</v>
      </c>
      <c r="K77" s="5">
        <v>600000</v>
      </c>
      <c r="L77" s="6" t="str">
        <f t="shared" si="4"/>
        <v>CUMPLE</v>
      </c>
      <c r="M77" s="5">
        <v>480000</v>
      </c>
      <c r="N77" s="6" t="str">
        <f t="shared" si="5"/>
        <v>CUMPLE</v>
      </c>
      <c r="O77" s="5">
        <v>609842</v>
      </c>
      <c r="P77" s="6" t="str">
        <f t="shared" si="6"/>
        <v>CUMPLE</v>
      </c>
      <c r="Q77" s="5">
        <v>450000</v>
      </c>
      <c r="R77" s="6" t="str">
        <f t="shared" si="7"/>
        <v>CUMPLE</v>
      </c>
      <c r="S77" s="5">
        <v>568352</v>
      </c>
      <c r="T77" s="6" t="str">
        <f t="shared" si="8"/>
        <v>CUMPLE</v>
      </c>
      <c r="U77" s="5">
        <v>609000</v>
      </c>
      <c r="V77" s="6" t="str">
        <f t="shared" si="9"/>
        <v>CUMPLE</v>
      </c>
      <c r="W77" s="5">
        <v>600800</v>
      </c>
      <c r="X77" s="6" t="str">
        <f t="shared" si="10"/>
        <v>CUMPLE</v>
      </c>
      <c r="Y77" s="5">
        <v>590327</v>
      </c>
      <c r="Z77" s="6" t="str">
        <f t="shared" si="11"/>
        <v>CUMPLE</v>
      </c>
      <c r="AA77" s="5">
        <v>530563</v>
      </c>
      <c r="AB77" s="6" t="str">
        <f t="shared" si="12"/>
        <v>CUMPLE</v>
      </c>
      <c r="AC77" s="5">
        <v>609839</v>
      </c>
      <c r="AD77" s="6" t="str">
        <f t="shared" si="13"/>
        <v>CUMPLE</v>
      </c>
    </row>
    <row r="78" spans="1:30" s="7" customFormat="1" x14ac:dyDescent="0.25">
      <c r="A78" s="9" t="s">
        <v>86</v>
      </c>
      <c r="B78" s="4">
        <v>684250</v>
      </c>
      <c r="C78" s="5">
        <v>650000</v>
      </c>
      <c r="D78" s="6" t="str">
        <f t="shared" si="0"/>
        <v>CUMPLE</v>
      </c>
      <c r="E78" s="5">
        <v>684250</v>
      </c>
      <c r="F78" s="6" t="str">
        <f t="shared" si="1"/>
        <v>CUMPLE</v>
      </c>
      <c r="G78" s="5">
        <v>650038</v>
      </c>
      <c r="H78" s="6" t="str">
        <f t="shared" si="2"/>
        <v>CUMPLE</v>
      </c>
      <c r="I78" s="5">
        <v>684000</v>
      </c>
      <c r="J78" s="6" t="str">
        <f t="shared" si="3"/>
        <v>CUMPLE</v>
      </c>
      <c r="K78" s="5">
        <v>675000</v>
      </c>
      <c r="L78" s="6" t="str">
        <f t="shared" si="4"/>
        <v>CUMPLE</v>
      </c>
      <c r="M78" s="5">
        <v>500000</v>
      </c>
      <c r="N78" s="6" t="str">
        <f t="shared" si="5"/>
        <v>CUMPLE</v>
      </c>
      <c r="O78" s="5">
        <v>684250</v>
      </c>
      <c r="P78" s="6" t="str">
        <f t="shared" si="6"/>
        <v>CUMPLE</v>
      </c>
      <c r="Q78" s="5">
        <v>684250</v>
      </c>
      <c r="R78" s="6" t="str">
        <f t="shared" si="7"/>
        <v>CUMPLE</v>
      </c>
      <c r="S78" s="5">
        <v>637698</v>
      </c>
      <c r="T78" s="6" t="str">
        <f t="shared" si="8"/>
        <v>CUMPLE</v>
      </c>
      <c r="U78" s="5">
        <v>684000</v>
      </c>
      <c r="V78" s="6" t="str">
        <f t="shared" si="9"/>
        <v>CUMPLE</v>
      </c>
      <c r="W78" s="5">
        <v>680250</v>
      </c>
      <c r="X78" s="6" t="str">
        <f t="shared" si="10"/>
        <v>CUMPLE</v>
      </c>
      <c r="Y78" s="5">
        <v>662354</v>
      </c>
      <c r="Z78" s="6" t="str">
        <f t="shared" si="11"/>
        <v>CUMPLE</v>
      </c>
      <c r="AA78" s="5">
        <v>595298</v>
      </c>
      <c r="AB78" s="6" t="str">
        <f t="shared" si="12"/>
        <v>CUMPLE</v>
      </c>
      <c r="AC78" s="5">
        <v>684247</v>
      </c>
      <c r="AD78" s="6" t="str">
        <f t="shared" si="13"/>
        <v>CUMPLE</v>
      </c>
    </row>
    <row r="79" spans="1:30" s="7" customFormat="1" x14ac:dyDescent="0.25">
      <c r="A79" s="9" t="s">
        <v>87</v>
      </c>
      <c r="B79" s="4">
        <v>543433</v>
      </c>
      <c r="C79" s="5">
        <v>516000</v>
      </c>
      <c r="D79" s="6" t="str">
        <f t="shared" ref="D79:D101" si="15">+IF(C79&lt;=$B79,"CUMPLE","NO CUMPLE")</f>
        <v>CUMPLE</v>
      </c>
      <c r="E79" s="5">
        <v>543433</v>
      </c>
      <c r="F79" s="6" t="str">
        <f t="shared" si="1"/>
        <v>CUMPLE</v>
      </c>
      <c r="G79" s="5">
        <v>516261</v>
      </c>
      <c r="H79" s="6" t="str">
        <f t="shared" si="2"/>
        <v>CUMPLE</v>
      </c>
      <c r="I79" s="5">
        <v>543000</v>
      </c>
      <c r="J79" s="6" t="str">
        <f t="shared" si="3"/>
        <v>CUMPLE</v>
      </c>
      <c r="K79" s="5">
        <v>500000</v>
      </c>
      <c r="L79" s="6" t="str">
        <f t="shared" si="4"/>
        <v>CUMPLE</v>
      </c>
      <c r="M79" s="5">
        <v>267000</v>
      </c>
      <c r="N79" s="6" t="str">
        <f t="shared" si="5"/>
        <v>CUMPLE</v>
      </c>
      <c r="O79" s="5">
        <v>543433</v>
      </c>
      <c r="P79" s="6" t="str">
        <f t="shared" si="6"/>
        <v>CUMPLE</v>
      </c>
      <c r="Q79" s="5">
        <v>543433</v>
      </c>
      <c r="R79" s="6" t="str">
        <f t="shared" si="7"/>
        <v>CUMPLE</v>
      </c>
      <c r="S79" s="5">
        <v>506461</v>
      </c>
      <c r="T79" s="6" t="str">
        <f t="shared" si="8"/>
        <v>CUMPLE</v>
      </c>
      <c r="U79" s="5">
        <v>543000</v>
      </c>
      <c r="V79" s="6" t="str">
        <f t="shared" si="9"/>
        <v>CUMPLE</v>
      </c>
      <c r="W79" s="5">
        <v>543400</v>
      </c>
      <c r="X79" s="6" t="str">
        <f t="shared" si="10"/>
        <v>CUMPLE</v>
      </c>
      <c r="Y79" s="5">
        <v>526043</v>
      </c>
      <c r="Z79" s="6" t="str">
        <f t="shared" si="11"/>
        <v>CUMPLE</v>
      </c>
      <c r="AA79" s="5">
        <v>472787</v>
      </c>
      <c r="AB79" s="6" t="str">
        <f t="shared" si="12"/>
        <v>CUMPLE</v>
      </c>
      <c r="AC79" s="5">
        <v>543430</v>
      </c>
      <c r="AD79" s="6" t="str">
        <f t="shared" si="13"/>
        <v>CUMPLE</v>
      </c>
    </row>
    <row r="80" spans="1:30" s="7" customFormat="1" x14ac:dyDescent="0.25">
      <c r="A80" s="9" t="s">
        <v>88</v>
      </c>
      <c r="B80" s="4">
        <v>2221333</v>
      </c>
      <c r="C80" s="5">
        <v>2110000</v>
      </c>
      <c r="D80" s="6" t="str">
        <f t="shared" si="15"/>
        <v>CUMPLE</v>
      </c>
      <c r="E80" s="5">
        <v>2221333</v>
      </c>
      <c r="F80" s="6" t="str">
        <f t="shared" ref="F80:F84" si="16">+IF(E80&lt;=$B80,"CUMPLE","NO CUMPLE")</f>
        <v>CUMPLE</v>
      </c>
      <c r="G80" s="5">
        <v>2110266</v>
      </c>
      <c r="H80" s="6" t="str">
        <f t="shared" ref="H80:H84" si="17">+IF(G80&lt;=$B80,"CUMPLE","NO CUMPLE")</f>
        <v>CUMPLE</v>
      </c>
      <c r="I80" s="5">
        <v>2220000</v>
      </c>
      <c r="J80" s="6" t="str">
        <f t="shared" ref="J80:J84" si="18">+IF(I80&lt;=$B80,"CUMPLE","NO CUMPLE")</f>
        <v>CUMPLE</v>
      </c>
      <c r="K80" s="5">
        <v>2180000</v>
      </c>
      <c r="L80" s="6" t="str">
        <f t="shared" ref="L80:L84" si="19">+IF(K80&lt;=$B80,"CUMPLE","NO CUMPLE")</f>
        <v>CUMPLE</v>
      </c>
      <c r="M80" s="5">
        <v>1400000</v>
      </c>
      <c r="N80" s="6" t="str">
        <f t="shared" ref="N80:N84" si="20">+IF(M80&lt;=$B80,"CUMPLE","NO CUMPLE")</f>
        <v>CUMPLE</v>
      </c>
      <c r="O80" s="5">
        <v>1900000</v>
      </c>
      <c r="P80" s="6" t="str">
        <f t="shared" ref="P80:P84" si="21">+IF(O80&lt;=$B80,"CUMPLE","NO CUMPLE")</f>
        <v>CUMPLE</v>
      </c>
      <c r="Q80" s="5">
        <v>1850000</v>
      </c>
      <c r="R80" s="6" t="str">
        <f t="shared" ref="R80:R84" si="22">+IF(Q80&lt;=$B80,"CUMPLE","NO CUMPLE")</f>
        <v>CUMPLE</v>
      </c>
      <c r="S80" s="5">
        <v>2070207</v>
      </c>
      <c r="T80" s="6" t="str">
        <f t="shared" ref="T80:T84" si="23">+IF(S80&lt;=$B80,"CUMPLE","NO CUMPLE")</f>
        <v>CUMPLE</v>
      </c>
      <c r="U80" s="5">
        <v>2221000</v>
      </c>
      <c r="V80" s="6" t="str">
        <f t="shared" ref="V80:V84" si="24">+IF(U80&lt;=$B80,"CUMPLE","NO CUMPLE")</f>
        <v>CUMPLE</v>
      </c>
      <c r="W80" s="5">
        <v>2220000</v>
      </c>
      <c r="X80" s="6" t="str">
        <f t="shared" ref="X80:X84" si="25">+IF(W80&lt;=$B80,"CUMPLE","NO CUMPLE")</f>
        <v>CUMPLE</v>
      </c>
      <c r="Y80" s="5">
        <v>2150250</v>
      </c>
      <c r="Z80" s="6" t="str">
        <f t="shared" ref="Z80:Z84" si="26">+IF(Y80&lt;=$B80,"CUMPLE","NO CUMPLE")</f>
        <v>CUMPLE</v>
      </c>
      <c r="AA80" s="5">
        <v>1932560</v>
      </c>
      <c r="AB80" s="6" t="str">
        <f t="shared" ref="AB80:AB84" si="27">+IF(AA80&lt;=$B80,"CUMPLE","NO CUMPLE")</f>
        <v>CUMPLE</v>
      </c>
      <c r="AC80" s="5">
        <v>2221330</v>
      </c>
      <c r="AD80" s="6" t="str">
        <f t="shared" ref="AD80:AD84" si="28">+IF(AC80&lt;=$B80,"CUMPLE","NO CUMPLE")</f>
        <v>CUMPLE</v>
      </c>
    </row>
    <row r="81" spans="1:30" s="7" customFormat="1" x14ac:dyDescent="0.25">
      <c r="A81" s="9" t="s">
        <v>89</v>
      </c>
      <c r="B81" s="4">
        <v>32170</v>
      </c>
      <c r="C81" s="5">
        <v>30000</v>
      </c>
      <c r="D81" s="6" t="str">
        <f t="shared" si="15"/>
        <v>CUMPLE</v>
      </c>
      <c r="E81" s="5">
        <v>32170</v>
      </c>
      <c r="F81" s="6" t="str">
        <f t="shared" si="16"/>
        <v>CUMPLE</v>
      </c>
      <c r="G81" s="5">
        <v>30562</v>
      </c>
      <c r="H81" s="6" t="str">
        <f t="shared" si="17"/>
        <v>CUMPLE</v>
      </c>
      <c r="I81" s="5">
        <v>32000</v>
      </c>
      <c r="J81" s="6" t="str">
        <f t="shared" si="18"/>
        <v>CUMPLE</v>
      </c>
      <c r="K81" s="5">
        <v>31000</v>
      </c>
      <c r="L81" s="6" t="str">
        <f t="shared" si="19"/>
        <v>CUMPLE</v>
      </c>
      <c r="M81" s="5">
        <v>12000</v>
      </c>
      <c r="N81" s="6" t="str">
        <f t="shared" si="20"/>
        <v>CUMPLE</v>
      </c>
      <c r="O81" s="5">
        <v>32170</v>
      </c>
      <c r="P81" s="6" t="str">
        <f t="shared" si="21"/>
        <v>CUMPLE</v>
      </c>
      <c r="Q81" s="5">
        <v>32170</v>
      </c>
      <c r="R81" s="6" t="str">
        <f t="shared" si="22"/>
        <v>CUMPLE</v>
      </c>
      <c r="S81" s="5">
        <v>29981</v>
      </c>
      <c r="T81" s="6" t="str">
        <f t="shared" si="23"/>
        <v>CUMPLE</v>
      </c>
      <c r="U81" s="5">
        <v>32000</v>
      </c>
      <c r="V81" s="6" t="str">
        <f t="shared" si="24"/>
        <v>CUMPLE</v>
      </c>
      <c r="W81" s="5">
        <v>30100</v>
      </c>
      <c r="X81" s="6" t="str">
        <f t="shared" si="25"/>
        <v>CUMPLE</v>
      </c>
      <c r="Y81" s="5">
        <v>31141</v>
      </c>
      <c r="Z81" s="6" t="str">
        <f t="shared" si="26"/>
        <v>CUMPLE</v>
      </c>
      <c r="AA81" s="5">
        <v>29350</v>
      </c>
      <c r="AB81" s="6" t="str">
        <f t="shared" si="27"/>
        <v>CUMPLE</v>
      </c>
      <c r="AC81" s="5">
        <v>32167</v>
      </c>
      <c r="AD81" s="6" t="str">
        <f t="shared" si="28"/>
        <v>CUMPLE</v>
      </c>
    </row>
    <row r="82" spans="1:30" s="7" customFormat="1" x14ac:dyDescent="0.25">
      <c r="A82" s="9" t="s">
        <v>90</v>
      </c>
      <c r="B82" s="4">
        <v>57675</v>
      </c>
      <c r="C82" s="5">
        <v>30000</v>
      </c>
      <c r="D82" s="6" t="str">
        <f t="shared" si="15"/>
        <v>CUMPLE</v>
      </c>
      <c r="E82" s="5">
        <v>57675</v>
      </c>
      <c r="F82" s="6" t="str">
        <f t="shared" si="16"/>
        <v>CUMPLE</v>
      </c>
      <c r="G82" s="5">
        <v>54675</v>
      </c>
      <c r="H82" s="6" t="str">
        <f t="shared" si="17"/>
        <v>CUMPLE</v>
      </c>
      <c r="I82" s="5">
        <v>55000</v>
      </c>
      <c r="J82" s="6" t="str">
        <f t="shared" si="18"/>
        <v>CUMPLE</v>
      </c>
      <c r="K82" s="5">
        <v>56000</v>
      </c>
      <c r="L82" s="6" t="str">
        <f t="shared" si="19"/>
        <v>CUMPLE</v>
      </c>
      <c r="M82" s="5">
        <v>31250</v>
      </c>
      <c r="N82" s="6" t="str">
        <f t="shared" si="20"/>
        <v>CUMPLE</v>
      </c>
      <c r="O82" s="5">
        <v>57675</v>
      </c>
      <c r="P82" s="6" t="str">
        <f t="shared" si="21"/>
        <v>CUMPLE</v>
      </c>
      <c r="Q82" s="5">
        <v>57675</v>
      </c>
      <c r="R82" s="6" t="str">
        <f t="shared" si="22"/>
        <v>CUMPLE</v>
      </c>
      <c r="S82" s="5">
        <v>53800</v>
      </c>
      <c r="T82" s="6" t="str">
        <f t="shared" si="23"/>
        <v>CUMPLE</v>
      </c>
      <c r="U82" s="5">
        <v>32000</v>
      </c>
      <c r="V82" s="6" t="str">
        <f t="shared" si="24"/>
        <v>CUMPLE</v>
      </c>
      <c r="W82" s="5">
        <v>54000</v>
      </c>
      <c r="X82" s="6" t="str">
        <f t="shared" si="25"/>
        <v>CUMPLE</v>
      </c>
      <c r="Y82" s="5">
        <v>55829</v>
      </c>
      <c r="Z82" s="6" t="str">
        <f t="shared" si="26"/>
        <v>CUMPLE</v>
      </c>
      <c r="AA82" s="5">
        <v>56800</v>
      </c>
      <c r="AB82" s="6" t="str">
        <f t="shared" si="27"/>
        <v>CUMPLE</v>
      </c>
      <c r="AC82" s="5">
        <v>57672</v>
      </c>
      <c r="AD82" s="6" t="str">
        <f t="shared" si="28"/>
        <v>CUMPLE</v>
      </c>
    </row>
    <row r="83" spans="1:30" s="7" customFormat="1" x14ac:dyDescent="0.25">
      <c r="A83" s="9" t="s">
        <v>91</v>
      </c>
      <c r="B83" s="4">
        <v>32170</v>
      </c>
      <c r="C83" s="5">
        <v>30000</v>
      </c>
      <c r="D83" s="6" t="str">
        <f t="shared" si="15"/>
        <v>CUMPLE</v>
      </c>
      <c r="E83" s="5">
        <v>32170</v>
      </c>
      <c r="F83" s="6" t="str">
        <f t="shared" si="16"/>
        <v>CUMPLE</v>
      </c>
      <c r="G83" s="5">
        <v>30562</v>
      </c>
      <c r="H83" s="6" t="str">
        <f t="shared" si="17"/>
        <v>CUMPLE</v>
      </c>
      <c r="I83" s="5">
        <v>22000</v>
      </c>
      <c r="J83" s="6" t="str">
        <f t="shared" si="18"/>
        <v>CUMPLE</v>
      </c>
      <c r="K83" s="5">
        <v>31000</v>
      </c>
      <c r="L83" s="6" t="str">
        <f t="shared" si="19"/>
        <v>CUMPLE</v>
      </c>
      <c r="M83" s="5">
        <v>12000</v>
      </c>
      <c r="N83" s="6" t="str">
        <f t="shared" si="20"/>
        <v>CUMPLE</v>
      </c>
      <c r="O83" s="5">
        <v>32170</v>
      </c>
      <c r="P83" s="6" t="str">
        <f t="shared" si="21"/>
        <v>CUMPLE</v>
      </c>
      <c r="Q83" s="5">
        <v>32170</v>
      </c>
      <c r="R83" s="6" t="str">
        <f t="shared" si="22"/>
        <v>CUMPLE</v>
      </c>
      <c r="S83" s="5">
        <v>29981</v>
      </c>
      <c r="T83" s="6" t="str">
        <f t="shared" si="23"/>
        <v>CUMPLE</v>
      </c>
      <c r="U83" s="5">
        <v>32000</v>
      </c>
      <c r="V83" s="6" t="str">
        <f t="shared" si="24"/>
        <v>CUMPLE</v>
      </c>
      <c r="W83" s="5">
        <v>30100</v>
      </c>
      <c r="X83" s="6" t="str">
        <f t="shared" si="25"/>
        <v>CUMPLE</v>
      </c>
      <c r="Y83" s="5">
        <v>31141</v>
      </c>
      <c r="Z83" s="6" t="str">
        <f t="shared" si="26"/>
        <v>CUMPLE</v>
      </c>
      <c r="AA83" s="5">
        <v>29350</v>
      </c>
      <c r="AB83" s="6" t="str">
        <f t="shared" si="27"/>
        <v>CUMPLE</v>
      </c>
      <c r="AC83" s="5">
        <v>32167</v>
      </c>
      <c r="AD83" s="6" t="str">
        <f t="shared" si="28"/>
        <v>CUMPLE</v>
      </c>
    </row>
    <row r="84" spans="1:30" s="7" customFormat="1" x14ac:dyDescent="0.25">
      <c r="A84" s="9" t="s">
        <v>92</v>
      </c>
      <c r="B84" s="4">
        <v>32170</v>
      </c>
      <c r="C84" s="5">
        <v>30000</v>
      </c>
      <c r="D84" s="6" t="str">
        <f t="shared" si="15"/>
        <v>CUMPLE</v>
      </c>
      <c r="E84" s="5">
        <v>32170</v>
      </c>
      <c r="F84" s="6" t="str">
        <f t="shared" si="16"/>
        <v>CUMPLE</v>
      </c>
      <c r="G84" s="5">
        <v>30562</v>
      </c>
      <c r="H84" s="6" t="str">
        <f t="shared" si="17"/>
        <v>CUMPLE</v>
      </c>
      <c r="I84" s="5">
        <v>32000</v>
      </c>
      <c r="J84" s="6" t="str">
        <f t="shared" si="18"/>
        <v>CUMPLE</v>
      </c>
      <c r="K84" s="5">
        <v>31000</v>
      </c>
      <c r="L84" s="6" t="str">
        <f t="shared" si="19"/>
        <v>CUMPLE</v>
      </c>
      <c r="M84" s="5">
        <v>14000</v>
      </c>
      <c r="N84" s="6" t="str">
        <f t="shared" si="20"/>
        <v>CUMPLE</v>
      </c>
      <c r="O84" s="5">
        <v>32170</v>
      </c>
      <c r="P84" s="6" t="str">
        <f t="shared" si="21"/>
        <v>CUMPLE</v>
      </c>
      <c r="Q84" s="5">
        <v>32170</v>
      </c>
      <c r="R84" s="6" t="str">
        <f t="shared" si="22"/>
        <v>CUMPLE</v>
      </c>
      <c r="S84" s="5">
        <v>29981</v>
      </c>
      <c r="T84" s="6" t="str">
        <f t="shared" si="23"/>
        <v>CUMPLE</v>
      </c>
      <c r="U84" s="5">
        <v>32000</v>
      </c>
      <c r="V84" s="6" t="str">
        <f t="shared" si="24"/>
        <v>CUMPLE</v>
      </c>
      <c r="W84" s="5">
        <v>30100</v>
      </c>
      <c r="X84" s="6" t="str">
        <f t="shared" si="25"/>
        <v>CUMPLE</v>
      </c>
      <c r="Y84" s="5">
        <v>31141</v>
      </c>
      <c r="Z84" s="6" t="str">
        <f t="shared" si="26"/>
        <v>CUMPLE</v>
      </c>
      <c r="AA84" s="5">
        <v>29350</v>
      </c>
      <c r="AB84" s="6" t="str">
        <f t="shared" si="27"/>
        <v>CUMPLE</v>
      </c>
      <c r="AC84" s="5">
        <v>32167</v>
      </c>
      <c r="AD84" s="6" t="str">
        <f t="shared" si="28"/>
        <v>CUMPLE</v>
      </c>
    </row>
    <row r="85" spans="1:30" s="7" customFormat="1" x14ac:dyDescent="0.25">
      <c r="A85" s="9" t="s">
        <v>93</v>
      </c>
      <c r="B85" s="4">
        <v>782227</v>
      </c>
      <c r="C85" s="5">
        <v>743000</v>
      </c>
      <c r="D85" s="6" t="str">
        <f>+IF(C85&lt;=$B85,"CUMPLE","NO CUMPLE")</f>
        <v>CUMPLE</v>
      </c>
      <c r="E85" s="5">
        <v>782227</v>
      </c>
      <c r="F85" s="6" t="str">
        <f>+IF(E85&lt;=$B85,"CUMPLE","NO CUMPLE")</f>
        <v>CUMPLE</v>
      </c>
      <c r="G85" s="5">
        <v>743116</v>
      </c>
      <c r="H85" s="6" t="str">
        <f>+IF(G85&lt;=$B85,"CUMPLE","NO CUMPLE")</f>
        <v>CUMPLE</v>
      </c>
      <c r="I85" s="5">
        <v>780000</v>
      </c>
      <c r="J85" s="6" t="str">
        <f>+IF(I85&lt;=$B85,"CUMPLE","NO CUMPLE")</f>
        <v>CUMPLE</v>
      </c>
      <c r="K85" s="5">
        <v>750000</v>
      </c>
      <c r="L85" s="6" t="str">
        <f>+IF(K85&lt;=$B85,"CUMPLE","NO CUMPLE")</f>
        <v>CUMPLE</v>
      </c>
      <c r="M85" s="5">
        <v>765000</v>
      </c>
      <c r="N85" s="6" t="str">
        <f>+IF(M85&lt;=$B85,"CUMPLE","NO CUMPLE")</f>
        <v>CUMPLE</v>
      </c>
      <c r="O85" s="5">
        <v>782227</v>
      </c>
      <c r="P85" s="6" t="str">
        <f>+IF(O85&lt;=$B85,"CUMPLE","NO CUMPLE")</f>
        <v>CUMPLE</v>
      </c>
      <c r="Q85" s="5">
        <v>650000</v>
      </c>
      <c r="R85" s="6" t="str">
        <f>+IF(Q85&lt;=$B85,"CUMPLE","NO CUMPLE")</f>
        <v>CUMPLE</v>
      </c>
      <c r="S85" s="5">
        <v>729009</v>
      </c>
      <c r="T85" s="6" t="str">
        <f>+IF(S85&lt;=$B85,"CUMPLE","NO CUMPLE")</f>
        <v>CUMPLE</v>
      </c>
      <c r="U85" s="5">
        <v>780000</v>
      </c>
      <c r="V85" s="6" t="str">
        <f>+IF(U85&lt;=$B85,"CUMPLE","NO CUMPLE")</f>
        <v>CUMPLE</v>
      </c>
      <c r="W85" s="5">
        <v>780000</v>
      </c>
      <c r="X85" s="6" t="str">
        <f>+IF(W85&lt;=$B85,"CUMPLE","NO CUMPLE")</f>
        <v>CUMPLE</v>
      </c>
      <c r="Y85" s="5">
        <v>757196</v>
      </c>
      <c r="Z85" s="6" t="str">
        <f>+IF(Y85&lt;=$B85,"CUMPLE","NO CUMPLE")</f>
        <v>CUMPLE</v>
      </c>
      <c r="AA85" s="5">
        <v>680537</v>
      </c>
      <c r="AB85" s="6" t="str">
        <f>+IF(AA85&lt;=$B85,"CUMPLE","NO CUMPLE")</f>
        <v>CUMPLE</v>
      </c>
      <c r="AC85" s="5">
        <v>782224</v>
      </c>
      <c r="AD85" s="6" t="str">
        <f>+IF(AC85&lt;=$B85,"CUMPLE","NO CUMPLE")</f>
        <v>CUMPLE</v>
      </c>
    </row>
    <row r="86" spans="1:30" s="7" customFormat="1" x14ac:dyDescent="0.25">
      <c r="A86" s="9" t="s">
        <v>94</v>
      </c>
      <c r="B86" s="4">
        <v>89250</v>
      </c>
      <c r="C86" s="5">
        <v>84000</v>
      </c>
      <c r="D86" s="6" t="str">
        <f t="shared" si="15"/>
        <v>CUMPLE</v>
      </c>
      <c r="E86" s="5">
        <v>89250</v>
      </c>
      <c r="F86" s="6" t="str">
        <f t="shared" ref="F86:F101" si="29">+IF(E86&lt;=$B86,"CUMPLE","NO CUMPLE")</f>
        <v>CUMPLE</v>
      </c>
      <c r="G86" s="5">
        <v>84788</v>
      </c>
      <c r="H86" s="6" t="str">
        <f t="shared" ref="H86:H101" si="30">+IF(G86&lt;=$B86,"CUMPLE","NO CUMPLE")</f>
        <v>CUMPLE</v>
      </c>
      <c r="I86" s="5">
        <v>89200</v>
      </c>
      <c r="J86" s="6" t="str">
        <f t="shared" ref="J86:J101" si="31">+IF(I86&lt;=$B86,"CUMPLE","NO CUMPLE")</f>
        <v>CUMPLE</v>
      </c>
      <c r="K86" s="5">
        <v>87000</v>
      </c>
      <c r="L86" s="6" t="str">
        <f t="shared" ref="L86:L101" si="32">+IF(K86&lt;=$B86,"CUMPLE","NO CUMPLE")</f>
        <v>CUMPLE</v>
      </c>
      <c r="M86" s="5">
        <v>50000</v>
      </c>
      <c r="N86" s="6" t="str">
        <f t="shared" ref="N86:N101" si="33">+IF(M86&lt;=$B86,"CUMPLE","NO CUMPLE")</f>
        <v>CUMPLE</v>
      </c>
      <c r="O86" s="5">
        <v>89250</v>
      </c>
      <c r="P86" s="6" t="str">
        <f t="shared" ref="P86:P101" si="34">+IF(O86&lt;=$B86,"CUMPLE","NO CUMPLE")</f>
        <v>CUMPLE</v>
      </c>
      <c r="Q86" s="5">
        <v>89250</v>
      </c>
      <c r="R86" s="6" t="str">
        <f t="shared" ref="R86:R101" si="35">+IF(Q86&lt;=$B86,"CUMPLE","NO CUMPLE")</f>
        <v>CUMPLE</v>
      </c>
      <c r="S86" s="5">
        <v>83178</v>
      </c>
      <c r="T86" s="6" t="str">
        <f t="shared" ref="T86:T101" si="36">+IF(S86&lt;=$B86,"CUMPLE","NO CUMPLE")</f>
        <v>CUMPLE</v>
      </c>
      <c r="U86" s="5">
        <v>89000</v>
      </c>
      <c r="V86" s="6" t="str">
        <f t="shared" ref="V86:V101" si="37">+IF(U86&lt;=$B86,"CUMPLE","NO CUMPLE")</f>
        <v>CUMPLE</v>
      </c>
      <c r="W86" s="5">
        <v>89200</v>
      </c>
      <c r="X86" s="6" t="str">
        <f t="shared" ref="X86:X101" si="38">+IF(W86&lt;=$B86,"CUMPLE","NO CUMPLE")</f>
        <v>CUMPLE</v>
      </c>
      <c r="Y86" s="5">
        <v>86394</v>
      </c>
      <c r="Z86" s="6" t="str">
        <f t="shared" ref="Z86:Z101" si="39">+IF(Y86&lt;=$B86,"CUMPLE","NO CUMPLE")</f>
        <v>CUMPLE</v>
      </c>
      <c r="AA86" s="5">
        <v>77648</v>
      </c>
      <c r="AB86" s="6" t="str">
        <f t="shared" ref="AB86:AB101" si="40">+IF(AA86&lt;=$B86,"CUMPLE","NO CUMPLE")</f>
        <v>CUMPLE</v>
      </c>
      <c r="AC86" s="5">
        <v>89247</v>
      </c>
      <c r="AD86" s="6" t="str">
        <f t="shared" ref="AD86:AD101" si="41">+IF(AC86&lt;=$B86,"CUMPLE","NO CUMPLE")</f>
        <v>CUMPLE</v>
      </c>
    </row>
    <row r="87" spans="1:30" s="7" customFormat="1" x14ac:dyDescent="0.25">
      <c r="A87" s="9" t="s">
        <v>95</v>
      </c>
      <c r="B87" s="4">
        <v>284013</v>
      </c>
      <c r="C87" s="5">
        <v>269000</v>
      </c>
      <c r="D87" s="6" t="str">
        <f t="shared" si="15"/>
        <v>CUMPLE</v>
      </c>
      <c r="E87" s="5">
        <v>284013</v>
      </c>
      <c r="F87" s="6" t="str">
        <f t="shared" si="29"/>
        <v>CUMPLE</v>
      </c>
      <c r="G87" s="5">
        <v>269812</v>
      </c>
      <c r="H87" s="6" t="str">
        <f t="shared" si="30"/>
        <v>CUMPLE</v>
      </c>
      <c r="I87" s="5">
        <v>284000</v>
      </c>
      <c r="J87" s="6" t="str">
        <f t="shared" si="31"/>
        <v>CUMPLE</v>
      </c>
      <c r="K87" s="5">
        <v>284000</v>
      </c>
      <c r="L87" s="6" t="str">
        <f t="shared" si="32"/>
        <v>CUMPLE</v>
      </c>
      <c r="M87" s="5">
        <v>267000</v>
      </c>
      <c r="N87" s="6" t="str">
        <f t="shared" si="33"/>
        <v>CUMPLE</v>
      </c>
      <c r="O87" s="5">
        <v>284013</v>
      </c>
      <c r="P87" s="6" t="str">
        <f t="shared" si="34"/>
        <v>CUMPLE</v>
      </c>
      <c r="Q87" s="5">
        <v>250000</v>
      </c>
      <c r="R87" s="6" t="str">
        <f t="shared" si="35"/>
        <v>CUMPLE</v>
      </c>
      <c r="S87" s="5">
        <v>264690</v>
      </c>
      <c r="T87" s="6" t="str">
        <f t="shared" si="36"/>
        <v>CUMPLE</v>
      </c>
      <c r="U87" s="5">
        <v>284000</v>
      </c>
      <c r="V87" s="6" t="str">
        <f t="shared" si="37"/>
        <v>CUMPLE</v>
      </c>
      <c r="W87" s="5">
        <v>280000</v>
      </c>
      <c r="X87" s="6" t="str">
        <f t="shared" si="38"/>
        <v>CUMPLE</v>
      </c>
      <c r="Y87" s="5">
        <v>274925</v>
      </c>
      <c r="Z87" s="6" t="str">
        <f t="shared" si="39"/>
        <v>CUMPLE</v>
      </c>
      <c r="AA87" s="5">
        <v>247091</v>
      </c>
      <c r="AB87" s="6" t="str">
        <f t="shared" si="40"/>
        <v>CUMPLE</v>
      </c>
      <c r="AC87" s="5">
        <v>284010</v>
      </c>
      <c r="AD87" s="6" t="str">
        <f t="shared" si="41"/>
        <v>CUMPLE</v>
      </c>
    </row>
    <row r="88" spans="1:30" s="7" customFormat="1" x14ac:dyDescent="0.25">
      <c r="A88" s="9" t="s">
        <v>96</v>
      </c>
      <c r="B88" s="4">
        <v>6346667</v>
      </c>
      <c r="C88" s="5">
        <v>6029000</v>
      </c>
      <c r="D88" s="6" t="str">
        <f t="shared" si="15"/>
        <v>CUMPLE</v>
      </c>
      <c r="E88" s="5">
        <v>5346667</v>
      </c>
      <c r="F88" s="6" t="str">
        <f t="shared" si="29"/>
        <v>CUMPLE</v>
      </c>
      <c r="G88" s="5">
        <v>6029334</v>
      </c>
      <c r="H88" s="6" t="str">
        <f t="shared" si="30"/>
        <v>CUMPLE</v>
      </c>
      <c r="I88" s="5">
        <v>6100000</v>
      </c>
      <c r="J88" s="6" t="str">
        <f t="shared" si="31"/>
        <v>CUMPLE</v>
      </c>
      <c r="K88" s="5">
        <v>6236000</v>
      </c>
      <c r="L88" s="6" t="str">
        <f t="shared" si="32"/>
        <v>CUMPLE</v>
      </c>
      <c r="M88" s="5">
        <v>6000000</v>
      </c>
      <c r="N88" s="6" t="str">
        <f t="shared" si="33"/>
        <v>CUMPLE</v>
      </c>
      <c r="O88" s="5">
        <v>5600000</v>
      </c>
      <c r="P88" s="6" t="str">
        <f t="shared" si="34"/>
        <v>CUMPLE</v>
      </c>
      <c r="Q88" s="5">
        <v>5500000</v>
      </c>
      <c r="R88" s="6" t="str">
        <f t="shared" si="35"/>
        <v>CUMPLE</v>
      </c>
      <c r="S88" s="5">
        <v>5914880</v>
      </c>
      <c r="T88" s="6" t="str">
        <f t="shared" si="36"/>
        <v>CUMPLE</v>
      </c>
      <c r="U88" s="5">
        <v>6000000</v>
      </c>
      <c r="V88" s="6" t="str">
        <f t="shared" si="37"/>
        <v>CUMPLE</v>
      </c>
      <c r="W88" s="5">
        <v>6310000</v>
      </c>
      <c r="X88" s="6" t="str">
        <f t="shared" si="38"/>
        <v>CUMPLE</v>
      </c>
      <c r="Y88" s="5">
        <v>6143574</v>
      </c>
      <c r="Z88" s="6" t="str">
        <f t="shared" si="39"/>
        <v>CUMPLE</v>
      </c>
      <c r="AA88" s="5">
        <v>5521600</v>
      </c>
      <c r="AB88" s="6" t="str">
        <f t="shared" si="40"/>
        <v>CUMPLE</v>
      </c>
      <c r="AC88" s="5">
        <v>6346664</v>
      </c>
      <c r="AD88" s="6" t="str">
        <f t="shared" si="41"/>
        <v>CUMPLE</v>
      </c>
    </row>
    <row r="89" spans="1:30" s="7" customFormat="1" x14ac:dyDescent="0.25">
      <c r="A89" s="9" t="s">
        <v>97</v>
      </c>
      <c r="B89" s="4">
        <v>537374</v>
      </c>
      <c r="C89" s="5">
        <v>510000</v>
      </c>
      <c r="D89" s="6" t="str">
        <f t="shared" si="15"/>
        <v>CUMPLE</v>
      </c>
      <c r="E89" s="5">
        <v>537374</v>
      </c>
      <c r="F89" s="6" t="str">
        <f t="shared" si="29"/>
        <v>CUMPLE</v>
      </c>
      <c r="G89" s="5">
        <v>510505</v>
      </c>
      <c r="H89" s="6" t="str">
        <f t="shared" si="30"/>
        <v>CUMPLE</v>
      </c>
      <c r="I89" s="5">
        <v>537000</v>
      </c>
      <c r="J89" s="6" t="str">
        <f t="shared" si="31"/>
        <v>CUMPLE</v>
      </c>
      <c r="K89" s="5">
        <v>520000</v>
      </c>
      <c r="L89" s="6" t="str">
        <f t="shared" si="32"/>
        <v>CUMPLE</v>
      </c>
      <c r="M89" s="5">
        <v>415000</v>
      </c>
      <c r="N89" s="6" t="str">
        <f t="shared" si="33"/>
        <v>CUMPLE</v>
      </c>
      <c r="O89" s="5">
        <v>537374</v>
      </c>
      <c r="P89" s="6" t="str">
        <f t="shared" si="34"/>
        <v>CUMPLE</v>
      </c>
      <c r="Q89" s="5">
        <v>450000</v>
      </c>
      <c r="R89" s="6" t="str">
        <f t="shared" si="35"/>
        <v>CUMPLE</v>
      </c>
      <c r="S89" s="5">
        <v>500814</v>
      </c>
      <c r="T89" s="6" t="str">
        <f t="shared" si="36"/>
        <v>CUMPLE</v>
      </c>
      <c r="U89" s="5">
        <v>537000</v>
      </c>
      <c r="V89" s="6" t="str">
        <f t="shared" si="37"/>
        <v>CUMPLE</v>
      </c>
      <c r="W89" s="5">
        <v>530370</v>
      </c>
      <c r="X89" s="6" t="str">
        <f t="shared" si="38"/>
        <v>CUMPLE</v>
      </c>
      <c r="Y89" s="5">
        <v>520178</v>
      </c>
      <c r="Z89" s="6" t="str">
        <f t="shared" si="39"/>
        <v>CUMPLE</v>
      </c>
      <c r="AA89" s="5">
        <v>467515</v>
      </c>
      <c r="AB89" s="6" t="str">
        <f t="shared" si="40"/>
        <v>CUMPLE</v>
      </c>
      <c r="AC89" s="5">
        <v>537371</v>
      </c>
      <c r="AD89" s="6" t="str">
        <f t="shared" si="41"/>
        <v>CUMPLE</v>
      </c>
    </row>
    <row r="90" spans="1:30" s="7" customFormat="1" x14ac:dyDescent="0.25">
      <c r="A90" s="9" t="s">
        <v>98</v>
      </c>
      <c r="B90" s="4">
        <v>733724</v>
      </c>
      <c r="C90" s="5">
        <v>697000</v>
      </c>
      <c r="D90" s="6" t="str">
        <f t="shared" si="15"/>
        <v>CUMPLE</v>
      </c>
      <c r="E90" s="5">
        <v>733724</v>
      </c>
      <c r="F90" s="6" t="str">
        <f t="shared" si="29"/>
        <v>CUMPLE</v>
      </c>
      <c r="G90" s="5">
        <v>697038</v>
      </c>
      <c r="H90" s="6" t="str">
        <f t="shared" si="30"/>
        <v>CUMPLE</v>
      </c>
      <c r="I90" s="5">
        <v>730000</v>
      </c>
      <c r="J90" s="6" t="str">
        <f t="shared" si="31"/>
        <v>CUMPLE</v>
      </c>
      <c r="K90" s="5">
        <v>720000</v>
      </c>
      <c r="L90" s="6" t="str">
        <f t="shared" si="32"/>
        <v>CUMPLE</v>
      </c>
      <c r="M90" s="5">
        <v>733000</v>
      </c>
      <c r="N90" s="6" t="str">
        <f t="shared" si="33"/>
        <v>CUMPLE</v>
      </c>
      <c r="O90" s="5">
        <v>733724</v>
      </c>
      <c r="P90" s="6" t="str">
        <f t="shared" si="34"/>
        <v>CUMPLE</v>
      </c>
      <c r="Q90" s="5">
        <v>650000</v>
      </c>
      <c r="R90" s="6" t="str">
        <f t="shared" si="35"/>
        <v>CUMPLE</v>
      </c>
      <c r="S90" s="5">
        <v>683806</v>
      </c>
      <c r="T90" s="6" t="str">
        <f t="shared" si="36"/>
        <v>CUMPLE</v>
      </c>
      <c r="U90" s="5">
        <v>733000</v>
      </c>
      <c r="V90" s="6" t="str">
        <f t="shared" si="37"/>
        <v>CUMPLE</v>
      </c>
      <c r="W90" s="5">
        <v>730720</v>
      </c>
      <c r="X90" s="6" t="str">
        <f t="shared" si="38"/>
        <v>CUMPLE</v>
      </c>
      <c r="Y90" s="5">
        <v>710245</v>
      </c>
      <c r="Z90" s="6" t="str">
        <f t="shared" si="39"/>
        <v>CUMPLE</v>
      </c>
      <c r="AA90" s="5">
        <v>638340</v>
      </c>
      <c r="AB90" s="6" t="str">
        <f t="shared" si="40"/>
        <v>CUMPLE</v>
      </c>
      <c r="AC90" s="5">
        <v>733721</v>
      </c>
      <c r="AD90" s="6" t="str">
        <f t="shared" si="41"/>
        <v>CUMPLE</v>
      </c>
    </row>
    <row r="91" spans="1:30" s="7" customFormat="1" x14ac:dyDescent="0.25">
      <c r="A91" s="9" t="s">
        <v>99</v>
      </c>
      <c r="B91" s="4">
        <v>3128510</v>
      </c>
      <c r="C91" s="5">
        <v>2972000</v>
      </c>
      <c r="D91" s="6" t="str">
        <f t="shared" si="15"/>
        <v>CUMPLE</v>
      </c>
      <c r="E91" s="5">
        <v>2128510</v>
      </c>
      <c r="F91" s="6" t="str">
        <f t="shared" si="29"/>
        <v>CUMPLE</v>
      </c>
      <c r="G91" s="5">
        <v>2972085</v>
      </c>
      <c r="H91" s="6" t="str">
        <f t="shared" si="30"/>
        <v>CUMPLE</v>
      </c>
      <c r="I91" s="5">
        <v>3128000</v>
      </c>
      <c r="J91" s="6" t="str">
        <f t="shared" si="31"/>
        <v>CUMPLE</v>
      </c>
      <c r="K91" s="5">
        <v>3087500</v>
      </c>
      <c r="L91" s="6" t="str">
        <f t="shared" si="32"/>
        <v>CUMPLE</v>
      </c>
      <c r="M91" s="5">
        <v>2250000</v>
      </c>
      <c r="N91" s="6" t="str">
        <f t="shared" si="33"/>
        <v>CUMPLE</v>
      </c>
      <c r="O91" s="5">
        <v>3000000</v>
      </c>
      <c r="P91" s="6" t="str">
        <f t="shared" si="34"/>
        <v>CUMPLE</v>
      </c>
      <c r="Q91" s="5">
        <v>1800000</v>
      </c>
      <c r="R91" s="6" t="str">
        <f t="shared" si="35"/>
        <v>CUMPLE</v>
      </c>
      <c r="S91" s="5">
        <v>2915666</v>
      </c>
      <c r="T91" s="6" t="str">
        <f t="shared" si="36"/>
        <v>CUMPLE</v>
      </c>
      <c r="U91" s="5">
        <v>3000000</v>
      </c>
      <c r="V91" s="6" t="str">
        <f t="shared" si="37"/>
        <v>CUMPLE</v>
      </c>
      <c r="W91" s="5">
        <v>3120500</v>
      </c>
      <c r="X91" s="6" t="str">
        <f t="shared" si="38"/>
        <v>CUMPLE</v>
      </c>
      <c r="Y91" s="5">
        <v>3028398</v>
      </c>
      <c r="Z91" s="6" t="str">
        <f t="shared" si="39"/>
        <v>CUMPLE</v>
      </c>
      <c r="AA91" s="5">
        <v>2721804</v>
      </c>
      <c r="AB91" s="6" t="str">
        <f t="shared" si="40"/>
        <v>CUMPLE</v>
      </c>
      <c r="AC91" s="5">
        <v>3128507</v>
      </c>
      <c r="AD91" s="6" t="str">
        <f t="shared" si="41"/>
        <v>CUMPLE</v>
      </c>
    </row>
    <row r="92" spans="1:30" s="7" customFormat="1" x14ac:dyDescent="0.25">
      <c r="A92" s="9" t="s">
        <v>100</v>
      </c>
      <c r="B92" s="4">
        <v>8627500</v>
      </c>
      <c r="C92" s="5">
        <v>8196000</v>
      </c>
      <c r="D92" s="6" t="str">
        <f t="shared" si="15"/>
        <v>CUMPLE</v>
      </c>
      <c r="E92" s="5">
        <v>6627500</v>
      </c>
      <c r="F92" s="6" t="str">
        <f t="shared" si="29"/>
        <v>CUMPLE</v>
      </c>
      <c r="G92" s="5">
        <v>8196125</v>
      </c>
      <c r="H92" s="6" t="str">
        <f t="shared" si="30"/>
        <v>CUMPLE</v>
      </c>
      <c r="I92" s="5">
        <v>6100000</v>
      </c>
      <c r="J92" s="6" t="str">
        <f t="shared" si="31"/>
        <v>CUMPLE</v>
      </c>
      <c r="K92" s="5">
        <v>8536000</v>
      </c>
      <c r="L92" s="6" t="str">
        <f t="shared" si="32"/>
        <v>CUMPLE</v>
      </c>
      <c r="M92" s="5">
        <v>7200000</v>
      </c>
      <c r="N92" s="6" t="str">
        <f t="shared" si="33"/>
        <v>CUMPLE</v>
      </c>
      <c r="O92" s="5">
        <v>7000000</v>
      </c>
      <c r="P92" s="6" t="str">
        <f t="shared" si="34"/>
        <v>CUMPLE</v>
      </c>
      <c r="Q92" s="5">
        <v>7450000</v>
      </c>
      <c r="R92" s="6" t="str">
        <f t="shared" si="35"/>
        <v>CUMPLE</v>
      </c>
      <c r="S92" s="5">
        <v>8040540</v>
      </c>
      <c r="T92" s="6" t="str">
        <f t="shared" si="36"/>
        <v>CUMPLE</v>
      </c>
      <c r="U92" s="5">
        <v>8200000</v>
      </c>
      <c r="V92" s="6" t="str">
        <f t="shared" si="37"/>
        <v>CUMPLE</v>
      </c>
      <c r="W92" s="5">
        <v>8250000</v>
      </c>
      <c r="X92" s="6" t="str">
        <f t="shared" si="38"/>
        <v>CUMPLE</v>
      </c>
      <c r="Y92" s="5">
        <v>8351420</v>
      </c>
      <c r="Z92" s="6" t="str">
        <f t="shared" si="39"/>
        <v>CUMPLE</v>
      </c>
      <c r="AA92" s="5">
        <v>7505925</v>
      </c>
      <c r="AB92" s="6" t="str">
        <f t="shared" si="40"/>
        <v>CUMPLE</v>
      </c>
      <c r="AC92" s="5">
        <v>8627497</v>
      </c>
      <c r="AD92" s="6" t="str">
        <f t="shared" si="41"/>
        <v>CUMPLE</v>
      </c>
    </row>
    <row r="93" spans="1:30" s="7" customFormat="1" x14ac:dyDescent="0.25">
      <c r="A93" s="9" t="s">
        <v>101</v>
      </c>
      <c r="B93" s="4">
        <v>838216</v>
      </c>
      <c r="C93" s="5">
        <v>796000</v>
      </c>
      <c r="D93" s="6" t="str">
        <f t="shared" si="15"/>
        <v>CUMPLE</v>
      </c>
      <c r="E93" s="5">
        <v>838216</v>
      </c>
      <c r="F93" s="6" t="str">
        <f t="shared" si="29"/>
        <v>CUMPLE</v>
      </c>
      <c r="G93" s="5">
        <v>796305</v>
      </c>
      <c r="H93" s="6" t="str">
        <f t="shared" si="30"/>
        <v>CUMPLE</v>
      </c>
      <c r="I93" s="5">
        <v>700000</v>
      </c>
      <c r="J93" s="6" t="str">
        <f t="shared" si="31"/>
        <v>CUMPLE</v>
      </c>
      <c r="K93" s="5">
        <v>798000</v>
      </c>
      <c r="L93" s="6" t="str">
        <f t="shared" si="32"/>
        <v>CUMPLE</v>
      </c>
      <c r="M93" s="5">
        <v>417000</v>
      </c>
      <c r="N93" s="6" t="str">
        <f t="shared" si="33"/>
        <v>CUMPLE</v>
      </c>
      <c r="O93" s="5">
        <v>838216</v>
      </c>
      <c r="P93" s="6" t="str">
        <f t="shared" si="34"/>
        <v>CUMPLE</v>
      </c>
      <c r="Q93" s="5">
        <v>750000</v>
      </c>
      <c r="R93" s="6" t="str">
        <f t="shared" si="35"/>
        <v>CUMPLE</v>
      </c>
      <c r="S93" s="5">
        <v>781189</v>
      </c>
      <c r="T93" s="6" t="str">
        <f t="shared" si="36"/>
        <v>CUMPLE</v>
      </c>
      <c r="U93" s="5">
        <v>838000</v>
      </c>
      <c r="V93" s="6" t="str">
        <f t="shared" si="37"/>
        <v>CUMPLE</v>
      </c>
      <c r="W93" s="5">
        <v>838200</v>
      </c>
      <c r="X93" s="6" t="str">
        <f t="shared" si="38"/>
        <v>CUMPLE</v>
      </c>
      <c r="Y93" s="5">
        <v>811393</v>
      </c>
      <c r="Z93" s="6" t="str">
        <f t="shared" si="39"/>
        <v>CUMPLE</v>
      </c>
      <c r="AA93" s="5">
        <v>729248</v>
      </c>
      <c r="AB93" s="6" t="str">
        <f t="shared" si="40"/>
        <v>CUMPLE</v>
      </c>
      <c r="AC93" s="5">
        <v>838213</v>
      </c>
      <c r="AD93" s="6" t="str">
        <f t="shared" si="41"/>
        <v>CUMPLE</v>
      </c>
    </row>
    <row r="94" spans="1:30" s="7" customFormat="1" x14ac:dyDescent="0.25">
      <c r="A94" s="9" t="s">
        <v>102</v>
      </c>
      <c r="B94" s="4">
        <v>386072</v>
      </c>
      <c r="C94" s="5">
        <v>366000</v>
      </c>
      <c r="D94" s="6" t="str">
        <f t="shared" si="15"/>
        <v>CUMPLE</v>
      </c>
      <c r="E94" s="5">
        <v>386072</v>
      </c>
      <c r="F94" s="6" t="str">
        <f t="shared" si="29"/>
        <v>CUMPLE</v>
      </c>
      <c r="G94" s="5">
        <v>366768</v>
      </c>
      <c r="H94" s="6" t="str">
        <f t="shared" si="30"/>
        <v>CUMPLE</v>
      </c>
      <c r="I94" s="5">
        <v>386000</v>
      </c>
      <c r="J94" s="6" t="str">
        <f t="shared" si="31"/>
        <v>CUMPLE</v>
      </c>
      <c r="K94" s="5">
        <v>367000</v>
      </c>
      <c r="L94" s="6" t="str">
        <f t="shared" si="32"/>
        <v>CUMPLE</v>
      </c>
      <c r="M94" s="5">
        <v>277000</v>
      </c>
      <c r="N94" s="6" t="str">
        <f t="shared" si="33"/>
        <v>CUMPLE</v>
      </c>
      <c r="O94" s="5">
        <v>386072</v>
      </c>
      <c r="P94" s="6" t="str">
        <f t="shared" si="34"/>
        <v>CUMPLE</v>
      </c>
      <c r="Q94" s="5">
        <v>330000</v>
      </c>
      <c r="R94" s="6" t="str">
        <f t="shared" si="35"/>
        <v>CUMPLE</v>
      </c>
      <c r="S94" s="5">
        <v>359806</v>
      </c>
      <c r="T94" s="6" t="str">
        <f t="shared" si="36"/>
        <v>CUMPLE</v>
      </c>
      <c r="U94" s="5">
        <v>386000</v>
      </c>
      <c r="V94" s="6" t="str">
        <f t="shared" si="37"/>
        <v>CUMPLE</v>
      </c>
      <c r="W94" s="5">
        <v>386000</v>
      </c>
      <c r="X94" s="6" t="str">
        <f t="shared" si="38"/>
        <v>CUMPLE</v>
      </c>
      <c r="Y94" s="5">
        <v>373718</v>
      </c>
      <c r="Z94" s="6" t="str">
        <f t="shared" si="39"/>
        <v>CUMPLE</v>
      </c>
      <c r="AA94" s="5">
        <v>335883</v>
      </c>
      <c r="AB94" s="6" t="str">
        <f t="shared" si="40"/>
        <v>CUMPLE</v>
      </c>
      <c r="AC94" s="5">
        <v>386069</v>
      </c>
      <c r="AD94" s="6" t="str">
        <f t="shared" si="41"/>
        <v>CUMPLE</v>
      </c>
    </row>
    <row r="95" spans="1:30" s="7" customFormat="1" x14ac:dyDescent="0.25">
      <c r="A95" s="9" t="s">
        <v>64</v>
      </c>
      <c r="B95" s="4">
        <v>1619650</v>
      </c>
      <c r="C95" s="5">
        <v>1538000</v>
      </c>
      <c r="D95" s="6" t="str">
        <f t="shared" si="15"/>
        <v>CUMPLE</v>
      </c>
      <c r="E95" s="5">
        <v>1619650</v>
      </c>
      <c r="F95" s="6" t="str">
        <f t="shared" si="29"/>
        <v>CUMPLE</v>
      </c>
      <c r="G95" s="5">
        <v>1538668</v>
      </c>
      <c r="H95" s="6" t="str">
        <f t="shared" si="30"/>
        <v>CUMPLE</v>
      </c>
      <c r="I95" s="5">
        <v>1619000</v>
      </c>
      <c r="J95" s="6" t="str">
        <f t="shared" si="31"/>
        <v>CUMPLE</v>
      </c>
      <c r="K95" s="5">
        <v>1525000</v>
      </c>
      <c r="L95" s="6" t="str">
        <f t="shared" si="32"/>
        <v>CUMPLE</v>
      </c>
      <c r="M95" s="5">
        <v>1583000</v>
      </c>
      <c r="N95" s="6" t="str">
        <f t="shared" si="33"/>
        <v>CUMPLE</v>
      </c>
      <c r="O95" s="5">
        <v>1619650</v>
      </c>
      <c r="P95" s="6" t="str">
        <f t="shared" si="34"/>
        <v>CUMPLE</v>
      </c>
      <c r="Q95" s="5">
        <v>1550000</v>
      </c>
      <c r="R95" s="6" t="str">
        <f t="shared" si="35"/>
        <v>CUMPLE</v>
      </c>
      <c r="S95" s="5">
        <v>1509459</v>
      </c>
      <c r="T95" s="6" t="str">
        <f t="shared" si="36"/>
        <v>CUMPLE</v>
      </c>
      <c r="U95" s="5">
        <v>1619000</v>
      </c>
      <c r="V95" s="6" t="str">
        <f t="shared" si="37"/>
        <v>CUMPLE</v>
      </c>
      <c r="W95" s="5">
        <v>1610650</v>
      </c>
      <c r="X95" s="6" t="str">
        <f t="shared" si="38"/>
        <v>CUMPLE</v>
      </c>
      <c r="Y95" s="5">
        <v>1567821</v>
      </c>
      <c r="Z95" s="6" t="str">
        <f t="shared" si="39"/>
        <v>CUMPLE</v>
      </c>
      <c r="AA95" s="5">
        <v>1409096</v>
      </c>
      <c r="AB95" s="6" t="str">
        <f t="shared" si="40"/>
        <v>CUMPLE</v>
      </c>
      <c r="AC95" s="5">
        <v>1619647</v>
      </c>
      <c r="AD95" s="6" t="str">
        <f t="shared" si="41"/>
        <v>CUMPLE</v>
      </c>
    </row>
    <row r="96" spans="1:30" s="7" customFormat="1" x14ac:dyDescent="0.25">
      <c r="A96" s="9" t="s">
        <v>74</v>
      </c>
      <c r="B96" s="4">
        <v>1626072</v>
      </c>
      <c r="C96" s="5">
        <v>1544000</v>
      </c>
      <c r="D96" s="6" t="str">
        <f t="shared" si="15"/>
        <v>CUMPLE</v>
      </c>
      <c r="E96" s="5">
        <v>1626072</v>
      </c>
      <c r="F96" s="6" t="str">
        <f t="shared" si="29"/>
        <v>CUMPLE</v>
      </c>
      <c r="G96" s="5">
        <v>1544768</v>
      </c>
      <c r="H96" s="6" t="str">
        <f t="shared" si="30"/>
        <v>CUMPLE</v>
      </c>
      <c r="I96" s="5">
        <v>1450000</v>
      </c>
      <c r="J96" s="6" t="str">
        <f t="shared" si="31"/>
        <v>CUMPLE</v>
      </c>
      <c r="K96" s="5">
        <v>1525000</v>
      </c>
      <c r="L96" s="6" t="str">
        <f t="shared" si="32"/>
        <v>CUMPLE</v>
      </c>
      <c r="M96" s="5">
        <v>1500000</v>
      </c>
      <c r="N96" s="6" t="str">
        <f t="shared" si="33"/>
        <v>CUMPLE</v>
      </c>
      <c r="O96" s="5">
        <v>1626072</v>
      </c>
      <c r="P96" s="6" t="str">
        <f t="shared" si="34"/>
        <v>CUMPLE</v>
      </c>
      <c r="Q96" s="5">
        <v>1550000</v>
      </c>
      <c r="R96" s="6" t="str">
        <f t="shared" si="35"/>
        <v>CUMPLE</v>
      </c>
      <c r="S96" s="5">
        <v>1515444</v>
      </c>
      <c r="T96" s="6" t="str">
        <f t="shared" si="36"/>
        <v>CUMPLE</v>
      </c>
      <c r="U96" s="5">
        <v>1626000</v>
      </c>
      <c r="V96" s="6" t="str">
        <f t="shared" si="37"/>
        <v>CUMPLE</v>
      </c>
      <c r="W96" s="5">
        <v>1620070</v>
      </c>
      <c r="X96" s="6" t="str">
        <f t="shared" si="38"/>
        <v>CUMPLE</v>
      </c>
      <c r="Y96" s="5">
        <v>1574038</v>
      </c>
      <c r="Z96" s="6" t="str">
        <f t="shared" si="39"/>
        <v>CUMPLE</v>
      </c>
      <c r="AA96" s="5">
        <v>1414683</v>
      </c>
      <c r="AB96" s="6" t="str">
        <f t="shared" si="40"/>
        <v>CUMPLE</v>
      </c>
      <c r="AC96" s="5">
        <v>1626069</v>
      </c>
      <c r="AD96" s="6" t="str">
        <f t="shared" si="41"/>
        <v>CUMPLE</v>
      </c>
    </row>
    <row r="97" spans="1:30" s="7" customFormat="1" x14ac:dyDescent="0.25">
      <c r="A97" s="9" t="s">
        <v>103</v>
      </c>
      <c r="B97" s="4">
        <v>391445</v>
      </c>
      <c r="C97" s="5">
        <v>371000</v>
      </c>
      <c r="D97" s="6" t="str">
        <f t="shared" si="15"/>
        <v>CUMPLE</v>
      </c>
      <c r="E97" s="5">
        <v>391445</v>
      </c>
      <c r="F97" s="6" t="str">
        <f t="shared" si="29"/>
        <v>CUMPLE</v>
      </c>
      <c r="G97" s="5">
        <v>371873</v>
      </c>
      <c r="H97" s="6" t="str">
        <f t="shared" si="30"/>
        <v>CUMPLE</v>
      </c>
      <c r="I97" s="5">
        <v>134000</v>
      </c>
      <c r="J97" s="6" t="str">
        <f t="shared" si="31"/>
        <v>CUMPLE</v>
      </c>
      <c r="K97" s="5">
        <v>385000</v>
      </c>
      <c r="L97" s="6" t="str">
        <f t="shared" si="32"/>
        <v>CUMPLE</v>
      </c>
      <c r="M97" s="5">
        <v>200000</v>
      </c>
      <c r="N97" s="6" t="str">
        <f t="shared" si="33"/>
        <v>CUMPLE</v>
      </c>
      <c r="O97" s="5">
        <v>391445</v>
      </c>
      <c r="P97" s="6" t="str">
        <f t="shared" si="34"/>
        <v>CUMPLE</v>
      </c>
      <c r="Q97" s="5">
        <v>370000</v>
      </c>
      <c r="R97" s="6" t="str">
        <f t="shared" si="35"/>
        <v>CUMPLE</v>
      </c>
      <c r="S97" s="5">
        <v>364813</v>
      </c>
      <c r="T97" s="6" t="str">
        <f t="shared" si="36"/>
        <v>CUMPLE</v>
      </c>
      <c r="U97" s="5">
        <v>391000</v>
      </c>
      <c r="V97" s="6" t="str">
        <f t="shared" si="37"/>
        <v>CUMPLE</v>
      </c>
      <c r="W97" s="5">
        <v>390440</v>
      </c>
      <c r="X97" s="6" t="str">
        <f t="shared" si="38"/>
        <v>CUMPLE</v>
      </c>
      <c r="Y97" s="5">
        <v>378919</v>
      </c>
      <c r="Z97" s="6" t="str">
        <f t="shared" si="39"/>
        <v>CUMPLE</v>
      </c>
      <c r="AA97" s="5">
        <v>340557</v>
      </c>
      <c r="AB97" s="6" t="str">
        <f t="shared" si="40"/>
        <v>CUMPLE</v>
      </c>
      <c r="AC97" s="5">
        <v>391442</v>
      </c>
      <c r="AD97" s="6" t="str">
        <f t="shared" si="41"/>
        <v>CUMPLE</v>
      </c>
    </row>
    <row r="98" spans="1:30" s="7" customFormat="1" x14ac:dyDescent="0.25">
      <c r="A98" s="9" t="s">
        <v>104</v>
      </c>
      <c r="B98" s="4">
        <v>380735</v>
      </c>
      <c r="C98" s="5">
        <v>361000</v>
      </c>
      <c r="D98" s="6" t="str">
        <f t="shared" si="15"/>
        <v>CUMPLE</v>
      </c>
      <c r="E98" s="5">
        <v>380735</v>
      </c>
      <c r="F98" s="6" t="str">
        <f t="shared" si="29"/>
        <v>CUMPLE</v>
      </c>
      <c r="G98" s="5">
        <v>361698</v>
      </c>
      <c r="H98" s="6" t="str">
        <f t="shared" si="30"/>
        <v>CUMPLE</v>
      </c>
      <c r="I98" s="5">
        <v>134000</v>
      </c>
      <c r="J98" s="6" t="str">
        <f t="shared" si="31"/>
        <v>CUMPLE</v>
      </c>
      <c r="K98" s="5">
        <v>370000</v>
      </c>
      <c r="L98" s="6" t="str">
        <f t="shared" si="32"/>
        <v>CUMPLE</v>
      </c>
      <c r="M98" s="5">
        <v>150000</v>
      </c>
      <c r="N98" s="6" t="str">
        <f t="shared" si="33"/>
        <v>CUMPLE</v>
      </c>
      <c r="O98" s="5">
        <v>380735</v>
      </c>
      <c r="P98" s="6" t="str">
        <f t="shared" si="34"/>
        <v>CUMPLE</v>
      </c>
      <c r="Q98" s="5">
        <v>380735</v>
      </c>
      <c r="R98" s="6" t="str">
        <f t="shared" si="35"/>
        <v>CUMPLE</v>
      </c>
      <c r="S98" s="5">
        <v>354832</v>
      </c>
      <c r="T98" s="6" t="str">
        <f t="shared" si="36"/>
        <v>CUMPLE</v>
      </c>
      <c r="U98" s="5">
        <v>380735</v>
      </c>
      <c r="V98" s="6" t="str">
        <f t="shared" si="37"/>
        <v>CUMPLE</v>
      </c>
      <c r="W98" s="5">
        <v>380730</v>
      </c>
      <c r="X98" s="6" t="str">
        <f t="shared" si="38"/>
        <v>CUMPLE</v>
      </c>
      <c r="Y98" s="5">
        <v>368551</v>
      </c>
      <c r="Z98" s="6" t="str">
        <f t="shared" si="39"/>
        <v>CUMPLE</v>
      </c>
      <c r="AA98" s="5">
        <v>331239</v>
      </c>
      <c r="AB98" s="6" t="str">
        <f t="shared" si="40"/>
        <v>CUMPLE</v>
      </c>
      <c r="AC98" s="5">
        <v>380732</v>
      </c>
      <c r="AD98" s="6" t="str">
        <f t="shared" si="41"/>
        <v>CUMPLE</v>
      </c>
    </row>
    <row r="99" spans="1:30" s="7" customFormat="1" x14ac:dyDescent="0.25">
      <c r="A99" s="9" t="s">
        <v>105</v>
      </c>
      <c r="B99" s="4">
        <v>3451000</v>
      </c>
      <c r="C99" s="5">
        <v>3278000</v>
      </c>
      <c r="D99" s="6" t="str">
        <f t="shared" si="15"/>
        <v>CUMPLE</v>
      </c>
      <c r="E99" s="5">
        <v>3451000</v>
      </c>
      <c r="F99" s="6" t="str">
        <f t="shared" si="29"/>
        <v>CUMPLE</v>
      </c>
      <c r="G99" s="5">
        <v>3278450</v>
      </c>
      <c r="H99" s="6" t="str">
        <f t="shared" si="30"/>
        <v>CUMPLE</v>
      </c>
      <c r="I99" s="5">
        <v>2800000</v>
      </c>
      <c r="J99" s="6" t="str">
        <f t="shared" si="31"/>
        <v>CUMPLE</v>
      </c>
      <c r="K99" s="5">
        <v>3330000</v>
      </c>
      <c r="L99" s="6" t="str">
        <f t="shared" si="32"/>
        <v>CUMPLE</v>
      </c>
      <c r="M99" s="5">
        <v>2335000</v>
      </c>
      <c r="N99" s="6" t="str">
        <f t="shared" si="33"/>
        <v>CUMPLE</v>
      </c>
      <c r="O99" s="5">
        <v>3100000</v>
      </c>
      <c r="P99" s="6" t="str">
        <f t="shared" si="34"/>
        <v>CUMPLE</v>
      </c>
      <c r="Q99" s="5">
        <v>2850000</v>
      </c>
      <c r="R99" s="6" t="str">
        <f t="shared" si="35"/>
        <v>CUMPLE</v>
      </c>
      <c r="S99" s="5">
        <v>3216216</v>
      </c>
      <c r="T99" s="6" t="str">
        <f t="shared" si="36"/>
        <v>CUMPLE</v>
      </c>
      <c r="U99" s="5">
        <v>3200000</v>
      </c>
      <c r="V99" s="6" t="str">
        <f t="shared" si="37"/>
        <v>CUMPLE</v>
      </c>
      <c r="W99" s="5">
        <v>3450000</v>
      </c>
      <c r="X99" s="6" t="str">
        <f t="shared" si="38"/>
        <v>CUMPLE</v>
      </c>
      <c r="Y99" s="5">
        <v>3340568</v>
      </c>
      <c r="Z99" s="6" t="str">
        <f t="shared" si="39"/>
        <v>CUMPLE</v>
      </c>
      <c r="AA99" s="5">
        <v>3002370</v>
      </c>
      <c r="AB99" s="6" t="str">
        <f t="shared" si="40"/>
        <v>CUMPLE</v>
      </c>
      <c r="AC99" s="5">
        <v>3450997</v>
      </c>
      <c r="AD99" s="6" t="str">
        <f t="shared" si="41"/>
        <v>CUMPLE</v>
      </c>
    </row>
    <row r="100" spans="1:30" s="7" customFormat="1" x14ac:dyDescent="0.25">
      <c r="A100" s="9" t="s">
        <v>24</v>
      </c>
      <c r="B100" s="4">
        <v>3252667</v>
      </c>
      <c r="C100" s="5">
        <v>3090000</v>
      </c>
      <c r="D100" s="6" t="str">
        <f t="shared" si="15"/>
        <v>CUMPLE</v>
      </c>
      <c r="E100" s="5">
        <v>3252667</v>
      </c>
      <c r="F100" s="6" t="str">
        <f t="shared" si="29"/>
        <v>CUMPLE</v>
      </c>
      <c r="G100" s="5">
        <v>3090034</v>
      </c>
      <c r="H100" s="6" t="str">
        <f t="shared" si="30"/>
        <v>CUMPLE</v>
      </c>
      <c r="I100" s="5">
        <v>3250000</v>
      </c>
      <c r="J100" s="6" t="str">
        <f t="shared" si="31"/>
        <v>CUMPLE</v>
      </c>
      <c r="K100" s="5">
        <v>3120000</v>
      </c>
      <c r="L100" s="6" t="str">
        <f t="shared" si="32"/>
        <v>CUMPLE</v>
      </c>
      <c r="M100" s="5">
        <v>2235000</v>
      </c>
      <c r="N100" s="6" t="str">
        <f t="shared" si="33"/>
        <v>CUMPLE</v>
      </c>
      <c r="O100" s="5">
        <v>2850000</v>
      </c>
      <c r="P100" s="6" t="str">
        <f t="shared" si="34"/>
        <v>CUMPLE</v>
      </c>
      <c r="Q100" s="5">
        <v>2650000</v>
      </c>
      <c r="R100" s="6" t="str">
        <f t="shared" si="35"/>
        <v>CUMPLE</v>
      </c>
      <c r="S100" s="5">
        <v>3031376</v>
      </c>
      <c r="T100" s="6" t="str">
        <f t="shared" si="36"/>
        <v>CUMPLE</v>
      </c>
      <c r="U100" s="5">
        <v>3000000</v>
      </c>
      <c r="V100" s="6" t="str">
        <f t="shared" si="37"/>
        <v>CUMPLE</v>
      </c>
      <c r="W100" s="5">
        <v>3250600</v>
      </c>
      <c r="X100" s="6" t="str">
        <f t="shared" si="38"/>
        <v>CUMPLE</v>
      </c>
      <c r="Y100" s="5">
        <v>3148582</v>
      </c>
      <c r="Z100" s="6" t="str">
        <f t="shared" si="39"/>
        <v>CUMPLE</v>
      </c>
      <c r="AA100" s="5">
        <v>2829820</v>
      </c>
      <c r="AB100" s="6" t="str">
        <f t="shared" si="40"/>
        <v>CUMPLE</v>
      </c>
      <c r="AC100" s="5">
        <v>3252664</v>
      </c>
      <c r="AD100" s="6" t="str">
        <f t="shared" si="41"/>
        <v>CUMPLE</v>
      </c>
    </row>
    <row r="101" spans="1:30" s="7" customFormat="1" x14ac:dyDescent="0.25">
      <c r="A101" s="9" t="s">
        <v>106</v>
      </c>
      <c r="B101" s="4">
        <v>1303050</v>
      </c>
      <c r="C101" s="5">
        <v>1237000</v>
      </c>
      <c r="D101" s="6" t="str">
        <f t="shared" si="15"/>
        <v>CUMPLE</v>
      </c>
      <c r="E101" s="5">
        <v>1303050</v>
      </c>
      <c r="F101" s="6" t="str">
        <f t="shared" si="29"/>
        <v>CUMPLE</v>
      </c>
      <c r="G101" s="5">
        <v>1237898</v>
      </c>
      <c r="H101" s="6" t="str">
        <f t="shared" si="30"/>
        <v>CUMPLE</v>
      </c>
      <c r="I101" s="5">
        <v>990000</v>
      </c>
      <c r="J101" s="6" t="str">
        <f t="shared" si="31"/>
        <v>CUMPLE</v>
      </c>
      <c r="K101" s="5">
        <v>1205000</v>
      </c>
      <c r="L101" s="6" t="str">
        <f t="shared" si="32"/>
        <v>CUMPLE</v>
      </c>
      <c r="M101" s="5">
        <v>615000</v>
      </c>
      <c r="N101" s="6" t="str">
        <f t="shared" si="33"/>
        <v>CUMPLE</v>
      </c>
      <c r="O101" s="5">
        <v>1303050</v>
      </c>
      <c r="P101" s="6" t="str">
        <f t="shared" si="34"/>
        <v>CUMPLE</v>
      </c>
      <c r="Q101" s="5">
        <v>1150000</v>
      </c>
      <c r="R101" s="6" t="str">
        <f t="shared" si="35"/>
        <v>CUMPLE</v>
      </c>
      <c r="S101" s="5">
        <v>1190625</v>
      </c>
      <c r="T101" s="6" t="str">
        <f t="shared" si="36"/>
        <v>CUMPLE</v>
      </c>
      <c r="U101" s="5">
        <v>1037638</v>
      </c>
      <c r="V101" s="6" t="str">
        <f t="shared" si="37"/>
        <v>CUMPLE</v>
      </c>
      <c r="W101" s="5">
        <v>1150000</v>
      </c>
      <c r="X101" s="6" t="str">
        <f t="shared" si="38"/>
        <v>CUMPLE</v>
      </c>
      <c r="Y101" s="5">
        <v>1261352</v>
      </c>
      <c r="Z101" s="6" t="str">
        <f t="shared" si="39"/>
        <v>CUMPLE</v>
      </c>
      <c r="AA101" s="5">
        <v>1133654</v>
      </c>
      <c r="AB101" s="6" t="str">
        <f t="shared" si="40"/>
        <v>CUMPLE</v>
      </c>
      <c r="AC101" s="5">
        <v>1303047</v>
      </c>
      <c r="AD101" s="6" t="str">
        <f t="shared" si="41"/>
        <v>CUMPLE</v>
      </c>
    </row>
    <row r="102" spans="1:30" s="7" customFormat="1" x14ac:dyDescent="0.25">
      <c r="A102" s="12" t="s">
        <v>107</v>
      </c>
      <c r="B102" s="10">
        <f>+SUM(B7:B101)</f>
        <v>164672304</v>
      </c>
      <c r="C102" s="10">
        <f>+SUM(C7:C101)</f>
        <v>156365400</v>
      </c>
      <c r="D102" s="11"/>
      <c r="E102" s="10">
        <f>+SUM(E7:E101)</f>
        <v>148672304</v>
      </c>
      <c r="F102" s="11"/>
      <c r="G102" s="10">
        <f>+SUM(G7:G101)</f>
        <v>156438572</v>
      </c>
      <c r="H102" s="11"/>
      <c r="I102" s="10">
        <f>+SUM(I7:I101)</f>
        <v>135544090</v>
      </c>
      <c r="J102" s="11"/>
      <c r="K102" s="10">
        <f>+SUM(K7:K101)</f>
        <v>159602208</v>
      </c>
      <c r="L102" s="11"/>
      <c r="M102" s="10">
        <f>+SUM(M7:M101)</f>
        <v>117990450</v>
      </c>
      <c r="N102" s="11"/>
      <c r="O102" s="10">
        <f>+SUM(O7:O101)</f>
        <v>144911301</v>
      </c>
      <c r="P102" s="11"/>
      <c r="Q102" s="10">
        <f>+SUM(Q7:Q101)</f>
        <v>143932021</v>
      </c>
      <c r="R102" s="11"/>
      <c r="S102" s="10">
        <f>+SUM(S7:S101)</f>
        <v>153717856</v>
      </c>
      <c r="T102" s="11"/>
      <c r="U102" s="10">
        <f>+SUM(U7:U101)</f>
        <v>155410114</v>
      </c>
      <c r="V102" s="11"/>
      <c r="W102" s="10">
        <f>+SUM(W7:W101)</f>
        <v>158822740</v>
      </c>
      <c r="X102" s="11"/>
      <c r="Y102" s="10">
        <f>+SUM(Y7:Y101)</f>
        <v>159402789</v>
      </c>
      <c r="Z102" s="11"/>
      <c r="AA102" s="10">
        <f>+SUM(AA7:AA101)</f>
        <v>143288635</v>
      </c>
      <c r="AB102" s="11"/>
      <c r="AC102" s="10">
        <f>+SUM(AC7:AC101)</f>
        <v>158084228</v>
      </c>
      <c r="AD102" s="11"/>
    </row>
    <row r="103" spans="1:30" s="7" customFormat="1" x14ac:dyDescent="0.25">
      <c r="A103" s="77"/>
      <c r="B103" s="77"/>
      <c r="C103" s="74"/>
      <c r="D103" s="75"/>
      <c r="E103" s="74"/>
      <c r="F103" s="75"/>
      <c r="G103" s="74"/>
      <c r="H103" s="75"/>
      <c r="I103" s="74"/>
      <c r="J103" s="75"/>
      <c r="K103" s="74"/>
      <c r="L103" s="75"/>
      <c r="M103" s="74"/>
      <c r="N103" s="75"/>
      <c r="O103" s="74"/>
      <c r="P103" s="75"/>
      <c r="Q103" s="74"/>
      <c r="R103" s="75"/>
      <c r="S103" s="74"/>
      <c r="T103" s="75"/>
      <c r="U103" s="74"/>
      <c r="V103" s="75"/>
      <c r="W103" s="74"/>
      <c r="X103" s="75"/>
      <c r="Y103" s="74"/>
      <c r="Z103" s="75"/>
      <c r="AA103" s="74"/>
      <c r="AB103" s="75"/>
      <c r="AC103" s="74"/>
      <c r="AD103" s="75"/>
    </row>
    <row r="104" spans="1:30" s="7" customFormat="1" x14ac:dyDescent="0.25">
      <c r="A104" s="9" t="s">
        <v>108</v>
      </c>
      <c r="B104" s="47">
        <v>16</v>
      </c>
      <c r="C104" s="5">
        <v>7</v>
      </c>
      <c r="D104" s="6" t="str">
        <f>+IF(C104&lt;=$B104,"CUMPLE","NO CUMPLE")</f>
        <v>CUMPLE</v>
      </c>
      <c r="E104" s="50">
        <v>0</v>
      </c>
      <c r="F104" s="6" t="str">
        <f>+IF(E104&lt;=$B104,"CUMPLE","NO CUMPLE")</f>
        <v>CUMPLE</v>
      </c>
      <c r="G104" s="5">
        <v>9</v>
      </c>
      <c r="H104" s="6" t="str">
        <f>+IF(G104&lt;=$B104,"CUMPLE","NO CUMPLE")</f>
        <v>CUMPLE</v>
      </c>
      <c r="I104" s="5">
        <v>2</v>
      </c>
      <c r="J104" s="6" t="str">
        <f>+IF(I104&lt;=$B104,"CUMPLE","NO CUMPLE")</f>
        <v>CUMPLE</v>
      </c>
      <c r="K104" s="5">
        <v>1</v>
      </c>
      <c r="L104" s="6" t="str">
        <f>+IF(K104&lt;=$B104,"CUMPLE","NO CUMPLE")</f>
        <v>CUMPLE</v>
      </c>
      <c r="M104" s="5">
        <v>3</v>
      </c>
      <c r="N104" s="6" t="str">
        <f>+IF(M104&lt;=$B104,"CUMPLE","NO CUMPLE")</f>
        <v>CUMPLE</v>
      </c>
      <c r="O104" s="5">
        <v>5</v>
      </c>
      <c r="P104" s="6" t="str">
        <f>+IF(O104&lt;=$B104,"CUMPLE","NO CUMPLE")</f>
        <v>CUMPLE</v>
      </c>
      <c r="Q104" s="5">
        <v>0.01</v>
      </c>
      <c r="R104" s="6" t="str">
        <f>+IF(Q104&lt;=$B104,"CUMPLE","NO CUMPLE")</f>
        <v>CUMPLE</v>
      </c>
      <c r="S104" s="5">
        <v>1</v>
      </c>
      <c r="T104" s="6" t="str">
        <f>+IF(S104&lt;=$B104,"CUMPLE","NO CUMPLE")</f>
        <v>CUMPLE</v>
      </c>
      <c r="U104" s="5">
        <v>1</v>
      </c>
      <c r="V104" s="6" t="str">
        <f>+IF(U104&lt;=$B104,"CUMPLE","NO CUMPLE")</f>
        <v>CUMPLE</v>
      </c>
      <c r="W104" s="48">
        <v>7.8</v>
      </c>
      <c r="X104" s="6" t="str">
        <f>+IF(W104&lt;=$B104,"CUMPLE","NO CUMPLE")</f>
        <v>CUMPLE</v>
      </c>
      <c r="Y104" s="5">
        <v>1</v>
      </c>
      <c r="Z104" s="6" t="str">
        <f>+IF(Y104&lt;=$B104,"CUMPLE","NO CUMPLE")</f>
        <v>CUMPLE</v>
      </c>
      <c r="AA104" s="5">
        <v>0.01</v>
      </c>
      <c r="AB104" s="6" t="str">
        <f>+IF(AA104&lt;=$B104,"CUMPLE","NO CUMPLE")</f>
        <v>CUMPLE</v>
      </c>
      <c r="AC104" s="5">
        <v>1</v>
      </c>
      <c r="AD104" s="6" t="str">
        <f>+IF(AC104&lt;=$B104,"CUMPLE","NO CUMPLE")</f>
        <v>CUMPLE</v>
      </c>
    </row>
    <row r="105" spans="1:30" x14ac:dyDescent="0.3">
      <c r="B105" s="34"/>
    </row>
    <row r="106" spans="1:30" ht="15.75" x14ac:dyDescent="0.3">
      <c r="A106" s="13" t="s">
        <v>124</v>
      </c>
    </row>
    <row r="108" spans="1:30" ht="27" customHeight="1" x14ac:dyDescent="0.3"/>
    <row r="109" spans="1:30" ht="15.75" x14ac:dyDescent="0.3">
      <c r="A109" s="73" t="s">
        <v>3</v>
      </c>
      <c r="B109" s="73"/>
      <c r="C109" s="14"/>
      <c r="D109" s="14"/>
    </row>
    <row r="110" spans="1:30" x14ac:dyDescent="0.3">
      <c r="A110" s="72" t="s">
        <v>4</v>
      </c>
      <c r="B110" s="72"/>
    </row>
  </sheetData>
  <sheetProtection selectLockedCells="1"/>
  <mergeCells count="34">
    <mergeCell ref="AC6:AD6"/>
    <mergeCell ref="Q103:R103"/>
    <mergeCell ref="S103:T103"/>
    <mergeCell ref="U103:V103"/>
    <mergeCell ref="W103:X103"/>
    <mergeCell ref="Y103:Z103"/>
    <mergeCell ref="AA103:AB103"/>
    <mergeCell ref="AC103:AD103"/>
    <mergeCell ref="S6:T6"/>
    <mergeCell ref="U6:V6"/>
    <mergeCell ref="W6:X6"/>
    <mergeCell ref="Y6:Z6"/>
    <mergeCell ref="AA6:AB6"/>
    <mergeCell ref="M6:N6"/>
    <mergeCell ref="M103:N103"/>
    <mergeCell ref="O6:P6"/>
    <mergeCell ref="O103:P103"/>
    <mergeCell ref="Q6:R6"/>
    <mergeCell ref="A1:A4"/>
    <mergeCell ref="B5:AD5"/>
    <mergeCell ref="B1:AD4"/>
    <mergeCell ref="A110:B110"/>
    <mergeCell ref="A109:B109"/>
    <mergeCell ref="C103:D103"/>
    <mergeCell ref="C6:D6"/>
    <mergeCell ref="A103:B103"/>
    <mergeCell ref="E6:F6"/>
    <mergeCell ref="G6:H6"/>
    <mergeCell ref="I6:J6"/>
    <mergeCell ref="K6:L6"/>
    <mergeCell ref="E103:F103"/>
    <mergeCell ref="G103:H103"/>
    <mergeCell ref="I103:J103"/>
    <mergeCell ref="K103:L103"/>
  </mergeCells>
  <pageMargins left="0.7" right="0.7" top="0.75" bottom="0.75" header="0.3" footer="0.3"/>
  <pageSetup scale="87" orientation="portrait" r:id="rId1"/>
  <headerFooter>
    <oddHeader>&amp;L&amp;"Calibri"&amp;15&amp;K000000 Información Pública Clasificada&amp;1#_x000D_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E81DE-795F-41A8-99FB-E7B989C46A41}">
  <dimension ref="A1:M33"/>
  <sheetViews>
    <sheetView showGridLines="0" tabSelected="1" topLeftCell="A5" zoomScale="110" zoomScaleNormal="110" zoomScaleSheetLayoutView="120" workbookViewId="0">
      <selection activeCell="E10" sqref="E10"/>
    </sheetView>
  </sheetViews>
  <sheetFormatPr baseColWidth="10" defaultColWidth="11.42578125" defaultRowHeight="14.25" x14ac:dyDescent="0.2"/>
  <cols>
    <col min="1" max="1" width="13.7109375" style="15" customWidth="1"/>
    <col min="2" max="2" width="21.42578125" style="15" customWidth="1"/>
    <col min="3" max="3" width="17.42578125" style="15" customWidth="1"/>
    <col min="4" max="4" width="10" style="15" bestFit="1" customWidth="1"/>
    <col min="5" max="5" width="19.140625" style="15" customWidth="1"/>
    <col min="6" max="6" width="10.140625" style="15" bestFit="1" customWidth="1"/>
    <col min="7" max="8" width="14.42578125" style="15" customWidth="1"/>
    <col min="9" max="9" width="17.140625" style="15" bestFit="1" customWidth="1"/>
    <col min="10" max="10" width="15.28515625" style="15" bestFit="1" customWidth="1"/>
    <col min="11" max="11" width="12.28515625" style="15" bestFit="1" customWidth="1"/>
    <col min="12" max="12" width="15" style="13" customWidth="1"/>
    <col min="13" max="13" width="13.7109375" style="13" customWidth="1"/>
    <col min="14" max="16384" width="11.42578125" style="13"/>
  </cols>
  <sheetData>
    <row r="1" spans="1:13" x14ac:dyDescent="0.2">
      <c r="B1" s="16"/>
      <c r="C1" s="16"/>
      <c r="D1" s="55" t="s">
        <v>5</v>
      </c>
      <c r="E1" s="55"/>
      <c r="F1" s="55"/>
      <c r="G1" s="55"/>
      <c r="H1" s="55"/>
      <c r="I1" s="55"/>
      <c r="J1" s="56"/>
      <c r="K1" s="37"/>
    </row>
    <row r="2" spans="1:13" ht="22.5" customHeight="1" x14ac:dyDescent="0.2">
      <c r="A2" s="17"/>
      <c r="B2" s="18"/>
      <c r="C2" s="18"/>
      <c r="D2" s="57"/>
      <c r="E2" s="57"/>
      <c r="F2" s="57"/>
      <c r="G2" s="57"/>
      <c r="H2" s="57"/>
      <c r="I2" s="57"/>
      <c r="J2" s="58"/>
      <c r="K2" s="37"/>
    </row>
    <row r="3" spans="1:13" ht="18" customHeight="1" x14ac:dyDescent="0.2">
      <c r="A3" s="17"/>
      <c r="B3" s="18"/>
      <c r="C3" s="18"/>
      <c r="D3" s="57"/>
      <c r="E3" s="57"/>
      <c r="F3" s="57"/>
      <c r="G3" s="57"/>
      <c r="H3" s="57"/>
      <c r="I3" s="57"/>
      <c r="J3" s="58"/>
      <c r="K3" s="37"/>
    </row>
    <row r="4" spans="1:13" x14ac:dyDescent="0.2">
      <c r="A4" s="19"/>
      <c r="B4" s="20"/>
      <c r="C4" s="20"/>
      <c r="D4" s="59"/>
      <c r="E4" s="59"/>
      <c r="F4" s="59"/>
      <c r="G4" s="59"/>
      <c r="H4" s="59"/>
      <c r="I4" s="59"/>
      <c r="J4" s="60"/>
      <c r="K4" s="37"/>
    </row>
    <row r="5" spans="1:13" ht="57" customHeight="1" x14ac:dyDescent="0.2">
      <c r="A5" s="61" t="s">
        <v>13</v>
      </c>
      <c r="B5" s="61"/>
      <c r="C5" s="62" t="s">
        <v>14</v>
      </c>
      <c r="D5" s="62"/>
      <c r="E5" s="62"/>
      <c r="F5" s="62"/>
      <c r="G5" s="62"/>
      <c r="H5" s="62"/>
      <c r="I5" s="62"/>
      <c r="J5" s="62"/>
      <c r="K5" s="39"/>
    </row>
    <row r="9" spans="1:13" ht="51" customHeight="1" x14ac:dyDescent="0.2">
      <c r="A9" s="21" t="s">
        <v>12</v>
      </c>
      <c r="B9" s="21" t="s">
        <v>6</v>
      </c>
      <c r="C9" s="52" t="s">
        <v>131</v>
      </c>
      <c r="D9" s="21" t="s">
        <v>7</v>
      </c>
      <c r="E9" s="21" t="s">
        <v>132</v>
      </c>
      <c r="F9" s="21" t="s">
        <v>7</v>
      </c>
      <c r="G9" s="21" t="s">
        <v>8</v>
      </c>
      <c r="H9" s="91"/>
      <c r="I9" s="35" t="s">
        <v>123</v>
      </c>
      <c r="J9" s="35" t="s">
        <v>125</v>
      </c>
      <c r="K9" s="35" t="s">
        <v>133</v>
      </c>
      <c r="L9" s="35" t="s">
        <v>126</v>
      </c>
      <c r="M9" s="35" t="s">
        <v>8</v>
      </c>
    </row>
    <row r="10" spans="1:13" ht="22.5" x14ac:dyDescent="0.2">
      <c r="A10" s="89" t="s">
        <v>130</v>
      </c>
      <c r="B10" s="89" t="s">
        <v>109</v>
      </c>
      <c r="C10" s="90">
        <v>156365400</v>
      </c>
      <c r="D10" s="86">
        <f>($J$10-(($J$10*ABS(C10-$I$10))/$I$10))</f>
        <v>28.601272051565132</v>
      </c>
      <c r="E10" s="86">
        <v>7</v>
      </c>
      <c r="F10" s="87">
        <f>(($L$10*($K$10)/(E10)))</f>
        <v>0</v>
      </c>
      <c r="G10" s="88">
        <f>+D10+F10</f>
        <v>28.601272051565132</v>
      </c>
      <c r="H10" s="92"/>
      <c r="I10" s="94">
        <f>+GEOMEAN(C10,C11,C13,C15,C16,C17,C20,C21,C22,C23)</f>
        <v>146152643.27351442</v>
      </c>
      <c r="J10" s="36">
        <v>30.75</v>
      </c>
      <c r="K10" s="49">
        <v>0</v>
      </c>
      <c r="L10" s="49">
        <v>14</v>
      </c>
      <c r="M10" s="36">
        <f>+J10+L10</f>
        <v>44.75</v>
      </c>
    </row>
    <row r="11" spans="1:13" ht="22.5" x14ac:dyDescent="0.2">
      <c r="A11" s="89" t="s">
        <v>130</v>
      </c>
      <c r="B11" s="89" t="s">
        <v>110</v>
      </c>
      <c r="C11" s="90">
        <v>148672304</v>
      </c>
      <c r="D11" s="86">
        <f>($J$10-(($J$10*ABS(C11-$I$10))/$I$10))</f>
        <v>30.219872281444584</v>
      </c>
      <c r="E11" s="86">
        <v>0</v>
      </c>
      <c r="F11" s="87" t="e">
        <f>(($L$10*($K$10)/(E11)))</f>
        <v>#DIV/0!</v>
      </c>
      <c r="G11" s="88">
        <f>+D11</f>
        <v>30.219872281444584</v>
      </c>
      <c r="H11" s="92"/>
      <c r="I11" s="43"/>
      <c r="J11" s="45"/>
      <c r="K11" s="45"/>
      <c r="L11" s="51"/>
      <c r="M11" s="45"/>
    </row>
    <row r="12" spans="1:13" ht="22.5" x14ac:dyDescent="0.2">
      <c r="A12" s="89" t="s">
        <v>129</v>
      </c>
      <c r="B12" s="89" t="s">
        <v>127</v>
      </c>
      <c r="C12" s="90"/>
      <c r="D12" s="86"/>
      <c r="E12" s="86"/>
      <c r="F12" s="87"/>
      <c r="G12" s="88"/>
      <c r="H12" s="92"/>
      <c r="I12" s="43" t="s">
        <v>134</v>
      </c>
      <c r="J12" s="45"/>
      <c r="K12" s="45"/>
      <c r="L12" s="51"/>
      <c r="M12" s="45"/>
    </row>
    <row r="13" spans="1:13" x14ac:dyDescent="0.2">
      <c r="A13" s="89" t="s">
        <v>130</v>
      </c>
      <c r="B13" s="89" t="s">
        <v>112</v>
      </c>
      <c r="C13" s="90">
        <v>135544090</v>
      </c>
      <c r="D13" s="86">
        <f>($J$10-(($J$10*ABS(C13-$I$10))/$I$10))</f>
        <v>28.51799785584388</v>
      </c>
      <c r="E13" s="86">
        <v>2</v>
      </c>
      <c r="F13" s="87">
        <f>(($L$10*($K$10)/(E13)))</f>
        <v>0</v>
      </c>
      <c r="G13" s="88">
        <f>+D13+F13</f>
        <v>28.51799785584388</v>
      </c>
      <c r="H13" s="92"/>
      <c r="I13" s="43"/>
      <c r="J13" s="45"/>
      <c r="K13" s="45"/>
      <c r="L13" s="51"/>
      <c r="M13" s="45"/>
    </row>
    <row r="14" spans="1:13" ht="22.5" x14ac:dyDescent="0.2">
      <c r="A14" s="89" t="s">
        <v>129</v>
      </c>
      <c r="B14" s="89" t="s">
        <v>113</v>
      </c>
      <c r="C14" s="90"/>
      <c r="D14" s="86"/>
      <c r="E14" s="86"/>
      <c r="F14" s="87"/>
      <c r="G14" s="88"/>
      <c r="H14" s="92"/>
      <c r="I14" s="43"/>
      <c r="J14" s="45"/>
      <c r="K14" s="45"/>
      <c r="L14" s="51"/>
      <c r="M14" s="45"/>
    </row>
    <row r="15" spans="1:13" x14ac:dyDescent="0.2">
      <c r="A15" s="89" t="s">
        <v>130</v>
      </c>
      <c r="B15" s="89" t="s">
        <v>114</v>
      </c>
      <c r="C15" s="90">
        <v>117990450</v>
      </c>
      <c r="D15" s="86">
        <f>($J$10-(($J$10*ABS(C15-$I$10))/$I$10))</f>
        <v>24.824773991326769</v>
      </c>
      <c r="E15" s="86">
        <v>3</v>
      </c>
      <c r="F15" s="87">
        <f t="shared" ref="F15:F16" si="0">(($L$10*($K$10)/(E15)))</f>
        <v>0</v>
      </c>
      <c r="G15" s="88">
        <f>+D15+F15</f>
        <v>24.824773991326769</v>
      </c>
      <c r="H15" s="92"/>
      <c r="I15" s="43"/>
      <c r="J15" s="43"/>
      <c r="K15" s="43"/>
      <c r="L15" s="44"/>
      <c r="M15" s="45"/>
    </row>
    <row r="16" spans="1:13" ht="22.5" x14ac:dyDescent="0.2">
      <c r="A16" s="89" t="s">
        <v>130</v>
      </c>
      <c r="B16" s="89" t="s">
        <v>115</v>
      </c>
      <c r="C16" s="90">
        <v>144911301</v>
      </c>
      <c r="D16" s="86">
        <f>($J$10-(($J$10*ABS(C16-$I$10))/$I$10))</f>
        <v>30.488825969509605</v>
      </c>
      <c r="E16" s="86">
        <v>5</v>
      </c>
      <c r="F16" s="87">
        <f t="shared" si="0"/>
        <v>0</v>
      </c>
      <c r="G16" s="88">
        <f>+D16+F16</f>
        <v>30.488825969509605</v>
      </c>
      <c r="H16" s="92"/>
      <c r="I16" s="13"/>
      <c r="J16" s="13"/>
      <c r="K16" s="13"/>
      <c r="L16" s="44"/>
      <c r="M16" s="45"/>
    </row>
    <row r="17" spans="1:13" ht="22.5" x14ac:dyDescent="0.2">
      <c r="A17" s="89" t="s">
        <v>130</v>
      </c>
      <c r="B17" s="89" t="s">
        <v>116</v>
      </c>
      <c r="C17" s="90">
        <v>143932021</v>
      </c>
      <c r="D17" s="86">
        <f>($J$10-(($J$10*ABS(C17-$I$10))/$I$10))</f>
        <v>30.282788915881738</v>
      </c>
      <c r="E17" s="86">
        <v>0.01</v>
      </c>
      <c r="F17" s="87">
        <f>(($L$10*($K$10)/(E17)))</f>
        <v>0</v>
      </c>
      <c r="G17" s="88">
        <f>+D17+F17</f>
        <v>30.282788915881738</v>
      </c>
      <c r="H17" s="92"/>
      <c r="I17" s="13"/>
      <c r="J17" s="13"/>
      <c r="K17" s="13"/>
      <c r="M17" s="45"/>
    </row>
    <row r="18" spans="1:13" ht="22.5" x14ac:dyDescent="0.2">
      <c r="A18" s="89" t="s">
        <v>129</v>
      </c>
      <c r="B18" s="89" t="s">
        <v>117</v>
      </c>
      <c r="C18" s="90"/>
      <c r="D18" s="86"/>
      <c r="E18" s="86"/>
      <c r="F18" s="87"/>
      <c r="G18" s="88"/>
      <c r="H18" s="92"/>
      <c r="I18" s="13"/>
      <c r="J18" s="13"/>
      <c r="K18" s="13"/>
      <c r="M18" s="45"/>
    </row>
    <row r="19" spans="1:13" ht="22.5" x14ac:dyDescent="0.2">
      <c r="A19" s="89" t="s">
        <v>129</v>
      </c>
      <c r="B19" s="89" t="s">
        <v>118</v>
      </c>
      <c r="C19" s="90"/>
      <c r="D19" s="86"/>
      <c r="E19" s="86"/>
      <c r="F19" s="87"/>
      <c r="G19" s="88"/>
      <c r="H19" s="92"/>
      <c r="I19" s="13"/>
      <c r="J19" s="13"/>
      <c r="K19" s="13"/>
      <c r="L19" s="44"/>
      <c r="M19" s="45"/>
    </row>
    <row r="20" spans="1:13" ht="33.75" x14ac:dyDescent="0.2">
      <c r="A20" s="89" t="s">
        <v>130</v>
      </c>
      <c r="B20" s="89" t="s">
        <v>119</v>
      </c>
      <c r="C20" s="90">
        <v>158822740</v>
      </c>
      <c r="D20" s="86">
        <f>($J$10-(($J$10*ABS(C20-$I$10))/$I$10))</f>
        <v>28.084256393773789</v>
      </c>
      <c r="E20" s="86">
        <v>7.8</v>
      </c>
      <c r="F20" s="87">
        <f>(($L$10*($K$10)/(E20)))</f>
        <v>0</v>
      </c>
      <c r="G20" s="88">
        <f>+D20+F20</f>
        <v>28.084256393773789</v>
      </c>
      <c r="H20" s="92"/>
      <c r="I20" s="43" t="s">
        <v>135</v>
      </c>
      <c r="J20" s="13"/>
      <c r="K20" s="13"/>
      <c r="L20" s="44"/>
      <c r="M20" s="45"/>
    </row>
    <row r="21" spans="1:13" ht="22.5" x14ac:dyDescent="0.2">
      <c r="A21" s="89" t="s">
        <v>130</v>
      </c>
      <c r="B21" s="89" t="s">
        <v>120</v>
      </c>
      <c r="C21" s="90">
        <v>159402789</v>
      </c>
      <c r="D21" s="86">
        <f>($J$10-(($J$10*ABS(C21-$I$10))/$I$10))</f>
        <v>27.962216132643373</v>
      </c>
      <c r="E21" s="86">
        <v>1</v>
      </c>
      <c r="F21" s="87">
        <f>(($L$10*($K$10)/(E21)))</f>
        <v>0</v>
      </c>
      <c r="G21" s="88">
        <f>+D21+F21</f>
        <v>27.962216132643373</v>
      </c>
      <c r="H21" s="92"/>
      <c r="I21" s="13"/>
      <c r="J21" s="13"/>
      <c r="K21" s="13"/>
      <c r="L21" s="44"/>
      <c r="M21" s="45"/>
    </row>
    <row r="22" spans="1:13" ht="25.5" customHeight="1" x14ac:dyDescent="0.2">
      <c r="A22" s="89" t="s">
        <v>130</v>
      </c>
      <c r="B22" s="89" t="s">
        <v>121</v>
      </c>
      <c r="C22" s="90">
        <v>143288635</v>
      </c>
      <c r="D22" s="86">
        <f>($J$10-(($J$10*ABS(C22-$I$10))/$I$10))</f>
        <v>30.147422773628836</v>
      </c>
      <c r="E22" s="86">
        <v>0.01</v>
      </c>
      <c r="F22" s="87">
        <f>(($L$10*($K$10)/(E22)))</f>
        <v>0</v>
      </c>
      <c r="G22" s="88">
        <f>+D22+F22</f>
        <v>30.147422773628836</v>
      </c>
      <c r="H22" s="92"/>
      <c r="I22" s="43"/>
      <c r="J22" s="53"/>
      <c r="K22" s="43"/>
      <c r="L22" s="44"/>
      <c r="M22" s="45"/>
    </row>
    <row r="23" spans="1:13" ht="27.75" customHeight="1" x14ac:dyDescent="0.2">
      <c r="A23" s="89" t="s">
        <v>130</v>
      </c>
      <c r="B23" s="89" t="s">
        <v>128</v>
      </c>
      <c r="C23" s="90">
        <v>158084228</v>
      </c>
      <c r="D23" s="86">
        <f>($J$10-(($J$10*ABS(C23-$I$10))/$I$10))</f>
        <v>28.239636710484866</v>
      </c>
      <c r="E23" s="86">
        <v>1</v>
      </c>
      <c r="F23" s="87">
        <f>(($L$10*($K$10)/(E23)))</f>
        <v>0</v>
      </c>
      <c r="G23" s="88">
        <f>+D23+F23</f>
        <v>28.239636710484866</v>
      </c>
      <c r="H23" s="92"/>
      <c r="I23" s="43"/>
      <c r="J23" s="43"/>
      <c r="K23" s="43"/>
      <c r="L23" s="44"/>
      <c r="M23" s="45"/>
    </row>
    <row r="24" spans="1:13" x14ac:dyDescent="0.2">
      <c r="A24" s="38"/>
      <c r="B24" s="39"/>
      <c r="C24" s="40"/>
      <c r="D24" s="41"/>
      <c r="E24" s="40"/>
      <c r="F24" s="41"/>
      <c r="G24" s="42"/>
      <c r="H24" s="92"/>
      <c r="I24" s="43"/>
      <c r="J24" s="43"/>
      <c r="K24" s="43"/>
      <c r="L24" s="44"/>
      <c r="M24" s="45"/>
    </row>
    <row r="25" spans="1:13" x14ac:dyDescent="0.2">
      <c r="A25" s="38"/>
      <c r="B25" s="39"/>
      <c r="C25" s="40"/>
      <c r="D25" s="41"/>
      <c r="E25" s="40"/>
      <c r="F25" s="41"/>
      <c r="G25" s="42"/>
      <c r="H25" s="92"/>
      <c r="I25" s="43"/>
      <c r="J25" s="43"/>
      <c r="K25" s="43"/>
      <c r="L25" s="44"/>
      <c r="M25" s="45"/>
    </row>
    <row r="26" spans="1:13" s="15" customFormat="1" ht="14.25" customHeight="1" x14ac:dyDescent="0.2">
      <c r="E26" s="22"/>
      <c r="H26" s="93"/>
      <c r="L26" s="13"/>
    </row>
    <row r="27" spans="1:13" s="15" customFormat="1" x14ac:dyDescent="0.2">
      <c r="A27" s="95" t="s">
        <v>136</v>
      </c>
      <c r="C27" s="13"/>
      <c r="D27" s="13"/>
      <c r="E27" s="13"/>
      <c r="F27" s="13"/>
      <c r="L27" s="13"/>
    </row>
    <row r="28" spans="1:13" s="15" customFormat="1" x14ac:dyDescent="0.2">
      <c r="A28" s="23"/>
      <c r="B28" s="24"/>
      <c r="C28" s="13"/>
      <c r="D28" s="13"/>
      <c r="E28" s="13"/>
      <c r="F28" s="13"/>
      <c r="L28" s="13"/>
    </row>
    <row r="29" spans="1:13" s="15" customFormat="1" x14ac:dyDescent="0.2">
      <c r="A29" s="23"/>
      <c r="C29" s="13"/>
      <c r="D29" s="13"/>
      <c r="E29" s="13"/>
      <c r="F29" s="13"/>
      <c r="L29" s="13"/>
    </row>
    <row r="30" spans="1:13" s="15" customFormat="1" x14ac:dyDescent="0.2">
      <c r="A30" s="23"/>
      <c r="B30" s="63" t="s">
        <v>3</v>
      </c>
      <c r="C30" s="63"/>
      <c r="D30" s="63"/>
      <c r="E30" s="13"/>
      <c r="F30" s="13"/>
      <c r="L30" s="13"/>
    </row>
    <row r="31" spans="1:13" s="15" customFormat="1" x14ac:dyDescent="0.2">
      <c r="A31" s="23"/>
      <c r="B31" s="54" t="s">
        <v>4</v>
      </c>
      <c r="C31" s="54"/>
      <c r="D31" s="54"/>
      <c r="E31" s="13"/>
      <c r="F31" s="13"/>
      <c r="G31" s="13"/>
      <c r="H31" s="13"/>
      <c r="I31" s="13"/>
      <c r="L31" s="13"/>
    </row>
    <row r="32" spans="1:13" s="15" customFormat="1" ht="16.5" customHeight="1" x14ac:dyDescent="0.2">
      <c r="A32" s="23"/>
      <c r="B32" s="63"/>
      <c r="C32" s="63"/>
      <c r="D32" s="63"/>
      <c r="E32" s="25"/>
      <c r="L32" s="13"/>
    </row>
    <row r="33" spans="1:12" s="15" customFormat="1" x14ac:dyDescent="0.2">
      <c r="A33" s="23"/>
      <c r="B33" s="54"/>
      <c r="C33" s="54"/>
      <c r="D33" s="54"/>
      <c r="L33" s="13"/>
    </row>
  </sheetData>
  <mergeCells count="7">
    <mergeCell ref="B31:D31"/>
    <mergeCell ref="B33:D33"/>
    <mergeCell ref="D1:J4"/>
    <mergeCell ref="A5:B5"/>
    <mergeCell ref="C5:J5"/>
    <mergeCell ref="B32:D32"/>
    <mergeCell ref="B30:D30"/>
  </mergeCells>
  <pageMargins left="0.7" right="0.7" top="0.75" bottom="0.75" header="0.3" footer="0.3"/>
  <pageSetup scale="62" orientation="portrait" r:id="rId1"/>
  <headerFooter>
    <oddHeader>&amp;L&amp;"Calibri"&amp;15&amp;K000000 Información Pública Clasificada&amp;1#_x000D_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1E6AE-0EF6-47B7-8AEA-8C052D4DA5F3}">
  <dimension ref="A1:J8"/>
  <sheetViews>
    <sheetView showGridLines="0" topLeftCell="A3" zoomScale="130" zoomScaleNormal="130" zoomScaleSheetLayoutView="91" workbookViewId="0">
      <selection activeCell="A5" sqref="A5:B5"/>
    </sheetView>
  </sheetViews>
  <sheetFormatPr baseColWidth="10" defaultColWidth="11.42578125" defaultRowHeight="14.25" x14ac:dyDescent="0.2"/>
  <cols>
    <col min="1" max="1" width="13.7109375" style="13" customWidth="1"/>
    <col min="2" max="2" width="17.140625" style="13" customWidth="1"/>
    <col min="3" max="16384" width="11.42578125" style="13"/>
  </cols>
  <sheetData>
    <row r="1" spans="1:10" ht="20.25" customHeight="1" x14ac:dyDescent="0.2">
      <c r="B1" s="26"/>
      <c r="C1" s="26"/>
      <c r="D1" s="78" t="s">
        <v>9</v>
      </c>
      <c r="E1" s="78"/>
      <c r="F1" s="78"/>
      <c r="G1" s="78"/>
      <c r="H1" s="78"/>
      <c r="I1" s="78"/>
      <c r="J1" s="79"/>
    </row>
    <row r="2" spans="1:10" ht="19.5" x14ac:dyDescent="0.2">
      <c r="A2" s="27"/>
      <c r="B2" s="28"/>
      <c r="C2" s="28"/>
      <c r="D2" s="80"/>
      <c r="E2" s="80"/>
      <c r="F2" s="80"/>
      <c r="G2" s="80"/>
      <c r="H2" s="80"/>
      <c r="I2" s="80"/>
      <c r="J2" s="81"/>
    </row>
    <row r="3" spans="1:10" ht="19.5" x14ac:dyDescent="0.2">
      <c r="A3" s="27"/>
      <c r="B3" s="28"/>
      <c r="C3" s="28"/>
      <c r="D3" s="80"/>
      <c r="E3" s="80"/>
      <c r="F3" s="80"/>
      <c r="G3" s="80"/>
      <c r="H3" s="80"/>
      <c r="I3" s="80"/>
      <c r="J3" s="81"/>
    </row>
    <row r="4" spans="1:10" ht="19.5" x14ac:dyDescent="0.2">
      <c r="A4" s="29"/>
      <c r="B4" s="30"/>
      <c r="C4" s="30"/>
      <c r="D4" s="82"/>
      <c r="E4" s="82"/>
      <c r="F4" s="82"/>
      <c r="G4" s="82"/>
      <c r="H4" s="82"/>
      <c r="I4" s="82"/>
      <c r="J4" s="83"/>
    </row>
    <row r="5" spans="1:10" ht="69" customHeight="1" x14ac:dyDescent="0.2">
      <c r="A5" s="84" t="s">
        <v>13</v>
      </c>
      <c r="B5" s="84"/>
      <c r="C5" s="85" t="s">
        <v>14</v>
      </c>
      <c r="D5" s="85"/>
      <c r="E5" s="85"/>
      <c r="F5" s="85"/>
      <c r="G5" s="85"/>
      <c r="H5" s="85"/>
      <c r="I5" s="85"/>
      <c r="J5" s="85"/>
    </row>
    <row r="7" spans="1:10" ht="28.5" x14ac:dyDescent="0.2">
      <c r="A7" s="31" t="s">
        <v>10</v>
      </c>
      <c r="B7" s="32">
        <v>46140</v>
      </c>
    </row>
    <row r="8" spans="1:10" ht="28.5" x14ac:dyDescent="0.2">
      <c r="A8" s="31" t="s">
        <v>11</v>
      </c>
      <c r="B8" s="33">
        <v>14</v>
      </c>
    </row>
  </sheetData>
  <mergeCells count="3">
    <mergeCell ref="D1:J4"/>
    <mergeCell ref="A5:B5"/>
    <mergeCell ref="C5:J5"/>
  </mergeCells>
  <pageMargins left="0.7" right="0.7" top="0.75" bottom="0.75" header="0.3" footer="0.3"/>
  <pageSetup scale="74" orientation="portrait" r:id="rId1"/>
  <headerFooter>
    <oddHeader>&amp;L&amp;"Calibri"&amp;15&amp;K000000 Información Pública Clasificada&amp;1#_x000D_</oddHeader>
  </headerFooter>
  <drawing r:id="rId2"/>
</worksheet>
</file>

<file path=docMetadata/LabelInfo.xml><?xml version="1.0" encoding="utf-8"?>
<clbl:labelList xmlns:clbl="http://schemas.microsoft.com/office/2020/mipLabelMetadata">
  <clbl:label id="{52b498cd-7a81-4486-9103-65b5717baee6}" enabled="1" method="Standard" siteId="{27864e10-5be4-4d4f-adb5-bbab512029e8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VERIF. UNITARIOS</vt:lpstr>
      <vt:lpstr>PUNTAJE ECONOMICO</vt:lpstr>
      <vt:lpstr>COLCAP</vt:lpstr>
      <vt:lpstr>'VERIF. UNITARIOS'!Área_de_impresión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Gabriela Gonzalez Londono</dc:creator>
  <cp:keywords/>
  <dc:description/>
  <cp:lastModifiedBy>Lady Alexandra Solano Lopez</cp:lastModifiedBy>
  <cp:revision/>
  <dcterms:created xsi:type="dcterms:W3CDTF">2021-04-21T13:18:38Z</dcterms:created>
  <dcterms:modified xsi:type="dcterms:W3CDTF">2026-05-13T00:02:40Z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b498cd-7a81-4486-9103-65b5717baee6_Enabled">
    <vt:lpwstr>true</vt:lpwstr>
  </property>
  <property fmtid="{D5CDD505-2E9C-101B-9397-08002B2CF9AE}" pid="3" name="MSIP_Label_52b498cd-7a81-4486-9103-65b5717baee6_SetDate">
    <vt:lpwstr>2023-04-19T19:41:22Z</vt:lpwstr>
  </property>
  <property fmtid="{D5CDD505-2E9C-101B-9397-08002B2CF9AE}" pid="4" name="MSIP_Label_52b498cd-7a81-4486-9103-65b5717baee6_Method">
    <vt:lpwstr>Standard</vt:lpwstr>
  </property>
  <property fmtid="{D5CDD505-2E9C-101B-9397-08002B2CF9AE}" pid="5" name="MSIP_Label_52b498cd-7a81-4486-9103-65b5717baee6_Name">
    <vt:lpwstr>Información Pública Clasificada</vt:lpwstr>
  </property>
  <property fmtid="{D5CDD505-2E9C-101B-9397-08002B2CF9AE}" pid="6" name="MSIP_Label_52b498cd-7a81-4486-9103-65b5717baee6_SiteId">
    <vt:lpwstr>27864e10-5be4-4d4f-adb5-bbab512029e8</vt:lpwstr>
  </property>
  <property fmtid="{D5CDD505-2E9C-101B-9397-08002B2CF9AE}" pid="7" name="MSIP_Label_52b498cd-7a81-4486-9103-65b5717baee6_ActionId">
    <vt:lpwstr>9f14b1cf-ef61-4659-984e-f9ac4dac3d98</vt:lpwstr>
  </property>
  <property fmtid="{D5CDD505-2E9C-101B-9397-08002B2CF9AE}" pid="8" name="MSIP_Label_52b498cd-7a81-4486-9103-65b5717baee6_ContentBits">
    <vt:lpwstr>1</vt:lpwstr>
  </property>
</Properties>
</file>