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ez\OneDrive\Documentos\TMSA\FUERZAS OPERATIVAS\"/>
    </mc:Choice>
  </mc:AlternateContent>
  <xr:revisionPtr revIDLastSave="0" documentId="13_ncr:1_{8D9B0568-9BE2-49B0-878A-E26220C658F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" l="1"/>
  <c r="L24" i="1"/>
  <c r="L25" i="1"/>
  <c r="L26" i="1"/>
  <c r="L23" i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1" i="1"/>
  <c r="M11" i="1" s="1"/>
  <c r="M19" i="1" l="1"/>
  <c r="K30" i="1" s="1"/>
  <c r="L27" i="1"/>
  <c r="L19" i="1"/>
  <c r="K32" i="1" l="1"/>
  <c r="K33" i="1"/>
  <c r="K31" i="1"/>
  <c r="H38" i="1" l="1"/>
  <c r="G38" i="1" s="1"/>
  <c r="K34" i="1"/>
  <c r="H39" i="1" l="1"/>
  <c r="K35" i="1"/>
  <c r="G39" i="1" l="1"/>
  <c r="G40" i="1" s="1"/>
  <c r="H40" i="1"/>
</calcChain>
</file>

<file path=xl/sharedStrings.xml><?xml version="1.0" encoding="utf-8"?>
<sst xmlns="http://schemas.openxmlformats.org/spreadsheetml/2006/main" count="56" uniqueCount="55">
  <si>
    <r>
      <rPr>
        <b/>
        <sz val="5.5"/>
        <rFont val="Arial"/>
        <family val="2"/>
      </rPr>
      <t>OFERENTE</t>
    </r>
  </si>
  <si>
    <r>
      <rPr>
        <b/>
        <sz val="5.5"/>
        <rFont val="Arial"/>
        <family val="2"/>
      </rPr>
      <t>NIT:</t>
    </r>
  </si>
  <si>
    <r>
      <rPr>
        <b/>
        <sz val="5.5"/>
        <rFont val="Arial"/>
        <family val="2"/>
      </rPr>
      <t>REPRESENTANTE LEGAL</t>
    </r>
  </si>
  <si>
    <r>
      <rPr>
        <b/>
        <sz val="5.5"/>
        <rFont val="Arial"/>
        <family val="2"/>
      </rPr>
      <t>C.C.</t>
    </r>
  </si>
  <si>
    <r>
      <rPr>
        <b/>
        <sz val="5.5"/>
        <color rgb="FFFFFFFF"/>
        <rFont val="Arial"/>
        <family val="2"/>
      </rPr>
      <t>INSTRUCCIONES PARA EL DILIGENCIAMIENTO DEL FORMATO DE PROPUESTA ECONÓMICA</t>
    </r>
  </si>
  <si>
    <r>
      <rPr>
        <b/>
        <sz val="5.5"/>
        <rFont val="Arial"/>
        <family val="2"/>
      </rPr>
      <t>Plazo estimado de ejecución en meses</t>
    </r>
  </si>
  <si>
    <r>
      <rPr>
        <b/>
        <sz val="7"/>
        <color rgb="FFFFFFFF"/>
        <rFont val="Arial"/>
        <family val="2"/>
      </rPr>
      <t>(1) PERSONAL EQUIPO MÍNIMO REQUERIDO</t>
    </r>
  </si>
  <si>
    <r>
      <rPr>
        <b/>
        <sz val="5.5"/>
        <color rgb="FFFFFFFF"/>
        <rFont val="Arial"/>
        <family val="2"/>
      </rPr>
      <t>CARGO</t>
    </r>
  </si>
  <si>
    <r>
      <rPr>
        <b/>
        <sz val="5"/>
        <color rgb="FFFFFFFF"/>
        <rFont val="Arial"/>
        <family val="2"/>
      </rPr>
      <t xml:space="preserve">(a) CANTIDAD (No. De
</t>
    </r>
    <r>
      <rPr>
        <b/>
        <sz val="5"/>
        <color rgb="FFFFFFFF"/>
        <rFont val="Arial"/>
        <family val="2"/>
      </rPr>
      <t>personas mínimas)</t>
    </r>
  </si>
  <si>
    <r>
      <rPr>
        <b/>
        <sz val="4.5"/>
        <color rgb="FFFFFFFF"/>
        <rFont val="Arial"/>
        <family val="2"/>
      </rPr>
      <t xml:space="preserve">(b) ASIGNACIÓN SALARIAL BÁSICA
</t>
    </r>
    <r>
      <rPr>
        <b/>
        <sz val="4.5"/>
        <color rgb="FFFFFFFF"/>
        <rFont val="Arial"/>
        <family val="2"/>
      </rPr>
      <t xml:space="preserve">MENSUAL POR
</t>
    </r>
    <r>
      <rPr>
        <b/>
        <sz val="4.5"/>
        <color rgb="FFFFFFFF"/>
        <rFont val="Arial"/>
        <family val="2"/>
      </rPr>
      <t>CARGO</t>
    </r>
  </si>
  <si>
    <r>
      <rPr>
        <b/>
        <sz val="4.5"/>
        <color rgb="FFFFFFFF"/>
        <rFont val="Arial"/>
        <family val="2"/>
      </rPr>
      <t>(c) FACTOR MULTI- PLICADOR APLICADO</t>
    </r>
  </si>
  <si>
    <r>
      <rPr>
        <b/>
        <sz val="5.5"/>
        <rFont val="Arial"/>
        <family val="2"/>
      </rPr>
      <t>(1) SUBTOTAL PERSONAL EQUIPO MÍNIMO REQUERIDO (Valor total de personal del proyecto en el tiempo de ejecución establecido, incluido Factor multiplicador.</t>
    </r>
  </si>
  <si>
    <r>
      <rPr>
        <b/>
        <sz val="7"/>
        <color rgb="FFFFFFFF"/>
        <rFont val="Arial"/>
        <family val="2"/>
      </rPr>
      <t xml:space="preserve">(2) OTROS COSTOS ASOCIADOS DIFERENTES A COSTO DE PERSONAL DEL EQUIPO MÍNIMO REQUERIDO (valor total diferido en el plazo de ejecución
</t>
    </r>
    <r>
      <rPr>
        <b/>
        <sz val="7"/>
        <color rgb="FFFFFFFF"/>
        <rFont val="Arial"/>
        <family val="2"/>
      </rPr>
      <t>del contrato)</t>
    </r>
  </si>
  <si>
    <r>
      <rPr>
        <b/>
        <sz val="5.5"/>
        <rFont val="Arial"/>
        <family val="2"/>
      </rPr>
      <t>CONCEPTO</t>
    </r>
  </si>
  <si>
    <r>
      <rPr>
        <b/>
        <sz val="5.5"/>
        <rFont val="Arial"/>
        <family val="2"/>
      </rPr>
      <t xml:space="preserve">(f) VALOR TOTAL - OTROS COSTOS (Todo
</t>
    </r>
    <r>
      <rPr>
        <b/>
        <sz val="5.5"/>
        <rFont val="Arial"/>
        <family val="2"/>
      </rPr>
      <t>el contrato)</t>
    </r>
  </si>
  <si>
    <r>
      <rPr>
        <b/>
        <sz val="5.5"/>
        <rFont val="Arial"/>
        <family val="2"/>
      </rPr>
      <t xml:space="preserve">(g) VALOR MENSUAL – OTROS COSTOS
</t>
    </r>
    <r>
      <rPr>
        <b/>
        <sz val="5.5"/>
        <rFont val="Arial"/>
        <family val="2"/>
      </rPr>
      <t>(Diferido en el tiempo del contrato)</t>
    </r>
  </si>
  <si>
    <r>
      <rPr>
        <sz val="5.5"/>
        <rFont val="Arial MT"/>
        <family val="2"/>
      </rPr>
      <t>Dotación</t>
    </r>
  </si>
  <si>
    <r>
      <rPr>
        <sz val="5.5"/>
        <rFont val="Arial MT"/>
        <family val="2"/>
      </rPr>
      <t>Rodamiento de motos+Polizas Motorizados</t>
    </r>
  </si>
  <si>
    <r>
      <rPr>
        <sz val="5.5"/>
        <rFont val="Arial MT"/>
        <family val="2"/>
      </rPr>
      <t>Herramientas de trabajo y Equipos Tecnológicos (hardware, software y plan de datos)</t>
    </r>
  </si>
  <si>
    <r>
      <rPr>
        <sz val="5.5"/>
        <rFont val="Arial MT"/>
        <family val="2"/>
      </rPr>
      <t>Transporte</t>
    </r>
  </si>
  <si>
    <r>
      <rPr>
        <b/>
        <sz val="7"/>
        <color rgb="FFFFFFFF"/>
        <rFont val="Arial"/>
        <family val="2"/>
      </rPr>
      <t>RESUMEN GENERAL</t>
    </r>
  </si>
  <si>
    <r>
      <rPr>
        <b/>
        <sz val="5.5"/>
        <rFont val="Arial"/>
        <family val="2"/>
      </rPr>
      <t>COSTO TOTAL (1)+(2)</t>
    </r>
  </si>
  <si>
    <r>
      <rPr>
        <b/>
        <sz val="5.5"/>
        <rFont val="Arial"/>
        <family val="2"/>
      </rPr>
      <t>ADMINISTRACIÓN (%)</t>
    </r>
  </si>
  <si>
    <r>
      <rPr>
        <b/>
        <sz val="5.5"/>
        <rFont val="Arial"/>
        <family val="2"/>
      </rPr>
      <t>IMPREVISTOS (%)</t>
    </r>
  </si>
  <si>
    <r>
      <rPr>
        <b/>
        <sz val="5.5"/>
        <rFont val="Arial"/>
        <family val="2"/>
      </rPr>
      <t>UTILIDAD (%)</t>
    </r>
  </si>
  <si>
    <r>
      <rPr>
        <b/>
        <sz val="5.5"/>
        <rFont val="Arial"/>
        <family val="2"/>
      </rPr>
      <t>IVA (%)</t>
    </r>
  </si>
  <si>
    <r>
      <rPr>
        <b/>
        <sz val="7"/>
        <rFont val="Arial"/>
        <family val="2"/>
      </rPr>
      <t>VALOR TOTAL</t>
    </r>
  </si>
  <si>
    <r>
      <rPr>
        <b/>
        <sz val="5.5"/>
        <color rgb="FFFFFFFF"/>
        <rFont val="Arial"/>
        <family val="2"/>
      </rPr>
      <t>CONCEPTO</t>
    </r>
  </si>
  <si>
    <r>
      <rPr>
        <b/>
        <sz val="5.5"/>
        <color rgb="FFFFFFFF"/>
        <rFont val="Arial"/>
        <family val="2"/>
      </rPr>
      <t>VALOR MÁXIMO MENSUAL *</t>
    </r>
  </si>
  <si>
    <r>
      <rPr>
        <b/>
        <sz val="5.5"/>
        <color rgb="FFFFFFFF"/>
        <rFont val="Arial"/>
        <family val="2"/>
      </rPr>
      <t>VALOR TOTAL DEL CONTRATO DE ACUERDO AL PLAZO DE EJECUCIÓN</t>
    </r>
  </si>
  <si>
    <r>
      <rPr>
        <sz val="5.5"/>
        <rFont val="Arial MT"/>
        <family val="2"/>
      </rPr>
      <t>Valor incluido AIU (SIN IVA)</t>
    </r>
  </si>
  <si>
    <r>
      <rPr>
        <sz val="5.5"/>
        <rFont val="Arial MT"/>
        <family val="2"/>
      </rPr>
      <t>Valor Solo IVA (19%)</t>
    </r>
  </si>
  <si>
    <r>
      <rPr>
        <sz val="5.5"/>
        <rFont val="Arial MT"/>
        <family val="2"/>
      </rPr>
      <t>Valor Total con IVA</t>
    </r>
  </si>
  <si>
    <r>
      <rPr>
        <sz val="4.5"/>
        <rFont val="Arial MT"/>
        <family val="2"/>
      </rPr>
      <t>Nota: El valor a cobrar mensualmente por el contratista adjudicatario podrá ser menor al aquí registrado, dependiendo de los descuentos a que haya lugar.</t>
    </r>
  </si>
  <si>
    <r>
      <rPr>
        <sz val="5.5"/>
        <rFont val="Arial MT"/>
        <family val="2"/>
      </rPr>
      <t xml:space="preserve">*Debe diligenciar todas las celdas en AZUL.
*Revisar todos los requerimientos que se exponen en los anexos y formule su propuesta en concordancia con estos.
*El valor de la propuesta debe ser expresado en pesos colombianos (a precios de 2025).
*El valor de la propuesta debe ser expresado en números enteros, sin decimales.
*La propuesta económica que tenga un valor superior al presupuesto oficial de la licitación, será rechazada.
*La cantidad de personal relacionado en el criterio (a), debe corresponder al personal mínimo exigido para cada cargo estipulado en el  Anexo técnico.
*Los valores diligenciados en los criterios (b) y (c), no podrán ser menores al valor mínimo de referencia para cada cargo estipulado en el anexo técnico.
*Los valores diligenciados en el criterio (f), no podrán ser mayores al valor máximo de referencia estipulado en el anexo técnico.
*Los porcentajes individuales del AIU podrán ser diligenciados por el oferente a su discreción, siempre y cuando la sumatoria de estos, no sobrepase el porcentaje total de AIU tope fijado por la entidad  </t>
    </r>
    <r>
      <rPr>
        <b/>
        <sz val="5.5"/>
        <rFont val="Arial"/>
        <family val="2"/>
      </rPr>
      <t xml:space="preserve">(17,88%)
</t>
    </r>
    <r>
      <rPr>
        <sz val="5.5"/>
        <rFont val="Arial MT"/>
        <family val="2"/>
      </rPr>
      <t>*El valor total de la propuesta, no podrá exceder el valor del presupuesto oficial.
*Se debe presentar este formato diligenciado en formato Excel y PDF.</t>
    </r>
  </si>
  <si>
    <t>(d) TOTAL MENSUAL ((a)*(b)*(c))</t>
  </si>
  <si>
    <t>(e) TOTAL PROYECTO
(d)*Plazo del proyecto</t>
  </si>
  <si>
    <t>(2) SUBTOTAL OTROS COSTOS</t>
  </si>
  <si>
    <r>
      <rPr>
        <b/>
        <sz val="5.5"/>
        <rFont val="Arial"/>
        <family val="2"/>
      </rPr>
      <t xml:space="preserve">Objeto: </t>
    </r>
    <r>
      <rPr>
        <sz val="5.5"/>
        <rFont val="Arial MT"/>
        <family val="2"/>
      </rPr>
      <t>Contratar una o varias personas naturales y/o jurídicas que brinden apoyo integral a la gestión de TRANSMILENIO S.A., a través de la ejecución de actividades operativas, logísticas, técnicas y tecnológicas requeridas para la adecuada prestación del servicio de transporte masivo de pasajeros del Sistema TransMilenio en el Distrito Capital</t>
    </r>
  </si>
  <si>
    <t>1 </t>
  </si>
  <si>
    <t>9 </t>
  </si>
  <si>
    <t>4 </t>
  </si>
  <si>
    <t>Supervisor en vía Zona Occidente </t>
  </si>
  <si>
    <t>Supervisor de Operación en plataforma Zona Occidente </t>
  </si>
  <si>
    <t>Técnico Capacitador Zona Occidente </t>
  </si>
  <si>
    <t>Técnico Líder de Portal Zona Occidente </t>
  </si>
  <si>
    <t>Auxiliar Operativo de Seguridad Velocidad FMS y CdeG Zonal </t>
  </si>
  <si>
    <t>Auxiliar Operativo de Seguridad Velocidad FMS y CdeG Troncal </t>
  </si>
  <si>
    <t>Auxiliar de Monitoreo de Seguridad </t>
  </si>
  <si>
    <t>SAT </t>
  </si>
  <si>
    <t>33 </t>
  </si>
  <si>
    <t>71 </t>
  </si>
  <si>
    <t>12 </t>
  </si>
  <si>
    <t>27 </t>
  </si>
  <si>
    <t>ALCALDÍA MAYOR DE BOGOTÁ TRANSMILENIO S.A.
LICITACIÓN PUBLICA No. TMSA-LP-08-2026
FORMATO No. 2 - PROPUESTA ECONÓMICA
GRUPO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</si>
</sst>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0">
    <font>
      <sz val="10"/>
      <color rgb="FF000000"/>
      <name val="Times New Roman"/>
      <charset val="204"/>
    </font>
    <font>
      <b/>
      <sz val="5.5"/>
      <name val="Arial"/>
    </font>
    <font>
      <b/>
      <sz val="7"/>
      <color rgb="FF000000"/>
      <name val="Arial"/>
      <family val="2"/>
    </font>
    <font>
      <b/>
      <sz val="7"/>
      <name val="Arial"/>
    </font>
    <font>
      <b/>
      <sz val="4.5"/>
      <name val="Arial"/>
    </font>
    <font>
      <sz val="5.5"/>
      <name val="Arial MT"/>
    </font>
    <font>
      <b/>
      <sz val="6"/>
      <name val="Arial"/>
    </font>
    <font>
      <b/>
      <sz val="5.5"/>
      <color rgb="FF000000"/>
      <name val="Arial"/>
      <family val="2"/>
    </font>
    <font>
      <sz val="4.5"/>
      <name val="Arial MT"/>
    </font>
    <font>
      <b/>
      <sz val="5.5"/>
      <name val="Arial"/>
      <family val="2"/>
    </font>
    <font>
      <sz val="5.5"/>
      <name val="Arial MT"/>
      <family val="2"/>
    </font>
    <font>
      <b/>
      <sz val="5.5"/>
      <color rgb="FFFFFFFF"/>
      <name val="Arial"/>
      <family val="2"/>
    </font>
    <font>
      <b/>
      <sz val="7"/>
      <color rgb="FFFFFFFF"/>
      <name val="Arial"/>
      <family val="2"/>
    </font>
    <font>
      <b/>
      <sz val="5"/>
      <color rgb="FFFFFFFF"/>
      <name val="Arial"/>
      <family val="2"/>
    </font>
    <font>
      <b/>
      <sz val="4.5"/>
      <color rgb="FFFFFFFF"/>
      <name val="Arial"/>
      <family val="2"/>
    </font>
    <font>
      <b/>
      <sz val="7"/>
      <name val="Arial"/>
      <family val="2"/>
    </font>
    <font>
      <sz val="4.5"/>
      <name val="Arial MT"/>
      <family val="2"/>
    </font>
    <font>
      <sz val="10"/>
      <color rgb="FF000000"/>
      <name val="Times New Roman"/>
      <charset val="204"/>
    </font>
    <font>
      <sz val="5.5"/>
      <name val="Times New Roman"/>
      <family val="2"/>
      <charset val="204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595959"/>
      </patternFill>
    </fill>
    <fill>
      <patternFill patternType="solid">
        <fgColor rgb="FF757171"/>
      </patternFill>
    </fill>
    <fill>
      <patternFill patternType="solid">
        <fgColor rgb="FFE2EFDA"/>
      </patternFill>
    </fill>
    <fill>
      <patternFill patternType="solid">
        <fgColor rgb="FFD0CECE"/>
      </patternFill>
    </fill>
    <fill>
      <patternFill patternType="solid">
        <fgColor rgb="FFA9D08E"/>
      </patternFill>
    </fill>
    <fill>
      <patternFill patternType="solid">
        <fgColor rgb="FF548235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17" fillId="0" borderId="0" applyFont="0" applyFill="0" applyBorder="0" applyAlignment="0" applyProtection="0"/>
  </cellStyleXfs>
  <cellXfs count="112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0" fillId="2" borderId="1" xfId="0" applyFill="1" applyBorder="1" applyAlignment="1">
      <alignment horizontal="left" wrapText="1"/>
    </xf>
    <xf numFmtId="0" fontId="0" fillId="3" borderId="1" xfId="0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10" fontId="7" fillId="0" borderId="1" xfId="0" applyNumberFormat="1" applyFont="1" applyBorder="1" applyAlignment="1">
      <alignment horizontal="center" vertical="top" shrinkToFit="1"/>
    </xf>
    <xf numFmtId="0" fontId="1" fillId="3" borderId="1" xfId="0" applyFont="1" applyFill="1" applyBorder="1" applyAlignment="1">
      <alignment horizontal="left" vertical="top" wrapText="1"/>
    </xf>
    <xf numFmtId="44" fontId="5" fillId="5" borderId="1" xfId="1" applyFont="1" applyFill="1" applyBorder="1" applyAlignment="1">
      <alignment horizontal="right" vertical="top" wrapText="1" indent="1"/>
    </xf>
    <xf numFmtId="44" fontId="6" fillId="7" borderId="1" xfId="0" applyNumberFormat="1" applyFont="1" applyFill="1" applyBorder="1" applyAlignment="1">
      <alignment horizontal="right" vertical="top" wrapText="1" indent="1"/>
    </xf>
    <xf numFmtId="0" fontId="14" fillId="3" borderId="1" xfId="0" applyFont="1" applyFill="1" applyBorder="1" applyAlignment="1">
      <alignment horizontal="left" vertical="top" wrapText="1"/>
    </xf>
    <xf numFmtId="44" fontId="0" fillId="2" borderId="1" xfId="1" applyFont="1" applyFill="1" applyBorder="1" applyAlignment="1">
      <alignment horizontal="left" wrapText="1"/>
    </xf>
    <xf numFmtId="44" fontId="5" fillId="8" borderId="1" xfId="1" applyFont="1" applyFill="1" applyBorder="1" applyAlignment="1">
      <alignment horizontal="right" vertical="top" wrapText="1"/>
    </xf>
    <xf numFmtId="44" fontId="5" fillId="8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Border="1" applyAlignment="1">
      <alignment horizontal="left" vertical="top" shrinkToFit="1"/>
    </xf>
    <xf numFmtId="0" fontId="1" fillId="0" borderId="2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8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top" wrapText="1" indent="24"/>
    </xf>
    <xf numFmtId="0" fontId="3" fillId="4" borderId="3" xfId="0" applyFont="1" applyFill="1" applyBorder="1" applyAlignment="1">
      <alignment horizontal="left" vertical="top" wrapText="1" indent="24"/>
    </xf>
    <xf numFmtId="0" fontId="3" fillId="4" borderId="4" xfId="0" applyFont="1" applyFill="1" applyBorder="1" applyAlignment="1">
      <alignment horizontal="left" vertical="top" wrapText="1" indent="24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top" wrapText="1"/>
    </xf>
    <xf numFmtId="0" fontId="0" fillId="6" borderId="3" xfId="0" applyFill="1" applyBorder="1" applyAlignment="1">
      <alignment horizontal="center" vertical="top" wrapText="1"/>
    </xf>
    <xf numFmtId="0" fontId="0" fillId="6" borderId="4" xfId="0" applyFill="1" applyBorder="1" applyAlignment="1">
      <alignment horizontal="center" vertical="top" wrapText="1"/>
    </xf>
    <xf numFmtId="0" fontId="0" fillId="6" borderId="2" xfId="0" applyFill="1" applyBorder="1" applyAlignment="1">
      <alignment horizontal="left" vertical="top" wrapText="1" indent="1"/>
    </xf>
    <xf numFmtId="0" fontId="0" fillId="6" borderId="4" xfId="0" applyFill="1" applyBorder="1" applyAlignment="1">
      <alignment horizontal="left" vertical="top" wrapText="1" inden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44" fontId="0" fillId="2" borderId="2" xfId="1" applyFont="1" applyFill="1" applyBorder="1" applyAlignment="1">
      <alignment horizontal="left" wrapText="1"/>
    </xf>
    <xf numFmtId="44" fontId="0" fillId="2" borderId="3" xfId="1" applyFont="1" applyFill="1" applyBorder="1" applyAlignment="1">
      <alignment horizontal="left" wrapText="1"/>
    </xf>
    <xf numFmtId="44" fontId="0" fillId="2" borderId="4" xfId="1" applyFont="1" applyFill="1" applyBorder="1" applyAlignment="1">
      <alignment horizontal="left" wrapText="1"/>
    </xf>
    <xf numFmtId="44" fontId="5" fillId="5" borderId="2" xfId="1" applyFont="1" applyFill="1" applyBorder="1" applyAlignment="1">
      <alignment horizontal="right" vertical="top" wrapText="1"/>
    </xf>
    <xf numFmtId="44" fontId="5" fillId="5" borderId="4" xfId="1" applyFont="1" applyFill="1" applyBorder="1" applyAlignment="1">
      <alignment horizontal="righ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top" wrapText="1"/>
    </xf>
    <xf numFmtId="44" fontId="6" fillId="7" borderId="2" xfId="0" applyNumberFormat="1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4" fontId="6" fillId="8" borderId="2" xfId="0" applyNumberFormat="1" applyFont="1" applyFill="1" applyBorder="1" applyAlignment="1">
      <alignment horizontal="right" vertical="top" wrapText="1"/>
    </xf>
    <xf numFmtId="0" fontId="6" fillId="8" borderId="4" xfId="0" applyFont="1" applyFill="1" applyBorder="1" applyAlignment="1">
      <alignment horizontal="right" vertical="top" wrapText="1"/>
    </xf>
    <xf numFmtId="0" fontId="1" fillId="6" borderId="2" xfId="0" applyFont="1" applyFill="1" applyBorder="1" applyAlignment="1">
      <alignment horizontal="left" vertical="top" wrapText="1" indent="1"/>
    </xf>
    <xf numFmtId="0" fontId="1" fillId="6" borderId="3" xfId="0" applyFont="1" applyFill="1" applyBorder="1" applyAlignment="1">
      <alignment horizontal="left" vertical="top" wrapText="1" indent="1"/>
    </xf>
    <xf numFmtId="0" fontId="1" fillId="6" borderId="4" xfId="0" applyFont="1" applyFill="1" applyBorder="1" applyAlignment="1">
      <alignment horizontal="left" vertical="top" wrapText="1" indent="1"/>
    </xf>
    <xf numFmtId="0" fontId="0" fillId="0" borderId="3" xfId="0" applyBorder="1" applyAlignment="1">
      <alignment horizontal="left" wrapText="1"/>
    </xf>
    <xf numFmtId="0" fontId="0" fillId="4" borderId="2" xfId="0" applyFill="1" applyBorder="1" applyAlignment="1">
      <alignment horizontal="center" vertical="top" wrapText="1"/>
    </xf>
    <xf numFmtId="0" fontId="0" fillId="4" borderId="3" xfId="0" applyFill="1" applyBorder="1" applyAlignment="1">
      <alignment horizontal="center" vertical="top" wrapText="1"/>
    </xf>
    <xf numFmtId="0" fontId="0" fillId="4" borderId="4" xfId="0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1" fillId="6" borderId="4" xfId="0" applyFont="1" applyFill="1" applyBorder="1" applyAlignment="1">
      <alignment horizontal="left" vertical="top" wrapText="1"/>
    </xf>
    <xf numFmtId="44" fontId="6" fillId="7" borderId="2" xfId="1" applyFont="1" applyFill="1" applyBorder="1" applyAlignment="1">
      <alignment horizontal="right" vertical="top" wrapText="1"/>
    </xf>
    <xf numFmtId="44" fontId="6" fillId="7" borderId="3" xfId="1" applyFont="1" applyFill="1" applyBorder="1" applyAlignment="1">
      <alignment horizontal="right" vertical="top" wrapText="1"/>
    </xf>
    <xf numFmtId="44" fontId="6" fillId="7" borderId="4" xfId="1" applyFont="1" applyFill="1" applyBorder="1" applyAlignment="1">
      <alignment horizontal="right" vertical="top" wrapText="1"/>
    </xf>
    <xf numFmtId="44" fontId="1" fillId="7" borderId="2" xfId="0" applyNumberFormat="1" applyFont="1" applyFill="1" applyBorder="1" applyAlignment="1">
      <alignment horizontal="right" vertical="top" wrapText="1"/>
    </xf>
    <xf numFmtId="0" fontId="1" fillId="7" borderId="4" xfId="0" applyFont="1" applyFill="1" applyBorder="1" applyAlignment="1">
      <alignment horizontal="right" vertical="top" wrapText="1"/>
    </xf>
    <xf numFmtId="0" fontId="8" fillId="0" borderId="11" xfId="0" applyFont="1" applyBorder="1" applyAlignment="1">
      <alignment horizontal="left" vertical="top" wrapText="1" indent="15"/>
    </xf>
    <xf numFmtId="0" fontId="8" fillId="0" borderId="12" xfId="0" applyFont="1" applyBorder="1" applyAlignment="1">
      <alignment horizontal="left" vertical="top" wrapText="1" indent="15"/>
    </xf>
    <xf numFmtId="0" fontId="8" fillId="0" borderId="13" xfId="0" applyFont="1" applyBorder="1" applyAlignment="1">
      <alignment horizontal="left" vertical="top" wrapText="1" indent="15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" fillId="3" borderId="2" xfId="0" applyFont="1" applyFill="1" applyBorder="1" applyAlignment="1">
      <alignment horizontal="left" vertical="center" wrapText="1" indent="2"/>
    </xf>
    <xf numFmtId="0" fontId="1" fillId="3" borderId="3" xfId="0" applyFont="1" applyFill="1" applyBorder="1" applyAlignment="1">
      <alignment horizontal="left" vertical="center" wrapText="1" indent="2"/>
    </xf>
    <xf numFmtId="0" fontId="1" fillId="3" borderId="4" xfId="0" applyFont="1" applyFill="1" applyBorder="1" applyAlignment="1">
      <alignment horizontal="left" vertical="center" wrapText="1" indent="2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44" fontId="5" fillId="8" borderId="2" xfId="0" applyNumberFormat="1" applyFont="1" applyFill="1" applyBorder="1" applyAlignment="1">
      <alignment horizontal="right" vertical="top" wrapText="1"/>
    </xf>
    <xf numFmtId="0" fontId="5" fillId="8" borderId="3" xfId="0" applyFont="1" applyFill="1" applyBorder="1" applyAlignment="1">
      <alignment horizontal="right" vertical="top" wrapText="1"/>
    </xf>
    <xf numFmtId="0" fontId="5" fillId="8" borderId="4" xfId="0" applyFont="1" applyFill="1" applyBorder="1" applyAlignment="1">
      <alignment horizontal="right" vertical="top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3" xfId="0" applyFont="1" applyBorder="1" applyAlignment="1">
      <alignment horizontal="left" vertical="top" wrapText="1" indent="1"/>
    </xf>
    <xf numFmtId="0" fontId="5" fillId="0" borderId="4" xfId="0" applyFont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57824</xdr:colOff>
      <xdr:row>0</xdr:row>
      <xdr:rowOff>76961</xdr:rowOff>
    </xdr:from>
    <xdr:ext cx="1470620" cy="350520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70620" cy="350520"/>
        </a:xfrm>
        <a:prstGeom prst="rect">
          <a:avLst/>
        </a:prstGeom>
      </xdr:spPr>
    </xdr:pic>
    <xdr:clientData/>
  </xdr:oneCellAnchor>
  <xdr:oneCellAnchor>
    <xdr:from>
      <xdr:col>11</xdr:col>
      <xdr:colOff>493014</xdr:colOff>
      <xdr:row>0</xdr:row>
      <xdr:rowOff>72389</xdr:rowOff>
    </xdr:from>
    <xdr:ext cx="417575" cy="373379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3733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1"/>
  <sheetViews>
    <sheetView tabSelected="1" zoomScale="145" zoomScaleNormal="145" workbookViewId="0">
      <selection sqref="A1:N1"/>
    </sheetView>
  </sheetViews>
  <sheetFormatPr baseColWidth="10" defaultColWidth="9.33203125" defaultRowHeight="13.2"/>
  <cols>
    <col min="1" max="1" width="1.44140625" customWidth="1"/>
    <col min="2" max="2" width="10.6640625" customWidth="1"/>
    <col min="3" max="3" width="12.109375" customWidth="1"/>
    <col min="4" max="5" width="4.109375" customWidth="1"/>
    <col min="6" max="6" width="8.6640625" customWidth="1"/>
    <col min="7" max="7" width="12.6640625" customWidth="1"/>
    <col min="8" max="8" width="8.6640625" customWidth="1"/>
    <col min="9" max="9" width="4.77734375" customWidth="1"/>
    <col min="10" max="10" width="13.6640625" customWidth="1"/>
    <col min="11" max="11" width="11.44140625" customWidth="1"/>
    <col min="12" max="12" width="16.109375" customWidth="1"/>
    <col min="13" max="13" width="13.109375" customWidth="1"/>
    <col min="14" max="14" width="2.109375" customWidth="1"/>
  </cols>
  <sheetData>
    <row r="1" spans="1:14" ht="39.75" customHeight="1">
      <c r="A1" s="25" t="s">
        <v>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1:14" ht="18.149999999999999" customHeight="1">
      <c r="A2" s="28" t="s">
        <v>38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</row>
    <row r="3" spans="1:14" ht="11.1" customHeight="1">
      <c r="A3" s="31" t="s">
        <v>0</v>
      </c>
      <c r="B3" s="32"/>
      <c r="C3" s="33"/>
      <c r="D3" s="19"/>
      <c r="E3" s="20"/>
      <c r="F3" s="20"/>
      <c r="G3" s="20"/>
      <c r="H3" s="20"/>
      <c r="I3" s="21"/>
      <c r="J3" s="1" t="s">
        <v>1</v>
      </c>
      <c r="K3" s="19"/>
      <c r="L3" s="20"/>
      <c r="M3" s="20"/>
      <c r="N3" s="21"/>
    </row>
    <row r="4" spans="1:14" ht="11.1" customHeight="1">
      <c r="A4" s="16" t="s">
        <v>2</v>
      </c>
      <c r="B4" s="17"/>
      <c r="C4" s="18"/>
      <c r="D4" s="19"/>
      <c r="E4" s="20"/>
      <c r="F4" s="20"/>
      <c r="G4" s="20"/>
      <c r="H4" s="20"/>
      <c r="I4" s="21"/>
      <c r="J4" s="1" t="s">
        <v>3</v>
      </c>
      <c r="K4" s="19"/>
      <c r="L4" s="20"/>
      <c r="M4" s="20"/>
      <c r="N4" s="21"/>
    </row>
    <row r="5" spans="1:14" ht="13.65" customHeight="1">
      <c r="A5" s="22" t="s">
        <v>4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4"/>
    </row>
    <row r="6" spans="1:14" ht="98.25" customHeight="1">
      <c r="A6" s="28" t="s">
        <v>34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</row>
    <row r="7" spans="1:14" ht="5.25" customHeight="1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9"/>
    </row>
    <row r="8" spans="1:14" ht="12.9" customHeight="1">
      <c r="A8" s="40"/>
      <c r="B8" s="41" t="s">
        <v>5</v>
      </c>
      <c r="C8" s="42"/>
      <c r="D8" s="43"/>
      <c r="E8" s="15">
        <v>7.46</v>
      </c>
      <c r="F8" s="44"/>
      <c r="G8" s="45"/>
      <c r="H8" s="45"/>
      <c r="I8" s="45"/>
      <c r="J8" s="45"/>
      <c r="K8" s="45"/>
      <c r="L8" s="45"/>
      <c r="M8" s="45"/>
      <c r="N8" s="46"/>
    </row>
    <row r="9" spans="1:14" ht="9.15" customHeight="1">
      <c r="A9" s="40"/>
      <c r="B9" s="47" t="s">
        <v>6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9"/>
      <c r="N9" s="40"/>
    </row>
    <row r="10" spans="1:14" ht="32.25" customHeight="1">
      <c r="A10" s="40"/>
      <c r="B10" s="22" t="s">
        <v>7</v>
      </c>
      <c r="C10" s="23"/>
      <c r="D10" s="23"/>
      <c r="E10" s="23"/>
      <c r="F10" s="23"/>
      <c r="G10" s="24"/>
      <c r="H10" s="50" t="s">
        <v>8</v>
      </c>
      <c r="I10" s="51"/>
      <c r="J10" s="3" t="s">
        <v>9</v>
      </c>
      <c r="K10" s="4" t="s">
        <v>10</v>
      </c>
      <c r="L10" s="11" t="s">
        <v>35</v>
      </c>
      <c r="M10" s="11" t="s">
        <v>36</v>
      </c>
      <c r="N10" s="40"/>
    </row>
    <row r="11" spans="1:14" ht="8.25" customHeight="1">
      <c r="A11" s="40"/>
      <c r="B11" s="34" t="s">
        <v>42</v>
      </c>
      <c r="C11" s="35"/>
      <c r="D11" s="35"/>
      <c r="E11" s="35"/>
      <c r="F11" s="35"/>
      <c r="G11" s="36"/>
      <c r="H11" s="34" t="s">
        <v>50</v>
      </c>
      <c r="I11" s="36"/>
      <c r="J11" s="12"/>
      <c r="K11" s="2"/>
      <c r="L11" s="9" t="e">
        <f>+H11*J11*K11</f>
        <v>#VALUE!</v>
      </c>
      <c r="M11" s="9" t="e">
        <f>+L11*$E$8</f>
        <v>#VALUE!</v>
      </c>
      <c r="N11" s="40"/>
    </row>
    <row r="12" spans="1:14" ht="8.25" customHeight="1">
      <c r="A12" s="40"/>
      <c r="B12" s="34" t="s">
        <v>43</v>
      </c>
      <c r="C12" s="35"/>
      <c r="D12" s="35"/>
      <c r="E12" s="35"/>
      <c r="F12" s="35"/>
      <c r="G12" s="36"/>
      <c r="H12" s="34" t="s">
        <v>51</v>
      </c>
      <c r="I12" s="36"/>
      <c r="J12" s="12"/>
      <c r="K12" s="2"/>
      <c r="L12" s="9" t="e">
        <f t="shared" ref="L12:L18" si="0">+H12*J12*K12</f>
        <v>#VALUE!</v>
      </c>
      <c r="M12" s="9" t="e">
        <f t="shared" ref="M12:M18" si="1">+L12*$E$8</f>
        <v>#VALUE!</v>
      </c>
      <c r="N12" s="40"/>
    </row>
    <row r="13" spans="1:14" ht="8.25" customHeight="1">
      <c r="A13" s="40"/>
      <c r="B13" s="34" t="s">
        <v>44</v>
      </c>
      <c r="C13" s="35"/>
      <c r="D13" s="35"/>
      <c r="E13" s="35"/>
      <c r="F13" s="35"/>
      <c r="G13" s="36"/>
      <c r="H13" s="34" t="s">
        <v>39</v>
      </c>
      <c r="I13" s="36"/>
      <c r="J13" s="12"/>
      <c r="K13" s="2"/>
      <c r="L13" s="9" t="e">
        <f t="shared" si="0"/>
        <v>#VALUE!</v>
      </c>
      <c r="M13" s="9" t="e">
        <f t="shared" si="1"/>
        <v>#VALUE!</v>
      </c>
      <c r="N13" s="40"/>
    </row>
    <row r="14" spans="1:14" ht="8.25" customHeight="1">
      <c r="A14" s="40"/>
      <c r="B14" s="34" t="s">
        <v>45</v>
      </c>
      <c r="C14" s="35"/>
      <c r="D14" s="35"/>
      <c r="E14" s="35"/>
      <c r="F14" s="35"/>
      <c r="G14" s="36"/>
      <c r="H14" s="34" t="s">
        <v>52</v>
      </c>
      <c r="I14" s="36"/>
      <c r="J14" s="12"/>
      <c r="K14" s="2"/>
      <c r="L14" s="9" t="e">
        <f t="shared" si="0"/>
        <v>#VALUE!</v>
      </c>
      <c r="M14" s="9" t="e">
        <f>+L14*$E$8</f>
        <v>#VALUE!</v>
      </c>
      <c r="N14" s="40"/>
    </row>
    <row r="15" spans="1:14" ht="8.25" customHeight="1">
      <c r="A15" s="40"/>
      <c r="B15" s="34" t="s">
        <v>46</v>
      </c>
      <c r="C15" s="35"/>
      <c r="D15" s="35"/>
      <c r="E15" s="35"/>
      <c r="F15" s="35"/>
      <c r="G15" s="36"/>
      <c r="H15" s="34" t="s">
        <v>40</v>
      </c>
      <c r="I15" s="36"/>
      <c r="J15" s="12"/>
      <c r="K15" s="2"/>
      <c r="L15" s="9" t="e">
        <f t="shared" si="0"/>
        <v>#VALUE!</v>
      </c>
      <c r="M15" s="9" t="e">
        <f t="shared" si="1"/>
        <v>#VALUE!</v>
      </c>
      <c r="N15" s="40"/>
    </row>
    <row r="16" spans="1:14" ht="8.25" customHeight="1">
      <c r="A16" s="40"/>
      <c r="B16" s="34" t="s">
        <v>47</v>
      </c>
      <c r="C16" s="35"/>
      <c r="D16" s="35"/>
      <c r="E16" s="35"/>
      <c r="F16" s="35"/>
      <c r="G16" s="36"/>
      <c r="H16" s="34" t="s">
        <v>41</v>
      </c>
      <c r="I16" s="36"/>
      <c r="J16" s="12"/>
      <c r="K16" s="2"/>
      <c r="L16" s="9" t="e">
        <f t="shared" si="0"/>
        <v>#VALUE!</v>
      </c>
      <c r="M16" s="9" t="e">
        <f t="shared" si="1"/>
        <v>#VALUE!</v>
      </c>
      <c r="N16" s="40"/>
    </row>
    <row r="17" spans="1:14" ht="8.25" customHeight="1">
      <c r="A17" s="40"/>
      <c r="B17" s="34" t="s">
        <v>48</v>
      </c>
      <c r="C17" s="35"/>
      <c r="D17" s="35"/>
      <c r="E17" s="35"/>
      <c r="F17" s="35"/>
      <c r="G17" s="36"/>
      <c r="H17" s="34" t="s">
        <v>53</v>
      </c>
      <c r="I17" s="36"/>
      <c r="J17" s="12"/>
      <c r="K17" s="2"/>
      <c r="L17" s="9" t="e">
        <f t="shared" si="0"/>
        <v>#VALUE!</v>
      </c>
      <c r="M17" s="9" t="e">
        <f t="shared" si="1"/>
        <v>#VALUE!</v>
      </c>
      <c r="N17" s="40"/>
    </row>
    <row r="18" spans="1:14" ht="8.25" customHeight="1">
      <c r="A18" s="40"/>
      <c r="B18" s="34" t="s">
        <v>49</v>
      </c>
      <c r="C18" s="35"/>
      <c r="D18" s="35"/>
      <c r="E18" s="35"/>
      <c r="F18" s="35"/>
      <c r="G18" s="36"/>
      <c r="H18" s="34" t="s">
        <v>41</v>
      </c>
      <c r="I18" s="36"/>
      <c r="J18" s="12"/>
      <c r="K18" s="2"/>
      <c r="L18" s="9" t="e">
        <f t="shared" si="0"/>
        <v>#VALUE!</v>
      </c>
      <c r="M18" s="9" t="e">
        <f t="shared" si="1"/>
        <v>#VALUE!</v>
      </c>
      <c r="N18" s="40"/>
    </row>
    <row r="19" spans="1:14" ht="17.850000000000001" customHeight="1">
      <c r="A19" s="40"/>
      <c r="B19" s="80" t="s">
        <v>11</v>
      </c>
      <c r="C19" s="81"/>
      <c r="D19" s="81"/>
      <c r="E19" s="81"/>
      <c r="F19" s="81"/>
      <c r="G19" s="81"/>
      <c r="H19" s="81"/>
      <c r="I19" s="81"/>
      <c r="J19" s="81"/>
      <c r="K19" s="82"/>
      <c r="L19" s="10" t="e">
        <f>SUM(L11:L18)</f>
        <v>#VALUE!</v>
      </c>
      <c r="M19" s="10" t="e">
        <f>SUM(M11:M18)</f>
        <v>#VALUE!</v>
      </c>
      <c r="N19" s="40"/>
    </row>
    <row r="20" spans="1:14" ht="5.25" customHeight="1">
      <c r="A20" s="5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6"/>
    </row>
    <row r="21" spans="1:14" ht="18" customHeight="1">
      <c r="A21" s="40"/>
      <c r="B21" s="84" t="s">
        <v>12</v>
      </c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6"/>
      <c r="N21" s="40"/>
    </row>
    <row r="22" spans="1:14" ht="21.9" customHeight="1">
      <c r="A22" s="40"/>
      <c r="B22" s="52" t="s">
        <v>13</v>
      </c>
      <c r="C22" s="53"/>
      <c r="D22" s="53"/>
      <c r="E22" s="53"/>
      <c r="F22" s="53"/>
      <c r="G22" s="53"/>
      <c r="H22" s="54"/>
      <c r="I22" s="55" t="s">
        <v>14</v>
      </c>
      <c r="J22" s="56"/>
      <c r="K22" s="57"/>
      <c r="L22" s="58" t="s">
        <v>15</v>
      </c>
      <c r="M22" s="59"/>
      <c r="N22" s="40"/>
    </row>
    <row r="23" spans="1:14" ht="9.15" customHeight="1">
      <c r="A23" s="40"/>
      <c r="B23" s="60" t="s">
        <v>16</v>
      </c>
      <c r="C23" s="61"/>
      <c r="D23" s="61"/>
      <c r="E23" s="61"/>
      <c r="F23" s="61"/>
      <c r="G23" s="61"/>
      <c r="H23" s="62"/>
      <c r="I23" s="63"/>
      <c r="J23" s="64"/>
      <c r="K23" s="65"/>
      <c r="L23" s="66">
        <f>+I23/$E$8</f>
        <v>0</v>
      </c>
      <c r="M23" s="67"/>
      <c r="N23" s="40"/>
    </row>
    <row r="24" spans="1:14" ht="9.15" customHeight="1">
      <c r="A24" s="40"/>
      <c r="B24" s="60" t="s">
        <v>17</v>
      </c>
      <c r="C24" s="61"/>
      <c r="D24" s="61"/>
      <c r="E24" s="61"/>
      <c r="F24" s="61"/>
      <c r="G24" s="61"/>
      <c r="H24" s="62"/>
      <c r="I24" s="63"/>
      <c r="J24" s="64"/>
      <c r="K24" s="65"/>
      <c r="L24" s="66">
        <f t="shared" ref="L24:L26" si="2">+I24/$E$8</f>
        <v>0</v>
      </c>
      <c r="M24" s="67"/>
      <c r="N24" s="40"/>
    </row>
    <row r="25" spans="1:14" ht="9.15" customHeight="1">
      <c r="A25" s="40"/>
      <c r="B25" s="60" t="s">
        <v>18</v>
      </c>
      <c r="C25" s="61"/>
      <c r="D25" s="61"/>
      <c r="E25" s="61"/>
      <c r="F25" s="61"/>
      <c r="G25" s="61"/>
      <c r="H25" s="62"/>
      <c r="I25" s="63"/>
      <c r="J25" s="64"/>
      <c r="K25" s="65"/>
      <c r="L25" s="66">
        <f t="shared" si="2"/>
        <v>0</v>
      </c>
      <c r="M25" s="67"/>
      <c r="N25" s="40"/>
    </row>
    <row r="26" spans="1:14" ht="9.15" customHeight="1">
      <c r="A26" s="40"/>
      <c r="B26" s="60" t="s">
        <v>19</v>
      </c>
      <c r="C26" s="61"/>
      <c r="D26" s="61"/>
      <c r="E26" s="61"/>
      <c r="F26" s="61"/>
      <c r="G26" s="61"/>
      <c r="H26" s="62"/>
      <c r="I26" s="63"/>
      <c r="J26" s="64"/>
      <c r="K26" s="65"/>
      <c r="L26" s="66">
        <f t="shared" si="2"/>
        <v>0</v>
      </c>
      <c r="M26" s="67"/>
      <c r="N26" s="40"/>
    </row>
    <row r="27" spans="1:14" ht="10.35" customHeight="1">
      <c r="A27" s="40"/>
      <c r="B27" s="87" t="s">
        <v>37</v>
      </c>
      <c r="C27" s="88"/>
      <c r="D27" s="88"/>
      <c r="E27" s="88"/>
      <c r="F27" s="88"/>
      <c r="G27" s="88"/>
      <c r="H27" s="89"/>
      <c r="I27" s="90">
        <f>SUM(I23:K26)</f>
        <v>0</v>
      </c>
      <c r="J27" s="91"/>
      <c r="K27" s="92"/>
      <c r="L27" s="93">
        <f>SUM(L23:M26)</f>
        <v>0</v>
      </c>
      <c r="M27" s="94"/>
      <c r="N27" s="40"/>
    </row>
    <row r="28" spans="1:14" ht="5.25" customHeight="1">
      <c r="A28" s="5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6"/>
    </row>
    <row r="29" spans="1:14" ht="9" customHeight="1">
      <c r="A29" s="68"/>
      <c r="B29" s="69"/>
      <c r="C29" s="70" t="s">
        <v>20</v>
      </c>
      <c r="D29" s="71"/>
      <c r="E29" s="71"/>
      <c r="F29" s="71"/>
      <c r="G29" s="71"/>
      <c r="H29" s="71"/>
      <c r="I29" s="71"/>
      <c r="J29" s="71"/>
      <c r="K29" s="71"/>
      <c r="L29" s="72"/>
      <c r="M29" s="68"/>
      <c r="N29" s="69"/>
    </row>
    <row r="30" spans="1:14" ht="11.1" customHeight="1">
      <c r="A30" s="68"/>
      <c r="B30" s="69"/>
      <c r="C30" s="31" t="s">
        <v>21</v>
      </c>
      <c r="D30" s="32"/>
      <c r="E30" s="32"/>
      <c r="F30" s="32"/>
      <c r="G30" s="32"/>
      <c r="H30" s="32"/>
      <c r="I30" s="32"/>
      <c r="J30" s="33"/>
      <c r="K30" s="73" t="e">
        <f>+I27+M19</f>
        <v>#VALUE!</v>
      </c>
      <c r="L30" s="74"/>
      <c r="M30" s="68"/>
      <c r="N30" s="69"/>
    </row>
    <row r="31" spans="1:14" ht="8.25" customHeight="1">
      <c r="A31" s="68"/>
      <c r="B31" s="69"/>
      <c r="C31" s="31" t="s">
        <v>22</v>
      </c>
      <c r="D31" s="32"/>
      <c r="E31" s="32"/>
      <c r="F31" s="32"/>
      <c r="G31" s="32"/>
      <c r="H31" s="32"/>
      <c r="I31" s="33"/>
      <c r="J31" s="2"/>
      <c r="K31" s="66" t="e">
        <f>+$K$30*J31</f>
        <v>#VALUE!</v>
      </c>
      <c r="L31" s="67"/>
      <c r="M31" s="68"/>
      <c r="N31" s="69"/>
    </row>
    <row r="32" spans="1:14" ht="8.25" customHeight="1">
      <c r="A32" s="68"/>
      <c r="B32" s="69"/>
      <c r="C32" s="31" t="s">
        <v>23</v>
      </c>
      <c r="D32" s="32"/>
      <c r="E32" s="32"/>
      <c r="F32" s="32"/>
      <c r="G32" s="32"/>
      <c r="H32" s="32"/>
      <c r="I32" s="33"/>
      <c r="J32" s="2"/>
      <c r="K32" s="66" t="e">
        <f t="shared" ref="K32:K33" si="3">+$K$30*J32</f>
        <v>#VALUE!</v>
      </c>
      <c r="L32" s="67"/>
      <c r="M32" s="68"/>
      <c r="N32" s="69"/>
    </row>
    <row r="33" spans="1:14" ht="8.25" customHeight="1">
      <c r="A33" s="68"/>
      <c r="B33" s="69"/>
      <c r="C33" s="31" t="s">
        <v>24</v>
      </c>
      <c r="D33" s="32"/>
      <c r="E33" s="32"/>
      <c r="F33" s="32"/>
      <c r="G33" s="32"/>
      <c r="H33" s="32"/>
      <c r="I33" s="33"/>
      <c r="J33" s="2"/>
      <c r="K33" s="66" t="e">
        <f t="shared" si="3"/>
        <v>#VALUE!</v>
      </c>
      <c r="L33" s="67"/>
      <c r="M33" s="68"/>
      <c r="N33" s="69"/>
    </row>
    <row r="34" spans="1:14" ht="8.25" customHeight="1">
      <c r="A34" s="68"/>
      <c r="B34" s="69"/>
      <c r="C34" s="31" t="s">
        <v>25</v>
      </c>
      <c r="D34" s="32"/>
      <c r="E34" s="32"/>
      <c r="F34" s="32"/>
      <c r="G34" s="32"/>
      <c r="H34" s="32"/>
      <c r="I34" s="33"/>
      <c r="J34" s="7">
        <v>0.19</v>
      </c>
      <c r="K34" s="66" t="e">
        <f>+(SUM(K30:L33)*J34)</f>
        <v>#VALUE!</v>
      </c>
      <c r="L34" s="67"/>
      <c r="M34" s="68"/>
      <c r="N34" s="69"/>
    </row>
    <row r="35" spans="1:14" ht="11.85" customHeight="1">
      <c r="A35" s="68"/>
      <c r="B35" s="69"/>
      <c r="C35" s="75" t="s">
        <v>26</v>
      </c>
      <c r="D35" s="76"/>
      <c r="E35" s="76"/>
      <c r="F35" s="76"/>
      <c r="G35" s="76"/>
      <c r="H35" s="76"/>
      <c r="I35" s="76"/>
      <c r="J35" s="77"/>
      <c r="K35" s="78" t="e">
        <f>SUM(K30:L34)</f>
        <v>#VALUE!</v>
      </c>
      <c r="L35" s="79"/>
      <c r="M35" s="68"/>
      <c r="N35" s="69"/>
    </row>
    <row r="36" spans="1:14" ht="17.399999999999999" customHeight="1">
      <c r="A36" s="44"/>
      <c r="B36" s="45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45"/>
      <c r="N36" s="46"/>
    </row>
    <row r="37" spans="1:14" ht="20.100000000000001" customHeight="1">
      <c r="A37" s="68"/>
      <c r="B37" s="99"/>
      <c r="C37" s="69"/>
      <c r="D37" s="100" t="s">
        <v>27</v>
      </c>
      <c r="E37" s="101"/>
      <c r="F37" s="102"/>
      <c r="G37" s="8" t="s">
        <v>28</v>
      </c>
      <c r="H37" s="103" t="s">
        <v>29</v>
      </c>
      <c r="I37" s="104"/>
      <c r="J37" s="105"/>
      <c r="K37" s="68"/>
      <c r="L37" s="99"/>
      <c r="M37" s="99"/>
      <c r="N37" s="69"/>
    </row>
    <row r="38" spans="1:14" ht="13.65" customHeight="1">
      <c r="A38" s="68"/>
      <c r="B38" s="99"/>
      <c r="C38" s="69"/>
      <c r="D38" s="60" t="s">
        <v>30</v>
      </c>
      <c r="E38" s="61"/>
      <c r="F38" s="62"/>
      <c r="G38" s="13" t="e">
        <f>+H38/$E$8</f>
        <v>#VALUE!</v>
      </c>
      <c r="H38" s="106" t="e">
        <f>+SUM(K30:L33)</f>
        <v>#VALUE!</v>
      </c>
      <c r="I38" s="107"/>
      <c r="J38" s="108"/>
      <c r="K38" s="68"/>
      <c r="L38" s="99"/>
      <c r="M38" s="99"/>
      <c r="N38" s="69"/>
    </row>
    <row r="39" spans="1:14" ht="8.25" customHeight="1">
      <c r="A39" s="68"/>
      <c r="B39" s="99"/>
      <c r="C39" s="69"/>
      <c r="D39" s="109" t="s">
        <v>31</v>
      </c>
      <c r="E39" s="110"/>
      <c r="F39" s="111"/>
      <c r="G39" s="13" t="e">
        <f>+H39/$E$8</f>
        <v>#VALUE!</v>
      </c>
      <c r="H39" s="106" t="e">
        <f>+K34</f>
        <v>#VALUE!</v>
      </c>
      <c r="I39" s="107"/>
      <c r="J39" s="108"/>
      <c r="K39" s="68"/>
      <c r="L39" s="99"/>
      <c r="M39" s="99"/>
      <c r="N39" s="69"/>
    </row>
    <row r="40" spans="1:14" ht="8.25" customHeight="1">
      <c r="A40" s="68"/>
      <c r="B40" s="99"/>
      <c r="C40" s="69"/>
      <c r="D40" s="109" t="s">
        <v>32</v>
      </c>
      <c r="E40" s="110"/>
      <c r="F40" s="111"/>
      <c r="G40" s="14" t="e">
        <f>SUM(G38:G39)</f>
        <v>#VALUE!</v>
      </c>
      <c r="H40" s="106" t="e">
        <f>SUM(H38:J39)</f>
        <v>#VALUE!</v>
      </c>
      <c r="I40" s="107"/>
      <c r="J40" s="108"/>
      <c r="K40" s="68"/>
      <c r="L40" s="99"/>
      <c r="M40" s="99"/>
      <c r="N40" s="69"/>
    </row>
    <row r="41" spans="1:14" ht="23.4" customHeight="1">
      <c r="A41" s="95" t="s">
        <v>33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7"/>
    </row>
  </sheetData>
  <mergeCells count="87">
    <mergeCell ref="A41:N41"/>
    <mergeCell ref="A36:B36"/>
    <mergeCell ref="C36:L36"/>
    <mergeCell ref="M36:N36"/>
    <mergeCell ref="A37:C40"/>
    <mergeCell ref="D37:F37"/>
    <mergeCell ref="H37:J37"/>
    <mergeCell ref="K37:N40"/>
    <mergeCell ref="D38:F38"/>
    <mergeCell ref="H38:J38"/>
    <mergeCell ref="D39:F39"/>
    <mergeCell ref="H39:J39"/>
    <mergeCell ref="D40:F40"/>
    <mergeCell ref="H40:J40"/>
    <mergeCell ref="B20:M20"/>
    <mergeCell ref="A21:A27"/>
    <mergeCell ref="B21:M21"/>
    <mergeCell ref="B27:H27"/>
    <mergeCell ref="I27:K27"/>
    <mergeCell ref="L27:M27"/>
    <mergeCell ref="L25:M25"/>
    <mergeCell ref="B26:H26"/>
    <mergeCell ref="I26:K26"/>
    <mergeCell ref="L26:M26"/>
    <mergeCell ref="B28:M28"/>
    <mergeCell ref="A29:B35"/>
    <mergeCell ref="C29:L29"/>
    <mergeCell ref="M29:N35"/>
    <mergeCell ref="C30:J30"/>
    <mergeCell ref="K30:L30"/>
    <mergeCell ref="C31:I31"/>
    <mergeCell ref="K31:L31"/>
    <mergeCell ref="C32:I32"/>
    <mergeCell ref="K32:L32"/>
    <mergeCell ref="C33:I33"/>
    <mergeCell ref="K33:L33"/>
    <mergeCell ref="C34:I34"/>
    <mergeCell ref="K34:L34"/>
    <mergeCell ref="C35:J35"/>
    <mergeCell ref="K35:L35"/>
    <mergeCell ref="N21:N27"/>
    <mergeCell ref="B22:H22"/>
    <mergeCell ref="I22:K22"/>
    <mergeCell ref="L22:M22"/>
    <mergeCell ref="B23:H23"/>
    <mergeCell ref="I23:K23"/>
    <mergeCell ref="L23:M23"/>
    <mergeCell ref="B24:H24"/>
    <mergeCell ref="I24:K24"/>
    <mergeCell ref="L24:M24"/>
    <mergeCell ref="B25:H25"/>
    <mergeCell ref="I25:K25"/>
    <mergeCell ref="A6:N6"/>
    <mergeCell ref="A7:N7"/>
    <mergeCell ref="A8:A19"/>
    <mergeCell ref="B8:D8"/>
    <mergeCell ref="F8:N8"/>
    <mergeCell ref="B9:M9"/>
    <mergeCell ref="N9:N19"/>
    <mergeCell ref="B10:G10"/>
    <mergeCell ref="H10:I10"/>
    <mergeCell ref="B11:G11"/>
    <mergeCell ref="H11:I11"/>
    <mergeCell ref="B12:G12"/>
    <mergeCell ref="H12:I12"/>
    <mergeCell ref="B13:G13"/>
    <mergeCell ref="B19:K19"/>
    <mergeCell ref="H13:I13"/>
    <mergeCell ref="B14:G14"/>
    <mergeCell ref="H14:I14"/>
    <mergeCell ref="B15:G15"/>
    <mergeCell ref="H15:I15"/>
    <mergeCell ref="B16:G16"/>
    <mergeCell ref="H16:I16"/>
    <mergeCell ref="B17:G17"/>
    <mergeCell ref="H17:I17"/>
    <mergeCell ref="B18:G18"/>
    <mergeCell ref="H18:I18"/>
    <mergeCell ref="A4:C4"/>
    <mergeCell ref="D4:I4"/>
    <mergeCell ref="K4:N4"/>
    <mergeCell ref="A5:N5"/>
    <mergeCell ref="A1:N1"/>
    <mergeCell ref="A2:N2"/>
    <mergeCell ref="A3:C3"/>
    <mergeCell ref="D3:I3"/>
    <mergeCell ref="K3:N3"/>
  </mergeCells>
  <pageMargins left="0.7" right="0.7" top="0.75" bottom="0.75" header="0.3" footer="0.3"/>
  <pageSetup orientation="portrait" horizontalDpi="300" verticalDpi="300" r:id="rId1"/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3b7cc629fb942e28473799a5f69381ca7ad2681c131e1c3fb827af01d570ae42.xlsx</dc:title>
  <dc:creator>Work3</dc:creator>
  <cp:lastModifiedBy>Paula Camila Pérez Naranjo</cp:lastModifiedBy>
  <dcterms:created xsi:type="dcterms:W3CDTF">2025-01-31T14:57:23Z</dcterms:created>
  <dcterms:modified xsi:type="dcterms:W3CDTF">2026-04-16T16:36:26Z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2025-01-31T00:00:00Z</vt:filetime>
  </property>
  <property fmtid="{D5CDD505-2E9C-101B-9397-08002B2CF9AE}" pid="3" name="Creator">
    <vt:lpwstr>EXCEL.EXE</vt:lpwstr>
  </property>
  <property fmtid="{D5CDD505-2E9C-101B-9397-08002B2CF9AE}" pid="4" name="LastSaved">
    <vt:filetime>2025-01-31T00:00:00Z</vt:filetime>
  </property>
  <property fmtid="{D5CDD505-2E9C-101B-9397-08002B2CF9AE}" pid="5" name="Producer">
    <vt:lpwstr>www.ilovepdf.com</vt:lpwstr>
  </property>
</Properties>
</file>