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D:\SGC 2026\CONTRATOS 2026\SAMC CUBIERTAS CAN\ADJUDICACION\"/>
    </mc:Choice>
  </mc:AlternateContent>
  <xr:revisionPtr revIDLastSave="0" documentId="8_{55F285CA-341B-4709-AEB2-BE60D00D4A71}" xr6:coauthVersionLast="47" xr6:coauthVersionMax="47" xr10:uidLastSave="{00000000-0000-0000-0000-000000000000}"/>
  <bookViews>
    <workbookView xWindow="28680" yWindow="-120" windowWidth="29040" windowHeight="15720" xr2:uid="{B26E9C6A-E707-4BA9-98E7-280C7DAD0AD6}"/>
  </bookViews>
  <sheets>
    <sheet name="PROPUESTA ECONOMICA(Proponente)" sheetId="1" r:id="rId1"/>
  </sheets>
  <definedNames>
    <definedName name="\0">#REF!</definedName>
    <definedName name="\00">#REF!</definedName>
    <definedName name="\a">#REF!</definedName>
    <definedName name="\E">#REF!</definedName>
    <definedName name="\EE">#REF!</definedName>
    <definedName name="\G">#REF!</definedName>
    <definedName name="\M">#REF!</definedName>
    <definedName name="\P">#REF!</definedName>
    <definedName name="\R">#REF!</definedName>
    <definedName name="\s">#REF!</definedName>
    <definedName name="\V">#REF!</definedName>
    <definedName name="\X">[0]!ERR</definedName>
    <definedName name="\Z">[0]!ERR</definedName>
    <definedName name="_________PJ50">#REF!</definedName>
    <definedName name="________key3" hidden="1">#REF!</definedName>
    <definedName name="________MA2">#REF!</definedName>
    <definedName name="________PJ50">#REF!</definedName>
    <definedName name="_______MA2">#REF!</definedName>
    <definedName name="_______PJ50">#REF!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MA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LEY80">#REF!</definedName>
    <definedName name="____MA2">#REF!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PR2">#REF!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key3" hidden="1">#REF!</definedName>
    <definedName name="___key31" hidden="1">#REF!</definedName>
    <definedName name="___LEY80">#REF!</definedName>
    <definedName name="___MA2">#REF!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PR2">#REF!</definedName>
    <definedName name="__123Graph_A" hidden="1">#REF!</definedName>
    <definedName name="__123Graph_B" hidden="1">#REF!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F">[0]!ERR</definedName>
    <definedName name="__FS01">[0]!ERR</definedName>
    <definedName name="__key3" hidden="1">#REF!</definedName>
    <definedName name="__key31" hidden="1">#REF!</definedName>
    <definedName name="__LEY80">#REF!</definedName>
    <definedName name="__MA2">#REF!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1">#REF!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LM1">#REF!</definedName>
    <definedName name="_AND1">#REF!</definedName>
    <definedName name="_APU221">#REF!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'PROPUESTA ECONOMICA(Proponente)'!$I$11:$I$55</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'PROPUESTA ECONOMICA(Proponente)'!$F$3</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_1">#REF!</definedName>
    <definedName name="A_impresión_IM">#REF!</definedName>
    <definedName name="a2a" hidden="1">{"TAB1",#N/A,TRUE,"GENERAL";"TAB2",#N/A,TRUE,"GENERAL";"TAB3",#N/A,TRUE,"GENERAL";"TAB4",#N/A,TRUE,"GENERAL";"TAB5",#N/A,TRUE,"GENERAL"}</definedName>
    <definedName name="aa">[0]!ERR</definedName>
    <definedName name="AAA">[0]!ERR</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d">#REF!</definedName>
    <definedName name="adasd">#REF!</definedName>
    <definedName name="ADFGSDB" hidden="1">{"via1",#N/A,TRUE,"general";"via2",#N/A,TRUE,"general";"via3",#N/A,TRUE,"general"}</definedName>
    <definedName name="ADMON">#REF!</definedName>
    <definedName name="ADMON1">#REF!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anceProyecto">#REF!</definedName>
    <definedName name="ALM">#REF!</definedName>
    <definedName name="Amount">#REF!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8">#REF!</definedName>
    <definedName name="anexo9">#REF!</definedName>
    <definedName name="anexů7">#REF!</definedName>
    <definedName name="apaiy">#REF!</definedName>
    <definedName name="APELLIDOS">#REF!</definedName>
    <definedName name="API">#REF!</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'PROPUESTA ECONOMICA(Proponente)'!$A$1:$M$75</definedName>
    <definedName name="Areatotal">#REF!</definedName>
    <definedName name="Aref">#REF!</definedName>
    <definedName name="armuve">[0]!ERR</definedName>
    <definedName name="ARP">#REF!</definedName>
    <definedName name="ARS">#REF!</definedName>
    <definedName name="as">[0]!ERR</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se">#REF!</definedName>
    <definedName name="Base_datos_IM">#REF!</definedName>
    <definedName name="base1">#REF!</definedName>
    <definedName name="base2">#REF!</definedName>
    <definedName name="_xlnm.Database">#REF!</definedName>
    <definedName name="BaseDeDatos1">#REF!</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ReferenciaInforme">#REF!</definedName>
    <definedName name="bn">#REF!</definedName>
    <definedName name="Bombas">#REF!</definedName>
    <definedName name="BONO">#REF!</definedName>
    <definedName name="BORDET">#REF!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WorkbookPriority" hidden="1">-1602700874</definedName>
    <definedName name="ccccc" hidden="1">{"TAB1",#N/A,TRUE,"GENERAL";"TAB2",#N/A,TRUE,"GENERAL";"TAB3",#N/A,TRUE,"GENERAL";"TAB4",#N/A,TRUE,"GENERAL";"TAB5",#N/A,TRUE,"GENERAL"}</definedName>
    <definedName name="CCT">#REF!</definedName>
    <definedName name="ccto210">#REF!</definedName>
    <definedName name="cdcdc" hidden="1">{"via1",#N/A,TRUE,"general";"via2",#N/A,TRUE,"general";"via3",#N/A,TRUE,"general"}</definedName>
    <definedName name="CDE">#REF!</definedName>
    <definedName name="cdfgrtfd" hidden="1">#REF!</definedName>
    <definedName name="ceerf" hidden="1">{"TAB1",#N/A,TRUE,"GENERAL";"TAB2",#N/A,TRUE,"GENERAL";"TAB3",#N/A,TRUE,"GENERAL";"TAB4",#N/A,TRUE,"GENERAL";"TAB5",#N/A,TRUE,"GENERAL"}</definedName>
    <definedName name="Ch">#REF!</definedName>
    <definedName name="CHP">#REF!</definedName>
    <definedName name="CISNEROS">#REF!</definedName>
    <definedName name="cjsa" hidden="1">#REF!</definedName>
    <definedName name="CL">#REF!</definedName>
    <definedName name="CMIBLE">#REF!</definedName>
    <definedName name="CMIBLE1">#REF!</definedName>
    <definedName name="Cod">#REF!</definedName>
    <definedName name="codigo">#REF!,#REF!</definedName>
    <definedName name="CodigoInversion">#REF!</definedName>
    <definedName name="CodigoProyecto">#REF!</definedName>
    <definedName name="Codigos">#REF!</definedName>
    <definedName name="CODOS">#REF!</definedName>
    <definedName name="COLON">#REF!</definedName>
    <definedName name="COMIDA">#REF!</definedName>
    <definedName name="Compresores">#REF!</definedName>
    <definedName name="ConseqCat">0</definedName>
    <definedName name="ConseqForMitRisk">3</definedName>
    <definedName name="COPIA">[0]!ERR</definedName>
    <definedName name="COPIA1">#REF!</definedName>
    <definedName name="COPIA2">#REF!</definedName>
    <definedName name="copiao4">[0]!ERR</definedName>
    <definedName name="corri">[0]!ERR</definedName>
    <definedName name="costo2" hidden="1">#REF!</definedName>
    <definedName name="COSTODIRECTO">#REF!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s">#REF!</definedName>
    <definedName name="CS_AVG_SIZE">#REF!</definedName>
    <definedName name="CS_WELDING">#REF!</definedName>
    <definedName name="CTA">#REF!</definedName>
    <definedName name="CTE">#REF!</definedName>
    <definedName name="CUAL">[0]!ERR</definedName>
    <definedName name="CUBS">#REF!</definedName>
    <definedName name="CUNET" hidden="1">{"via1",#N/A,TRUE,"general";"via2",#N/A,TRUE,"general";"via3",#N/A,TRUE,"general"}</definedName>
    <definedName name="cv">#REF!</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orriente">#REF!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P_VPR_GRM">#REF!</definedName>
    <definedName name="DEP_VPR_GRN">#REF!</definedName>
    <definedName name="DEP_VPR_GRS">#REF!</definedName>
    <definedName name="DEP_VPR_GTP">#REF!</definedName>
    <definedName name="DEP_VPR_NA">#REF!</definedName>
    <definedName name="DERFE">#REF!</definedName>
    <definedName name="DESCUNMI">#REF!</definedName>
    <definedName name="DETAIL">#REF!</definedName>
    <definedName name="Detalle_Reserva">#REF!</definedName>
    <definedName name="DEX">#REF!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ámetro">#REF!</definedName>
    <definedName name="diámetroft">#REF!</definedName>
    <definedName name="diametros">#REF!</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TACIÓN">#REF!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IMINACIONPROYC">#REF!</definedName>
    <definedName name="emanto">#REF!</definedName>
    <definedName name="eme">[0]!ERR</definedName>
    <definedName name="EMPLEADO">#REF!</definedName>
    <definedName name="EMULSION">#REF!</definedName>
    <definedName name="End_Bal">#REF!</definedName>
    <definedName name="ene">#REF!</definedName>
    <definedName name="Ensayos">#REF!</definedName>
    <definedName name="ENTRADASP">#REF!</definedName>
    <definedName name="EQUIPO1">#REF!</definedName>
    <definedName name="Equipos">#REF!</definedName>
    <definedName name="EQUIPOS1">#REF!</definedName>
    <definedName name="eqw" hidden="1">{"via1",#N/A,TRUE,"general";"via2",#N/A,TRUE,"general";"via3",#N/A,TRUE,"general"}</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UCTURA" hidden="1">{#N/A,#N/A,TRUE,"INGENIERIA";#N/A,#N/A,TRUE,"COMPRAS";#N/A,#N/A,TRUE,"DIRECCION";#N/A,#N/A,TRUE,"RESUMEN"}</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20">#REF!</definedName>
    <definedName name="Excel_BuiltIn_Print_Titles_23">#REF!</definedName>
    <definedName name="Excel_BuiltIn_Print_Titles_3">#REF!</definedName>
    <definedName name="Excel_BuiltIn_Print_Titles_6">#REF!</definedName>
    <definedName name="Excel_BuiltIn_Print_Titles_8">#REF!</definedName>
    <definedName name="ExtensionCoordinador">#REF!</definedName>
    <definedName name="Extra_Pay">#REF!</definedName>
    <definedName name="Extracción_IM">#REF!</definedName>
    <definedName name="F._INGRESO">#REF!</definedName>
    <definedName name="F._RETIRO">#REF!</definedName>
    <definedName name="F.L">#REF!</definedName>
    <definedName name="Facilidades">#REF!</definedName>
    <definedName name="factor">#REF!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Terminacion">#REF!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M">1.18</definedName>
    <definedName name="FO">1.32</definedName>
    <definedName name="formularioCantidades">#REF!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1_">#REF!</definedName>
    <definedName name="GAJ">#REF!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DMARES">#REF!</definedName>
    <definedName name="GMM_ON_DRIO">#REF!</definedName>
    <definedName name="GOR">#REF!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_ON_DMARES">#REF!</definedName>
    <definedName name="GRM_ON_DRIO">#REF!</definedName>
    <definedName name="GRN_ON_DIREC">#REF!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ct">#REF!</definedName>
    <definedName name="ID">[0]!ERR</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_semanal">#REF!</definedName>
    <definedName name="INGENIERIA1" hidden="1">#REF!</definedName>
    <definedName name="INGENIERIA11" hidden="1">#REF!</definedName>
    <definedName name="INPU">#REF!</definedName>
    <definedName name="Insumos_basicos">#REF!</definedName>
    <definedName name="Int">#REF!</definedName>
    <definedName name="Intercambiadores">#REF!</definedName>
    <definedName name="Interest_Rate">#REF!</definedName>
    <definedName name="INTERMEDIA_I">#REF!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CITACION">#REF!</definedName>
    <definedName name="ListaCantidad">#REF!</definedName>
    <definedName name="Listado">#REF!</definedName>
    <definedName name="Listado1">#REF!</definedName>
    <definedName name="ListaItem">#REF!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v">#REF!</definedName>
    <definedName name="m">#REF!</definedName>
    <definedName name="MACR">#REF!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RCO_H">#REF!</definedName>
    <definedName name="masor" hidden="1">{"via1",#N/A,TRUE,"general";"via2",#N/A,TRUE,"general";"via3",#N/A,TRUE,"general"}</definedName>
    <definedName name="MAT">#REF!</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g" hidden="1">{"TAB1",#N/A,TRUE,"GENERAL";"TAB2",#N/A,TRUE,"GENERAL";"TAB3",#N/A,TRUE,"GENERAL";"TAB4",#N/A,TRUE,"GENERAL";"TAB5",#N/A,TRUE,"GENERAL"}</definedName>
    <definedName name="MESES">#REF!</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OE" hidden="1">{#N/A,#N/A,FALSE,"Hoja1";#N/A,#N/A,FALSE,"Hoja2"}</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ON">#REF!</definedName>
    <definedName name="Mtz_Avance">#REF!</definedName>
    <definedName name="Mv">#REF!</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etivoProyecto">#REF!</definedName>
    <definedName name="Obra">#REF!</definedName>
    <definedName name="obras" hidden="1">#REF!</definedName>
    <definedName name="obras11" hidden="1">#REF!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Needed">"Pago necesario"</definedName>
    <definedName name="Pb">#REF!</definedName>
    <definedName name="Pd">#REF!</definedName>
    <definedName name="PEPE">[0]!ERR</definedName>
    <definedName name="PeriodoRepago">#REF!</definedName>
    <definedName name="PeriodoRepagoCCP">#REF!</definedName>
    <definedName name="Pindis">#REF!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ntaje">#REF!</definedName>
    <definedName name="PORCENTAJE1">#REF!</definedName>
    <definedName name="POSICIONES">#REF!</definedName>
    <definedName name="pouig" hidden="1">{"via1",#N/A,TRUE,"general";"via2",#N/A,TRUE,"general";"via3",#N/A,TRUE,"general"}</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T" hidden="1">{"TAB1",#N/A,TRUE,"GENERAL";"TAB2",#N/A,TRUE,"GENERAL";"TAB3",#N/A,TRUE,"GENERAL";"TAB4",#N/A,TRUE,"GENERAL";"TAB5",#N/A,TRUE,"GENERAL"}</definedName>
    <definedName name="Princ">#REF!</definedName>
    <definedName name="Print_Area_MI">#REF!</definedName>
    <definedName name="Print_Area_Reset">OFFSET(Full_Print,0,0,Last_Row)</definedName>
    <definedName name="PRINT_TITLES_MI">#N/A</definedName>
    <definedName name="PRIVADO">#REF!</definedName>
    <definedName name="ProbRange">0</definedName>
    <definedName name="ProbRangeMit">0</definedName>
    <definedName name="PROC">#REF!</definedName>
    <definedName name="PROCEDIM_SELECC">#REF!</definedName>
    <definedName name="PROCESO">#REF!</definedName>
    <definedName name="PRODUCTO">#REF!</definedName>
    <definedName name="PROGDES">#REF!</definedName>
    <definedName name="Programa">#REF!</definedName>
    <definedName name="programainv">[0]!ERR</definedName>
    <definedName name="Proponente">#REF!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d">#REF!</definedName>
    <definedName name="Q">#REF!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S">#REF!</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ge" hidden="1">{"TAB1",#N/A,TRUE,"GENERAL";"TAB2",#N/A,TRUE,"GENERAL";"TAB3",#N/A,TRUE,"GENERAL";"TAB4",#N/A,TRUE,"GENERAL";"TAB5",#N/A,TRUE,"GENERAL"}</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fi">#REF!</definedName>
    <definedName name="resufi1">#REF!</definedName>
    <definedName name="resumen">#REF!</definedName>
    <definedName name="resumen_final">#REF!</definedName>
    <definedName name="resumen_final1">#REF!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o">#REF!,#REF!,#REF!</definedName>
    <definedName name="rr">[0]!ERR</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ID1">#REF!</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RO">[0]!ERR</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SISIS">[0]!ERR</definedName>
    <definedName name="SOLD._4_">#REF!</definedName>
    <definedName name="SOLD._6_">#REF!</definedName>
    <definedName name="SOLD._8_">#REF!</definedName>
    <definedName name="solver_adj" localSheetId="0" hidden="1">'PROPUESTA ECONOMICA(Proponente)'!$K$57</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'PROPUESTA ECONOMICA(Proponente)'!$K$67</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'PROPUESTA ECONOMICA(Proponente)'!$K$67</definedName>
    <definedName name="solver_pre" localSheetId="0" hidden="1">0.000001</definedName>
    <definedName name="solver_rel1" localSheetId="0" hidden="1">2</definedName>
    <definedName name="solver_rhs1" localSheetId="0" hidden="1">'PROPUESTA ECONOMICA(Proponente)'!$K$68</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s" localSheetId="0">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AMPA">#REF!</definedName>
    <definedName name="START">#REF!</definedName>
    <definedName name="STRESS_RELIEVIN">#REF!</definedName>
    <definedName name="stt" hidden="1">{"via1",#N/A,TRUE,"general";"via2",#N/A,TRUE,"general";"via3",#N/A,TRUE,"general"}</definedName>
    <definedName name="SUBSUELO">#REF!</definedName>
    <definedName name="Subtotal">#REF!</definedName>
    <definedName name="SUELDO">#REF!</definedName>
    <definedName name="Summary">#REF!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NA">#REF!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BLA">#REF!</definedName>
    <definedName name="TABLEPRI">#REF!</definedName>
    <definedName name="Tambores">#REF!</definedName>
    <definedName name="Tanques">#REF!</definedName>
    <definedName name="TAREAS_INICIALES">#REF!</definedName>
    <definedName name="TARIFA">#REF!</definedName>
    <definedName name="Tasa">#REF!</definedName>
    <definedName name="TASA_DE_CAMBIO">#REF!</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PO">#REF!</definedName>
    <definedName name="TIPO_GRUPO">#REF!</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HH">#REF!</definedName>
    <definedName name="TOTALHH1">#REF!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r" hidden="1">{"TAB1",#N/A,TRUE,"GENERAL";"TAB2",#N/A,TRUE,"GENERAL";"TAB3",#N/A,TRUE,"GENERAL";"TAB4",#N/A,TRUE,"GENERAL";"TAB5",#N/A,TRUE,"GENERAL"}</definedName>
    <definedName name="TrainSpec">#REF!</definedName>
    <definedName name="Transmisores">#REF!</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_ON">#REF!</definedName>
    <definedName name="vfbgnhyt" hidden="1">{"via1",#N/A,TRUE,"general";"via2",#N/A,TRUE,"general";"via3",#N/A,TRUE,"general"}</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genciaDolares">#REF!</definedName>
    <definedName name="VigenciaPesos">#REF!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t">#REF!</definedName>
    <definedName name="VRP_PETROQ">#REF!</definedName>
    <definedName name="vsdfj" hidden="1">{"via1",#N/A,TRUE,"general";"via2",#N/A,TRUE,"general";"via3",#N/A,TRUE,"general"}</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cut">#REF!</definedName>
    <definedName name="WD">#REF!</definedName>
    <definedName name="WDD" hidden="1">{#N/A,#N/A,FALSE,"orthoflow";#N/A,#N/A,FALSE,"Miscelaneos";#N/A,#N/A,FALSE,"Instrumentacio";#N/A,#N/A,FALSE,"Electrico";#N/A,#N/A,FALSE,"Valv. Seguridad"}</definedName>
    <definedName name="wedw">#REF!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53" i="1" l="1"/>
  <c r="K42" i="1"/>
  <c r="K43" i="1"/>
  <c r="K44" i="1"/>
  <c r="K45" i="1"/>
  <c r="K46" i="1"/>
  <c r="K47" i="1"/>
  <c r="K48" i="1"/>
  <c r="K49" i="1"/>
  <c r="K50" i="1"/>
  <c r="K41" i="1"/>
  <c r="K36" i="1"/>
  <c r="K37" i="1"/>
  <c r="K38" i="1"/>
  <c r="K35" i="1"/>
  <c r="K32" i="1"/>
  <c r="K31" i="1"/>
  <c r="K27" i="1"/>
  <c r="K20" i="1"/>
  <c r="K21" i="1"/>
  <c r="K22" i="1"/>
  <c r="K23" i="1"/>
  <c r="K24" i="1"/>
  <c r="K19" i="1"/>
  <c r="K15" i="1"/>
  <c r="K16" i="1"/>
  <c r="K14" i="1"/>
  <c r="K17" i="1" l="1"/>
  <c r="K25" i="1"/>
  <c r="K28" i="1"/>
  <c r="K33" i="1"/>
  <c r="K39" i="1"/>
  <c r="K51" i="1"/>
  <c r="K54" i="1"/>
  <c r="K70" i="1"/>
  <c r="K55" i="1" l="1"/>
  <c r="K58" i="1" l="1"/>
  <c r="K57" i="1"/>
  <c r="K59" i="1"/>
  <c r="K60" i="1" s="1"/>
  <c r="K61" i="1" s="1"/>
  <c r="K62" i="1" l="1"/>
</calcChain>
</file>

<file path=xl/sharedStrings.xml><?xml version="1.0" encoding="utf-8"?>
<sst xmlns="http://schemas.openxmlformats.org/spreadsheetml/2006/main" count="143" uniqueCount="107">
  <si>
    <t xml:space="preserve">	Firma del Proponente o de su Representante Legal</t>
  </si>
  <si>
    <t>A.I.U.=</t>
  </si>
  <si>
    <t>TOTAL A.I.U</t>
  </si>
  <si>
    <t>IVA=</t>
  </si>
  <si>
    <t xml:space="preserve">IVA SOBRE LA UTILIDAD
</t>
  </si>
  <si>
    <t>U=</t>
  </si>
  <si>
    <t xml:space="preserve">UTILIDAD
</t>
  </si>
  <si>
    <t>I=</t>
  </si>
  <si>
    <t xml:space="preserve">IMPREVISTO
</t>
  </si>
  <si>
    <r>
      <rPr>
        <b/>
        <sz val="11"/>
        <rFont val="Verdana"/>
        <family val="2"/>
      </rPr>
      <t>NOTA 3:</t>
    </r>
    <r>
      <rPr>
        <sz val="11"/>
        <rFont val="Verdana"/>
        <family val="2"/>
      </rPr>
      <t xml:space="preserve"> El A.I.U y su discriminación deben estar en porcentaje (%). </t>
    </r>
  </si>
  <si>
    <t>A=</t>
  </si>
  <si>
    <t>ADMINISTRACION</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</si>
  <si>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</si>
  <si>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PORCENTAJE</t>
  </si>
  <si>
    <t>DESCRIPCION</t>
  </si>
  <si>
    <r>
      <rPr>
        <b/>
        <sz val="11"/>
        <rFont val="Verdana"/>
        <family val="2"/>
      </rPr>
      <t xml:space="preserve">NOTA 1: </t>
    </r>
    <r>
      <rPr>
        <sz val="11"/>
        <rFont val="Verdana"/>
        <family val="2"/>
      </rPr>
      <t xml:space="preserve"> Se debe tener en cuenta que el PRECIO UNITARIO </t>
    </r>
    <r>
      <rPr>
        <b/>
        <sz val="11"/>
        <rFont val="Verdana"/>
        <family val="2"/>
      </rPr>
      <t xml:space="preserve">NO </t>
    </r>
    <r>
      <rPr>
        <sz val="11"/>
        <rFont val="Verdana"/>
        <family val="2"/>
      </rPr>
      <t xml:space="preserve">incluye el valor de A.I.U. </t>
    </r>
  </si>
  <si>
    <t>VALOR TOTAL</t>
  </si>
  <si>
    <t>SUBTOTAL OBRAS (INCLUYE IVA)</t>
  </si>
  <si>
    <t>IVA SOBRE UTILIDAD</t>
  </si>
  <si>
    <t>UTILIDAD</t>
  </si>
  <si>
    <t>IMPREVISTO</t>
  </si>
  <si>
    <t>ADMINISTRACIÓN</t>
  </si>
  <si>
    <t xml:space="preserve">SUBTOTAL OBRAS </t>
  </si>
  <si>
    <t>Subtotal</t>
  </si>
  <si>
    <t>m2</t>
  </si>
  <si>
    <t>Aseo general y entrega</t>
  </si>
  <si>
    <t>2.4.1</t>
  </si>
  <si>
    <t>Actividades Complementarias</t>
  </si>
  <si>
    <t>2.3</t>
  </si>
  <si>
    <t xml:space="preserve">Suministro e instalación de cielo raso en superboard, incluye estructura, enmasillado, pintura en vinilo, dilatación perimetral, ventanas de inspección y todos los elementos para su correcta instalación. </t>
  </si>
  <si>
    <t>2.3.13</t>
  </si>
  <si>
    <t>Suministro e instalación de cubierta termoacústica Ecowall 27 UPVC 2.0 mm blanco 1.13 m x 11.80 m, incluye sus respectivos elementos de instalación.</t>
  </si>
  <si>
    <t>2.3.12</t>
  </si>
  <si>
    <t>Suministro e instalación de cubierta en policarbonato alveolar de 10 mm color a definir. Esta actividad incluye el suministro e instalación de la estructura metálica de soporte, amarres, ganchos, alambre, material, flanches, herramienta y mano de obra necesaria para la correcta ejecución de la actividad.</t>
  </si>
  <si>
    <t>2.3.11</t>
  </si>
  <si>
    <t>m</t>
  </si>
  <si>
    <t>Suministro e instalación de Flanche en lámina calibre 26 con fijación a muro, incluye material, herramienta y mano de obra necesaria para la correcta ejecución de la actividad.</t>
  </si>
  <si>
    <t>2.3.10</t>
  </si>
  <si>
    <t>Suministro e instalación de bajantes PVC de 4" incluye material, herramienta y mano de obra necesaria para la correcta ejecución de la actividad.</t>
  </si>
  <si>
    <t>2.3.8</t>
  </si>
  <si>
    <t>Resane y pintura acrílica para muros en interior y exterior. incluye material, herramienta y mano de obra necesaria para la correcta ejecución de la actividad.</t>
  </si>
  <si>
    <t>2.3.7</t>
  </si>
  <si>
    <t>Suministro e instalación de encorozado para cubiertas en mortero 1:4 impermeabilizado, incluye material, herramienta y mano de obra necesaria para la correcta ejecución de la actividad.</t>
  </si>
  <si>
    <t>2.3.6</t>
  </si>
  <si>
    <t>Limpieza y mantenimiento de la canal en concreto, incluye impermeabilización, herramienta y mano de obra necesaria para la correcta ejecución de la actividad.</t>
  </si>
  <si>
    <t>2.3.3</t>
  </si>
  <si>
    <t>Kg</t>
  </si>
  <si>
    <t>Suministro e instalación de perfilería metálica para estructura de cubierta. Dimensiones y calibres según requiera. Incluye andamio certificado, anticorrosivo, equipo, herramienta, materiales y todo lo demás necesario para su correcta ejecución</t>
  </si>
  <si>
    <t>2.3.2</t>
  </si>
  <si>
    <t>Mantenimiento de la estructura de la cubierta, incluye limpieza de las cerchas y pintura, incluye material, herramienta y mano de obra necesaria para la correcta ejecución de la actividad.</t>
  </si>
  <si>
    <t>2.3.1</t>
  </si>
  <si>
    <t>Actividades de ejecución</t>
  </si>
  <si>
    <t xml:space="preserve">Desmonte de cielo raso existente, estructura, luminarias y aparatos eléctricos adosados, incluye retiro, disposición final, material, herramienta y mano de obra necesaria para la correcta ejecución de la actividad. </t>
  </si>
  <si>
    <t>2.2.4</t>
  </si>
  <si>
    <t xml:space="preserve">Desmonte de cubierta existente y disposición final, incluye material, herramienta y mano de obra necesaria para la correcta ejecución de la actividad. </t>
  </si>
  <si>
    <t>2.2.3</t>
  </si>
  <si>
    <t xml:space="preserve">Desmonte y disposición final de flanche existente incluye material, herramienta y mano de obra necesaria para la correcta ejecución de la actividad. </t>
  </si>
  <si>
    <t>2.2.2</t>
  </si>
  <si>
    <t xml:space="preserve">Desmonte de canales y bajantes incluye material, disposición final, herramienta y mano de obra necesaria para la correcta ejecución de la actividad. </t>
  </si>
  <si>
    <t>2.2.1</t>
  </si>
  <si>
    <t>Actividades de desmontes-retiros-demoliciones y relacionadas</t>
  </si>
  <si>
    <t>2.2</t>
  </si>
  <si>
    <t>und</t>
  </si>
  <si>
    <t>Suministro e instalación de Punto de anclaje en acero inoxidable, con certificación según normatividad vigente</t>
  </si>
  <si>
    <t>2.1.2</t>
  </si>
  <si>
    <t xml:space="preserve">Localización y replanteo de cubierta incluye Levantamiento topográfico general, ubicación de desagües y verificación de pendientes. </t>
  </si>
  <si>
    <t>2.1.1</t>
  </si>
  <si>
    <t>Actividades Preliminares a la ejecución</t>
  </si>
  <si>
    <t>2.1</t>
  </si>
  <si>
    <t>Cubiertas livianas</t>
  </si>
  <si>
    <t>2.0</t>
  </si>
  <si>
    <t>1.3.1</t>
  </si>
  <si>
    <t>Actividades complementarias</t>
  </si>
  <si>
    <t>1.3</t>
  </si>
  <si>
    <t>Suministro e instalación de Baldosa de caucho tipo EasyBaldosa Flex en piezas de 50x50cm para sendero transitable en áreas de terraza</t>
  </si>
  <si>
    <t>1.2.6</t>
  </si>
  <si>
    <t>Suministro e instalación de sosco metálico tipo cúpula de hasta 4" en sifones de bajantes (incluye desmonte)</t>
  </si>
  <si>
    <t>1.2.5</t>
  </si>
  <si>
    <t>Impermeabilización de cubiertas con membrana sintética de PVC de 1,5 mm</t>
  </si>
  <si>
    <t>1.2.4</t>
  </si>
  <si>
    <t>Mejoramiento del pendientado en puntos localizados, mediante la instalación de manto foil o similar de 3,6mm</t>
  </si>
  <si>
    <t>1.2.3</t>
  </si>
  <si>
    <t xml:space="preserve">Limpieza de drenajes y bajantes de agua lluvia desde la cubierta hasta los colectores del primer piso, incluye mano de obra, herramienta y demás materiales necesarios para su correcta ejecución de la actividad y disposición final de los residuos resultantes de esta. </t>
  </si>
  <si>
    <t>1.2.2</t>
  </si>
  <si>
    <t xml:space="preserve">Limpieza con detergente alcalino e hidro lavado, retiro de material suelto (Manual o mecánico) en la terraza hasta encontrar suelo apto para la instalación del material imprimante, incluye mano de obra, herramienta y transporte necesarios para la correcta ejecución de la actividad y disposición final de los residuos resultantes de esta. </t>
  </si>
  <si>
    <t>1.2.1</t>
  </si>
  <si>
    <t>1.2</t>
  </si>
  <si>
    <t>Suministro e instalación de escalera tipo gato con guarda persona incluye soporte vertical y pasos en tubo circular estructural de 1 1/2” de 2,5 mm, con varilla de 5/8" para amarre de vida con eslinga y guarda persona en platina de 1 1/2 x 1/4", anclajes cada metro en chazo de 3/8", pintura y anticorrosivo en todos sus elementos según diseño</t>
  </si>
  <si>
    <t>1.1.3</t>
  </si>
  <si>
    <t>1.1.2</t>
  </si>
  <si>
    <t>1.1.1</t>
  </si>
  <si>
    <t>1.1</t>
  </si>
  <si>
    <t>PARTICULAR</t>
  </si>
  <si>
    <t>GENERAL</t>
  </si>
  <si>
    <t xml:space="preserve">VALOR TOTAL                                </t>
  </si>
  <si>
    <t>VALOR UNITARIO</t>
  </si>
  <si>
    <t>CANTIDAD</t>
  </si>
  <si>
    <t>UND.</t>
  </si>
  <si>
    <t xml:space="preserve">ESPECIFICACIONES </t>
  </si>
  <si>
    <t>ITEM DE PAGO</t>
  </si>
  <si>
    <t>Nº</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</si>
  <si>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</si>
  <si>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</si>
  <si>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PROPUESTA ECONOMICA</t>
  </si>
  <si>
    <t>FORMULARIO 1</t>
  </si>
  <si>
    <t>Versión: 1 del 21 de agosto de 2025</t>
  </si>
  <si>
    <t>Formulario 1 - Propuesta económica  - Documento tipo de selección abreviada de menor cuantía - versión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</si>
</sst>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64" formatCode="_ * #,##0.00_ ;_ * \-#,##0.00_ ;_ * &quot;-&quot;??_ ;_ @_ "/>
    <numFmt numFmtId="165" formatCode="_ * #,##0_ ;_ * \-#,##0_ ;_ * &quot;-&quot;??_ ;_ @_ "/>
    <numFmt numFmtId="166" formatCode="0#.00\ \L\t"/>
    <numFmt numFmtId="167" formatCode="_-[$$-240A]\ * #,##0.00_ ;_-[$$-240A]\ * \-#,##0.00\ ;_-[$$-240A]\ * &quot;-&quot;??_ ;_-@_ "/>
    <numFmt numFmtId="168" formatCode="_ [$$-240A]\ * #,##0.00_ ;_ [$$-240A]\ * \-#,##0.00_ ;_ [$$-240A]\ * &quot;-&quot;??_ ;_ @_ "/>
    <numFmt numFmtId="169" formatCode="_([$$-240A]\ * #,##0_);_([$$-240A]\ * \(#,##0\);_([$$-240A]\ * &quot;-&quot;??_);_(@_)"/>
    <numFmt numFmtId="170" formatCode="_-* #,##0.00\ &quot;Pts&quot;_-;\-* #,##0.00\ &quot;Pts&quot;_-;_-* &quot;-&quot;??\ &quot;Pts&quot;_-;_-@_-"/>
    <numFmt numFmtId="171" formatCode="_([$$-240A]\ * #,##0.00_);_([$$-240A]\ * \(#,##0.00\);_([$$-240A]\ * &quot;-&quot;??_);_(@_)"/>
    <numFmt numFmtId="172" formatCode="_-[$$-240A]* #,##0.00_-;\-[$$-240A]* #,##0.00_-;_-[$$-240A]* &quot;-&quot;??_-;_-@_-"/>
    <numFmt numFmtId="173" formatCode="0.0%"/>
    <numFmt numFmtId="174" formatCode="&quot;$&quot;\ #,##0.00;[Red]&quot;$&quot;\ \-#,##0.00"/>
    <numFmt numFmtId="175" formatCode="&quot;$&quot;\ #,##0.00_);\(&quot;$&quot;\ #,##0.00\)"/>
    <numFmt numFmtId="176" formatCode="_ &quot;$&quot;\ * #,##0_ ;_ &quot;$&quot;\ * \-#,##0_ ;_ &quot;$&quot;\ * &quot;-&quot;_ ;_ @_ "/>
    <numFmt numFmtId="177" formatCode="&quot;$&quot;\ #,##0.00"/>
  </numFmts>
  <fonts count="11" x14ac:knownFonts="1">
    <font>
      <sz val="11"/>
      <color theme="1"/>
      <name val="Calibri"/>
      <family val="2"/>
      <scheme val="minor"/>
    </font>
    <font>
      <sz val="11"/>
      <color theme="1"/>
      <name val="Calibri"/>
      <family val="2"/>
      <scheme val="minor"/>
    </font>
    <font>
      <sz val="11"/>
      <name val="Verdana"/>
      <family val="2"/>
    </font>
    <font>
      <sz val="10"/>
      <name val="Arial"/>
      <family val="2"/>
    </font>
    <font>
      <b/>
      <sz val="11"/>
      <name val="Verdana"/>
      <family val="2"/>
    </font>
    <font>
      <b/>
      <sz val="8"/>
      <name val="Verdana"/>
      <family val="2"/>
    </font>
    <font>
      <sz val="11"/>
      <color rgb="FF000000"/>
      <name val="Arial Narrow"/>
      <family val="2"/>
    </font>
    <font>
      <b/>
      <u/>
      <sz val="11"/>
      <name val="Verdana"/>
      <family val="2"/>
    </font>
    <font>
      <sz val="11"/>
      <color rgb="FFFF0000"/>
      <name val="Verdana"/>
      <family val="2"/>
    </font>
    <font>
      <sz val="11"/>
      <color rgb="FF595959"/>
      <name val="Verdana"/>
      <family val="2"/>
    </font>
    <font>
      <b/>
      <sz val="11"/>
      <color rgb="FF595959"/>
      <name val="Verdana"/>
      <family val="2"/>
    </font>
  </fonts>
  <fills count="6">
    <fill>
      <patternFill patternType="none"/>
    </fill>
    <fill>
      <patternFill patternType="gray125"/>
    </fill>
    <fill>
      <patternFill patternType="solid">
        <fgColor theme="0"/>
        <bgColor indexed="64"/>
      </patternFill>
    </fill>
    <fill>
      <patternFill patternType="solid">
        <fgColor theme="0" tint="-0.24994659260841701"/>
        <bgColor indexed="64"/>
      </patternFill>
    </fill>
    <fill>
      <patternFill patternType="solid">
        <fgColor rgb="FFFFFF00"/>
        <bgColor indexed="64"/>
      </patternFill>
    </fill>
    <fill>
      <patternFill patternType="solid">
        <fgColor theme="0" tint="-0.49995422223578601"/>
        <bgColor indexed="64"/>
      </patternFill>
    </fill>
  </fills>
  <borders count="53">
    <border>
      <left/>
      <right/>
      <top/>
      <bottom/>
      <diagonal/>
    </border>
    <border>
      <left/>
      <right style="double">
        <color auto="1"/>
      </right>
      <top/>
      <bottom style="double">
        <color auto="1"/>
      </bottom>
      <diagonal/>
    </border>
    <border>
      <left/>
      <right/>
      <top/>
      <bottom style="double">
        <color auto="1"/>
      </bottom>
      <diagonal/>
    </border>
    <border>
      <left style="double">
        <color auto="1"/>
      </left>
      <right/>
      <top/>
      <bottom style="double">
        <color auto="1"/>
      </bottom>
      <diagonal/>
    </border>
    <border>
      <left/>
      <right style="double">
        <color auto="1"/>
      </right>
      <top/>
      <bottom/>
      <diagonal/>
    </border>
    <border>
      <left/>
      <right/>
      <top style="thin">
        <color auto="1"/>
      </top>
      <bottom/>
      <diagonal/>
    </border>
    <border>
      <left style="double">
        <color auto="1"/>
      </left>
      <right/>
      <top/>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style="medium">
        <color auto="1"/>
      </bottom>
      <diagonal/>
    </border>
    <border>
      <left/>
      <right style="thin">
        <color auto="1"/>
      </right>
      <top/>
      <bottom style="medium">
        <color auto="1"/>
      </bottom>
      <diagonal/>
    </border>
    <border>
      <left/>
      <right/>
      <top/>
      <bottom style="medium">
        <color auto="1"/>
      </bottom>
      <diagonal/>
    </border>
    <border>
      <left style="medium">
        <color auto="1"/>
      </left>
      <right/>
      <top/>
      <bottom style="medium">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right style="thin">
        <color auto="1"/>
      </right>
      <top/>
      <bottom/>
      <diagonal/>
    </border>
    <border>
      <left style="medium">
        <color auto="1"/>
      </left>
      <right/>
      <top/>
      <bottom/>
      <diagonal/>
    </border>
    <border>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style="thin">
        <color auto="1"/>
      </bottom>
      <diagonal/>
    </border>
    <border>
      <left style="thin">
        <color auto="1"/>
      </left>
      <right style="medium">
        <color auto="1"/>
      </right>
      <top/>
      <bottom style="thin">
        <color auto="1"/>
      </bottom>
      <diagonal/>
    </border>
    <border>
      <left style="thin">
        <color auto="1"/>
      </left>
      <right style="thin">
        <color auto="1"/>
      </right>
      <top/>
      <bottom style="thin">
        <color auto="1"/>
      </bottom>
      <diagonal/>
    </border>
    <border>
      <left/>
      <right style="medium">
        <color auto="1"/>
      </right>
      <top style="medium">
        <color auto="1"/>
      </top>
      <bottom style="thin">
        <color auto="1"/>
      </bottom>
      <diagonal/>
    </border>
    <border>
      <left/>
      <right/>
      <top style="medium">
        <color auto="1"/>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style="medium">
        <color auto="1"/>
      </left>
      <right/>
      <top style="thin">
        <color auto="1"/>
      </top>
      <bottom style="medium">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medium">
        <color auto="1"/>
      </left>
      <right/>
      <top style="thin">
        <color auto="1"/>
      </top>
      <bottom style="thin">
        <color auto="1"/>
      </bottom>
      <diagonal/>
    </border>
    <border>
      <left style="thin">
        <color auto="1"/>
      </left>
      <right style="medium">
        <color auto="1"/>
      </right>
      <top style="medium">
        <color auto="1"/>
      </top>
      <bottom style="thin">
        <color auto="1"/>
      </bottom>
      <diagonal/>
    </border>
    <border>
      <left/>
      <right style="thin">
        <color auto="1"/>
      </right>
      <top style="medium">
        <color auto="1"/>
      </top>
      <bottom style="medium">
        <color auto="1"/>
      </bottom>
      <diagonal/>
    </border>
    <border>
      <left/>
      <right/>
      <top style="medium">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diagonal/>
    </border>
    <border>
      <left/>
      <right/>
      <top style="medium">
        <color auto="1"/>
      </top>
      <bottom/>
      <diagonal/>
    </border>
    <border>
      <left style="medium">
        <color auto="1"/>
      </left>
      <right/>
      <top style="medium">
        <color auto="1"/>
      </top>
      <bottom/>
      <diagonal/>
    </border>
    <border>
      <left style="medium">
        <color auto="1"/>
      </left>
      <right/>
      <top/>
      <bottom style="thin">
        <color auto="1"/>
      </bottom>
      <diagonal/>
    </border>
    <border>
      <left style="thin">
        <color auto="1"/>
      </left>
      <right style="medium">
        <color auto="1"/>
      </right>
      <top/>
      <bottom style="medium">
        <color auto="1"/>
      </bottom>
      <diagonal/>
    </border>
    <border>
      <left style="medium">
        <color auto="1"/>
      </left>
      <right style="thin">
        <color auto="1"/>
      </right>
      <top/>
      <bottom style="thin">
        <color auto="1"/>
      </bottom>
      <diagonal/>
    </border>
    <border>
      <left style="thin">
        <color auto="1"/>
      </left>
      <right style="medium">
        <color auto="1"/>
      </right>
      <top/>
      <bottom/>
      <diagonal/>
    </border>
    <border>
      <left style="medium">
        <color auto="1"/>
      </left>
      <right style="thin">
        <color auto="1"/>
      </right>
      <top/>
      <bottom/>
      <diagonal/>
    </border>
    <border>
      <left style="thin">
        <color rgb="FF000000"/>
      </left>
      <right style="thin">
        <color rgb="FF000000"/>
      </right>
      <top style="thin">
        <color rgb="FF000000"/>
      </top>
      <bottom style="thin">
        <color rgb="FF000000"/>
      </bottom>
      <diagonal/>
    </border>
    <border>
      <left style="medium">
        <color auto="1"/>
      </left>
      <right style="thin">
        <color auto="1"/>
      </right>
      <top style="thin">
        <color auto="1"/>
      </top>
      <bottom style="medium">
        <color auto="1"/>
      </bottom>
      <diagonal/>
    </border>
    <border>
      <left style="thin">
        <color auto="1"/>
      </left>
      <right style="thin">
        <color auto="1"/>
      </right>
      <top style="medium">
        <color auto="1"/>
      </top>
      <bottom style="thin">
        <color auto="1"/>
      </bottom>
      <diagonal/>
    </border>
    <border>
      <left style="medium">
        <color auto="1"/>
      </left>
      <right style="thin">
        <color auto="1"/>
      </right>
      <top style="medium">
        <color auto="1"/>
      </top>
      <bottom style="thin">
        <color auto="1"/>
      </bottom>
      <diagonal/>
    </border>
    <border>
      <left/>
      <right style="medium">
        <color auto="1"/>
      </right>
      <top/>
      <bottom style="medium">
        <color auto="1"/>
      </bottom>
      <diagonal/>
    </border>
    <border>
      <left style="thin">
        <color auto="1"/>
      </left>
      <right/>
      <top style="thin">
        <color auto="1"/>
      </top>
      <bottom style="thin">
        <color auto="1"/>
      </bottom>
      <diagonal/>
    </border>
    <border>
      <left/>
      <right style="medium">
        <color auto="1"/>
      </right>
      <top/>
      <bottom/>
      <diagonal/>
    </border>
    <border>
      <left/>
      <right style="double">
        <color auto="1"/>
      </right>
      <top style="double">
        <color auto="1"/>
      </top>
      <bottom/>
      <diagonal/>
    </border>
    <border>
      <left/>
      <right/>
      <top style="double">
        <color auto="1"/>
      </top>
      <bottom/>
      <diagonal/>
    </border>
    <border>
      <left style="double">
        <color auto="1"/>
      </left>
      <right/>
      <top style="double">
        <color auto="1"/>
      </top>
      <bottom/>
      <diagonal/>
    </border>
  </borders>
  <cellStyleXfs count="15">
    <xf numFmtId="0" fontId="0" fillId="0" borderId="0"/>
    <xf numFmtId="9" fontId="3" fillId="0" borderId="0" applyFont="0" applyFill="0" applyBorder="0" applyAlignment="0" applyProtection="0"/>
    <xf numFmtId="0" fontId="1" fillId="0" borderId="0"/>
    <xf numFmtId="164" fontId="3" fillId="0" borderId="0" applyFont="0" applyFill="0" applyBorder="0" applyAlignment="0" applyProtection="0"/>
    <xf numFmtId="0" fontId="3" fillId="0" borderId="0"/>
    <xf numFmtId="0" fontId="1" fillId="0" borderId="0"/>
    <xf numFmtId="9" fontId="3" fillId="0" borderId="0" applyFont="0" applyFill="0" applyBorder="0" applyAlignment="0" applyProtection="0"/>
    <xf numFmtId="166" fontId="3" fillId="0" borderId="0" applyFont="0" applyFill="0" applyBorder="0" applyAlignment="0" applyProtection="0"/>
    <xf numFmtId="0" fontId="3" fillId="0" borderId="0"/>
    <xf numFmtId="170" fontId="3" fillId="0" borderId="0" applyFont="0" applyFill="0" applyBorder="0" applyAlignment="0" applyProtection="0"/>
    <xf numFmtId="0" fontId="3" fillId="0" borderId="0"/>
    <xf numFmtId="0" fontId="3" fillId="0" borderId="0"/>
    <xf numFmtId="0" fontId="3" fillId="0" borderId="0"/>
    <xf numFmtId="174" fontId="3" fillId="0" borderId="0" applyFont="0" applyFill="0" applyBorder="0" applyAlignment="0" applyProtection="0"/>
    <xf numFmtId="176" fontId="3" fillId="0" borderId="0" applyFont="0" applyFill="0" applyBorder="0" applyAlignment="0" applyProtection="0"/>
  </cellStyleXfs>
  <cellXfs count="135">
    <xf numFmtId="0" fontId="0" fillId="0" borderId="0" xfId="0"/>
    <xf numFmtId="0" fontId="2" fillId="0" borderId="0" xfId="2" applyFont="1"/>
    <xf numFmtId="0" fontId="2" fillId="0" borderId="0" xfId="2" applyFont="1" applyAlignment="1">
      <alignment horizontal="center"/>
    </xf>
    <xf numFmtId="0" fontId="2" fillId="0" borderId="1" xfId="2" applyFont="1" applyBorder="1"/>
    <xf numFmtId="0" fontId="2" fillId="0" borderId="2" xfId="2" applyFont="1" applyBorder="1"/>
    <xf numFmtId="165" fontId="2" fillId="0" borderId="2" xfId="3" applyNumberFormat="1" applyFont="1" applyBorder="1"/>
    <xf numFmtId="0" fontId="2" fillId="0" borderId="2" xfId="2" applyFont="1" applyBorder="1" applyAlignment="1">
      <alignment horizontal="center"/>
    </xf>
    <xf numFmtId="0" fontId="2" fillId="0" borderId="3" xfId="4" applyFont="1" applyBorder="1"/>
    <xf numFmtId="0" fontId="2" fillId="0" borderId="4" xfId="2" applyFont="1" applyBorder="1"/>
    <xf numFmtId="0" fontId="2" fillId="2" borderId="0" xfId="5" applyFont="1" applyFill="1" applyAlignment="1">
      <alignment horizontal="center" vertical="center" wrapText="1"/>
    </xf>
    <xf numFmtId="0" fontId="4" fillId="2" borderId="5" xfId="5" applyFont="1" applyFill="1" applyBorder="1" applyAlignment="1">
      <alignment horizontal="center" vertical="center" wrapText="1"/>
    </xf>
    <xf numFmtId="0" fontId="2" fillId="0" borderId="6" xfId="2" applyFont="1" applyBorder="1"/>
    <xf numFmtId="9" fontId="2" fillId="3" borderId="12" xfId="6" applyFont="1" applyFill="1" applyBorder="1" applyAlignment="1">
      <alignment horizontal="center" vertical="center"/>
    </xf>
    <xf numFmtId="167" fontId="4" fillId="4" borderId="13" xfId="7" applyNumberFormat="1" applyFont="1" applyFill="1" applyBorder="1" applyAlignment="1">
      <alignment horizontal="center" vertical="center"/>
    </xf>
    <xf numFmtId="0" fontId="2" fillId="0" borderId="0" xfId="4" applyFont="1"/>
    <xf numFmtId="0" fontId="2" fillId="0" borderId="4" xfId="4" applyFont="1" applyBorder="1"/>
    <xf numFmtId="0" fontId="2" fillId="0" borderId="6" xfId="4" applyFont="1" applyBorder="1"/>
    <xf numFmtId="168" fontId="2" fillId="0" borderId="4" xfId="4" applyNumberFormat="1" applyFont="1" applyBorder="1"/>
    <xf numFmtId="167" fontId="4" fillId="4" borderId="19" xfId="7" applyNumberFormat="1" applyFont="1" applyFill="1" applyBorder="1" applyAlignment="1">
      <alignment horizontal="center" vertical="center"/>
    </xf>
    <xf numFmtId="169" fontId="2" fillId="0" borderId="4" xfId="4" applyNumberFormat="1" applyFont="1" applyBorder="1"/>
    <xf numFmtId="0" fontId="4" fillId="0" borderId="23" xfId="8" applyFont="1" applyBorder="1" applyAlignment="1">
      <alignment vertical="center"/>
    </xf>
    <xf numFmtId="39" fontId="4" fillId="0" borderId="0" xfId="9" applyNumberFormat="1" applyFont="1" applyBorder="1" applyAlignment="1">
      <alignment vertical="center"/>
    </xf>
    <xf numFmtId="171" fontId="2" fillId="0" borderId="0" xfId="9" applyNumberFormat="1" applyFont="1" applyBorder="1"/>
    <xf numFmtId="2" fontId="2" fillId="0" borderId="0" xfId="10" applyNumberFormat="1" applyFont="1"/>
    <xf numFmtId="0" fontId="2" fillId="0" borderId="0" xfId="10" applyFont="1"/>
    <xf numFmtId="0" fontId="2" fillId="0" borderId="0" xfId="10" applyFont="1" applyAlignment="1">
      <alignment horizontal="center"/>
    </xf>
    <xf numFmtId="172" fontId="4" fillId="5" borderId="24" xfId="8" applyNumberFormat="1" applyFont="1" applyFill="1" applyBorder="1" applyAlignment="1">
      <alignment vertical="center"/>
    </xf>
    <xf numFmtId="0" fontId="2" fillId="0" borderId="25" xfId="10" applyFont="1" applyBorder="1" applyAlignment="1">
      <alignment vertical="center"/>
    </xf>
    <xf numFmtId="171" fontId="4" fillId="0" borderId="26" xfId="9" applyNumberFormat="1" applyFont="1" applyBorder="1" applyAlignment="1">
      <alignment vertical="center"/>
    </xf>
    <xf numFmtId="9" fontId="2" fillId="0" borderId="26" xfId="9" applyNumberFormat="1" applyFont="1" applyBorder="1" applyAlignment="1">
      <alignment horizontal="center" vertical="center"/>
    </xf>
    <xf numFmtId="0" fontId="4" fillId="0" borderId="27" xfId="10" applyFont="1" applyBorder="1" applyAlignment="1">
      <alignment horizontal="left" vertical="center"/>
    </xf>
    <xf numFmtId="171" fontId="4" fillId="0" borderId="12" xfId="9" applyNumberFormat="1" applyFont="1" applyBorder="1" applyAlignment="1">
      <alignment vertical="center"/>
    </xf>
    <xf numFmtId="0" fontId="2" fillId="0" borderId="28" xfId="10" applyFont="1" applyBorder="1" applyAlignment="1">
      <alignment vertical="center"/>
    </xf>
    <xf numFmtId="171" fontId="2" fillId="0" borderId="29" xfId="9" applyNumberFormat="1" applyFont="1" applyBorder="1" applyAlignment="1">
      <alignment vertical="center"/>
    </xf>
    <xf numFmtId="9" fontId="2" fillId="0" borderId="29" xfId="9" applyNumberFormat="1" applyFont="1" applyBorder="1" applyAlignment="1">
      <alignment horizontal="center" vertical="center"/>
    </xf>
    <xf numFmtId="0" fontId="4" fillId="0" borderId="30" xfId="10" applyFont="1" applyBorder="1" applyAlignment="1">
      <alignment horizontal="left" vertical="center"/>
    </xf>
    <xf numFmtId="0" fontId="2" fillId="0" borderId="0" xfId="11" applyFont="1" applyAlignment="1">
      <alignment horizontal="center" vertical="center"/>
    </xf>
    <xf numFmtId="171" fontId="2" fillId="0" borderId="12" xfId="9" applyNumberFormat="1" applyFont="1" applyBorder="1" applyAlignment="1">
      <alignment vertical="center"/>
    </xf>
    <xf numFmtId="9" fontId="5" fillId="0" borderId="13" xfId="10" applyNumberFormat="1" applyFont="1" applyBorder="1" applyAlignment="1">
      <alignment horizontal="right" vertical="center"/>
    </xf>
    <xf numFmtId="0" fontId="2" fillId="0" borderId="30" xfId="10" applyFont="1" applyBorder="1" applyAlignment="1">
      <alignment horizontal="left" vertical="center"/>
    </xf>
    <xf numFmtId="0" fontId="4" fillId="0" borderId="29" xfId="10" applyFont="1" applyBorder="1" applyAlignment="1">
      <alignment vertical="center"/>
    </xf>
    <xf numFmtId="173" fontId="2" fillId="0" borderId="29" xfId="9" applyNumberFormat="1" applyFont="1" applyBorder="1" applyAlignment="1">
      <alignment horizontal="center" vertical="center"/>
    </xf>
    <xf numFmtId="171" fontId="2" fillId="0" borderId="31" xfId="9" applyNumberFormat="1" applyFont="1" applyBorder="1" applyAlignment="1">
      <alignment vertical="center"/>
    </xf>
    <xf numFmtId="167" fontId="4" fillId="0" borderId="0" xfId="12" applyNumberFormat="1" applyFont="1" applyAlignment="1">
      <alignment vertical="center"/>
    </xf>
    <xf numFmtId="49" fontId="4" fillId="0" borderId="0" xfId="12" applyNumberFormat="1" applyFont="1" applyAlignment="1">
      <alignment horizontal="right" vertical="center"/>
    </xf>
    <xf numFmtId="175" fontId="2" fillId="0" borderId="13" xfId="13" applyNumberFormat="1" applyFont="1" applyBorder="1" applyAlignment="1">
      <alignment horizontal="right" vertical="center" wrapText="1"/>
    </xf>
    <xf numFmtId="4" fontId="2" fillId="0" borderId="13" xfId="14" applyNumberFormat="1" applyFont="1" applyBorder="1" applyAlignment="1">
      <alignment vertical="center" wrapText="1"/>
    </xf>
    <xf numFmtId="0" fontId="2" fillId="0" borderId="13" xfId="8" applyFont="1" applyBorder="1" applyAlignment="1">
      <alignment horizontal="center" vertical="center"/>
    </xf>
    <xf numFmtId="0" fontId="2" fillId="0" borderId="13" xfId="8" applyFont="1" applyBorder="1" applyAlignment="1">
      <alignment horizontal="left" vertical="center" wrapText="1"/>
    </xf>
    <xf numFmtId="175" fontId="2" fillId="0" borderId="19" xfId="13" applyNumberFormat="1" applyFont="1" applyBorder="1" applyAlignment="1">
      <alignment horizontal="right" vertical="center" wrapText="1"/>
    </xf>
    <xf numFmtId="0" fontId="4" fillId="5" borderId="35" xfId="8" applyFont="1" applyFill="1" applyBorder="1" applyAlignment="1">
      <alignment vertical="center"/>
    </xf>
    <xf numFmtId="0" fontId="4" fillId="5" borderId="36" xfId="8" applyFont="1" applyFill="1" applyBorder="1" applyAlignment="1">
      <alignment vertical="center"/>
    </xf>
    <xf numFmtId="0" fontId="4" fillId="5" borderId="37" xfId="8" applyFont="1" applyFill="1" applyBorder="1" applyAlignment="1">
      <alignment vertical="center"/>
    </xf>
    <xf numFmtId="0" fontId="2" fillId="0" borderId="38" xfId="8" applyFont="1" applyBorder="1" applyAlignment="1">
      <alignment horizontal="center" vertical="center"/>
    </xf>
    <xf numFmtId="0" fontId="4" fillId="5" borderId="24" xfId="8" applyFont="1" applyFill="1" applyBorder="1" applyAlignment="1">
      <alignment vertical="center"/>
    </xf>
    <xf numFmtId="0" fontId="4" fillId="5" borderId="34" xfId="8" applyFont="1" applyFill="1" applyBorder="1" applyAlignment="1">
      <alignment vertical="center"/>
    </xf>
    <xf numFmtId="177" fontId="4" fillId="0" borderId="39" xfId="14" applyNumberFormat="1" applyFont="1" applyBorder="1" applyAlignment="1">
      <alignment horizontal="right" vertical="center"/>
    </xf>
    <xf numFmtId="175" fontId="2" fillId="0" borderId="9" xfId="13" applyNumberFormat="1" applyFont="1" applyBorder="1" applyAlignment="1">
      <alignment horizontal="right" vertical="center" wrapText="1"/>
    </xf>
    <xf numFmtId="0" fontId="2" fillId="0" borderId="10" xfId="8" applyFont="1" applyBorder="1" applyAlignment="1">
      <alignment horizontal="center" vertical="center"/>
    </xf>
    <xf numFmtId="0" fontId="2" fillId="0" borderId="10" xfId="8" applyFont="1" applyBorder="1" applyAlignment="1">
      <alignment horizontal="left" vertical="center"/>
    </xf>
    <xf numFmtId="2" fontId="2" fillId="0" borderId="10" xfId="8" applyNumberFormat="1" applyFont="1" applyBorder="1" applyAlignment="1">
      <alignment horizontal="center" vertical="center"/>
    </xf>
    <xf numFmtId="0" fontId="2" fillId="0" borderId="11" xfId="8" applyFont="1" applyBorder="1" applyAlignment="1">
      <alignment horizontal="left" vertical="center"/>
    </xf>
    <xf numFmtId="0" fontId="2" fillId="0" borderId="40" xfId="8" applyFont="1" applyBorder="1" applyAlignment="1">
      <alignment horizontal="center" vertical="center"/>
    </xf>
    <xf numFmtId="0" fontId="4" fillId="5" borderId="33" xfId="8" applyFont="1" applyFill="1" applyBorder="1" applyAlignment="1">
      <alignment vertical="center"/>
    </xf>
    <xf numFmtId="177" fontId="4" fillId="0" borderId="41" xfId="14" applyNumberFormat="1" applyFont="1" applyBorder="1" applyAlignment="1">
      <alignment horizontal="right" vertical="center"/>
    </xf>
    <xf numFmtId="175" fontId="2" fillId="0" borderId="14" xfId="13" applyNumberFormat="1" applyFont="1" applyBorder="1" applyAlignment="1">
      <alignment horizontal="right" vertical="center" wrapText="1"/>
    </xf>
    <xf numFmtId="0" fontId="2" fillId="0" borderId="0" xfId="8" applyFont="1" applyAlignment="1">
      <alignment horizontal="center" vertical="center"/>
    </xf>
    <xf numFmtId="0" fontId="2" fillId="0" borderId="0" xfId="8" applyFont="1" applyAlignment="1">
      <alignment horizontal="left" vertical="center" wrapText="1"/>
    </xf>
    <xf numFmtId="0" fontId="2" fillId="0" borderId="42" xfId="8" applyFont="1" applyBorder="1" applyAlignment="1">
      <alignment horizontal="left" vertical="center"/>
    </xf>
    <xf numFmtId="0" fontId="2" fillId="0" borderId="10" xfId="2" applyFont="1" applyBorder="1"/>
    <xf numFmtId="0" fontId="2" fillId="0" borderId="10" xfId="2" applyFont="1" applyBorder="1" applyAlignment="1">
      <alignment horizontal="center"/>
    </xf>
    <xf numFmtId="0" fontId="2" fillId="0" borderId="13" xfId="11" applyFont="1" applyBorder="1" applyAlignment="1">
      <alignment horizontal="center" vertical="center"/>
    </xf>
    <xf numFmtId="0" fontId="2" fillId="0" borderId="13" xfId="11" applyFont="1" applyBorder="1" applyAlignment="1">
      <alignment horizontal="left" vertical="center" wrapText="1"/>
    </xf>
    <xf numFmtId="0" fontId="2" fillId="0" borderId="10" xfId="11" applyFont="1" applyBorder="1" applyAlignment="1">
      <alignment horizontal="center" vertical="center"/>
    </xf>
    <xf numFmtId="0" fontId="2" fillId="0" borderId="10" xfId="11" applyFont="1" applyBorder="1" applyAlignment="1">
      <alignment horizontal="left" vertical="center" wrapText="1"/>
    </xf>
    <xf numFmtId="0" fontId="6" fillId="0" borderId="43" xfId="4" applyFont="1" applyBorder="1" applyAlignment="1">
      <alignment horizontal="center" vertical="center" wrapText="1"/>
    </xf>
    <xf numFmtId="10" fontId="2" fillId="0" borderId="0" xfId="1" applyNumberFormat="1" applyFont="1"/>
    <xf numFmtId="0" fontId="4" fillId="0" borderId="8" xfId="11" applyFont="1" applyBorder="1" applyAlignment="1">
      <alignment horizontal="center" vertical="center" wrapText="1"/>
    </xf>
    <xf numFmtId="0" fontId="2" fillId="2" borderId="0" xfId="2" applyFont="1" applyFill="1"/>
    <xf numFmtId="0" fontId="2" fillId="2" borderId="4" xfId="2" applyFont="1" applyFill="1" applyBorder="1"/>
    <xf numFmtId="0" fontId="2" fillId="2" borderId="6" xfId="2" applyFont="1" applyFill="1" applyBorder="1"/>
    <xf numFmtId="0" fontId="9" fillId="0" borderId="0" xfId="4" applyFont="1" applyAlignment="1">
      <alignment horizontal="left"/>
    </xf>
    <xf numFmtId="0" fontId="10" fillId="0" borderId="0" xfId="4" applyFont="1" applyAlignment="1">
      <alignment horizontal="left"/>
    </xf>
    <xf numFmtId="0" fontId="2" fillId="4" borderId="18" xfId="5" applyFont="1" applyFill="1" applyBorder="1" applyAlignment="1">
      <alignment vertical="center" wrapText="1"/>
    </xf>
    <xf numFmtId="0" fontId="2" fillId="4" borderId="13" xfId="5" applyFont="1" applyFill="1" applyBorder="1" applyAlignment="1">
      <alignment vertical="center" wrapText="1"/>
    </xf>
    <xf numFmtId="3" fontId="4" fillId="4" borderId="13" xfId="5" applyNumberFormat="1" applyFont="1" applyFill="1" applyBorder="1" applyAlignment="1">
      <alignment horizontal="center" vertical="center"/>
    </xf>
    <xf numFmtId="0" fontId="4" fillId="4" borderId="13" xfId="5" applyFont="1" applyFill="1" applyBorder="1" applyAlignment="1">
      <alignment horizontal="center" vertical="center" wrapText="1"/>
    </xf>
    <xf numFmtId="0" fontId="4" fillId="4" borderId="13" xfId="5" applyFont="1" applyFill="1" applyBorder="1" applyAlignment="1">
      <alignment horizontal="center" vertical="center"/>
    </xf>
    <xf numFmtId="0" fontId="2" fillId="0" borderId="17" xfId="4" applyFont="1" applyBorder="1" applyAlignment="1">
      <alignment horizontal="center" vertical="center" wrapText="1"/>
    </xf>
    <xf numFmtId="0" fontId="2" fillId="0" borderId="5" xfId="4" applyFont="1" applyBorder="1" applyAlignment="1">
      <alignment horizontal="center" vertical="center" wrapText="1"/>
    </xf>
    <xf numFmtId="0" fontId="2" fillId="0" borderId="16" xfId="4" applyFont="1" applyBorder="1" applyAlignment="1">
      <alignment horizontal="center" vertical="center" wrapText="1"/>
    </xf>
    <xf numFmtId="0" fontId="2" fillId="0" borderId="15" xfId="4" applyFont="1" applyBorder="1" applyAlignment="1">
      <alignment horizontal="center" vertical="center" wrapText="1"/>
    </xf>
    <xf numFmtId="0" fontId="2" fillId="0" borderId="0" xfId="4" applyFont="1" applyAlignment="1">
      <alignment horizontal="center" vertical="center" wrapText="1"/>
    </xf>
    <xf numFmtId="0" fontId="2" fillId="0" borderId="14" xfId="4" applyFont="1" applyBorder="1" applyAlignment="1">
      <alignment horizontal="center" vertical="center" wrapText="1"/>
    </xf>
    <xf numFmtId="0" fontId="2" fillId="0" borderId="11" xfId="4" applyFont="1" applyBorder="1" applyAlignment="1">
      <alignment horizontal="center" vertical="center" wrapText="1"/>
    </xf>
    <xf numFmtId="0" fontId="2" fillId="0" borderId="10" xfId="4" applyFont="1" applyBorder="1" applyAlignment="1">
      <alignment horizontal="center" vertical="center" wrapText="1"/>
    </xf>
    <xf numFmtId="0" fontId="2" fillId="0" borderId="9" xfId="4" applyFont="1" applyBorder="1" applyAlignment="1">
      <alignment horizontal="center" vertical="center" wrapText="1"/>
    </xf>
    <xf numFmtId="3" fontId="4" fillId="4" borderId="13" xfId="5" applyNumberFormat="1" applyFont="1" applyFill="1" applyBorder="1" applyAlignment="1">
      <alignment horizontal="center" vertical="center" wrapText="1"/>
    </xf>
    <xf numFmtId="0" fontId="2" fillId="2" borderId="8" xfId="5" applyFont="1" applyFill="1" applyBorder="1" applyAlignment="1">
      <alignment horizontal="center" vertical="center" wrapText="1"/>
    </xf>
    <xf numFmtId="0" fontId="2" fillId="2" borderId="7" xfId="5" applyFont="1" applyFill="1" applyBorder="1" applyAlignment="1">
      <alignment horizontal="center" vertical="center" wrapText="1"/>
    </xf>
    <xf numFmtId="0" fontId="2" fillId="0" borderId="23" xfId="10" applyFont="1" applyBorder="1" applyAlignment="1">
      <alignment horizontal="left" vertical="center" wrapText="1"/>
    </xf>
    <xf numFmtId="0" fontId="2" fillId="0" borderId="22" xfId="10" applyFont="1" applyBorder="1" applyAlignment="1">
      <alignment horizontal="left" vertical="center" wrapText="1"/>
    </xf>
    <xf numFmtId="3" fontId="4" fillId="4" borderId="20" xfId="5" applyNumberFormat="1" applyFont="1" applyFill="1" applyBorder="1" applyAlignment="1">
      <alignment horizontal="center" vertical="center" wrapText="1"/>
    </xf>
    <xf numFmtId="0" fontId="2" fillId="4" borderId="48" xfId="2" applyFont="1" applyFill="1" applyBorder="1" applyAlignment="1">
      <alignment horizontal="center" wrapText="1"/>
    </xf>
    <xf numFmtId="0" fontId="2" fillId="4" borderId="29" xfId="2" applyFont="1" applyFill="1" applyBorder="1" applyAlignment="1">
      <alignment horizontal="center" wrapText="1"/>
    </xf>
    <xf numFmtId="0" fontId="2" fillId="4" borderId="28" xfId="2" applyFont="1" applyFill="1" applyBorder="1" applyAlignment="1">
      <alignment horizontal="center" wrapText="1"/>
    </xf>
    <xf numFmtId="0" fontId="4" fillId="5" borderId="11" xfId="8" applyFont="1" applyFill="1" applyBorder="1" applyAlignment="1">
      <alignment horizontal="left" vertical="center"/>
    </xf>
    <xf numFmtId="0" fontId="4" fillId="5" borderId="10" xfId="8" applyFont="1" applyFill="1" applyBorder="1" applyAlignment="1">
      <alignment horizontal="left" vertical="center"/>
    </xf>
    <xf numFmtId="0" fontId="4" fillId="5" borderId="47" xfId="8" applyFont="1" applyFill="1" applyBorder="1" applyAlignment="1">
      <alignment horizontal="left" vertical="center"/>
    </xf>
    <xf numFmtId="0" fontId="4" fillId="2" borderId="46" xfId="8" applyFont="1" applyFill="1" applyBorder="1" applyAlignment="1">
      <alignment horizontal="center" vertical="center" wrapText="1"/>
    </xf>
    <xf numFmtId="0" fontId="4" fillId="2" borderId="44" xfId="8" applyFont="1" applyFill="1" applyBorder="1" applyAlignment="1">
      <alignment horizontal="center" vertical="center" wrapText="1"/>
    </xf>
    <xf numFmtId="0" fontId="4" fillId="2" borderId="45" xfId="8" applyFont="1" applyFill="1" applyBorder="1" applyAlignment="1">
      <alignment horizontal="center" vertical="center" wrapText="1"/>
    </xf>
    <xf numFmtId="0" fontId="4" fillId="2" borderId="8" xfId="8" applyFont="1" applyFill="1" applyBorder="1" applyAlignment="1">
      <alignment horizontal="center" vertical="center" wrapText="1"/>
    </xf>
    <xf numFmtId="0" fontId="4" fillId="0" borderId="45" xfId="11" applyFont="1" applyBorder="1" applyAlignment="1">
      <alignment horizontal="center" vertical="center" wrapText="1"/>
    </xf>
    <xf numFmtId="0" fontId="2" fillId="0" borderId="22" xfId="8" applyFont="1" applyBorder="1" applyAlignment="1">
      <alignment horizontal="center" vertical="center"/>
    </xf>
    <xf numFmtId="0" fontId="2" fillId="0" borderId="21" xfId="8" applyFont="1" applyBorder="1" applyAlignment="1">
      <alignment horizontal="center" vertical="center"/>
    </xf>
    <xf numFmtId="4" fontId="4" fillId="2" borderId="45" xfId="8" applyNumberFormat="1" applyFont="1" applyFill="1" applyBorder="1" applyAlignment="1">
      <alignment horizontal="center" vertical="center" wrapText="1"/>
    </xf>
    <xf numFmtId="4" fontId="4" fillId="2" borderId="8" xfId="8" applyNumberFormat="1" applyFont="1" applyFill="1" applyBorder="1" applyAlignment="1">
      <alignment horizontal="center" vertical="center" wrapText="1"/>
    </xf>
    <xf numFmtId="4" fontId="4" fillId="2" borderId="31" xfId="8" applyNumberFormat="1" applyFont="1" applyFill="1" applyBorder="1" applyAlignment="1">
      <alignment horizontal="center" vertical="center" wrapText="1"/>
    </xf>
    <xf numFmtId="4" fontId="4" fillId="2" borderId="7" xfId="8" applyNumberFormat="1" applyFont="1" applyFill="1" applyBorder="1" applyAlignment="1">
      <alignment horizontal="center" vertical="center" wrapText="1"/>
    </xf>
    <xf numFmtId="0" fontId="4" fillId="5" borderId="36" xfId="8" applyFont="1" applyFill="1" applyBorder="1" applyAlignment="1">
      <alignment horizontal="left" vertical="center"/>
    </xf>
    <xf numFmtId="0" fontId="4" fillId="5" borderId="34" xfId="8" applyFont="1" applyFill="1" applyBorder="1" applyAlignment="1">
      <alignment horizontal="right" vertical="center"/>
    </xf>
    <xf numFmtId="0" fontId="4" fillId="5" borderId="33" xfId="8" applyFont="1" applyFill="1" applyBorder="1" applyAlignment="1">
      <alignment horizontal="right" vertical="center"/>
    </xf>
    <xf numFmtId="0" fontId="4" fillId="5" borderId="32" xfId="8" applyFont="1" applyFill="1" applyBorder="1" applyAlignment="1">
      <alignment horizontal="right" vertical="center"/>
    </xf>
    <xf numFmtId="0" fontId="2" fillId="3" borderId="13" xfId="2" applyFont="1" applyFill="1" applyBorder="1" applyAlignment="1">
      <alignment horizontal="justify" vertical="center" wrapText="1"/>
    </xf>
    <xf numFmtId="0" fontId="10" fillId="0" borderId="0" xfId="4" applyFont="1" applyAlignment="1">
      <alignment horizontal="left"/>
    </xf>
    <xf numFmtId="0" fontId="2" fillId="0" borderId="52" xfId="2" applyFont="1" applyBorder="1" applyAlignment="1">
      <alignment horizontal="center"/>
    </xf>
    <xf numFmtId="0" fontId="2" fillId="0" borderId="51" xfId="2" applyFont="1" applyBorder="1" applyAlignment="1">
      <alignment horizontal="center"/>
    </xf>
    <xf numFmtId="0" fontId="2" fillId="0" borderId="50" xfId="2" applyFont="1" applyBorder="1" applyAlignment="1">
      <alignment horizontal="center"/>
    </xf>
    <xf numFmtId="0" fontId="4" fillId="0" borderId="37" xfId="5" applyFont="1" applyBorder="1" applyAlignment="1">
      <alignment horizontal="center"/>
    </xf>
    <xf numFmtId="0" fontId="4" fillId="0" borderId="36" xfId="5" applyFont="1" applyBorder="1" applyAlignment="1">
      <alignment horizontal="center"/>
    </xf>
    <xf numFmtId="0" fontId="4" fillId="0" borderId="35" xfId="5" applyFont="1" applyBorder="1" applyAlignment="1">
      <alignment horizontal="center"/>
    </xf>
    <xf numFmtId="0" fontId="4" fillId="0" borderId="15" xfId="5" applyFont="1" applyBorder="1" applyAlignment="1">
      <alignment horizontal="center"/>
    </xf>
    <xf numFmtId="0" fontId="4" fillId="0" borderId="0" xfId="5" applyFont="1" applyAlignment="1">
      <alignment horizontal="center"/>
    </xf>
    <xf numFmtId="0" fontId="4" fillId="0" borderId="49" xfId="5" applyFont="1" applyBorder="1" applyAlignment="1">
      <alignment horizontal="center"/>
    </xf>
  </cellXfs>
  <cellStyles count="15">
    <cellStyle name="Comma" xfId="3" xr:uid="{705F7E95-277D-488E-8B17-6E2152F790D3}"/>
    <cellStyle name="Millares 2" xfId="14" xr:uid="{49EDF4E0-6AEC-406E-A950-9820C3EB1B49}"/>
    <cellStyle name="Millares_FORMULARIO 4 - M-OFERENTE PPTA ECONOMICA" xfId="7" xr:uid="{0A68A63A-D375-4836-B44B-64596F1E4D51}"/>
    <cellStyle name="Moneda 2" xfId="13" xr:uid="{CDFD0954-9C3E-40B8-AFAC-1ACA436AF688}"/>
    <cellStyle name="Moneda 2 2 2 2 2" xfId="9" xr:uid="{A08164FD-B5BE-42C9-AC39-29C1EC148A9A}"/>
    <cellStyle name="Normal" xfId="0" builtinId="0"/>
    <cellStyle name="Normal 2 10 3" xfId="11" xr:uid="{48E57D0A-D19A-4147-BB86-1EF89D112F3E}"/>
    <cellStyle name="Normal 2 2" xfId="8" xr:uid="{B8CCF4FA-73A0-4F75-987A-5FC56E9BD210}"/>
    <cellStyle name="Normal 3" xfId="2" xr:uid="{CB96A5EB-BECF-4C44-9643-B734645D5EEE}"/>
    <cellStyle name="Normal 3 11" xfId="5" xr:uid="{B61A0246-FB21-4CF7-8779-C7321B879B79}"/>
    <cellStyle name="Normal 3 2" xfId="4" xr:uid="{D7297542-094B-43B3-989A-C2FF291514A2}"/>
    <cellStyle name="Normal 3 2 2" xfId="10" xr:uid="{A5D5BD29-FFAA-4D5C-B6C3-ACB426637E6A}"/>
    <cellStyle name="Normal_PTO OFICIAL PREPLIEGO (CORREGIDO) 2" xfId="12" xr:uid="{52778E14-BF45-4B45-B569-2ED9F6096CDC}"/>
    <cellStyle name="Percent" xfId="6" xr:uid="{56C6499A-E1EA-4A99-9814-33CF5F5938D3}"/>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6</xdr:col>
      <xdr:colOff>1838325</xdr:colOff>
      <xdr:row>70</xdr:row>
      <xdr:rowOff>171450</xdr:rowOff>
    </xdr:from>
    <xdr:ext cx="1549400" cy="1016000"/>
    <xdr:pic>
      <xdr:nvPicPr>
        <xdr:cNvPr id="2" name="Imagen 1" descr="G:\Mi unidad\documentos oficina\OFICINA\documentos LACIDES\firma LACIDES BEST.jpg">
          <a:extLst>
            <a:ext uri="{FF2B5EF4-FFF2-40B4-BE49-F238E27FC236}">
              <a16:creationId xmlns:a16="http://schemas.microsoft.com/office/drawing/2014/main" id="{1882C436-B6FE-43EA-A1E5-292972ADA568}"/>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l="11636" t="16364" r="18909" b="33818"/>
        <a:stretch>
          <a:fillRect/>
        </a:stretch>
      </xdr:blipFill>
      <xdr:spPr bwMode="auto">
        <a:xfrm>
          <a:off x="5334000" y="11496675"/>
          <a:ext cx="1549400" cy="101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E4D6D-63BE-415D-848A-9C40F3D5A73B}">
  <dimension ref="B1:R75"/>
  <sheetViews>
    <sheetView showGridLines="0" tabSelected="1" topLeftCell="A57" zoomScaleNormal="100" zoomScaleSheetLayoutView="100" zoomScalePageLayoutView="145" workbookViewId="0">
      <selection activeCell="C11" sqref="C11:K73"/>
    </sheetView>
  </sheetViews>
  <sheetFormatPr baseColWidth="10" defaultColWidth="11.42578125" defaultRowHeight="14.25" x14ac:dyDescent="0.2"/>
  <cols>
    <col min="1" max="2" width="2.85546875" style="1" customWidth="1"/>
    <col min="3" max="3" width="11.140625" style="1" customWidth="1"/>
    <col min="4" max="4" width="22.42578125" style="1" customWidth="1"/>
    <col min="5" max="5" width="16.140625" style="2"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8" x14ac:dyDescent="0.2">
      <c r="B1" s="125" t="s">
        <v>106</v>
      </c>
      <c r="C1" s="125"/>
      <c r="D1" s="125"/>
      <c r="E1" s="125"/>
      <c r="F1" s="125"/>
      <c r="G1" s="125"/>
    </row>
    <row r="2" spans="2:18" x14ac:dyDescent="0.2">
      <c r="B2" s="125" t="s">
        <v>105</v>
      </c>
      <c r="C2" s="125"/>
      <c r="D2" s="125"/>
      <c r="E2" s="125"/>
    </row>
    <row r="3" spans="2:18" ht="15" thickBot="1" x14ac:dyDescent="0.25">
      <c r="C3" s="82"/>
      <c r="D3" s="81"/>
      <c r="E3" s="82"/>
      <c r="F3" s="81"/>
    </row>
    <row r="4" spans="2:18" ht="15.75" thickTop="1" thickBot="1" x14ac:dyDescent="0.25">
      <c r="B4" s="126"/>
      <c r="C4" s="127"/>
      <c r="D4" s="127"/>
      <c r="E4" s="127"/>
      <c r="F4" s="127"/>
      <c r="G4" s="127"/>
      <c r="H4" s="127"/>
      <c r="I4" s="127"/>
      <c r="J4" s="127"/>
      <c r="K4" s="127"/>
      <c r="L4" s="128"/>
    </row>
    <row r="5" spans="2:18" ht="31.5" customHeight="1" x14ac:dyDescent="0.2">
      <c r="B5" s="11"/>
      <c r="C5" s="129" t="s">
        <v>104</v>
      </c>
      <c r="D5" s="130"/>
      <c r="E5" s="130"/>
      <c r="F5" s="130"/>
      <c r="G5" s="130"/>
      <c r="H5" s="130"/>
      <c r="I5" s="130"/>
      <c r="J5" s="130"/>
      <c r="K5" s="131"/>
      <c r="L5" s="8"/>
    </row>
    <row r="6" spans="2:18" x14ac:dyDescent="0.2">
      <c r="B6" s="11"/>
      <c r="C6" s="132" t="s">
        <v>103</v>
      </c>
      <c r="D6" s="133"/>
      <c r="E6" s="133"/>
      <c r="F6" s="133"/>
      <c r="G6" s="133"/>
      <c r="H6" s="133"/>
      <c r="I6" s="133"/>
      <c r="J6" s="133"/>
      <c r="K6" s="134"/>
      <c r="L6" s="8"/>
    </row>
    <row r="7" spans="2:18" s="78" customFormat="1" x14ac:dyDescent="0.2">
      <c r="B7" s="80"/>
      <c r="C7" s="124" t="s">
        <v>102</v>
      </c>
      <c r="D7" s="124"/>
      <c r="E7" s="124"/>
      <c r="F7" s="124"/>
      <c r="G7" s="124"/>
      <c r="H7" s="124"/>
      <c r="I7" s="124"/>
      <c r="J7" s="124"/>
      <c r="K7" s="124"/>
      <c r="L7" s="79"/>
    </row>
    <row r="8" spans="2:18" ht="105.75" customHeight="1" x14ac:dyDescent="0.2">
      <c r="B8" s="11"/>
      <c r="C8" s="124"/>
      <c r="D8" s="124"/>
      <c r="E8" s="124"/>
      <c r="F8" s="124"/>
      <c r="G8" s="124"/>
      <c r="H8" s="124"/>
      <c r="I8" s="124"/>
      <c r="J8" s="124"/>
      <c r="K8" s="124"/>
      <c r="L8" s="8"/>
    </row>
    <row r="9" spans="2:18" ht="34.5" customHeight="1" x14ac:dyDescent="0.2">
      <c r="B9" s="11"/>
      <c r="C9" s="103" t="s">
        <v>101</v>
      </c>
      <c r="D9" s="104"/>
      <c r="E9" s="104"/>
      <c r="F9" s="104"/>
      <c r="G9" s="104"/>
      <c r="H9" s="104"/>
      <c r="I9" s="104"/>
      <c r="J9" s="104"/>
      <c r="K9" s="105"/>
      <c r="L9" s="8"/>
    </row>
    <row r="10" spans="2:18" ht="30" customHeight="1" thickBot="1" x14ac:dyDescent="0.25">
      <c r="B10" s="11"/>
      <c r="C10" s="106"/>
      <c r="D10" s="107"/>
      <c r="E10" s="107"/>
      <c r="F10" s="107"/>
      <c r="G10" s="107"/>
      <c r="H10" s="107"/>
      <c r="I10" s="107"/>
      <c r="J10" s="107"/>
      <c r="K10" s="108"/>
      <c r="L10" s="8"/>
    </row>
    <row r="11" spans="2:18" ht="30" customHeight="1" x14ac:dyDescent="0.2">
      <c r="B11" s="11"/>
      <c r="C11" s="109" t="s">
        <v>100</v>
      </c>
      <c r="D11" s="111" t="s">
        <v>99</v>
      </c>
      <c r="E11" s="113" t="s">
        <v>98</v>
      </c>
      <c r="F11" s="113"/>
      <c r="G11" s="109" t="s">
        <v>14</v>
      </c>
      <c r="H11" s="111" t="s">
        <v>97</v>
      </c>
      <c r="I11" s="111" t="s">
        <v>96</v>
      </c>
      <c r="J11" s="116" t="s">
        <v>95</v>
      </c>
      <c r="K11" s="118" t="s">
        <v>94</v>
      </c>
      <c r="L11" s="8"/>
    </row>
    <row r="12" spans="2:18" ht="30" customHeight="1" thickBot="1" x14ac:dyDescent="0.25">
      <c r="B12" s="11"/>
      <c r="C12" s="110"/>
      <c r="D12" s="112"/>
      <c r="E12" s="77" t="s">
        <v>93</v>
      </c>
      <c r="F12" s="77" t="s">
        <v>92</v>
      </c>
      <c r="G12" s="110"/>
      <c r="H12" s="112"/>
      <c r="I12" s="112"/>
      <c r="J12" s="117"/>
      <c r="K12" s="119"/>
      <c r="L12" s="8"/>
    </row>
    <row r="13" spans="2:18" ht="30" customHeight="1" thickBot="1" x14ac:dyDescent="0.25">
      <c r="B13" s="11"/>
      <c r="C13" s="55" t="s">
        <v>91</v>
      </c>
      <c r="D13" s="63" t="s">
        <v>67</v>
      </c>
      <c r="E13" s="63"/>
      <c r="F13" s="63"/>
      <c r="G13" s="63"/>
      <c r="H13" s="63"/>
      <c r="I13" s="63"/>
      <c r="J13" s="63"/>
      <c r="K13" s="54"/>
      <c r="L13" s="8"/>
    </row>
    <row r="14" spans="2:18" ht="45" customHeight="1" x14ac:dyDescent="0.2">
      <c r="B14" s="11"/>
      <c r="C14" s="62"/>
      <c r="D14" s="71" t="s">
        <v>90</v>
      </c>
      <c r="E14" s="71"/>
      <c r="F14" s="71"/>
      <c r="G14" s="72" t="s">
        <v>65</v>
      </c>
      <c r="H14" s="75" t="s">
        <v>24</v>
      </c>
      <c r="I14" s="46">
        <v>384.71</v>
      </c>
      <c r="J14" s="45">
        <v>5102</v>
      </c>
      <c r="K14" s="49">
        <f>ROUND(I14*J14,0)</f>
        <v>1962790</v>
      </c>
      <c r="L14" s="8"/>
      <c r="R14" s="76"/>
    </row>
    <row r="15" spans="2:18" ht="45.75" customHeight="1" x14ac:dyDescent="0.2">
      <c r="B15" s="11"/>
      <c r="C15" s="47"/>
      <c r="D15" s="71" t="s">
        <v>89</v>
      </c>
      <c r="E15" s="71"/>
      <c r="F15" s="71"/>
      <c r="G15" s="72" t="s">
        <v>63</v>
      </c>
      <c r="H15" s="75" t="s">
        <v>62</v>
      </c>
      <c r="I15" s="46">
        <v>30</v>
      </c>
      <c r="J15" s="45">
        <v>325076</v>
      </c>
      <c r="K15" s="49">
        <f t="shared" ref="K15:K16" si="0">ROUND(I15*J15,0)</f>
        <v>9752280</v>
      </c>
      <c r="L15" s="8"/>
    </row>
    <row r="16" spans="2:18" ht="78" customHeight="1" x14ac:dyDescent="0.2">
      <c r="B16" s="11"/>
      <c r="C16" s="47"/>
      <c r="D16" s="71" t="s">
        <v>88</v>
      </c>
      <c r="E16" s="71"/>
      <c r="F16" s="71"/>
      <c r="G16" s="72" t="s">
        <v>87</v>
      </c>
      <c r="H16" s="75" t="s">
        <v>35</v>
      </c>
      <c r="I16" s="46">
        <v>16</v>
      </c>
      <c r="J16" s="45">
        <v>206885</v>
      </c>
      <c r="K16" s="49">
        <f t="shared" si="0"/>
        <v>3310160</v>
      </c>
      <c r="L16" s="8"/>
    </row>
    <row r="17" spans="2:12" ht="30" customHeight="1" thickBot="1" x14ac:dyDescent="0.25">
      <c r="B17" s="11"/>
      <c r="C17" s="61" t="s">
        <v>23</v>
      </c>
      <c r="D17" s="73"/>
      <c r="E17" s="73"/>
      <c r="F17" s="73"/>
      <c r="G17" s="74"/>
      <c r="H17" s="73"/>
      <c r="I17" s="46"/>
      <c r="J17" s="57"/>
      <c r="K17" s="56">
        <f>+SUM(K14:K16)</f>
        <v>15025230</v>
      </c>
      <c r="L17" s="8"/>
    </row>
    <row r="18" spans="2:12" ht="30" customHeight="1" thickBot="1" x14ac:dyDescent="0.25">
      <c r="B18" s="11"/>
      <c r="C18" s="55" t="s">
        <v>86</v>
      </c>
      <c r="D18" s="63" t="s">
        <v>51</v>
      </c>
      <c r="E18" s="63"/>
      <c r="F18" s="63"/>
      <c r="G18" s="63"/>
      <c r="H18" s="63"/>
      <c r="I18" s="63"/>
      <c r="J18" s="63"/>
      <c r="K18" s="54"/>
      <c r="L18" s="8"/>
    </row>
    <row r="19" spans="2:12" ht="93.75" customHeight="1" x14ac:dyDescent="0.2">
      <c r="B19" s="11"/>
      <c r="C19" s="62"/>
      <c r="D19" s="71" t="s">
        <v>85</v>
      </c>
      <c r="E19" s="71"/>
      <c r="F19" s="71"/>
      <c r="G19" s="72" t="s">
        <v>84</v>
      </c>
      <c r="H19" s="71" t="s">
        <v>24</v>
      </c>
      <c r="I19" s="46">
        <v>384.71</v>
      </c>
      <c r="J19" s="45">
        <v>37156</v>
      </c>
      <c r="K19" s="49">
        <f>ROUND(I19*J19,0)</f>
        <v>14294285</v>
      </c>
      <c r="L19" s="8"/>
    </row>
    <row r="20" spans="2:12" ht="67.5" customHeight="1" x14ac:dyDescent="0.2">
      <c r="B20" s="11"/>
      <c r="C20" s="62"/>
      <c r="D20" s="71" t="s">
        <v>83</v>
      </c>
      <c r="E20" s="71"/>
      <c r="F20" s="71"/>
      <c r="G20" s="72" t="s">
        <v>82</v>
      </c>
      <c r="H20" s="71" t="s">
        <v>35</v>
      </c>
      <c r="I20" s="46">
        <v>40</v>
      </c>
      <c r="J20" s="45">
        <v>24697</v>
      </c>
      <c r="K20" s="49">
        <f t="shared" ref="K20:K24" si="1">ROUND(I20*J20,0)</f>
        <v>987880</v>
      </c>
      <c r="L20" s="8"/>
    </row>
    <row r="21" spans="2:12" ht="42" customHeight="1" x14ac:dyDescent="0.2">
      <c r="B21" s="11"/>
      <c r="C21" s="62"/>
      <c r="D21" s="71" t="s">
        <v>81</v>
      </c>
      <c r="E21" s="71"/>
      <c r="F21" s="71"/>
      <c r="G21" s="72" t="s">
        <v>80</v>
      </c>
      <c r="H21" s="71" t="s">
        <v>24</v>
      </c>
      <c r="I21" s="46">
        <v>38.47</v>
      </c>
      <c r="J21" s="45">
        <v>63060</v>
      </c>
      <c r="K21" s="49">
        <f t="shared" si="1"/>
        <v>2425918</v>
      </c>
      <c r="L21" s="8"/>
    </row>
    <row r="22" spans="2:12" ht="30" customHeight="1" x14ac:dyDescent="0.2">
      <c r="B22" s="11"/>
      <c r="C22" s="62"/>
      <c r="D22" s="71" t="s">
        <v>79</v>
      </c>
      <c r="E22" s="71"/>
      <c r="F22" s="71"/>
      <c r="G22" s="72" t="s">
        <v>78</v>
      </c>
      <c r="H22" s="71" t="s">
        <v>24</v>
      </c>
      <c r="I22" s="46">
        <v>384.71</v>
      </c>
      <c r="J22" s="45">
        <v>82775</v>
      </c>
      <c r="K22" s="49">
        <f t="shared" si="1"/>
        <v>31844370</v>
      </c>
      <c r="L22" s="8"/>
    </row>
    <row r="23" spans="2:12" ht="30" customHeight="1" x14ac:dyDescent="0.2">
      <c r="B23" s="11"/>
      <c r="C23" s="62"/>
      <c r="D23" s="71" t="s">
        <v>77</v>
      </c>
      <c r="E23" s="71"/>
      <c r="F23" s="71"/>
      <c r="G23" s="72" t="s">
        <v>76</v>
      </c>
      <c r="H23" s="71" t="s">
        <v>62</v>
      </c>
      <c r="I23" s="46">
        <v>11</v>
      </c>
      <c r="J23" s="45">
        <v>38176</v>
      </c>
      <c r="K23" s="49">
        <f t="shared" si="1"/>
        <v>419936</v>
      </c>
      <c r="L23" s="8"/>
    </row>
    <row r="24" spans="2:12" ht="37.5" customHeight="1" x14ac:dyDescent="0.2">
      <c r="B24" s="11"/>
      <c r="C24" s="62"/>
      <c r="D24" s="71" t="s">
        <v>75</v>
      </c>
      <c r="E24" s="71"/>
      <c r="F24" s="71"/>
      <c r="G24" s="72" t="s">
        <v>74</v>
      </c>
      <c r="H24" s="71" t="s">
        <v>35</v>
      </c>
      <c r="I24" s="46">
        <v>95</v>
      </c>
      <c r="J24" s="45">
        <v>67403</v>
      </c>
      <c r="K24" s="49">
        <f t="shared" si="1"/>
        <v>6403285</v>
      </c>
      <c r="L24" s="8"/>
    </row>
    <row r="25" spans="2:12" ht="30" customHeight="1" thickBot="1" x14ac:dyDescent="0.25">
      <c r="B25" s="11"/>
      <c r="C25" s="61" t="s">
        <v>23</v>
      </c>
      <c r="D25" s="69"/>
      <c r="E25" s="70"/>
      <c r="F25" s="69"/>
      <c r="G25" s="69"/>
      <c r="H25" s="69"/>
      <c r="I25" s="46"/>
      <c r="J25" s="69"/>
      <c r="K25" s="56">
        <f>+SUM(K19:K24)</f>
        <v>56375674</v>
      </c>
      <c r="L25" s="8"/>
    </row>
    <row r="26" spans="2:12" ht="30" customHeight="1" thickBot="1" x14ac:dyDescent="0.25">
      <c r="B26" s="11"/>
      <c r="C26" s="55" t="s">
        <v>73</v>
      </c>
      <c r="D26" s="63" t="s">
        <v>72</v>
      </c>
      <c r="E26" s="63"/>
      <c r="F26" s="63"/>
      <c r="G26" s="63"/>
      <c r="H26" s="63"/>
      <c r="I26" s="63"/>
      <c r="J26" s="63"/>
      <c r="K26" s="54"/>
      <c r="L26" s="8"/>
    </row>
    <row r="27" spans="2:12" ht="30" customHeight="1" x14ac:dyDescent="0.2">
      <c r="B27" s="11"/>
      <c r="C27" s="62"/>
      <c r="D27" s="47" t="s">
        <v>71</v>
      </c>
      <c r="E27" s="47"/>
      <c r="F27" s="47"/>
      <c r="G27" s="48" t="s">
        <v>25</v>
      </c>
      <c r="H27" s="47" t="s">
        <v>24</v>
      </c>
      <c r="I27" s="46">
        <v>384.71</v>
      </c>
      <c r="J27" s="45">
        <v>4848</v>
      </c>
      <c r="K27" s="49">
        <f>ROUND(I27*J27,0)</f>
        <v>1865074</v>
      </c>
      <c r="L27" s="8"/>
    </row>
    <row r="28" spans="2:12" ht="30" customHeight="1" thickBot="1" x14ac:dyDescent="0.25">
      <c r="B28" s="11"/>
      <c r="C28" s="68" t="s">
        <v>23</v>
      </c>
      <c r="D28" s="66"/>
      <c r="E28" s="66"/>
      <c r="F28" s="66"/>
      <c r="G28" s="67"/>
      <c r="H28" s="66"/>
      <c r="I28" s="46"/>
      <c r="J28" s="65"/>
      <c r="K28" s="64">
        <f>+K27</f>
        <v>1865074</v>
      </c>
      <c r="L28" s="8"/>
    </row>
    <row r="29" spans="2:12" ht="30" customHeight="1" thickBot="1" x14ac:dyDescent="0.25">
      <c r="B29" s="11"/>
      <c r="C29" s="55" t="s">
        <v>70</v>
      </c>
      <c r="D29" s="63" t="s">
        <v>69</v>
      </c>
      <c r="E29" s="63"/>
      <c r="F29" s="63"/>
      <c r="G29" s="63"/>
      <c r="H29" s="63"/>
      <c r="I29" s="63"/>
      <c r="J29" s="63"/>
      <c r="K29" s="54"/>
      <c r="L29" s="8"/>
    </row>
    <row r="30" spans="2:12" ht="30" customHeight="1" thickBot="1" x14ac:dyDescent="0.25">
      <c r="B30" s="11"/>
      <c r="C30" s="55" t="s">
        <v>68</v>
      </c>
      <c r="D30" s="63" t="s">
        <v>67</v>
      </c>
      <c r="E30" s="63"/>
      <c r="F30" s="63"/>
      <c r="G30" s="63"/>
      <c r="H30" s="63"/>
      <c r="I30" s="63"/>
      <c r="J30" s="63"/>
      <c r="K30" s="54"/>
      <c r="L30" s="8"/>
    </row>
    <row r="31" spans="2:12" ht="45.75" customHeight="1" x14ac:dyDescent="0.2">
      <c r="B31" s="11"/>
      <c r="C31" s="62"/>
      <c r="D31" s="47" t="s">
        <v>66</v>
      </c>
      <c r="E31" s="47"/>
      <c r="F31" s="47"/>
      <c r="G31" s="48" t="s">
        <v>65</v>
      </c>
      <c r="H31" s="47" t="s">
        <v>24</v>
      </c>
      <c r="I31" s="46">
        <v>510</v>
      </c>
      <c r="J31" s="45">
        <v>5102</v>
      </c>
      <c r="K31" s="49">
        <f>ROUND(I31*J31,0)</f>
        <v>2602020</v>
      </c>
      <c r="L31" s="8"/>
    </row>
    <row r="32" spans="2:12" ht="39.75" customHeight="1" x14ac:dyDescent="0.2">
      <c r="B32" s="11"/>
      <c r="C32" s="62"/>
      <c r="D32" s="47" t="s">
        <v>64</v>
      </c>
      <c r="E32" s="47"/>
      <c r="F32" s="47"/>
      <c r="G32" s="48" t="s">
        <v>63</v>
      </c>
      <c r="H32" s="47" t="s">
        <v>62</v>
      </c>
      <c r="I32" s="46">
        <v>39</v>
      </c>
      <c r="J32" s="45">
        <v>325076</v>
      </c>
      <c r="K32" s="49">
        <f>ROUND(I32*J32,0)</f>
        <v>12677964</v>
      </c>
      <c r="L32" s="8"/>
    </row>
    <row r="33" spans="2:12" ht="30" customHeight="1" thickBot="1" x14ac:dyDescent="0.25">
      <c r="B33" s="11"/>
      <c r="C33" s="61" t="s">
        <v>23</v>
      </c>
      <c r="D33" s="60"/>
      <c r="E33" s="60"/>
      <c r="F33" s="60"/>
      <c r="G33" s="59"/>
      <c r="H33" s="58"/>
      <c r="I33" s="46"/>
      <c r="J33" s="57"/>
      <c r="K33" s="56">
        <f>+SUM(K31:K32)</f>
        <v>15279984</v>
      </c>
      <c r="L33" s="8"/>
    </row>
    <row r="34" spans="2:12" ht="30" customHeight="1" thickBot="1" x14ac:dyDescent="0.25">
      <c r="B34" s="11"/>
      <c r="C34" s="55" t="s">
        <v>61</v>
      </c>
      <c r="D34" s="51" t="s">
        <v>60</v>
      </c>
      <c r="E34" s="51"/>
      <c r="F34" s="51"/>
      <c r="G34" s="51"/>
      <c r="H34" s="51"/>
      <c r="I34" s="51"/>
      <c r="J34" s="51"/>
      <c r="K34" s="54"/>
      <c r="L34" s="8"/>
    </row>
    <row r="35" spans="2:12" ht="49.5" customHeight="1" x14ac:dyDescent="0.2">
      <c r="B35" s="11"/>
      <c r="C35" s="53"/>
      <c r="D35" s="47" t="s">
        <v>59</v>
      </c>
      <c r="E35" s="47"/>
      <c r="F35" s="47"/>
      <c r="G35" s="48" t="s">
        <v>58</v>
      </c>
      <c r="H35" s="47" t="s">
        <v>35</v>
      </c>
      <c r="I35" s="46">
        <v>8</v>
      </c>
      <c r="J35" s="45">
        <v>17635</v>
      </c>
      <c r="K35" s="49">
        <f>ROUND(I35*J35,0)</f>
        <v>141080</v>
      </c>
      <c r="L35" s="8"/>
    </row>
    <row r="36" spans="2:12" ht="40.5" customHeight="1" x14ac:dyDescent="0.2">
      <c r="B36" s="11"/>
      <c r="C36" s="53"/>
      <c r="D36" s="47" t="s">
        <v>57</v>
      </c>
      <c r="E36" s="47"/>
      <c r="F36" s="47"/>
      <c r="G36" s="48" t="s">
        <v>56</v>
      </c>
      <c r="H36" s="47" t="s">
        <v>35</v>
      </c>
      <c r="I36" s="46">
        <v>150</v>
      </c>
      <c r="J36" s="45">
        <v>12787</v>
      </c>
      <c r="K36" s="49">
        <f t="shared" ref="K36:K38" si="2">ROUND(I36*J36,0)</f>
        <v>1918050</v>
      </c>
      <c r="L36" s="8"/>
    </row>
    <row r="37" spans="2:12" ht="47.25" customHeight="1" x14ac:dyDescent="0.2">
      <c r="B37" s="11"/>
      <c r="C37" s="53"/>
      <c r="D37" s="47" t="s">
        <v>55</v>
      </c>
      <c r="E37" s="47"/>
      <c r="F37" s="47"/>
      <c r="G37" s="48" t="s">
        <v>54</v>
      </c>
      <c r="H37" s="47" t="s">
        <v>24</v>
      </c>
      <c r="I37" s="46">
        <v>510</v>
      </c>
      <c r="J37" s="45">
        <v>28585</v>
      </c>
      <c r="K37" s="49">
        <f t="shared" si="2"/>
        <v>14578350</v>
      </c>
      <c r="L37" s="8"/>
    </row>
    <row r="38" spans="2:12" ht="64.5" customHeight="1" x14ac:dyDescent="0.2">
      <c r="B38" s="11"/>
      <c r="C38" s="53"/>
      <c r="D38" s="47" t="s">
        <v>53</v>
      </c>
      <c r="E38" s="47"/>
      <c r="F38" s="47"/>
      <c r="G38" s="48" t="s">
        <v>52</v>
      </c>
      <c r="H38" s="47" t="s">
        <v>24</v>
      </c>
      <c r="I38" s="46">
        <v>272</v>
      </c>
      <c r="J38" s="45">
        <v>31122</v>
      </c>
      <c r="K38" s="49">
        <f t="shared" si="2"/>
        <v>8465184</v>
      </c>
      <c r="L38" s="8"/>
    </row>
    <row r="39" spans="2:12" ht="30" customHeight="1" thickBot="1" x14ac:dyDescent="0.25">
      <c r="B39" s="11"/>
      <c r="C39" s="53" t="s">
        <v>23</v>
      </c>
      <c r="D39" s="47"/>
      <c r="E39" s="47"/>
      <c r="F39" s="47"/>
      <c r="G39" s="48"/>
      <c r="H39" s="47"/>
      <c r="I39" s="46"/>
      <c r="J39" s="45"/>
      <c r="K39" s="56">
        <f>+SUM(K35:K38)</f>
        <v>25102664</v>
      </c>
      <c r="L39" s="8"/>
    </row>
    <row r="40" spans="2:12" ht="30" customHeight="1" x14ac:dyDescent="0.2">
      <c r="B40" s="11"/>
      <c r="C40" s="52" t="s">
        <v>28</v>
      </c>
      <c r="D40" s="120" t="s">
        <v>51</v>
      </c>
      <c r="E40" s="120"/>
      <c r="F40" s="120"/>
      <c r="G40" s="120"/>
      <c r="H40" s="51"/>
      <c r="I40" s="51"/>
      <c r="J40" s="51"/>
      <c r="K40" s="50"/>
      <c r="L40" s="8"/>
    </row>
    <row r="41" spans="2:12" ht="58.5" customHeight="1" x14ac:dyDescent="0.2">
      <c r="B41" s="11"/>
      <c r="C41" s="47"/>
      <c r="D41" s="47" t="s">
        <v>50</v>
      </c>
      <c r="E41" s="47"/>
      <c r="F41" s="47"/>
      <c r="G41" s="48" t="s">
        <v>49</v>
      </c>
      <c r="H41" s="47" t="s">
        <v>35</v>
      </c>
      <c r="I41" s="46">
        <v>170</v>
      </c>
      <c r="J41" s="45">
        <v>37445</v>
      </c>
      <c r="K41" s="49">
        <f>ROUND(I41*J41,0)</f>
        <v>6365650</v>
      </c>
      <c r="L41" s="8"/>
    </row>
    <row r="42" spans="2:12" ht="60.75" customHeight="1" x14ac:dyDescent="0.2">
      <c r="B42" s="11"/>
      <c r="C42" s="47"/>
      <c r="D42" s="47" t="s">
        <v>48</v>
      </c>
      <c r="E42" s="47"/>
      <c r="F42" s="47"/>
      <c r="G42" s="48" t="s">
        <v>47</v>
      </c>
      <c r="H42" s="47" t="s">
        <v>46</v>
      </c>
      <c r="I42" s="46">
        <v>34</v>
      </c>
      <c r="J42" s="45">
        <v>24144</v>
      </c>
      <c r="K42" s="49">
        <f t="shared" ref="K42:K50" si="3">ROUND(I42*J42,0)</f>
        <v>820896</v>
      </c>
      <c r="L42" s="8"/>
    </row>
    <row r="43" spans="2:12" ht="54" customHeight="1" x14ac:dyDescent="0.2">
      <c r="B43" s="11"/>
      <c r="C43" s="47"/>
      <c r="D43" s="47" t="s">
        <v>45</v>
      </c>
      <c r="E43" s="47"/>
      <c r="F43" s="47"/>
      <c r="G43" s="48" t="s">
        <v>44</v>
      </c>
      <c r="H43" s="47" t="s">
        <v>35</v>
      </c>
      <c r="I43" s="46">
        <v>48</v>
      </c>
      <c r="J43" s="45">
        <v>57768</v>
      </c>
      <c r="K43" s="49">
        <f t="shared" si="3"/>
        <v>2772864</v>
      </c>
      <c r="L43" s="8"/>
    </row>
    <row r="44" spans="2:12" ht="43.5" customHeight="1" x14ac:dyDescent="0.2">
      <c r="B44" s="11"/>
      <c r="C44" s="47"/>
      <c r="D44" s="47" t="s">
        <v>43</v>
      </c>
      <c r="E44" s="47"/>
      <c r="F44" s="47"/>
      <c r="G44" s="48" t="s">
        <v>42</v>
      </c>
      <c r="H44" s="47" t="s">
        <v>35</v>
      </c>
      <c r="I44" s="46">
        <v>94</v>
      </c>
      <c r="J44" s="45">
        <v>41331</v>
      </c>
      <c r="K44" s="49">
        <f t="shared" si="3"/>
        <v>3885114</v>
      </c>
      <c r="L44" s="8"/>
    </row>
    <row r="45" spans="2:12" ht="42" customHeight="1" x14ac:dyDescent="0.2">
      <c r="B45" s="11"/>
      <c r="C45" s="47"/>
      <c r="D45" s="47" t="s">
        <v>41</v>
      </c>
      <c r="E45" s="47"/>
      <c r="F45" s="47"/>
      <c r="G45" s="48" t="s">
        <v>40</v>
      </c>
      <c r="H45" s="47" t="s">
        <v>24</v>
      </c>
      <c r="I45" s="46">
        <v>443.68</v>
      </c>
      <c r="J45" s="45">
        <v>39635</v>
      </c>
      <c r="K45" s="49">
        <f t="shared" si="3"/>
        <v>17585257</v>
      </c>
      <c r="L45" s="8"/>
    </row>
    <row r="46" spans="2:12" ht="51" customHeight="1" x14ac:dyDescent="0.2">
      <c r="B46" s="11"/>
      <c r="C46" s="47"/>
      <c r="D46" s="47" t="s">
        <v>39</v>
      </c>
      <c r="E46" s="47"/>
      <c r="F46" s="47"/>
      <c r="G46" s="48" t="s">
        <v>38</v>
      </c>
      <c r="H46" s="47" t="s">
        <v>35</v>
      </c>
      <c r="I46" s="46">
        <v>8</v>
      </c>
      <c r="J46" s="45">
        <v>52876</v>
      </c>
      <c r="K46" s="49">
        <f t="shared" si="3"/>
        <v>423008</v>
      </c>
      <c r="L46" s="8"/>
    </row>
    <row r="47" spans="2:12" ht="48" customHeight="1" x14ac:dyDescent="0.2">
      <c r="B47" s="11"/>
      <c r="C47" s="47"/>
      <c r="D47" s="47" t="s">
        <v>37</v>
      </c>
      <c r="E47" s="47"/>
      <c r="F47" s="47"/>
      <c r="G47" s="48" t="s">
        <v>36</v>
      </c>
      <c r="H47" s="47" t="s">
        <v>35</v>
      </c>
      <c r="I47" s="46">
        <v>150</v>
      </c>
      <c r="J47" s="45">
        <v>77303</v>
      </c>
      <c r="K47" s="49">
        <f t="shared" si="3"/>
        <v>11595450</v>
      </c>
      <c r="L47" s="8"/>
    </row>
    <row r="48" spans="2:12" ht="72" customHeight="1" x14ac:dyDescent="0.2">
      <c r="B48" s="11"/>
      <c r="C48" s="47"/>
      <c r="D48" s="47" t="s">
        <v>34</v>
      </c>
      <c r="E48" s="47"/>
      <c r="F48" s="47"/>
      <c r="G48" s="48" t="s">
        <v>33</v>
      </c>
      <c r="H48" s="47" t="s">
        <v>24</v>
      </c>
      <c r="I48" s="46">
        <v>16.64</v>
      </c>
      <c r="J48" s="45">
        <v>134886</v>
      </c>
      <c r="K48" s="49">
        <f t="shared" si="3"/>
        <v>2244503</v>
      </c>
      <c r="L48" s="8"/>
    </row>
    <row r="49" spans="2:12" ht="46.5" customHeight="1" x14ac:dyDescent="0.2">
      <c r="B49" s="11"/>
      <c r="C49" s="47"/>
      <c r="D49" s="47" t="s">
        <v>32</v>
      </c>
      <c r="E49" s="47"/>
      <c r="F49" s="47"/>
      <c r="G49" s="48" t="s">
        <v>31</v>
      </c>
      <c r="H49" s="47" t="s">
        <v>24</v>
      </c>
      <c r="I49" s="46">
        <v>510</v>
      </c>
      <c r="J49" s="45">
        <v>183881</v>
      </c>
      <c r="K49" s="49">
        <f t="shared" si="3"/>
        <v>93779310</v>
      </c>
      <c r="L49" s="8"/>
    </row>
    <row r="50" spans="2:12" ht="63" customHeight="1" x14ac:dyDescent="0.2">
      <c r="B50" s="11"/>
      <c r="C50" s="47"/>
      <c r="D50" s="47" t="s">
        <v>30</v>
      </c>
      <c r="E50" s="47"/>
      <c r="F50" s="47"/>
      <c r="G50" s="48" t="s">
        <v>29</v>
      </c>
      <c r="H50" s="47" t="s">
        <v>24</v>
      </c>
      <c r="I50" s="46">
        <v>272</v>
      </c>
      <c r="J50" s="45">
        <v>87929</v>
      </c>
      <c r="K50" s="49">
        <f t="shared" si="3"/>
        <v>23916688</v>
      </c>
      <c r="L50" s="8"/>
    </row>
    <row r="51" spans="2:12" ht="30" customHeight="1" thickBot="1" x14ac:dyDescent="0.25">
      <c r="B51" s="11"/>
      <c r="C51" s="47" t="s">
        <v>23</v>
      </c>
      <c r="D51" s="47"/>
      <c r="E51" s="47"/>
      <c r="F51" s="47"/>
      <c r="G51" s="48"/>
      <c r="H51" s="47"/>
      <c r="I51" s="46"/>
      <c r="J51" s="45"/>
      <c r="K51" s="56">
        <f>+SUM(K41:K50)</f>
        <v>163388740</v>
      </c>
      <c r="L51" s="8"/>
    </row>
    <row r="52" spans="2:12" ht="30" customHeight="1" x14ac:dyDescent="0.2">
      <c r="B52" s="11"/>
      <c r="C52" s="52" t="s">
        <v>28</v>
      </c>
      <c r="D52" s="120" t="s">
        <v>27</v>
      </c>
      <c r="E52" s="120"/>
      <c r="F52" s="120"/>
      <c r="G52" s="120"/>
      <c r="H52" s="51"/>
      <c r="I52" s="51"/>
      <c r="J52" s="51"/>
      <c r="K52" s="50"/>
      <c r="L52" s="8"/>
    </row>
    <row r="53" spans="2:12" ht="30" customHeight="1" x14ac:dyDescent="0.2">
      <c r="B53" s="11"/>
      <c r="C53" s="47"/>
      <c r="D53" s="47" t="s">
        <v>26</v>
      </c>
      <c r="E53" s="47"/>
      <c r="F53" s="47"/>
      <c r="G53" s="48" t="s">
        <v>25</v>
      </c>
      <c r="H53" s="47" t="s">
        <v>24</v>
      </c>
      <c r="I53" s="46">
        <v>510</v>
      </c>
      <c r="J53" s="45">
        <v>4848</v>
      </c>
      <c r="K53" s="49">
        <f>ROUND(I53*J53,0)</f>
        <v>2472480</v>
      </c>
      <c r="L53" s="8"/>
    </row>
    <row r="54" spans="2:12" ht="30" customHeight="1" thickBot="1" x14ac:dyDescent="0.25">
      <c r="B54" s="11"/>
      <c r="C54" s="47" t="s">
        <v>23</v>
      </c>
      <c r="D54" s="47"/>
      <c r="E54" s="47"/>
      <c r="F54" s="47"/>
      <c r="G54" s="48"/>
      <c r="H54" s="47"/>
      <c r="I54" s="46"/>
      <c r="J54" s="45"/>
      <c r="K54" s="56">
        <f>+K53</f>
        <v>2472480</v>
      </c>
      <c r="L54" s="8"/>
    </row>
    <row r="55" spans="2:12" ht="30" customHeight="1" thickBot="1" x14ac:dyDescent="0.25">
      <c r="B55" s="11"/>
      <c r="C55" s="121" t="s">
        <v>22</v>
      </c>
      <c r="D55" s="122"/>
      <c r="E55" s="122"/>
      <c r="F55" s="122"/>
      <c r="G55" s="122"/>
      <c r="H55" s="122"/>
      <c r="I55" s="122"/>
      <c r="J55" s="123"/>
      <c r="K55" s="26">
        <f>ROUND(+K54+K51+K39+K33+K28+K25+K17,0)</f>
        <v>279509846</v>
      </c>
      <c r="L55" s="8"/>
    </row>
    <row r="56" spans="2:12" s="14" customFormat="1" ht="15" thickBot="1" x14ac:dyDescent="0.25">
      <c r="B56" s="16"/>
      <c r="C56" s="44"/>
      <c r="D56" s="44"/>
      <c r="E56" s="44"/>
      <c r="F56" s="44"/>
      <c r="G56" s="44"/>
      <c r="H56" s="44"/>
      <c r="I56" s="44"/>
      <c r="J56" s="44"/>
      <c r="K56" s="43"/>
      <c r="L56" s="15"/>
    </row>
    <row r="57" spans="2:12" s="14" customFormat="1" ht="30" customHeight="1" x14ac:dyDescent="0.2">
      <c r="B57" s="16"/>
      <c r="C57" s="24"/>
      <c r="D57" s="25"/>
      <c r="E57" s="24"/>
      <c r="F57" s="24"/>
      <c r="G57" s="100" t="s">
        <v>21</v>
      </c>
      <c r="H57" s="101"/>
      <c r="I57" s="101"/>
      <c r="J57" s="38">
        <v>0.18</v>
      </c>
      <c r="K57" s="42">
        <f>++ROUND(K55*J57,0)</f>
        <v>50311772</v>
      </c>
      <c r="L57" s="15"/>
    </row>
    <row r="58" spans="2:12" s="14" customFormat="1" ht="30" customHeight="1" x14ac:dyDescent="0.2">
      <c r="B58" s="16"/>
      <c r="C58" s="24"/>
      <c r="D58" s="25"/>
      <c r="E58" s="24"/>
      <c r="F58" s="24"/>
      <c r="G58" s="39" t="s">
        <v>20</v>
      </c>
      <c r="H58" s="41"/>
      <c r="I58" s="40"/>
      <c r="J58" s="38">
        <v>0.02</v>
      </c>
      <c r="K58" s="37">
        <f>+ROUND(J58*K55,0)</f>
        <v>5590197</v>
      </c>
      <c r="L58" s="15"/>
    </row>
    <row r="59" spans="2:12" s="14" customFormat="1" ht="30" customHeight="1" x14ac:dyDescent="0.2">
      <c r="B59" s="16"/>
      <c r="C59" s="24"/>
      <c r="D59" s="36"/>
      <c r="E59" s="36"/>
      <c r="F59" s="36"/>
      <c r="G59" s="39" t="s">
        <v>19</v>
      </c>
      <c r="H59" s="34"/>
      <c r="I59" s="33"/>
      <c r="J59" s="38">
        <v>0.02</v>
      </c>
      <c r="K59" s="37">
        <f>+ROUND(J59*K55,0)</f>
        <v>5590197</v>
      </c>
      <c r="L59" s="15"/>
    </row>
    <row r="60" spans="2:12" s="14" customFormat="1" ht="30" customHeight="1" x14ac:dyDescent="0.2">
      <c r="B60" s="16"/>
      <c r="C60" s="24"/>
      <c r="D60" s="36"/>
      <c r="E60" s="36"/>
      <c r="F60" s="36"/>
      <c r="G60" s="39" t="s">
        <v>18</v>
      </c>
      <c r="H60" s="34"/>
      <c r="I60" s="33"/>
      <c r="J60" s="38">
        <v>0.19</v>
      </c>
      <c r="K60" s="37">
        <f>+ROUND(J60*K59,0)</f>
        <v>1062137</v>
      </c>
      <c r="L60" s="15"/>
    </row>
    <row r="61" spans="2:12" s="14" customFormat="1" ht="30" customHeight="1" thickBot="1" x14ac:dyDescent="0.25">
      <c r="B61" s="16"/>
      <c r="C61" s="24"/>
      <c r="D61" s="36"/>
      <c r="E61" s="36"/>
      <c r="F61" s="36"/>
      <c r="G61" s="35" t="s">
        <v>17</v>
      </c>
      <c r="H61" s="34"/>
      <c r="I61" s="33"/>
      <c r="J61" s="32"/>
      <c r="K61" s="31">
        <f>+K60+K55</f>
        <v>280571983</v>
      </c>
      <c r="L61" s="15"/>
    </row>
    <row r="62" spans="2:12" s="14" customFormat="1" ht="30" customHeight="1" thickBot="1" x14ac:dyDescent="0.25">
      <c r="B62" s="16"/>
      <c r="C62" s="24"/>
      <c r="D62" s="25"/>
      <c r="E62" s="24"/>
      <c r="F62" s="24"/>
      <c r="G62" s="30" t="s">
        <v>16</v>
      </c>
      <c r="H62" s="29"/>
      <c r="I62" s="28"/>
      <c r="J62" s="27"/>
      <c r="K62" s="26">
        <f>+K55+K57+K58+K59+K60</f>
        <v>342064149</v>
      </c>
      <c r="L62" s="15"/>
    </row>
    <row r="63" spans="2:12" s="14" customFormat="1" ht="15" thickBot="1" x14ac:dyDescent="0.25">
      <c r="B63" s="16"/>
      <c r="C63" s="24"/>
      <c r="D63" s="25"/>
      <c r="E63" s="25"/>
      <c r="F63" s="25"/>
      <c r="G63" s="24"/>
      <c r="H63" s="24"/>
      <c r="I63" s="23"/>
      <c r="J63" s="22"/>
      <c r="K63" s="21"/>
      <c r="L63" s="15"/>
    </row>
    <row r="64" spans="2:12" s="14" customFormat="1" x14ac:dyDescent="0.2">
      <c r="B64" s="16"/>
      <c r="C64" s="20"/>
      <c r="D64" s="114"/>
      <c r="E64" s="114"/>
      <c r="F64" s="114"/>
      <c r="G64" s="114"/>
      <c r="H64" s="114"/>
      <c r="I64" s="114"/>
      <c r="J64" s="114"/>
      <c r="K64" s="115"/>
      <c r="L64" s="19"/>
    </row>
    <row r="65" spans="2:12" s="14" customFormat="1" ht="46.5" customHeight="1" x14ac:dyDescent="0.2">
      <c r="B65" s="16"/>
      <c r="C65" s="83" t="s">
        <v>15</v>
      </c>
      <c r="D65" s="84"/>
      <c r="E65" s="84"/>
      <c r="F65" s="84"/>
      <c r="G65" s="84"/>
      <c r="H65" s="102" t="s">
        <v>14</v>
      </c>
      <c r="I65" s="102"/>
      <c r="J65" s="102"/>
      <c r="K65" s="18" t="s">
        <v>13</v>
      </c>
      <c r="L65" s="17"/>
    </row>
    <row r="66" spans="2:12" s="14" customFormat="1" ht="32.25" customHeight="1" x14ac:dyDescent="0.2">
      <c r="B66" s="16"/>
      <c r="C66" s="83" t="s">
        <v>12</v>
      </c>
      <c r="D66" s="84"/>
      <c r="E66" s="84"/>
      <c r="F66" s="84"/>
      <c r="G66" s="84"/>
      <c r="H66" s="85" t="s">
        <v>11</v>
      </c>
      <c r="I66" s="85"/>
      <c r="J66" s="13" t="s">
        <v>10</v>
      </c>
      <c r="K66" s="12">
        <v>0.18</v>
      </c>
      <c r="L66" s="17"/>
    </row>
    <row r="67" spans="2:12" s="14" customFormat="1" ht="30" customHeight="1" x14ac:dyDescent="0.2">
      <c r="B67" s="16"/>
      <c r="C67" s="83" t="s">
        <v>9</v>
      </c>
      <c r="D67" s="84"/>
      <c r="E67" s="84"/>
      <c r="F67" s="84"/>
      <c r="G67" s="84"/>
      <c r="H67" s="86" t="s">
        <v>8</v>
      </c>
      <c r="I67" s="87"/>
      <c r="J67" s="13" t="s">
        <v>7</v>
      </c>
      <c r="K67" s="12">
        <v>0.02</v>
      </c>
      <c r="L67" s="17"/>
    </row>
    <row r="68" spans="2:12" s="14" customFormat="1" ht="58.5" customHeight="1" x14ac:dyDescent="0.2">
      <c r="B68" s="16"/>
      <c r="C68" s="88"/>
      <c r="D68" s="89"/>
      <c r="E68" s="89"/>
      <c r="F68" s="89"/>
      <c r="G68" s="90"/>
      <c r="H68" s="97" t="s">
        <v>6</v>
      </c>
      <c r="I68" s="85"/>
      <c r="J68" s="13" t="s">
        <v>5</v>
      </c>
      <c r="K68" s="12">
        <v>0.02</v>
      </c>
      <c r="L68" s="15"/>
    </row>
    <row r="69" spans="2:12" s="14" customFormat="1" ht="58.5" customHeight="1" x14ac:dyDescent="0.2">
      <c r="B69" s="16"/>
      <c r="C69" s="91"/>
      <c r="D69" s="92"/>
      <c r="E69" s="92"/>
      <c r="F69" s="92"/>
      <c r="G69" s="93"/>
      <c r="H69" s="97" t="s">
        <v>4</v>
      </c>
      <c r="I69" s="85"/>
      <c r="J69" s="13" t="s">
        <v>3</v>
      </c>
      <c r="K69" s="12">
        <v>0.19</v>
      </c>
      <c r="L69" s="15"/>
    </row>
    <row r="70" spans="2:12" ht="39" customHeight="1" x14ac:dyDescent="0.2">
      <c r="B70" s="11"/>
      <c r="C70" s="91"/>
      <c r="D70" s="92"/>
      <c r="E70" s="92"/>
      <c r="F70" s="92"/>
      <c r="G70" s="93"/>
      <c r="H70" s="85" t="s">
        <v>2</v>
      </c>
      <c r="I70" s="85"/>
      <c r="J70" s="13" t="s">
        <v>1</v>
      </c>
      <c r="K70" s="12">
        <f>SUM(K66:K68)</f>
        <v>0.21999999999999997</v>
      </c>
      <c r="L70" s="8"/>
    </row>
    <row r="71" spans="2:12" ht="47.25" customHeight="1" thickBot="1" x14ac:dyDescent="0.25">
      <c r="B71" s="11"/>
      <c r="C71" s="94"/>
      <c r="D71" s="95"/>
      <c r="E71" s="95"/>
      <c r="F71" s="95"/>
      <c r="G71" s="96"/>
      <c r="H71" s="98"/>
      <c r="I71" s="98"/>
      <c r="J71" s="98"/>
      <c r="K71" s="99"/>
      <c r="L71" s="8"/>
    </row>
    <row r="72" spans="2:12" ht="47.25" customHeight="1" x14ac:dyDescent="0.2">
      <c r="B72" s="11"/>
      <c r="C72" s="9"/>
      <c r="D72" s="9"/>
      <c r="E72" s="9"/>
      <c r="F72" s="9"/>
      <c r="G72" s="9"/>
      <c r="H72" s="9"/>
      <c r="I72" s="9"/>
      <c r="J72" s="9"/>
      <c r="K72" s="9"/>
      <c r="L72" s="8"/>
    </row>
    <row r="73" spans="2:12" ht="47.25" customHeight="1" x14ac:dyDescent="0.2">
      <c r="B73" s="11"/>
      <c r="C73" s="9"/>
      <c r="D73" s="9"/>
      <c r="E73" s="9"/>
      <c r="F73" s="9"/>
      <c r="G73" s="10" t="s">
        <v>0</v>
      </c>
      <c r="H73" s="9"/>
      <c r="I73" s="9"/>
      <c r="J73" s="9"/>
      <c r="K73" s="9"/>
      <c r="L73" s="8"/>
    </row>
    <row r="74" spans="2:12" ht="15" thickBot="1" x14ac:dyDescent="0.25">
      <c r="B74" s="7"/>
      <c r="C74" s="4"/>
      <c r="D74" s="4"/>
      <c r="E74" s="6"/>
      <c r="F74" s="4"/>
      <c r="G74" s="5"/>
      <c r="H74" s="4"/>
      <c r="I74" s="4"/>
      <c r="J74" s="4"/>
      <c r="K74" s="4"/>
      <c r="L74" s="3"/>
    </row>
    <row r="75" spans="2:12" ht="15" thickTop="1" x14ac:dyDescent="0.2"/>
  </sheetData>
  <mergeCells count="32">
    <mergeCell ref="C55:J55"/>
    <mergeCell ref="C7:K8"/>
    <mergeCell ref="B1:G1"/>
    <mergeCell ref="B2:E2"/>
    <mergeCell ref="B4:L4"/>
    <mergeCell ref="C5:K5"/>
    <mergeCell ref="C6:K6"/>
    <mergeCell ref="G57:I57"/>
    <mergeCell ref="C65:G65"/>
    <mergeCell ref="H65:J65"/>
    <mergeCell ref="C9:K9"/>
    <mergeCell ref="C10:K10"/>
    <mergeCell ref="C11:C12"/>
    <mergeCell ref="D11:D12"/>
    <mergeCell ref="E11:F11"/>
    <mergeCell ref="G11:G12"/>
    <mergeCell ref="H11:H12"/>
    <mergeCell ref="I11:I12"/>
    <mergeCell ref="D64:K64"/>
    <mergeCell ref="J11:J12"/>
    <mergeCell ref="K11:K12"/>
    <mergeCell ref="D40:G40"/>
    <mergeCell ref="D52:G52"/>
    <mergeCell ref="C66:G66"/>
    <mergeCell ref="H66:I66"/>
    <mergeCell ref="C67:G67"/>
    <mergeCell ref="H67:I67"/>
    <mergeCell ref="C68:G71"/>
    <mergeCell ref="H68:I68"/>
    <mergeCell ref="H69:I69"/>
    <mergeCell ref="H70:I70"/>
    <mergeCell ref="H71:K71"/>
  </mergeCells>
  <pageMargins left="0.118110236220472" right="0.118110236220472" top="0.15748031496063" bottom="0.15748031496063" header="0.31496062992126" footer="0.31496062992126"/>
  <pageSetup scale="4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PROPUESTA ECONOMICA(Proponente)</vt:lpstr>
      <vt:lpstr>_GoBack</vt:lpstr>
      <vt:lpstr>'PROPUESTA ECONOMICA(Proponente)'!Área_de_impresión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Abraham Alvarez</dc:creator>
  <cp:lastModifiedBy>Sandra Fabiola Castro Rincón</cp:lastModifiedBy>
  <dcterms:created xsi:type="dcterms:W3CDTF">2026-04-29T10:24:53Z</dcterms:created>
  <dcterms:modified xsi:type="dcterms:W3CDTF">2026-05-13T20:46:18Z</dcterms:modified>
</cp:coreProperties>
</file>