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comments4.xml" ContentType="application/vnd.openxmlformats-officedocument.spreadsheetml.comments+xml"/>
  <Override PartName="/xl/threadedComments/threadedComment4.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apsierra\Downloads\"/>
    </mc:Choice>
  </mc:AlternateContent>
  <xr:revisionPtr revIDLastSave="0" documentId="13_ncr:1_{18222468-673C-46DD-9B0D-51FEA2BB97CF}" xr6:coauthVersionLast="47" xr6:coauthVersionMax="47" xr10:uidLastSave="{00000000-0000-0000-0000-000000000000}"/>
  <bookViews>
    <workbookView xWindow="-120" yWindow="-120" windowWidth="29040" windowHeight="15720" activeTab="3" xr2:uid="{6F12BCEF-D6A3-4DE8-A89C-EA8A974FA77C}"/>
  </bookViews>
  <sheets>
    <sheet name="LOTE 1 M F PLACA HUELLA" sheetId="1" r:id="rId1"/>
    <sheet name="LOTE 2 CONSTUCCIÓN DE MUR" sheetId="3" r:id="rId2"/>
    <sheet name="LOTE 3 FEC TRANSFORMACIÓN" sheetId="2" r:id="rId3"/>
    <sheet name="LOTE 4 HIGIENE Y MANIPULACIÓN" sheetId="4"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7" i="3" l="1"/>
  <c r="V7" i="3"/>
  <c r="W7" i="3" s="1"/>
  <c r="S7" i="3"/>
  <c r="R7" i="3"/>
  <c r="O7" i="3"/>
  <c r="N7" i="3"/>
  <c r="M8" i="4"/>
  <c r="M7" i="4"/>
  <c r="X37" i="3"/>
  <c r="X35" i="3"/>
  <c r="X34" i="3"/>
  <c r="X11" i="3"/>
  <c r="X13" i="3"/>
  <c r="X4" i="3"/>
  <c r="X5" i="3"/>
  <c r="X36" i="3"/>
  <c r="M6" i="4"/>
  <c r="M5" i="4"/>
  <c r="M4" i="4"/>
  <c r="X12" i="3"/>
  <c r="X6" i="3"/>
  <c r="V9" i="3"/>
  <c r="W9" i="3" s="1"/>
  <c r="R9" i="3"/>
  <c r="S9" i="3" s="1"/>
  <c r="X9" i="3" s="1"/>
  <c r="N9" i="3"/>
  <c r="O9" i="3" s="1"/>
  <c r="V8" i="3"/>
  <c r="W8" i="3" s="1"/>
  <c r="S8" i="3"/>
  <c r="R8" i="3"/>
  <c r="N8" i="3"/>
  <c r="O8" i="3" s="1"/>
  <c r="X10" i="3"/>
  <c r="X27" i="3"/>
  <c r="X26" i="3"/>
  <c r="X25" i="3"/>
  <c r="X24" i="3"/>
  <c r="X23" i="3"/>
  <c r="X22" i="3"/>
  <c r="X21" i="3"/>
  <c r="X20" i="3"/>
  <c r="X19" i="3"/>
  <c r="X18" i="3"/>
  <c r="X17" i="3"/>
  <c r="X16" i="3"/>
  <c r="X15" i="3"/>
  <c r="X14" i="3"/>
  <c r="X33" i="3"/>
  <c r="X32" i="3"/>
  <c r="X31" i="3"/>
  <c r="X30" i="3"/>
  <c r="X29" i="3"/>
  <c r="X28" i="3"/>
  <c r="V33" i="3"/>
  <c r="W33" i="3" s="1"/>
  <c r="R33" i="3"/>
  <c r="S33" i="3" s="1"/>
  <c r="N33" i="3"/>
  <c r="O33" i="3" s="1"/>
  <c r="V32" i="3"/>
  <c r="W32" i="3" s="1"/>
  <c r="R32" i="3"/>
  <c r="S32" i="3" s="1"/>
  <c r="N32" i="3"/>
  <c r="O32" i="3" s="1"/>
  <c r="V31" i="3"/>
  <c r="W31" i="3" s="1"/>
  <c r="R31" i="3"/>
  <c r="S31" i="3" s="1"/>
  <c r="N31" i="3"/>
  <c r="O31" i="3" s="1"/>
  <c r="V30" i="3"/>
  <c r="W30" i="3" s="1"/>
  <c r="R30" i="3"/>
  <c r="S30" i="3" s="1"/>
  <c r="N30" i="3"/>
  <c r="O30" i="3" s="1"/>
  <c r="V29" i="3"/>
  <c r="W29" i="3" s="1"/>
  <c r="R29" i="3"/>
  <c r="S29" i="3" s="1"/>
  <c r="N29" i="3"/>
  <c r="O29" i="3" s="1"/>
  <c r="V28" i="3"/>
  <c r="W28" i="3" s="1"/>
  <c r="R28" i="3"/>
  <c r="S28" i="3" s="1"/>
  <c r="N28" i="3"/>
  <c r="O28" i="3" s="1"/>
  <c r="V27" i="3"/>
  <c r="W27" i="3" s="1"/>
  <c r="R27" i="3"/>
  <c r="S27" i="3" s="1"/>
  <c r="N27" i="3"/>
  <c r="O27" i="3" s="1"/>
  <c r="V26" i="3"/>
  <c r="W26" i="3" s="1"/>
  <c r="R26" i="3"/>
  <c r="S26" i="3" s="1"/>
  <c r="N26" i="3"/>
  <c r="O26" i="3" s="1"/>
  <c r="V25" i="3"/>
  <c r="W25" i="3" s="1"/>
  <c r="R25" i="3"/>
  <c r="S25" i="3" s="1"/>
  <c r="N25" i="3"/>
  <c r="O25" i="3" s="1"/>
  <c r="V24" i="3"/>
  <c r="W24" i="3" s="1"/>
  <c r="R24" i="3"/>
  <c r="S24" i="3" s="1"/>
  <c r="N24" i="3"/>
  <c r="O24" i="3" s="1"/>
  <c r="W23" i="3"/>
  <c r="V23" i="3"/>
  <c r="S23" i="3"/>
  <c r="R23" i="3"/>
  <c r="N23" i="3"/>
  <c r="O23" i="3" s="1"/>
  <c r="V22" i="3"/>
  <c r="W22" i="3" s="1"/>
  <c r="R22" i="3"/>
  <c r="S22" i="3" s="1"/>
  <c r="N22" i="3"/>
  <c r="O22" i="3" s="1"/>
  <c r="V21" i="3"/>
  <c r="W21" i="3" s="1"/>
  <c r="R21" i="3"/>
  <c r="S21" i="3" s="1"/>
  <c r="N21" i="3"/>
  <c r="O21" i="3" s="1"/>
  <c r="V20" i="3"/>
  <c r="W20" i="3" s="1"/>
  <c r="R20" i="3"/>
  <c r="S20" i="3" s="1"/>
  <c r="N20" i="3"/>
  <c r="O20" i="3" s="1"/>
  <c r="V19" i="3"/>
  <c r="W19" i="3" s="1"/>
  <c r="R19" i="3"/>
  <c r="S19" i="3" s="1"/>
  <c r="N19" i="3"/>
  <c r="O19" i="3" s="1"/>
  <c r="V18" i="3"/>
  <c r="W18" i="3" s="1"/>
  <c r="R18" i="3"/>
  <c r="S18" i="3" s="1"/>
  <c r="N18" i="3"/>
  <c r="O18" i="3" s="1"/>
  <c r="V17" i="3"/>
  <c r="W17" i="3" s="1"/>
  <c r="R17" i="3"/>
  <c r="S17" i="3" s="1"/>
  <c r="N17" i="3"/>
  <c r="O17" i="3" s="1"/>
  <c r="V16" i="3"/>
  <c r="W16" i="3" s="1"/>
  <c r="R16" i="3"/>
  <c r="S16" i="3" s="1"/>
  <c r="N16" i="3"/>
  <c r="O16" i="3" s="1"/>
  <c r="V15" i="3"/>
  <c r="W15" i="3" s="1"/>
  <c r="R15" i="3"/>
  <c r="S15" i="3" s="1"/>
  <c r="N15" i="3"/>
  <c r="O15" i="3" s="1"/>
  <c r="V14" i="3"/>
  <c r="W14" i="3" s="1"/>
  <c r="R14" i="3"/>
  <c r="S14" i="3" s="1"/>
  <c r="N14" i="3"/>
  <c r="O14" i="3" s="1"/>
  <c r="V12" i="3"/>
  <c r="W12" i="3" s="1"/>
  <c r="R12" i="3"/>
  <c r="S12" i="3" s="1"/>
  <c r="N12" i="3"/>
  <c r="O12" i="3" s="1"/>
  <c r="V10" i="3"/>
  <c r="W10" i="3" s="1"/>
  <c r="R10" i="3"/>
  <c r="S10" i="3" s="1"/>
  <c r="N10" i="3"/>
  <c r="O10" i="3" s="1"/>
  <c r="V6" i="3"/>
  <c r="W6" i="3" s="1"/>
  <c r="R6" i="3"/>
  <c r="S6" i="3" s="1"/>
  <c r="O6" i="3"/>
  <c r="N6" i="3"/>
  <c r="I23" i="3"/>
  <c r="J23" i="3" s="1"/>
  <c r="J12" i="3"/>
  <c r="I5" i="3"/>
  <c r="J5" i="3" s="1"/>
  <c r="I6" i="3"/>
  <c r="J6" i="3" s="1"/>
  <c r="I7" i="3"/>
  <c r="J7" i="3" s="1"/>
  <c r="I8" i="3"/>
  <c r="J8" i="3" s="1"/>
  <c r="I9" i="3"/>
  <c r="J9" i="3" s="1"/>
  <c r="I10" i="3"/>
  <c r="J10" i="3" s="1"/>
  <c r="I11" i="3"/>
  <c r="J11" i="3" s="1"/>
  <c r="I12" i="3"/>
  <c r="I13" i="3"/>
  <c r="J13" i="3" s="1"/>
  <c r="I14" i="3"/>
  <c r="J14" i="3" s="1"/>
  <c r="I15" i="3"/>
  <c r="J15" i="3" s="1"/>
  <c r="I16" i="3"/>
  <c r="J16" i="3" s="1"/>
  <c r="I17" i="3"/>
  <c r="J17" i="3" s="1"/>
  <c r="I18" i="3"/>
  <c r="J18" i="3" s="1"/>
  <c r="I19" i="3"/>
  <c r="J19" i="3" s="1"/>
  <c r="I20" i="3"/>
  <c r="J20" i="3" s="1"/>
  <c r="I21" i="3"/>
  <c r="J21" i="3" s="1"/>
  <c r="I22" i="3"/>
  <c r="J22" i="3" s="1"/>
  <c r="I24" i="3"/>
  <c r="J24" i="3" s="1"/>
  <c r="I25" i="3"/>
  <c r="J25" i="3" s="1"/>
  <c r="I26" i="3"/>
  <c r="J26" i="3" s="1"/>
  <c r="I27" i="3"/>
  <c r="J27" i="3" s="1"/>
  <c r="I28" i="3"/>
  <c r="J28" i="3" s="1"/>
  <c r="I29" i="3"/>
  <c r="J29" i="3" s="1"/>
  <c r="I30" i="3"/>
  <c r="J30" i="3" s="1"/>
  <c r="I31" i="3"/>
  <c r="J31" i="3" s="1"/>
  <c r="I32" i="3"/>
  <c r="J32" i="3" s="1"/>
  <c r="I33" i="3"/>
  <c r="J33" i="3" s="1"/>
  <c r="I34" i="3"/>
  <c r="J34" i="3" s="1"/>
  <c r="I35" i="3"/>
  <c r="J35" i="3" s="1"/>
  <c r="I36" i="3"/>
  <c r="J36" i="3" s="1"/>
  <c r="I37" i="3"/>
  <c r="J37" i="3" s="1"/>
  <c r="I4" i="3"/>
  <c r="J4" i="3" s="1"/>
  <c r="I14" i="2"/>
  <c r="S33" i="1"/>
  <c r="S31" i="1"/>
  <c r="S23" i="1"/>
  <c r="S21" i="1"/>
  <c r="S18" i="1"/>
  <c r="S15" i="1"/>
  <c r="S14" i="1"/>
  <c r="S13" i="1"/>
  <c r="S11" i="1"/>
  <c r="S6" i="1"/>
  <c r="S5" i="1"/>
  <c r="S7" i="1"/>
  <c r="S8" i="1"/>
  <c r="S9" i="1"/>
  <c r="S10" i="1"/>
  <c r="S12" i="1"/>
  <c r="S16" i="1"/>
  <c r="S17" i="1"/>
  <c r="S19" i="1"/>
  <c r="S20" i="1"/>
  <c r="S22" i="1"/>
  <c r="S24" i="1"/>
  <c r="S25" i="1"/>
  <c r="S26" i="1"/>
  <c r="S27" i="1"/>
  <c r="S28" i="1"/>
  <c r="S29" i="1"/>
  <c r="S30" i="1"/>
  <c r="S32" i="1"/>
  <c r="S4" i="1"/>
  <c r="R5" i="1"/>
  <c r="R6" i="1"/>
  <c r="R7" i="1"/>
  <c r="R8" i="1"/>
  <c r="R9" i="1"/>
  <c r="R10" i="1"/>
  <c r="R11" i="1"/>
  <c r="R12" i="1"/>
  <c r="R13" i="1"/>
  <c r="R14" i="1"/>
  <c r="R15" i="1"/>
  <c r="R16" i="1"/>
  <c r="R17" i="1"/>
  <c r="R18" i="1"/>
  <c r="R19" i="1"/>
  <c r="R20" i="1"/>
  <c r="R21" i="1"/>
  <c r="R22" i="1"/>
  <c r="R23" i="1"/>
  <c r="R24" i="1"/>
  <c r="R25" i="1"/>
  <c r="R26" i="1"/>
  <c r="R27" i="1"/>
  <c r="R28" i="1"/>
  <c r="R29" i="1"/>
  <c r="R30" i="1"/>
  <c r="R31" i="1"/>
  <c r="R32" i="1"/>
  <c r="Q5" i="1"/>
  <c r="Q6" i="1"/>
  <c r="Q7" i="1"/>
  <c r="Q8" i="1"/>
  <c r="Q9" i="1"/>
  <c r="Q10" i="1"/>
  <c r="Q11" i="1"/>
  <c r="Q12" i="1"/>
  <c r="Q13" i="1"/>
  <c r="Q14" i="1"/>
  <c r="Q15" i="1"/>
  <c r="Q16" i="1"/>
  <c r="Q17" i="1"/>
  <c r="Q18" i="1"/>
  <c r="Q19" i="1"/>
  <c r="Q20" i="1"/>
  <c r="Q21" i="1"/>
  <c r="Q22" i="1"/>
  <c r="Q23" i="1"/>
  <c r="Q24" i="1"/>
  <c r="Q25" i="1"/>
  <c r="Q26" i="1"/>
  <c r="Q27" i="1"/>
  <c r="Q28" i="1"/>
  <c r="Q29" i="1"/>
  <c r="Q30" i="1"/>
  <c r="Q31" i="1"/>
  <c r="Q32" i="1"/>
  <c r="R4" i="1"/>
  <c r="Q4" i="1"/>
  <c r="N5" i="1"/>
  <c r="N6" i="1"/>
  <c r="N7" i="1"/>
  <c r="N8" i="1"/>
  <c r="N9" i="1"/>
  <c r="N10" i="1"/>
  <c r="N11" i="1"/>
  <c r="N12" i="1"/>
  <c r="N13" i="1"/>
  <c r="N14" i="1"/>
  <c r="N15" i="1"/>
  <c r="N16" i="1"/>
  <c r="N17" i="1"/>
  <c r="N18" i="1"/>
  <c r="N19" i="1"/>
  <c r="N20" i="1"/>
  <c r="N21" i="1"/>
  <c r="N22" i="1"/>
  <c r="N23" i="1"/>
  <c r="N24" i="1"/>
  <c r="N25" i="1"/>
  <c r="N26" i="1"/>
  <c r="N27" i="1"/>
  <c r="N28" i="1"/>
  <c r="N29" i="1"/>
  <c r="N30" i="1"/>
  <c r="N31" i="1"/>
  <c r="N32" i="1"/>
  <c r="M5" i="1"/>
  <c r="M6" i="1"/>
  <c r="M7" i="1"/>
  <c r="M8" i="1"/>
  <c r="M9" i="1"/>
  <c r="M10" i="1"/>
  <c r="M11" i="1"/>
  <c r="M12" i="1"/>
  <c r="M13" i="1"/>
  <c r="M14" i="1"/>
  <c r="M15" i="1"/>
  <c r="M16" i="1"/>
  <c r="M17" i="1"/>
  <c r="M18" i="1"/>
  <c r="M19" i="1"/>
  <c r="M20" i="1"/>
  <c r="M21" i="1"/>
  <c r="M22" i="1"/>
  <c r="M23" i="1"/>
  <c r="M24" i="1"/>
  <c r="M25" i="1"/>
  <c r="M26" i="1"/>
  <c r="M27" i="1"/>
  <c r="M28" i="1"/>
  <c r="M29" i="1"/>
  <c r="M30" i="1"/>
  <c r="M31" i="1"/>
  <c r="M32" i="1"/>
  <c r="M4" i="1"/>
  <c r="N4" i="1" s="1"/>
  <c r="I5" i="2"/>
  <c r="I6" i="2"/>
  <c r="I7" i="2"/>
  <c r="I8" i="2"/>
  <c r="I9" i="2"/>
  <c r="I10" i="2"/>
  <c r="I11" i="2"/>
  <c r="I12" i="2"/>
  <c r="I13" i="2"/>
  <c r="I4" i="2"/>
  <c r="I5" i="1"/>
  <c r="J5" i="1" s="1"/>
  <c r="I6" i="1"/>
  <c r="J6" i="1" s="1"/>
  <c r="I7" i="1"/>
  <c r="J7" i="1" s="1"/>
  <c r="I8" i="1"/>
  <c r="J8" i="1" s="1"/>
  <c r="I9" i="1"/>
  <c r="J9" i="1" s="1"/>
  <c r="I10" i="1"/>
  <c r="J10" i="1" s="1"/>
  <c r="I11" i="1"/>
  <c r="J11" i="1" s="1"/>
  <c r="I12" i="1"/>
  <c r="J12" i="1" s="1"/>
  <c r="I13" i="1"/>
  <c r="J13" i="1" s="1"/>
  <c r="I14" i="1"/>
  <c r="J14" i="1" s="1"/>
  <c r="I15" i="1"/>
  <c r="J15" i="1" s="1"/>
  <c r="I16" i="1"/>
  <c r="J16" i="1" s="1"/>
  <c r="I17" i="1"/>
  <c r="J17" i="1" s="1"/>
  <c r="I18" i="1"/>
  <c r="J18" i="1" s="1"/>
  <c r="I19" i="1"/>
  <c r="J19" i="1" s="1"/>
  <c r="I20" i="1"/>
  <c r="J20" i="1" s="1"/>
  <c r="I21" i="1"/>
  <c r="J21" i="1" s="1"/>
  <c r="I22" i="1"/>
  <c r="J22" i="1" s="1"/>
  <c r="I23" i="1"/>
  <c r="J23" i="1" s="1"/>
  <c r="I24" i="1"/>
  <c r="J24" i="1" s="1"/>
  <c r="I25" i="1"/>
  <c r="J25" i="1" s="1"/>
  <c r="I26" i="1"/>
  <c r="J26" i="1" s="1"/>
  <c r="I27" i="1"/>
  <c r="J27" i="1" s="1"/>
  <c r="I28" i="1"/>
  <c r="J28" i="1" s="1"/>
  <c r="I29" i="1"/>
  <c r="J29" i="1" s="1"/>
  <c r="I30" i="1"/>
  <c r="J30" i="1" s="1"/>
  <c r="I31" i="1"/>
  <c r="J31" i="1" s="1"/>
  <c r="I32" i="1"/>
  <c r="J32" i="1" s="1"/>
  <c r="I4" i="1"/>
  <c r="J4" i="1" s="1"/>
  <c r="X8"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tc={B9DFC697-FBC0-4E07-9AE0-1AFA2E185D5A}</author>
  </authors>
  <commentList>
    <comment ref="A1" authorId="0" shapeId="0" xr:uid="{B9DFC697-FBC0-4E07-9AE0-1AFA2E185D5A}">
      <text>
        <t>[Comentario encadenado]
Su versión de Excel le permite leer este comentario encadenado; sin embargo, las ediciones que se apliquen se quitarán si el archivo se abre en una versión más reciente de Excel. Más información: https://go.microsoft.com/fwlink/?linkid=870924
Comentario:
    Corregir el nombre del estudio de mercado, y de las cotizaciones, no se supone que seria 2 estduios de mercado por ser 2 lotes?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tc={CB1CD28D-5E96-446A-8414-4DAB7E31C8DF}</author>
  </authors>
  <commentList>
    <comment ref="A1" authorId="0" shapeId="0" xr:uid="{CB1CD28D-5E96-446A-8414-4DAB7E31C8DF}">
      <text>
        <t>[Comentario encadenado]
Su versión de Excel le permite leer este comentario encadenado; sin embargo, las ediciones que se apliquen se quitarán si el archivo se abre en una versión más reciente de Excel. Más información: https://go.microsoft.com/fwlink/?linkid=870924
Comentario:
    Corregir el nombre del estudio de mercado, y de las cotizaciones, no se supone que seria 2 estduios de mercado por ser 2 lotes?</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tc={6A717F9D-1AAC-432E-875E-6F428F987F5B}</author>
  </authors>
  <commentList>
    <comment ref="A1" authorId="0" shapeId="0" xr:uid="{6A717F9D-1AAC-432E-875E-6F428F987F5B}">
      <text>
        <t>[Comentario encadenado]
Su versión de Excel le permite leer este comentario encadenado; sin embargo, las ediciones que se apliquen se quitarán si el archivo se abre en una versión más reciente de Excel. Más información: https://go.microsoft.com/fwlink/?linkid=870924
Comentario:
    Corregir el nombre del estudio de mercado, y de las cotizaciones, no se supone que seria 2 estduios de mercado por ser 2 lotes?</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tc={B880231E-F053-473D-86F1-7F8D69125BCC}</author>
  </authors>
  <commentList>
    <comment ref="A1" authorId="0" shapeId="0" xr:uid="{B880231E-F053-473D-86F1-7F8D69125BCC}">
      <text>
        <t>[Comentario encadenado]
Su versión de Excel le permite leer este comentario encadenado; sin embargo, las ediciones que se apliquen se quitarán si el archivo se abre en una versión más reciente de Excel. Más información: https://go.microsoft.com/fwlink/?linkid=870924
Comentario:
    Corregir el nombre del estudio de mercado, y de las cotizaciones, no se supone que seria 2 estduios de mercado por ser 2 lotes?</t>
      </text>
    </comment>
  </commentList>
</comments>
</file>

<file path=xl/sharedStrings.xml><?xml version="1.0" encoding="utf-8"?>
<sst xmlns="http://schemas.openxmlformats.org/spreadsheetml/2006/main" count="322" uniqueCount="170">
  <si>
    <t xml:space="preserve"> ESTUDIO DE MERCADO PLACA HUELLA</t>
  </si>
  <si>
    <t>ITEM</t>
  </si>
  <si>
    <t>CODIGO Clasificador de Bienes y Servicios de UNSPSC</t>
  </si>
  <si>
    <t>CANTIDAD</t>
  </si>
  <si>
    <t>UNIDAD DE MEDIDA</t>
  </si>
  <si>
    <t>NOMBRE DEL ELEMENTO DE  CONSUMO Y/O DEVOLUTIVOS</t>
  </si>
  <si>
    <t>DENOMINACION Y/O DESCRIPCION TECNICA DEL BIEN O SERVICIO</t>
  </si>
  <si>
    <t xml:space="preserve">COTIZACION 1: DISTRIBUIDORA JOMPI </t>
  </si>
  <si>
    <t>COTIZACIÓN 2: CONSTRUCEM FERRETERIAS</t>
  </si>
  <si>
    <t>COTIZACIÓN 3: GRUPO EMPRESARIAL E INDUSTRIAL DEL CARIBE</t>
  </si>
  <si>
    <t>PROMEDIO</t>
  </si>
  <si>
    <t xml:space="preserve">Vr. Unitario </t>
  </si>
  <si>
    <t>VALOR DEL IVA</t>
  </si>
  <si>
    <t>Valor unitario mas IVA Incluido</t>
  </si>
  <si>
    <t>% IVA</t>
  </si>
  <si>
    <t>Vr. Unitario</t>
  </si>
  <si>
    <t xml:space="preserve">VALOR DEL IVA </t>
  </si>
  <si>
    <t>M3</t>
  </si>
  <si>
    <t>Base granular para relleno con Recebo B-400</t>
  </si>
  <si>
    <t>Recebo B-400: Es un Material de relleno para estructura de vías y mejoramiento de suelo. Se usa como subbase para estructuras de trabajo liviano. El 95% de sus tamaños debe ser menor de 2”.
Especificaciones técnicas: Limpieza:
Desgaste inferior al 50%. Limite líquido: menor al 40%.
Índice de plasticidad: menor al
6%. Cantidad de arena: mayor del 25%</t>
  </si>
  <si>
    <t>BOLSA</t>
  </si>
  <si>
    <t>Cemento gris de uso general x 50 kg</t>
  </si>
  <si>
    <t>KILOS</t>
  </si>
  <si>
    <t>Alambre negro cal 18</t>
  </si>
  <si>
    <t>Alambre de acero Negro No. 18, obtenido por trefilación y con tratamiento térmico posterior de recocido para otorgarle la Alambre negro no.18 debida durabilidad para su fácil utilización posterior.
Aplicable en la industria de la construcción para el amarre en el armado del acero de refuerzo Color oscuro, maleable y fácil de cortar en segmentos Presentación en rollos, amarrados y etiquetados según su peso Norma Técnica Colombiana. NTC
115. Alambre trefilado de acero de bajo carbono, para usos generales</t>
  </si>
  <si>
    <t>Arena de rio</t>
  </si>
  <si>
    <t>Arena de rio: Arena extraída de depósitos de aluvión, cantera o rio libre de impurezas. El agregado fino deberá cumplir con los requisitos que se indican y su gradación se deberá ajustar a la indicado por la ley de las normas y especificaciones INVIAS-07. Deben estar exentos de materias nocivas, tales como arcillas, limos, materias orgánicas, etc
Norma No 174: Especificaciones de los agregados</t>
  </si>
  <si>
    <t>Triturado de 3/4"</t>
  </si>
  <si>
    <t>Triturado de 3/4": Agregado gruesopara concreto estructurales. •	Terrones de arcilla y partículas	deleznables menor al 0,25% de la masa total.
•	Material que pasa el tamiz de
75 μm menor al 1% de la masa total de la masa.
•	Cantidad	de	partículas livianas menor al 0.5%.
•	Contenido de sulfatos menor al 1,2%.
•	No debe contener trazas de materia orgánica
Debe cumplir con la norma técnica Norma Técnica Colombiana. NTC 174,  especificaciones  de  los
agregados para concreto</t>
  </si>
  <si>
    <t>Agregados Pétreos (Piedra Rajón)</t>
  </si>
  <si>
    <t>Agregados Pétreos (Piedra Rajón)
Granulometría: El material debe presentar un diámetro promedio de entre 20 cm y 30 cm.
Resistencia Mecánica: El desgaste máximo permitido según el ensayo de la Máquina de los Ángeles no debe superar el 50%.
Calidad de Finos: El índice de plasticidad del material fino acompañante debe ser menor o
igual al 6% para garantizar la estabilidad de la subbase.</t>
  </si>
  <si>
    <t>UND</t>
  </si>
  <si>
    <t xml:space="preserve">
Varilla acero de refuerzo 1/4" x 6 m</t>
  </si>
  <si>
    <t>Varilla acero de refuerzo 1/4" x 6 m Barra de acero provista de resaltes; barra destinada para usarla		como		refuerzo	en construcciones de concreto y en construcciones			relacionadas. Varilla 1/4pulg x 6 m corrugada La superficie de la barra está provista de resaltes o altorrelieves que	inhiben	el			movimiento longitudinal relativo de la barra respecto al concreto que la rodea. Las salientes o altorrelieves deben estar en conformidad con lo especificado en la Norma 2289 Cumplir con la norma para construcción sismo resistentes. NSR-10
Norma Técnica Colombiana. NTC 2289 Ingeniería Civil y Arquitectura. Barras corrugadas y lisas de acero de baja aleación, para refuerzo de concreto. Resolución 1856 del 4 octubre
2017.</t>
  </si>
  <si>
    <t>Varillas acero de refuerzo 1/2" x 6 m de 60000 psi - 420 Mpa</t>
  </si>
  <si>
    <t>Varilla acero de refuerzo 1/2" x 6 m: Barra de acero provista de resaltes; barra destinada para usarla como refuerzo en construcciones de
concreto y en construcciones relacionadas.
Especificaciones: La superficie de la barra está provista de resaltes o altorrelieves que inhiben el movimiento longitudinal
relativo de la barra respecto al concreto que la rodea.
Las salientes o altorrelieves deben estar en conformidad con lo especificado en la Norma 2289. Empaque y rotulado: Cumplir con la norma para construcción sismo resistentes. NSR-10.
Calidad: Norma Técnica Colombiana. NTC 2289 Ingeniería Civil y Arquitectura. Barras corrugadas y lisas de acero de baja aleación, para refuerzo de concreto. Resolución 1856 del 4
octubre 2017</t>
  </si>
  <si>
    <t>CAJA</t>
  </si>
  <si>
    <t>Puntilla con cabeza de 3"</t>
  </si>
  <si>
    <t>Puntilla con cabeza de 3" Elemento de sujeción recto y delgado, usualmente con cabeza y punta, de longitud menor o igual a 6 pulgadas, diseñado para ser clavado, mantener dos o más piezas unidas entre sí o actuar como soporte.
Tipo: puntilla Medidas: 3pulg
Tipo de Cabeza: Con cabeza Contenido: 1 Libra empacada en la caja de cartón.
Material: Acero
Norma Técnica Colombiana. NTC 2432, clavos para ser usados en
madera y materiales a base de madera.</t>
  </si>
  <si>
    <t>Disco abrasivo corte metal, uso general 4½” x 0.045”.</t>
  </si>
  <si>
    <t xml:space="preserve">Disco abrasivo corte metal, uso general 4½” x 0.045”.
</t>
  </si>
  <si>
    <t>Regla de aluminio</t>
  </si>
  <si>
    <t>Regla aluminio natural 3 1/4″ X 1 1/2″ normal 0.80MM X 6mts</t>
  </si>
  <si>
    <t>ROLLO</t>
  </si>
  <si>
    <t>Cinta de señalización 4''. color amarillo x 50 m</t>
  </si>
  <si>
    <t>Cinta de señalización y/o demarcación en material plástico de baja densidad, no reflectiva. Rollo de 4” cms x 50 mts. Calibre 3.0. Características: franjas negras en fondo amarillo</t>
  </si>
  <si>
    <t>Carretilla negra, con bandeja plástica, llanta antipinchazos</t>
  </si>
  <si>
    <t xml:space="preserve">Carretilla (Buggy) negra, con bandeja plástica, llanta antipinchazos. Capacidad de carga de 150 kilos, mangos ergonómicos. </t>
  </si>
  <si>
    <t>Pala redonda # 4 (Con cabo de madera)</t>
  </si>
  <si>
    <t>Pala redonda # 4 (con cabo de madera).
Largo total de 145 cm (+/- 5 cm), con una hoja de acero de alto carbono y tratamiento térmico.
Los cabos deben ser de madera de alta densidad (tipo guayacán o encenillo), con acabado pulido y barnizado para evitar astillas que afecten la seguridad
Incluir ficha técnica con la oferta.</t>
  </si>
  <si>
    <t>Pica en hierro 5 lb cabo de madera</t>
  </si>
  <si>
    <t>Pica en hierro 5 lb cabo de madera
Largo total del mango de 90 cm, con ojo de sujeción reforzado para evitar el desprendimiento de la cabeza de acero.
Los cabos deben ser de madera de alta densidad (tipo guayacán o encenillo), con acabado pulido y barnizado para evitar astillas que afecten la seguridad del aprendiz</t>
  </si>
  <si>
    <t>Serrucho 20"</t>
  </si>
  <si>
    <t>Serrucho 20"
El mango del serrucho de 20" debe ser de diseño ergonómico, preferiblemente	bimaterial (plástico rígido con revestimiento de caucho antideslizante) para mejorar el torque y reducir la fatiga manual.</t>
  </si>
  <si>
    <t>Flexómetro x 10m</t>
  </si>
  <si>
    <t>Balde plástico negro para construcción (10 L)</t>
  </si>
  <si>
    <t>Balde	plástico	negro,	para construcción, de 10 litros Material:		Polietileno		de		alta densidad			(HDPE)	virgen			o reciclado de alta resistencia, apto para el manejo de mezclas de cemento y agregados.
Capacidad: 10 litros exactos, con escala de medición interna si es posible para dosificación de aditivos.Asa (Manija): Acero galvanizado con refuerzo anatómico para facilitar el transporte manual y reducir riesgos ergonómicos en los aprendices.
Resistencia: Debe soportar el peso de materiales densos (como el triturado de 3/4") sin deformación excesiva de las paredes del balde.</t>
  </si>
  <si>
    <t>Cepillo de barrido</t>
  </si>
  <si>
    <t>Cepillo de barrido (30 cm de
ancho), plástico, de fibra dura, con mango de madera de mínimo 130 centímetros.</t>
  </si>
  <si>
    <t>Hilo de albañil para CIMBRA ALBAÑIL</t>
  </si>
  <si>
    <t>Hilo en polipropileno: Doblado a
tres cabos. Resistente, durable y de baja degradación con la humedad. Elaborada con fibras retorcidas que soportan la humedad, abrasión y agentes químicos,  buena  elongación,
resistencia y alto rendimiento. Longitud: 100. Resistencia: 18 kg</t>
  </si>
  <si>
    <t>Hoja de 12" x 24 dientes, bimetálica (alta flexibilidad y resistencia).</t>
  </si>
  <si>
    <t>Hoja de Segueta 12" 24 dientes
Deben ser bimetálicas de 12" x 24 dientes por pulgada, garantizando flexibilidad y resistencia a la rotura durante las prácticas de corte de acero de refuerzo.</t>
  </si>
  <si>
    <t>Pala cuadrada #4 con cabo de madera de alta densidad.</t>
  </si>
  <si>
    <t>Pala cuadrada # 4 (Con cabo de
madera)
Material de la hoja: Acero al carbono con tratamiento térmico para alta resistencia al impacto y la abrasión.
Cabo: Madera de alta densidad (tipo guayacán o encenillo) con acabado pulido y barnizado.
Dimensiones: Largo total de 145 cm (+/- 5 cm); largo de la hoja de 30 cm; ancho de la hoja de 24 cm.</t>
  </si>
  <si>
    <t xml:space="preserve">
Palustre de 8“(mango de madera) Largo de la hoja de 20 cm (8")</t>
  </si>
  <si>
    <t>Palustre de 8“(mango de madera)
Material de la hoja: Acero templado de alta flexibilidad con acabado rectificado.
Fijación: Mango de madera unido mediante soldadura reforzada para evitar desprendimientos.Dimensiones: Largo de la hoja de
20 cm (8"); largo total de la herramienta (incluyendo mango) de 33 cm (+/- 2 cm).</t>
  </si>
  <si>
    <t xml:space="preserve">
Marco ajustable o fijo para hojas de 12", fabricado en acero tubular o sólido con alta tensión.</t>
  </si>
  <si>
    <t>Marco de segueta
Estructura: Marco ajustable o fijo para hojas de 12", fabricado en acero tubular o sólido con alta tensión.
Mango: Diseño ergonómico bimaterial (plástico rígido con revestimiento de caucho antideslizante) para mejorar el torque y reducir la fatiga manual.
Compatibilidad:	Diseñado específicamente para hojas de 12" x 24 dientes.</t>
  </si>
  <si>
    <t>Alicate universal. Alicate 9"</t>
  </si>
  <si>
    <t xml:space="preserve">Alicate universal 9".
Fabricación: Acero al carbón forjado con acabado pulido niquelado resistente a la corrosión.
Dureza: Borde cortante con dureza entre 55 – 65 HRC.
Mango: Recubrimiento aislante y ergonómico para un agarre seguro y diseño robusto para trabajos pesados.
</t>
  </si>
  <si>
    <t>Nivel de gota de 24” (aluminio)</t>
  </si>
  <si>
    <t>Nivel de gota de 24” (aluminio).
Estructura en aluminio con protección contra impactos en los extremos (topes de caucho) y tres viales de burbuja (horizontal, vertical y 45°) protegidos contra rayos UV</t>
  </si>
  <si>
    <t>Martillo uña 13 onzas mango en madera</t>
  </si>
  <si>
    <t>Martillo uña 13 onzas mango en
madera. Incluir ficha técnica con la oferta.</t>
  </si>
  <si>
    <t>Mazo de goma de 8 oz con mango de madera</t>
  </si>
  <si>
    <t>Mazo de goma de 8 oz con mango
de madera. Incluir ficha técnica con la oferta</t>
  </si>
  <si>
    <t>Llana alisadora PARA CONCRETO (PICUA)</t>
  </si>
  <si>
    <t>Llana alisadora para concreto, en
acero inoxidable (grosor 0.8 mm) de 280x130 mm, con mango de madera</t>
  </si>
  <si>
    <t>COTIZACION 1: SURTIMATERIALES HERNANDEZ</t>
  </si>
  <si>
    <t>COTIZACIÓN 2: INGENIERIA Y SUMINISTROS SGV</t>
  </si>
  <si>
    <t xml:space="preserve">1
</t>
  </si>
  <si>
    <t>Bloque de cemento Liso N°4 Gris 14X19X39cm 13mpa
12.5Und/mt2 para mampostería estructural o no estructural</t>
  </si>
  <si>
    <t>Producto: Bloque de hormigón no estructural para mampostería.
Tipo: Liso N°4. Dimensiones Nominales: 14 cm (ancho) x 19 cm (alto) x 39 cm (largo). Color: Gris cemento uniforme. Rendimiento Estimado: 12.5 unidades por metro cuadrado (m^2).
Resistencia a la Compresión: Mínimo de 13 MPa (Megapascales).
Normatividad Nacional: Debe cumplir con la NTC 4205 (Unidades de mampostería de concreto) o su equivalente vigente para asegurar la durabilidad en obras de infraestructura.
Acabado: Caras lisas, sin grietas, des bordaduras o deformaciones que afecten la estética o el pegue. Aristas: Rectas y definidas para facilitar el alineamiento en el proceso	de formación. Absorción de Agua: Debe cumplir con los límites establecidos en la norma técnica para evitar filtraciones o debilidad estructural. Unidad de Pago: Unidad (Und). Embalaje: Estibado y debidamente asegurado (zuncho o film) para evitar roturas durante el transporte al sitio de entrega.
Cargue y Descargue: El proveedor debe garantizar el personal y equipo para la entrega en el lugar de obra (Región Bolívar).
Ficha Técnica: Debe entregarse con la oferta para validar las propiedades físicas mencionadas.</t>
  </si>
  <si>
    <t>Ladrillo cerámico (arcilla) No 04 rayado o liso para construcción 9x19x38cm 4.8kg
13.8u/M2</t>
  </si>
  <si>
    <t>Nombre: Ladrillo N4 Rayado (Bloque de arcilla cocida de perforación horizontal).
Dimensiones: 9 cm (ancho) x 19 cm (alto) x 38 cm (largo). Peso de referencia: 4.8 kg por unidad. Rendimiento estimado: 13.8 unidades por metro cuadrado (m^2).
Acabado: Superficie rayada para garantizar la adherencia del mortero de pañete o revoque. Resistencia: Debe cumplir con la normativa NTC 4205 (Ladrillos y bloques cerámicos) para mampostería no estructural.
Calidad: Piezas uniformes, libres de grietas, desbordamientos o manchas que afecten su desempeño mecánico o estético. Presentación: Estibado o paletizado para facilitar el descargue mecánico en el sitio Protección: Asegurado con zuncho o película extensible para evitar roturas durante el transporte hacia la obra. Unidad de pago: Unidad (Und).</t>
  </si>
  <si>
    <t>m3</t>
  </si>
  <si>
    <t>Varilla acero de refuerzo 3/8" x 6 m</t>
  </si>
  <si>
    <t>Varilla acero de refuerzo 3/8" x 6 m Barra de acero provista de resaltes; barra destinada para usarla como refuerzo en construcciones de concreto y en construcciones relacionadas. Varilla 1/4pulg x 6 m corrugada
La superficie de la barra está provista de resaltes o altorrelieves que inhiben el movimiento longitudinal relativo de la barra respecto al concreto que la rodea. Las salientes o altorrelieves deben estar en conformidad con lo especificado en la Norma 2289
Cumplir con la norma para construcción sismo resistentes. NSR-10
Norma Técnica Colombiana. NTC 2289 Ingeniería Civil y Arquitectura. Barras corrugadas y lisas de acero de baja aleación, para refuerzo de concreto. Resolución 1856 del
4 octubre 2017</t>
  </si>
  <si>
    <t>Acero de refuerzo de baja aleación para conectores 4mm</t>
  </si>
  <si>
    <t>Acero de refuerzo de baja aleación para conectores 4mm Barra de acero provista de resaltes; barra destinada para usarla como refuerzo en construcciones de concreto y en construcciones relacionadas. Varilla 1/4pulg x 6 m corrugada
La superficie de la barra está provista de resaltes o altorrelieves que inhiben el movimiento longitudinal relativo de la barra respecto al concreto que la rodea. Las salientes o altorrelieves deben estar en conformidad con lo especificado en la Norma 2289
Cumplir con la norma para construcción sismo resistentes. NSR-10
Norma Técnica Colombiana. NTC 2289 Ingeniería Civil y Arquitectura. Barras corrugadas y lisas de acero de baja
aleación, para refuerzo de concreto. Resolución 1856 del 4 octubre 2017.</t>
  </si>
  <si>
    <t xml:space="preserve">
30265701</t>
  </si>
  <si>
    <t>Alambre negro no.18
Alambre de acero Negro No. 18, obtenido por trefilación y con tratamiento térmico posterior de recocido para otorgarle la debida durabilidad para su fácil utilización posterior.
Aplicable en la industria de la construcción para el amarre en el armado del acero de refuerzo
Color oscuro, maleable y fácil de cortar en segmentos Presentación en rollos, amarrados y etiquetados según su peso
Norma Técnica Colombiana. NTC 115. Alambre trefilado de acero de bajo carbono, para usos generales</t>
  </si>
  <si>
    <t>Plomada</t>
  </si>
  <si>
    <t>Plomada profesional de 200 gramos. Tratamiento zincado en todas las partes metálicas para evitar corrosión, plomada y tornillo. Cuerda de nylon muy resistente de 5 metros.
Dimensiones: Ancho 45 x Alto 200 x largo 180 mm. Se sirve en caja de plástico que permite guardar el producto tras su uso. Para verificar y alinear elementos verticales de obra, tales como paredes pilares, muros, etc</t>
  </si>
  <si>
    <t>Triturado de 3/4": Agregado grueso para concreto estructurales.
•	Terrones de arcilla y partículas deleznables menor al 0,25% de la masa total.
•	Material que pasa el tamiz de 75 μm menor al 1% de la masa total de la masa.
•	Cantidad de partículas livianas menor al 0.5%.
•	Contenido de sulfatos menor al 1,2%.
•	No debe contener trazas de materia orgánica
Debe cumplir con la norma técnica Norma Técnica Colombiana.  NTC  174,  especificaciones  de  los
agregados para concreto</t>
  </si>
  <si>
    <t xml:space="preserve">
ESCUADRA METÁLICA PARA CARPINTERO 10
PULGADAS o 25 CENTÍMETROS En
acero</t>
  </si>
  <si>
    <t>Escuadra Profesional 10" (254mm). fabricadas de acero con protección a la corrosión, el marcado en esta es en bajo relieve para una mejor visibilidad durante mucho tiempo y vienen marcadas en ambos lados de las hojas. Escala métrica y en pulgadas. Características: • Mango metálico. • Acabado con laca para resistir corrosión. • Escala en bajo relieve. • Escala métrica y en pulgadas. Especificaciones técnicas:  » Largo:  10"  (254mm) Herramienta manual para uso profesional</t>
  </si>
  <si>
    <t xml:space="preserve">
Puntilla con cabeza de 3"</t>
  </si>
  <si>
    <t>Puntilla con cabeza de 3"
Elemento de sujeción recto y delgado, usualmente con cabeza y punta, de longitud menor o igual a 6 pulgadas, diseñado para ser clavado, mantener dos o más piezas unidas entre sí o actuar como soporte.
Tipo: puntilla
Medidas: 3pulg
Tipo de Cabeza: Con cabeza
Contenido: 1 Libra empacada en la caja de cartón. Material: Acero
norma Técnica Colombiana. NTC 2432, clavos para ser usados en madera y materiales a base de madera.</t>
  </si>
  <si>
    <t xml:space="preserve">
27112201</t>
  </si>
  <si>
    <t>Carretilla con bandeja plástica, llanta antipinchazos</t>
  </si>
  <si>
    <t xml:space="preserve">Carretilla (Buggy) con bandeja plástica, llanta antipinchazos. Capacidad de carga de 150 kilos, mangos ergonómicos. </t>
  </si>
  <si>
    <t>Pala redonda # 4 (con cabo de madera).
Largo total de 145 cm (+/- 5 cm), con una hoja de acero de alto carbono y tratamiento térmico.
Los cabos deben ser de madera de alta densidad (tipo guayacán o encenillo), con acabado pulido y barnizado para evitar astillas que afecten la seguridad</t>
  </si>
  <si>
    <t xml:space="preserve">Pica en hierro 5 lb cabo de madera
Largo total del mango de 90 cm, con ojo de sujeción reforzado para evitar el desprendimiento de la cabeza de acero.
Los cabos deben ser de madera de alta densidad (tipo guayacán o encenillo), con acabado pulido y barnizado para evitar astillas que afecten la seguridad del aprendiz
</t>
  </si>
  <si>
    <t>Serrucho 20"
El mango del serrucho de 20" debe ser de diseño ergonómico, preferiblemente bimaterial (plástico rígido con revestimiento de caucho antideslizante) para mejorar el torque y reducir la fatiga manual.</t>
  </si>
  <si>
    <t xml:space="preserve">
Balde plástico negro para construcción (10 L)</t>
  </si>
  <si>
    <t>Balde plástico negro, para construcción, de 10 litros Material: Polietileno de alta densidad (HDPE) virgen o reciclado de alta resistencia, apto para el manejo de mezclas de cemento y agregados.
Capacidad: 10 litros exactos, con escala de medición interna si es posible para dosificación de aditivos.
Asa (Manija): Acero galvanizado con refuerzo anatómico para facilitar el transporte manual y reducir riesgos ergonómicos en los aprendices.
Resistencia: Debe soportar el peso de materiales densos (como el triturado de 3/4") sin deformación excesiva de las paredes del balde</t>
  </si>
  <si>
    <t>Cepillo de barrido (30 cm de ancho), plástico, de fibra dura, con mango de madera de mínimo 130 centímetros.
Incluir ficha técnica con la oferta.</t>
  </si>
  <si>
    <t>Hilo en polipropileno: Doblado a tres cabos. Resistente, durable y de baja degradación con la humedad. Elaborada con fibras retorcidas que soportan la humedad, abrasión y agentes químicos, buena elongación, resistencia y alto rendimiento. Longitud: 100.
Resistencia: 18 kg</t>
  </si>
  <si>
    <t>Hoja de Segueta 12" 24 dientes
Deben ser bimetálicas de 12" x 24 dientes por pulgada, garantizando flexibilidad y resistencia a la rotura durante las prácticas de corte de acero de refuerzo</t>
  </si>
  <si>
    <t>Palustre de 8“(mango de madera) Largo de la hoja de 20 cm (8")</t>
  </si>
  <si>
    <t xml:space="preserve">Palustre de 8“(mango de madera)
Material de la hoja: Acero templado de alta flexibilidad con acabado rectificado.
Fijación: Mango de madera unido mediante soldadura reforzada para evitar desprendimientos.
Dimensiones: Largo de la hoja de 20 cm (8"); largo total de la herramienta (incluyendo mango) de 33 cm (+/- 2 cm).
</t>
  </si>
  <si>
    <t>Marco ajustable o fijo para hojas de 12", fabricado en acero tubular o sólido con alta tensión.</t>
  </si>
  <si>
    <t xml:space="preserve">Marco de segueta
Estructura: Marco ajustable o fijo para hojas de 12", fabricado en acero tubular o sólido con alta tensión.
Mango: Diseño ergonómico bimaterial (plástico rígido con revestimiento de caucho antideslizante) para mejorar el torque y reducir la fatiga manual.
Compatibilidad: Diseñado específicamente para hojas de 12" x 24 dientes.
</t>
  </si>
  <si>
    <t xml:space="preserve">
Alicate universal. Alicate 9"</t>
  </si>
  <si>
    <t>Alicate universal 9".
Fabricación: Acero al carbón forjado con acabado pulido niquelado resistente a la corrosión.
Dureza: Borde cortante con dureza entre 55 – 65 HRC.
Mango: Recubrimiento aislante y ergonómico para un agarre seguro y diseño robusto para trabajos pesados.
.</t>
  </si>
  <si>
    <t xml:space="preserve">Mazo de goma de 8 oz con mango de madera. </t>
  </si>
  <si>
    <t xml:space="preserve">Llana alisadora para concreto, en acero inoxidable (grosor 0.8 mm) de 280x130 mm, con mango de madera. </t>
  </si>
  <si>
    <t>Llana de madera 30 Cm de Pino</t>
  </si>
  <si>
    <t xml:space="preserve">GALON </t>
  </si>
  <si>
    <t>Emulsión Asfáltica (Base agua) Impermeabilizante asfáltico tipo económico para impermeabilización en frio. -</t>
  </si>
  <si>
    <t>Producto: Emulsión asfáltica mono componente, de aplicación en frío, elaborada con base agua, reforzada con fibras y polímeros sintéticos. Diseñada para impermeabilizaciones completas o como imprimante de adherencia en superficies de concreto antes de la instalación	de sistemas asfálticos. Composición: Base acuosa (no inflamable), fibrosa y polimérica.
Método de Aplicación: En frío, a temperatura ambiente, mediante  brocha,  cepillo  o  escoba. Estado Físico: Líquido viscoso de alta adherencia a superficies húmedas	o secas. Propiedades: Debe ser libre de solventes orgánicos para reducir el impacto ambiental y riesgos respiratorios (SST).
Para asegurar el estándar de calidad en Colombia, el proponente debe cumplir con: NTC 3581: Especificaciones para emulsiones asfálticas de pavimentación e impermeabilización. Y ASTM D1227: Estándar para recubrimientos asfálticos emulsionados usados como techado protector. Presentación y Entrega: galón debidamente sellado y etiquetado.
Unidad de Pago: Galón (Gal)</t>
  </si>
  <si>
    <t>Aditivo para impermeabilizar el mortero.</t>
  </si>
  <si>
    <t>ADITIVO IMPERMEABILIZANTE INTEGRAL PARA MORTERO
Descripción del Producto: Aditivo líquido de alto desempeño, mejorado con polímeros sintéticos. Su función principal es actuar como impermeabilizante integral mediante el taponamiento de poros y capilares en la matriz del mortero. Composición: Aditivo líquido con base en polímeros sintéticos.
Acción Física: Bloqueo efectivo del paso del agua por capilaridad.
Rendimiento: Debe ofrecer una capacidad de impermeabilización superior, con un incremento de eficiencia de hasta un 20% adicional frente a aditivos convencionales.
Aplicación: Diseño especializado para ser integrado en mezclas de mortero y concretos en proyectos de infraestructura.
Ficha de Datos de Seguridad (MSDS): El contratista debe suministrar la hoja de seguridad vigente bajo el Sistema   Globalmente   Armonizado (SGA). El producto debe cumplir con las normas técnicas de desempeño para aditivos químicos en la construcción (ej. ASTM C494  o NTC equivalente). Empaque: Envase sellado de fábrica con etiqueta legible que indique lote, fecha de vencimiento e instrucciones de dosificación.
Unidad de Pago: Galón</t>
  </si>
  <si>
    <t>Brocha de 4"</t>
  </si>
  <si>
    <t>LIMCOSTA SAS 
NIT 900764716 - 8</t>
  </si>
  <si>
    <t>DAYRO MANUEL SIMARRA CUEVA
NIT: 73.186.368-9</t>
  </si>
  <si>
    <t>PROMEDIO  VALOR UNITARIO</t>
  </si>
  <si>
    <t xml:space="preserve">Bulto </t>
  </si>
  <si>
    <t>Micorrizas</t>
  </si>
  <si>
    <t>Ingrediente activo: Géneros Glomussp., Acaulosporasp, Entrophosporasp. Y Gigasporasp. Formulación: Géneros Glomus, Acaulosporay Entrophosphora en forma de esporas, hifas y trozos de raicillas. Presentación bulto de 50 kilos.</t>
  </si>
  <si>
    <t xml:space="preserve">Bolsa </t>
  </si>
  <si>
    <t>Levadura</t>
  </si>
  <si>
    <t>Levadura seca para panificación, producto obtenido, a base de levaduras fermentación alta, por procedimientos fabriles especiales. Presentación de 2 KG.</t>
  </si>
  <si>
    <t>Melaza</t>
  </si>
  <si>
    <t>Líquido espeso derivado de la caña de azúcar, de aspecto similar a la miel de color pardo oscuro, empacado en   sacos de polipropileno sellado y  etiquetado con registro ICA  Presentación: Bolsa por 30 KG.</t>
  </si>
  <si>
    <t>Salvado de trigo</t>
  </si>
  <si>
    <t xml:space="preserve">Producto seco, sin muestras de humedad, hongos o infestación. Sin presencia de elementos extraños. Empaque con sellado  hermético que conserve sus características organolépticas y lo proteja de la humedad como el vidrio o el polipropileno. Rotulado con el nombre del producto, nombre del empacador y/o productor (marca comercial), fecha de empaque y fecha de vencimiento. Bulto por 40 KG. </t>
  </si>
  <si>
    <t>Azufre</t>
  </si>
  <si>
    <t>Azufre en Polvo Malla 100 (Grado Petroquímico): Potencia Elemental para Cultivo e Industria. Azufre sólido refinado y molido hasta lograr una partícula extra fina (Malla 100). Libre de impurezas orgánicas, con una concentración estándar del 99.5% de pureza. Presentación por 25 KG</t>
  </si>
  <si>
    <t>Hidróxido de potasio</t>
  </si>
  <si>
    <t>Hidróxido de potasio (KOH),  bolsa en presentación de 2 kg. Compuesto alcalino (potasa cáustica) utilizado en agricultura para elevar el pH de suelos ácidos, aportar potasio esencial, elaborar insecticidas y fabricar fertilizantes foliares o al suelo.</t>
  </si>
  <si>
    <t>Kilogramo</t>
  </si>
  <si>
    <t>Sulfato de cobre</t>
  </si>
  <si>
    <t>Compuesto inorgánico con forma de polvo cristalino e inodoro que absorbe agua de manera excelente. Poderoso ingrediente en formulaciones biocidas como mitigante de plagas, en fertilizantes, como complemento en nutrición animal y como catalizador de ciertas reacciones en la industria. Presentación de 1 KG.</t>
  </si>
  <si>
    <t>Hidróxido de calcio (Cal Hidratada)</t>
  </si>
  <si>
    <t>Producto en polvo fino de color blanco, elaborado a partir de la hidratación controlada de la cal viva de alta pureza. Su componente principal es el hidróxido de calcio que le otorga excelentes propiedades químicas y físicas para diversas aplicaciones. Presentación de 40 KG.</t>
  </si>
  <si>
    <t>UNIDAD</t>
  </si>
  <si>
    <t>Medidor</t>
  </si>
  <si>
    <t>Medidor de punzón Digital de  Suelos, para determinar PH, Humedad,  Luz y Temperatura.  Herramienta esencial para quienes buscan optimizar el desarrollo de sus cultivos. Su capacidad para medir humedad, luz, pH y temperatura permite tomar decisiones informadas y mejorar la calidad del suelo en distintos entornos, como huertas, jardines, viveros y proyectos hidropónicos. Aplicaciones: Agronomia, SUELOS, cultivos, hidroponicos, huertas, y jardines.</t>
  </si>
  <si>
    <t>Lombriz roja californiana eisenia foetida</t>
  </si>
  <si>
    <t>Lombriz roja californiana pie de cría semilla 750 gramos de sustrato lombriz aprox. 40 /80 lombriz juvenil, huevos, larva y flora microbiana. No sobrepasar los 6-7 cm de largo. aprox. 150 a 300 lombrices por Kilogramo. Manejables en casi todos los climas.  Presentación por 3 KG.</t>
  </si>
  <si>
    <t>INGENIERIA Y SUMINISTROS SGV</t>
  </si>
  <si>
    <t>SEGURIDAD Y SUMINISTRO ALDIA SAS</t>
  </si>
  <si>
    <t>CONCREAMBIENTES SAS</t>
  </si>
  <si>
    <t>Aesthetic Medical Solutions</t>
  </si>
  <si>
    <t>Guantes de Nitrilo</t>
  </si>
  <si>
    <t>Los guantes de nitrilo talla M o L, de color negro o azul. fabricados con caucho sintético (NBR) de alta resistencia, ideales para entornos que requieren protección química, biológica o mecánica, sin riesgo de alergias al látex. Caja por 50 unidades.</t>
  </si>
  <si>
    <t>Gorro desecheble</t>
  </si>
  <si>
    <t>NOMBRE DEL PRODUCTO: Gorro desechable NOMBRE COMERCIAL: Gorro desechable GENERALIDADES DEL PRODUCTO: Gorro circular con elástico fabricado en polipropileno. Blanco o azul REQUISITOS GENERALES: Con elástico, circular en polipropileno</t>
  </si>
  <si>
    <t>Tapa boca desechables</t>
  </si>
  <si>
    <t>NOMBRE DEL PRODUCTO: Mascarillas desechablesNOMBRE
COMERCIAL: Tapabocas descartablesGENERALIDADES DEL
PRODUCTO: Anti-alérgicas, ajustables con elasticos, barrera de
filtración bacterianaREQUISITOS GENERALES: Uso para
procesamiento, para evitar riesgo biologico EMPAQUE Y
ROTULADO: En caja sellada con etiqueta del
fabricante.PRESENTACIÓN: Caja por 50 Unidades</t>
  </si>
  <si>
    <t>LITRO</t>
  </si>
  <si>
    <t>Hipoclorito de sodio</t>
  </si>
  <si>
    <t>Comercial al 5% o 5,5 %, Solución acuosa clara, ligeramente amarrilla, olor característico, puro sin mezclas. Presentación envase plástico sellados con tapa roscada. Presentación por un (1) Litro</t>
  </si>
  <si>
    <t>Jabón líquido antibacterial</t>
  </si>
  <si>
    <t xml:space="preserve">DISTRIBUIDORA AGROPECUARIA NUESTRO CAMPO </t>
  </si>
  <si>
    <t>COMERCILIZADORA QUIMICORD S.A.S.</t>
  </si>
  <si>
    <t>Jabón líquido Antibacterial, de aspecto ámbar claro, sin fragancia, de forma liquido viscoso y un pH del 6.5-8.5. El producto se recibe en recipiente plástica x 1 litro selladas, rotulado con el nombre del productor (marca comercial), fecha de empaque, fecha de vencimiento, lote de producción, cantidad, componentes del producto con dosificación manual.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</si>
</sst>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164" formatCode="&quot;$&quot;\ #,##0"/>
    <numFmt numFmtId="165" formatCode="_-&quot;$&quot;\ * #,##0_-;\-&quot;$&quot;\ * #,##0_-;_-&quot;$&quot;\ * &quot;-&quot;??_-;_-@_-"/>
  </numFmts>
  <fonts count="10" x14ac:knownFonts="1">
    <font>
      <sz val="11"/>
      <color theme="1"/>
      <name val="Aptos Narrow"/>
      <family val="2"/>
      <scheme val="minor"/>
    </font>
    <font>
      <sz val="11"/>
      <color theme="1"/>
      <name val="Aptos Narrow"/>
      <family val="2"/>
      <scheme val="minor"/>
    </font>
    <font>
      <b/>
      <sz val="11"/>
      <color theme="1"/>
      <name val="Aptos Narrow"/>
      <family val="2"/>
      <scheme val="minor"/>
    </font>
    <font>
      <b/>
      <sz val="11"/>
      <name val="Aptos Narrow"/>
      <family val="2"/>
      <scheme val="minor"/>
    </font>
    <font>
      <sz val="10"/>
      <name val="Arial"/>
      <family val="2"/>
    </font>
    <font>
      <b/>
      <sz val="11"/>
      <color rgb="FF000000"/>
      <name val="Aptos Narrow"/>
      <family val="2"/>
      <scheme val="minor"/>
    </font>
    <font>
      <sz val="16"/>
      <color rgb="FF000000"/>
      <name val="Calibri"/>
      <family val="2"/>
    </font>
    <font>
      <sz val="11"/>
      <color rgb="FF000000"/>
      <name val="Aptos Narrow"/>
      <family val="2"/>
      <scheme val="minor"/>
    </font>
    <font>
      <sz val="11"/>
      <name val="Aptos Narrow"/>
      <family val="2"/>
      <scheme val="minor"/>
    </font>
    <font>
      <sz val="10"/>
      <name val="Verdana"/>
      <family val="2"/>
    </font>
  </fonts>
  <fills count="15">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theme="4" tint="0.79998168889431442"/>
        <bgColor indexed="64"/>
      </patternFill>
    </fill>
    <fill>
      <patternFill patternType="solid">
        <fgColor theme="5" tint="0.39997558519241921"/>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FF00"/>
        <bgColor indexed="64"/>
      </patternFill>
    </fill>
    <fill>
      <patternFill patternType="solid">
        <fgColor theme="5" tint="0.59999389629810485"/>
        <bgColor indexed="64"/>
      </patternFill>
    </fill>
    <fill>
      <patternFill patternType="solid">
        <fgColor theme="8" tint="0.39997558519241921"/>
        <bgColor indexed="64"/>
      </patternFill>
    </fill>
    <fill>
      <patternFill patternType="solid">
        <fgColor rgb="FFFF0000"/>
        <bgColor indexed="64"/>
      </patternFill>
    </fill>
    <fill>
      <patternFill patternType="solid">
        <fgColor theme="2"/>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auto="1"/>
      </left>
      <right style="thin">
        <color auto="1"/>
      </right>
      <top/>
      <bottom style="thin">
        <color auto="1"/>
      </bottom>
      <diagonal/>
    </border>
    <border>
      <left/>
      <right style="thin">
        <color auto="1"/>
      </right>
      <top/>
      <bottom/>
      <diagonal/>
    </border>
  </borders>
  <cellStyleXfs count="4">
    <xf numFmtId="0" fontId="0" fillId="0" borderId="0"/>
    <xf numFmtId="44" fontId="1" fillId="0" borderId="0" applyFont="0" applyFill="0" applyBorder="0" applyAlignment="0" applyProtection="0"/>
    <xf numFmtId="0" fontId="4" fillId="0" borderId="0"/>
    <xf numFmtId="49" fontId="9" fillId="0" borderId="0">
      <alignment horizontal="left" vertical="center"/>
    </xf>
  </cellStyleXfs>
  <cellXfs count="83">
    <xf numFmtId="0" fontId="0" fillId="0" borderId="0" xfId="0"/>
    <xf numFmtId="0" fontId="0" fillId="3" borderId="0" xfId="0" applyFill="1"/>
    <xf numFmtId="0" fontId="5" fillId="4" borderId="6"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0" borderId="8" xfId="0" applyFont="1" applyBorder="1" applyAlignment="1">
      <alignment horizontal="center" vertical="center" wrapText="1"/>
    </xf>
    <xf numFmtId="0" fontId="0" fillId="0" borderId="0" xfId="0" applyAlignment="1">
      <alignment wrapText="1"/>
    </xf>
    <xf numFmtId="165" fontId="6" fillId="0" borderId="5" xfId="1" applyNumberFormat="1" applyFont="1" applyBorder="1" applyAlignment="1">
      <alignment horizontal="right" vertical="center" wrapText="1"/>
    </xf>
    <xf numFmtId="0" fontId="7" fillId="0" borderId="2" xfId="0" applyFont="1" applyBorder="1" applyAlignment="1">
      <alignment horizontal="left" vertical="center" wrapText="1"/>
    </xf>
    <xf numFmtId="0" fontId="7" fillId="0" borderId="5" xfId="0" applyFont="1" applyBorder="1" applyAlignment="1">
      <alignment horizontal="left" vertical="center"/>
    </xf>
    <xf numFmtId="0" fontId="7" fillId="0" borderId="5" xfId="0" applyFont="1" applyBorder="1" applyAlignment="1">
      <alignment horizontal="left" vertical="center" wrapText="1"/>
    </xf>
    <xf numFmtId="0" fontId="0" fillId="0" borderId="5" xfId="0" applyBorder="1" applyAlignment="1">
      <alignment horizontal="left" vertical="center" wrapText="1"/>
    </xf>
    <xf numFmtId="0" fontId="8" fillId="0" borderId="5" xfId="0" applyFont="1" applyBorder="1" applyAlignment="1">
      <alignment horizontal="left" vertical="center" wrapText="1"/>
    </xf>
    <xf numFmtId="49" fontId="8" fillId="0" borderId="5" xfId="3" applyFont="1" applyBorder="1" applyAlignment="1">
      <alignment horizontal="left" vertical="center" wrapText="1"/>
    </xf>
    <xf numFmtId="0" fontId="0" fillId="0" borderId="0" xfId="0" applyAlignment="1">
      <alignment horizontal="left" vertical="top"/>
    </xf>
    <xf numFmtId="0" fontId="0" fillId="0" borderId="5" xfId="0" applyBorder="1"/>
    <xf numFmtId="0" fontId="5" fillId="4" borderId="5" xfId="0" applyFont="1" applyFill="1" applyBorder="1" applyAlignment="1">
      <alignment horizontal="right" vertical="center" wrapText="1"/>
    </xf>
    <xf numFmtId="0" fontId="5" fillId="4" borderId="5" xfId="0" applyFont="1" applyFill="1" applyBorder="1" applyAlignment="1">
      <alignment horizontal="center" vertical="center" wrapText="1"/>
    </xf>
    <xf numFmtId="164" fontId="2" fillId="5" borderId="5" xfId="0" applyNumberFormat="1" applyFont="1" applyFill="1" applyBorder="1" applyAlignment="1">
      <alignment horizontal="center" vertical="center" wrapText="1"/>
    </xf>
    <xf numFmtId="49" fontId="2" fillId="5" borderId="5" xfId="0" applyNumberFormat="1" applyFont="1" applyFill="1" applyBorder="1" applyAlignment="1">
      <alignment horizontal="center" vertical="center" wrapText="1"/>
    </xf>
    <xf numFmtId="165" fontId="2" fillId="5" borderId="5" xfId="0" applyNumberFormat="1" applyFont="1" applyFill="1" applyBorder="1" applyAlignment="1">
      <alignment horizontal="center" vertical="center" wrapText="1"/>
    </xf>
    <xf numFmtId="0" fontId="2" fillId="5" borderId="5" xfId="0" applyFont="1" applyFill="1" applyBorder="1" applyAlignment="1">
      <alignment horizontal="center" vertical="center" wrapText="1"/>
    </xf>
    <xf numFmtId="0" fontId="0" fillId="0" borderId="5" xfId="0" applyBorder="1" applyAlignment="1">
      <alignment wrapText="1"/>
    </xf>
    <xf numFmtId="0" fontId="0" fillId="0" borderId="5" xfId="0" applyBorder="1" applyAlignment="1">
      <alignment horizontal="left" vertical="top" wrapText="1"/>
    </xf>
    <xf numFmtId="4" fontId="0" fillId="0" borderId="5" xfId="0" applyNumberFormat="1" applyBorder="1" applyAlignment="1">
      <alignment horizontal="right"/>
    </xf>
    <xf numFmtId="1" fontId="0" fillId="0" borderId="5" xfId="0" applyNumberFormat="1" applyBorder="1"/>
    <xf numFmtId="3" fontId="0" fillId="0" borderId="5" xfId="0" applyNumberFormat="1" applyBorder="1"/>
    <xf numFmtId="0" fontId="0" fillId="0" borderId="5" xfId="0" applyBorder="1" applyAlignment="1">
      <alignment horizontal="left" vertical="top"/>
    </xf>
    <xf numFmtId="3" fontId="0" fillId="0" borderId="5" xfId="0" applyNumberFormat="1" applyBorder="1" applyAlignment="1">
      <alignment horizontal="right"/>
    </xf>
    <xf numFmtId="0" fontId="0" fillId="3" borderId="5" xfId="0" applyFill="1" applyBorder="1"/>
    <xf numFmtId="9" fontId="0" fillId="0" borderId="5" xfId="0" applyNumberFormat="1" applyBorder="1"/>
    <xf numFmtId="0" fontId="0" fillId="0" borderId="2" xfId="0" applyBorder="1"/>
    <xf numFmtId="165" fontId="2" fillId="7" borderId="5" xfId="0" applyNumberFormat="1" applyFont="1" applyFill="1" applyBorder="1" applyAlignment="1">
      <alignment horizontal="center" vertical="center" wrapText="1"/>
    </xf>
    <xf numFmtId="10" fontId="2" fillId="7" borderId="5" xfId="0" applyNumberFormat="1" applyFont="1" applyFill="1" applyBorder="1" applyAlignment="1">
      <alignment horizontal="center" vertical="center"/>
    </xf>
    <xf numFmtId="0" fontId="2" fillId="7" borderId="5" xfId="0" applyFont="1" applyFill="1" applyBorder="1" applyAlignment="1">
      <alignment horizontal="center" vertical="center" wrapText="1"/>
    </xf>
    <xf numFmtId="0" fontId="0" fillId="0" borderId="5" xfId="0" applyBorder="1" applyAlignment="1">
      <alignment horizontal="right" wrapText="1"/>
    </xf>
    <xf numFmtId="4" fontId="0" fillId="0" borderId="5" xfId="0" applyNumberFormat="1" applyBorder="1"/>
    <xf numFmtId="0" fontId="5" fillId="9" borderId="5" xfId="0" applyFont="1" applyFill="1" applyBorder="1" applyAlignment="1">
      <alignment horizontal="right" vertical="center" wrapText="1"/>
    </xf>
    <xf numFmtId="0" fontId="5" fillId="9" borderId="5" xfId="0" applyFont="1" applyFill="1" applyBorder="1" applyAlignment="1">
      <alignment horizontal="center" vertical="center" wrapText="1"/>
    </xf>
    <xf numFmtId="164" fontId="2" fillId="10" borderId="5" xfId="0" applyNumberFormat="1" applyFont="1" applyFill="1" applyBorder="1" applyAlignment="1">
      <alignment horizontal="center" vertical="center" wrapText="1"/>
    </xf>
    <xf numFmtId="49" fontId="2" fillId="10" borderId="5" xfId="0" applyNumberFormat="1" applyFont="1" applyFill="1" applyBorder="1" applyAlignment="1">
      <alignment horizontal="center" vertical="center" wrapText="1"/>
    </xf>
    <xf numFmtId="165" fontId="2" fillId="10" borderId="5" xfId="0" applyNumberFormat="1" applyFont="1" applyFill="1" applyBorder="1" applyAlignment="1">
      <alignment horizontal="center" vertical="center" wrapText="1"/>
    </xf>
    <xf numFmtId="0" fontId="2" fillId="10" borderId="5" xfId="0" applyFont="1" applyFill="1" applyBorder="1" applyAlignment="1">
      <alignment horizontal="center" vertical="center" wrapText="1"/>
    </xf>
    <xf numFmtId="0" fontId="2" fillId="11" borderId="5" xfId="0" applyFont="1" applyFill="1" applyBorder="1" applyAlignment="1">
      <alignment horizontal="center" vertical="center" wrapText="1"/>
    </xf>
    <xf numFmtId="164" fontId="2" fillId="11" borderId="5" xfId="0" applyNumberFormat="1" applyFont="1" applyFill="1" applyBorder="1" applyAlignment="1">
      <alignment horizontal="center" vertical="center" wrapText="1"/>
    </xf>
    <xf numFmtId="0" fontId="0" fillId="11" borderId="5" xfId="0" applyFill="1" applyBorder="1"/>
    <xf numFmtId="0" fontId="2" fillId="3" borderId="11" xfId="0" applyFont="1" applyFill="1" applyBorder="1" applyAlignment="1">
      <alignment vertical="center"/>
    </xf>
    <xf numFmtId="0" fontId="2" fillId="3" borderId="5" xfId="0" applyFont="1" applyFill="1" applyBorder="1" applyAlignment="1">
      <alignment vertical="center"/>
    </xf>
    <xf numFmtId="3" fontId="0" fillId="0" borderId="10" xfId="0" applyNumberFormat="1" applyBorder="1"/>
    <xf numFmtId="3" fontId="0" fillId="0" borderId="13" xfId="0" applyNumberFormat="1" applyBorder="1"/>
    <xf numFmtId="0" fontId="0" fillId="0" borderId="10" xfId="0" applyBorder="1"/>
    <xf numFmtId="0" fontId="0" fillId="0" borderId="11" xfId="0" applyBorder="1"/>
    <xf numFmtId="0" fontId="2" fillId="0" borderId="5" xfId="0" applyFont="1" applyBorder="1" applyAlignment="1">
      <alignment horizontal="center" vertical="center" wrapText="1"/>
    </xf>
    <xf numFmtId="6" fontId="0" fillId="0" borderId="0" xfId="0" applyNumberFormat="1"/>
    <xf numFmtId="6" fontId="0" fillId="0" borderId="5" xfId="0" applyNumberFormat="1" applyBorder="1"/>
    <xf numFmtId="165" fontId="0" fillId="0" borderId="5" xfId="1" applyNumberFormat="1" applyFont="1" applyFill="1" applyBorder="1"/>
    <xf numFmtId="3" fontId="0" fillId="0" borderId="0" xfId="0" applyNumberFormat="1"/>
    <xf numFmtId="165" fontId="0" fillId="0" borderId="5" xfId="0" applyNumberFormat="1" applyBorder="1"/>
    <xf numFmtId="165" fontId="0" fillId="0" borderId="5" xfId="1" applyNumberFormat="1" applyFont="1" applyBorder="1"/>
    <xf numFmtId="165" fontId="0" fillId="0" borderId="0" xfId="0" applyNumberFormat="1"/>
    <xf numFmtId="0" fontId="2" fillId="12" borderId="5" xfId="0" applyFont="1" applyFill="1" applyBorder="1" applyAlignment="1">
      <alignment horizontal="center" vertical="center" wrapText="1"/>
    </xf>
    <xf numFmtId="165" fontId="2" fillId="5" borderId="5" xfId="0" applyNumberFormat="1" applyFont="1" applyFill="1" applyBorder="1" applyAlignment="1">
      <alignment vertical="center" wrapText="1"/>
    </xf>
    <xf numFmtId="0" fontId="2" fillId="13" borderId="5" xfId="0" applyFont="1" applyFill="1" applyBorder="1" applyAlignment="1">
      <alignment horizontal="center" vertical="center" wrapText="1"/>
    </xf>
    <xf numFmtId="0" fontId="5" fillId="13" borderId="5" xfId="0" applyFont="1" applyFill="1" applyBorder="1" applyAlignment="1">
      <alignment horizontal="center" vertical="center" wrapText="1"/>
    </xf>
    <xf numFmtId="165" fontId="2" fillId="14" borderId="5" xfId="0" applyNumberFormat="1" applyFont="1" applyFill="1" applyBorder="1" applyAlignment="1">
      <alignment horizontal="center" vertical="center" wrapText="1"/>
    </xf>
    <xf numFmtId="0" fontId="2" fillId="14" borderId="5" xfId="0" applyFont="1" applyFill="1" applyBorder="1" applyAlignment="1">
      <alignment horizontal="center" vertical="center" wrapText="1"/>
    </xf>
    <xf numFmtId="165" fontId="2" fillId="0" borderId="5" xfId="0" applyNumberFormat="1" applyFont="1" applyBorder="1" applyAlignment="1">
      <alignment vertical="center" wrapText="1"/>
    </xf>
    <xf numFmtId="3" fontId="0" fillId="0" borderId="11" xfId="0" applyNumberFormat="1" applyBorder="1"/>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center" vertical="center" wrapText="1"/>
    </xf>
    <xf numFmtId="165" fontId="2" fillId="3" borderId="2" xfId="0" applyNumberFormat="1" applyFont="1" applyFill="1" applyBorder="1" applyAlignment="1">
      <alignment horizontal="center" vertical="center"/>
    </xf>
    <xf numFmtId="165" fontId="2" fillId="3" borderId="12" xfId="0" applyNumberFormat="1" applyFont="1" applyFill="1" applyBorder="1" applyAlignment="1">
      <alignment horizontal="center" vertical="center"/>
    </xf>
    <xf numFmtId="0" fontId="3" fillId="0" borderId="5" xfId="0" applyFont="1" applyBorder="1" applyAlignment="1">
      <alignment horizontal="center" vertical="center"/>
    </xf>
    <xf numFmtId="0" fontId="2" fillId="0" borderId="5" xfId="0" applyFont="1" applyBorder="1" applyAlignment="1">
      <alignment horizontal="center" vertical="center" wrapText="1"/>
    </xf>
    <xf numFmtId="0" fontId="2" fillId="0" borderId="5" xfId="0" applyFont="1" applyBorder="1" applyAlignment="1">
      <alignment horizontal="center" vertical="center"/>
    </xf>
    <xf numFmtId="0" fontId="3" fillId="2" borderId="5" xfId="2" applyFont="1" applyFill="1" applyBorder="1" applyAlignment="1">
      <alignment horizontal="center" vertical="center" wrapText="1"/>
    </xf>
    <xf numFmtId="165" fontId="2" fillId="8" borderId="5" xfId="0" applyNumberFormat="1" applyFont="1" applyFill="1" applyBorder="1" applyAlignment="1">
      <alignment horizontal="center" vertical="center"/>
    </xf>
    <xf numFmtId="0" fontId="3" fillId="0" borderId="1" xfId="0" applyFont="1" applyBorder="1" applyAlignment="1">
      <alignment horizontal="center" vertical="center"/>
    </xf>
    <xf numFmtId="165" fontId="2" fillId="6" borderId="9" xfId="0" applyNumberFormat="1" applyFont="1" applyFill="1" applyBorder="1" applyAlignment="1">
      <alignment horizontal="center" vertical="center" wrapText="1"/>
    </xf>
    <xf numFmtId="165" fontId="2" fillId="6" borderId="7" xfId="0" applyNumberFormat="1" applyFont="1" applyFill="1" applyBorder="1" applyAlignment="1">
      <alignment horizontal="center" vertical="center" wrapText="1"/>
    </xf>
    <xf numFmtId="0" fontId="3" fillId="2" borderId="2" xfId="2" applyFont="1" applyFill="1" applyBorder="1" applyAlignment="1">
      <alignment horizontal="center" vertical="center" wrapText="1"/>
    </xf>
    <xf numFmtId="0" fontId="3" fillId="2" borderId="6" xfId="2" applyFont="1" applyFill="1" applyBorder="1" applyAlignment="1">
      <alignment horizontal="center" vertical="center" wrapText="1"/>
    </xf>
    <xf numFmtId="0" fontId="2" fillId="10" borderId="5" xfId="0" applyFont="1" applyFill="1" applyBorder="1" applyAlignment="1">
      <alignment horizontal="center" vertical="center"/>
    </xf>
  </cellXfs>
  <cellStyles count="4">
    <cellStyle name="BodyStyle" xfId="3" xr:uid="{E4B9365D-1260-49EC-A333-7E6BB0D22837}"/>
    <cellStyle name="Moneda" xfId="1" builtinId="4"/>
    <cellStyle name="Normal" xfId="0" builtinId="0"/>
    <cellStyle name="Normal 2" xfId="2" xr:uid="{41A3BC84-6607-48E8-ABF6-ABAFA50295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person displayName="Angie Paola Sierra Vanegas" id="{0DFBA36E-1059-47BC-8149-3BD1955FD33B}" userId="S::apsierra@sena.edu.co::5daf642d-14c7-4c4f-b8d6-844d9745f0bf"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A1" dT="2026-03-24T03:32:15.99" personId="{0DFBA36E-1059-47BC-8149-3BD1955FD33B}" id="{B9DFC697-FBC0-4E07-9AE0-1AFA2E185D5A}">
    <text>Corregir el nombre del estudio de mercado, y de las cotizaciones, no se supone que seria 2 estduios de mercado por ser 2 lotes?</text>
  </threadedComment>
</ThreadedComments>
</file>

<file path=xl/threadedComments/threadedComment2.xml><?xml version="1.0" encoding="utf-8"?>
<ThreadedComments xmlns="http://schemas.microsoft.com/office/spreadsheetml/2018/threadedcomments" xmlns:x="http://schemas.openxmlformats.org/spreadsheetml/2006/main">
  <threadedComment ref="A1" dT="2026-03-24T03:32:15.99" personId="{0DFBA36E-1059-47BC-8149-3BD1955FD33B}" id="{CB1CD28D-5E96-446A-8414-4DAB7E31C8DF}">
    <text>Corregir el nombre del estudio de mercado, y de las cotizaciones, no se supone que seria 2 estduios de mercado por ser 2 lotes?</text>
  </threadedComment>
</ThreadedComments>
</file>

<file path=xl/threadedComments/threadedComment3.xml><?xml version="1.0" encoding="utf-8"?>
<ThreadedComments xmlns="http://schemas.microsoft.com/office/spreadsheetml/2018/threadedcomments" xmlns:x="http://schemas.openxmlformats.org/spreadsheetml/2006/main">
  <threadedComment ref="A1" dT="2026-03-24T03:32:15.99" personId="{0DFBA36E-1059-47BC-8149-3BD1955FD33B}" id="{6A717F9D-1AAC-432E-875E-6F428F987F5B}">
    <text>Corregir el nombre del estudio de mercado, y de las cotizaciones, no se supone que seria 2 estduios de mercado por ser 2 lotes?</text>
  </threadedComment>
</ThreadedComments>
</file>

<file path=xl/threadedComments/threadedComment4.xml><?xml version="1.0" encoding="utf-8"?>
<ThreadedComments xmlns="http://schemas.microsoft.com/office/spreadsheetml/2018/threadedcomments" xmlns:x="http://schemas.openxmlformats.org/spreadsheetml/2006/main">
  <threadedComment ref="A1" dT="2026-03-24T03:32:15.99" personId="{0DFBA36E-1059-47BC-8149-3BD1955FD33B}" id="{B880231E-F053-473D-86F1-7F8D69125BCC}">
    <text>Corregir el nombre del estudio de mercado, y de las cotizaciones, no se supone que seria 2 estduios de mercado por ser 2 lotes?</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 Id="rId4"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3" Type="http://schemas.microsoft.com/office/2017/10/relationships/threadedComment" Target="../threadedComments/threadedComment3.xml"/><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2.bin"/><Relationship Id="rId4" Type="http://schemas.microsoft.com/office/2017/10/relationships/threadedComment" Target="../threadedComments/threadedComment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D69504-110D-42B3-A602-E3959B7A1F39}">
  <dimension ref="A1:S33"/>
  <sheetViews>
    <sheetView topLeftCell="A6" zoomScale="93" zoomScaleNormal="93" workbookViewId="0">
      <selection activeCell="G7" sqref="G7:S7"/>
    </sheetView>
  </sheetViews>
  <sheetFormatPr baseColWidth="10" defaultColWidth="11.42578125" defaultRowHeight="15" x14ac:dyDescent="0.25"/>
  <cols>
    <col min="2" max="2" width="24" bestFit="1" customWidth="1"/>
    <col min="5" max="5" width="14.85546875" customWidth="1"/>
    <col min="6" max="6" width="29.42578125" style="13" customWidth="1"/>
    <col min="13" max="13" width="14.28515625" customWidth="1"/>
    <col min="15" max="15" width="11.5703125"/>
    <col min="17" max="17" width="14.28515625" customWidth="1"/>
    <col min="18" max="18" width="15.7109375" customWidth="1"/>
    <col min="19" max="19" width="21.7109375" style="58" customWidth="1"/>
  </cols>
  <sheetData>
    <row r="1" spans="1:19" ht="36" customHeight="1" x14ac:dyDescent="0.25">
      <c r="A1" s="72" t="s">
        <v>0</v>
      </c>
      <c r="B1" s="72"/>
      <c r="C1" s="72"/>
      <c r="D1" s="72"/>
      <c r="E1" s="72"/>
      <c r="F1" s="72"/>
      <c r="G1" s="72"/>
      <c r="H1" s="72"/>
      <c r="I1" s="72"/>
      <c r="J1" s="72"/>
      <c r="K1" s="72"/>
      <c r="L1" s="72"/>
      <c r="M1" s="72"/>
      <c r="N1" s="72"/>
      <c r="O1" s="30"/>
      <c r="P1" s="30"/>
    </row>
    <row r="2" spans="1:19" s="1" customFormat="1" ht="68.45" customHeight="1" x14ac:dyDescent="0.25">
      <c r="A2" s="75" t="s">
        <v>1</v>
      </c>
      <c r="B2" s="75" t="s">
        <v>2</v>
      </c>
      <c r="C2" s="75" t="s">
        <v>3</v>
      </c>
      <c r="D2" s="75" t="s">
        <v>4</v>
      </c>
      <c r="E2" s="75" t="s">
        <v>5</v>
      </c>
      <c r="F2" s="75" t="s">
        <v>6</v>
      </c>
      <c r="G2" s="73" t="s">
        <v>7</v>
      </c>
      <c r="H2" s="73"/>
      <c r="I2" s="73"/>
      <c r="J2" s="73"/>
      <c r="K2" s="74" t="s">
        <v>8</v>
      </c>
      <c r="L2" s="74"/>
      <c r="M2" s="74"/>
      <c r="N2" s="74"/>
      <c r="O2" s="67" t="s">
        <v>9</v>
      </c>
      <c r="P2" s="68"/>
      <c r="Q2" s="68"/>
      <c r="R2" s="69"/>
      <c r="S2" s="76" t="s">
        <v>10</v>
      </c>
    </row>
    <row r="3" spans="1:19" s="1" customFormat="1" ht="81.75" customHeight="1" x14ac:dyDescent="0.25">
      <c r="A3" s="75"/>
      <c r="B3" s="75"/>
      <c r="C3" s="75"/>
      <c r="D3" s="75"/>
      <c r="E3" s="75"/>
      <c r="F3" s="75"/>
      <c r="G3" s="15" t="s">
        <v>11</v>
      </c>
      <c r="H3" s="16" t="s">
        <v>12</v>
      </c>
      <c r="I3" s="16" t="s">
        <v>12</v>
      </c>
      <c r="J3" s="16" t="s">
        <v>13</v>
      </c>
      <c r="K3" s="17" t="s">
        <v>11</v>
      </c>
      <c r="L3" s="18" t="s">
        <v>14</v>
      </c>
      <c r="M3" s="19" t="s">
        <v>12</v>
      </c>
      <c r="N3" s="20" t="s">
        <v>13</v>
      </c>
      <c r="O3" s="31" t="s">
        <v>15</v>
      </c>
      <c r="P3" s="32" t="s">
        <v>14</v>
      </c>
      <c r="Q3" s="33" t="s">
        <v>16</v>
      </c>
      <c r="R3" s="33" t="s">
        <v>13</v>
      </c>
      <c r="S3" s="76"/>
    </row>
    <row r="4" spans="1:19" ht="192.6" customHeight="1" x14ac:dyDescent="0.25">
      <c r="A4" s="14">
        <v>1</v>
      </c>
      <c r="B4" s="14">
        <v>11111502</v>
      </c>
      <c r="C4" s="14">
        <v>1</v>
      </c>
      <c r="D4" s="14" t="s">
        <v>17</v>
      </c>
      <c r="E4" s="21" t="s">
        <v>18</v>
      </c>
      <c r="F4" s="22" t="s">
        <v>19</v>
      </c>
      <c r="G4" s="23">
        <v>221008.4</v>
      </c>
      <c r="H4" s="23">
        <v>0.19</v>
      </c>
      <c r="I4" s="24">
        <f>+G4*H4</f>
        <v>41991.595999999998</v>
      </c>
      <c r="J4" s="25">
        <f>+G4+I4</f>
        <v>262999.99599999998</v>
      </c>
      <c r="K4" s="25">
        <v>309750</v>
      </c>
      <c r="L4" s="29">
        <v>0.19</v>
      </c>
      <c r="M4" s="14">
        <f>+K4*L4</f>
        <v>58852.5</v>
      </c>
      <c r="N4" s="25">
        <f>+K4+M4</f>
        <v>368602.5</v>
      </c>
      <c r="O4" s="25">
        <v>295000</v>
      </c>
      <c r="P4" s="29">
        <v>0.19</v>
      </c>
      <c r="Q4" s="14">
        <f>+O4*P4</f>
        <v>56050</v>
      </c>
      <c r="R4" s="25">
        <f>+O4+Q4</f>
        <v>351050</v>
      </c>
      <c r="S4" s="57">
        <f>+(J4+N4+R4)/3</f>
        <v>327550.83199999999</v>
      </c>
    </row>
    <row r="5" spans="1:19" ht="29.45" customHeight="1" x14ac:dyDescent="0.25">
      <c r="A5" s="14">
        <v>2</v>
      </c>
      <c r="B5" s="14">
        <v>30111601</v>
      </c>
      <c r="C5" s="14">
        <v>1</v>
      </c>
      <c r="D5" s="14" t="s">
        <v>20</v>
      </c>
      <c r="E5" s="14" t="s">
        <v>21</v>
      </c>
      <c r="F5" s="26" t="s">
        <v>21</v>
      </c>
      <c r="G5" s="23">
        <v>46710.92</v>
      </c>
      <c r="H5" s="23">
        <v>0.19</v>
      </c>
      <c r="I5" s="24">
        <f t="shared" ref="I5:I32" si="0">+G5*H5</f>
        <v>8875.0748000000003</v>
      </c>
      <c r="J5" s="25">
        <f t="shared" ref="J5:J32" si="1">+G5+I5</f>
        <v>55585.9948</v>
      </c>
      <c r="K5" s="25">
        <v>94500</v>
      </c>
      <c r="L5" s="29">
        <v>0.19</v>
      </c>
      <c r="M5" s="14">
        <f t="shared" ref="M5:M32" si="2">+K5*L5</f>
        <v>17955</v>
      </c>
      <c r="N5" s="25">
        <f t="shared" ref="N5:N32" si="3">+K5+M5</f>
        <v>112455</v>
      </c>
      <c r="O5" s="25">
        <v>90000</v>
      </c>
      <c r="P5" s="29">
        <v>0.19</v>
      </c>
      <c r="Q5" s="14">
        <f t="shared" ref="Q5:Q32" si="4">+O5*P5</f>
        <v>17100</v>
      </c>
      <c r="R5" s="25">
        <f t="shared" ref="R5:R32" si="5">+O5+Q5</f>
        <v>107100</v>
      </c>
      <c r="S5" s="57">
        <f>+(N5+R5)/2</f>
        <v>109777.5</v>
      </c>
    </row>
    <row r="6" spans="1:19" ht="285" x14ac:dyDescent="0.25">
      <c r="A6" s="14">
        <v>3</v>
      </c>
      <c r="B6" s="14">
        <v>30265701</v>
      </c>
      <c r="C6" s="14">
        <v>1</v>
      </c>
      <c r="D6" s="14" t="s">
        <v>22</v>
      </c>
      <c r="E6" s="21" t="s">
        <v>23</v>
      </c>
      <c r="F6" s="22" t="s">
        <v>24</v>
      </c>
      <c r="G6" s="23">
        <v>6358.58</v>
      </c>
      <c r="H6" s="23">
        <v>0.19</v>
      </c>
      <c r="I6" s="24">
        <f t="shared" si="0"/>
        <v>1208.1302000000001</v>
      </c>
      <c r="J6" s="25">
        <f t="shared" si="1"/>
        <v>7566.7101999999995</v>
      </c>
      <c r="K6" s="25">
        <v>23100</v>
      </c>
      <c r="L6" s="29">
        <v>0.19</v>
      </c>
      <c r="M6" s="14">
        <f t="shared" si="2"/>
        <v>4389</v>
      </c>
      <c r="N6" s="25">
        <f t="shared" si="3"/>
        <v>27489</v>
      </c>
      <c r="O6" s="25">
        <v>22000</v>
      </c>
      <c r="P6" s="29">
        <v>0.19</v>
      </c>
      <c r="Q6" s="14">
        <f t="shared" si="4"/>
        <v>4180</v>
      </c>
      <c r="R6" s="25">
        <f t="shared" si="5"/>
        <v>26180</v>
      </c>
      <c r="S6" s="57">
        <f>+(N6+R6)/2</f>
        <v>26834.5</v>
      </c>
    </row>
    <row r="7" spans="1:19" ht="240" x14ac:dyDescent="0.25">
      <c r="A7" s="14">
        <v>4</v>
      </c>
      <c r="B7" s="14">
        <v>11111701</v>
      </c>
      <c r="C7" s="14">
        <v>1</v>
      </c>
      <c r="D7" s="14" t="s">
        <v>17</v>
      </c>
      <c r="E7" s="14" t="s">
        <v>25</v>
      </c>
      <c r="F7" s="22" t="s">
        <v>26</v>
      </c>
      <c r="G7" s="23">
        <v>142661.34</v>
      </c>
      <c r="H7" s="23">
        <v>0.19</v>
      </c>
      <c r="I7" s="24">
        <f t="shared" si="0"/>
        <v>27105.654599999998</v>
      </c>
      <c r="J7" s="25">
        <f t="shared" si="1"/>
        <v>169766.99460000001</v>
      </c>
      <c r="K7" s="25">
        <v>147000</v>
      </c>
      <c r="L7" s="29">
        <v>0.19</v>
      </c>
      <c r="M7" s="14">
        <f t="shared" si="2"/>
        <v>27930</v>
      </c>
      <c r="N7" s="25">
        <f t="shared" si="3"/>
        <v>174930</v>
      </c>
      <c r="O7" s="25">
        <v>140000</v>
      </c>
      <c r="P7" s="29">
        <v>0.19</v>
      </c>
      <c r="Q7" s="14">
        <f t="shared" si="4"/>
        <v>26600</v>
      </c>
      <c r="R7" s="25">
        <f t="shared" si="5"/>
        <v>166600</v>
      </c>
      <c r="S7" s="57">
        <f t="shared" ref="S7:S32" si="6">+(J7+N7+R7)/3</f>
        <v>170432.33153333332</v>
      </c>
    </row>
    <row r="8" spans="1:19" ht="300" x14ac:dyDescent="0.25">
      <c r="A8" s="14">
        <v>5</v>
      </c>
      <c r="B8" s="14">
        <v>11111611</v>
      </c>
      <c r="C8" s="14">
        <v>1</v>
      </c>
      <c r="D8" s="14" t="s">
        <v>17</v>
      </c>
      <c r="E8" s="21" t="s">
        <v>27</v>
      </c>
      <c r="F8" s="22" t="s">
        <v>28</v>
      </c>
      <c r="G8" s="23">
        <v>195901.68</v>
      </c>
      <c r="H8" s="23">
        <v>0.19</v>
      </c>
      <c r="I8" s="24">
        <f t="shared" si="0"/>
        <v>37221.319199999998</v>
      </c>
      <c r="J8" s="25">
        <f t="shared" si="1"/>
        <v>233122.99919999999</v>
      </c>
      <c r="K8" s="25">
        <v>357000</v>
      </c>
      <c r="L8" s="29">
        <v>0.19</v>
      </c>
      <c r="M8" s="14">
        <f t="shared" si="2"/>
        <v>67830</v>
      </c>
      <c r="N8" s="25">
        <f t="shared" si="3"/>
        <v>424830</v>
      </c>
      <c r="O8" s="25">
        <v>340000</v>
      </c>
      <c r="P8" s="29">
        <v>0.19</v>
      </c>
      <c r="Q8" s="14">
        <f t="shared" si="4"/>
        <v>64600</v>
      </c>
      <c r="R8" s="25">
        <f t="shared" si="5"/>
        <v>404600</v>
      </c>
      <c r="S8" s="57">
        <f t="shared" si="6"/>
        <v>354184.33306666667</v>
      </c>
    </row>
    <row r="9" spans="1:19" ht="240" x14ac:dyDescent="0.25">
      <c r="A9" s="14">
        <v>6</v>
      </c>
      <c r="B9" s="14">
        <v>11111607</v>
      </c>
      <c r="C9" s="14">
        <v>1</v>
      </c>
      <c r="D9" s="14" t="s">
        <v>17</v>
      </c>
      <c r="E9" s="14" t="s">
        <v>29</v>
      </c>
      <c r="F9" s="22" t="s">
        <v>30</v>
      </c>
      <c r="G9" s="23">
        <v>187478.99</v>
      </c>
      <c r="H9" s="23">
        <v>0.19</v>
      </c>
      <c r="I9" s="24">
        <f t="shared" si="0"/>
        <v>35621.008099999999</v>
      </c>
      <c r="J9" s="25">
        <f t="shared" si="1"/>
        <v>223099.9981</v>
      </c>
      <c r="K9" s="25">
        <v>294000</v>
      </c>
      <c r="L9" s="29">
        <v>0.19</v>
      </c>
      <c r="M9" s="14">
        <f t="shared" si="2"/>
        <v>55860</v>
      </c>
      <c r="N9" s="25">
        <f t="shared" si="3"/>
        <v>349860</v>
      </c>
      <c r="O9" s="25">
        <v>280000</v>
      </c>
      <c r="P9" s="29">
        <v>0.19</v>
      </c>
      <c r="Q9" s="14">
        <f t="shared" si="4"/>
        <v>53200</v>
      </c>
      <c r="R9" s="25">
        <f t="shared" si="5"/>
        <v>333200</v>
      </c>
      <c r="S9" s="57">
        <f t="shared" si="6"/>
        <v>302053.33269999997</v>
      </c>
    </row>
    <row r="10" spans="1:19" ht="44.45" customHeight="1" x14ac:dyDescent="0.25">
      <c r="A10" s="14">
        <v>7</v>
      </c>
      <c r="B10" s="14">
        <v>30102404</v>
      </c>
      <c r="C10" s="14">
        <v>1</v>
      </c>
      <c r="D10" s="14" t="s">
        <v>31</v>
      </c>
      <c r="E10" s="21" t="s">
        <v>32</v>
      </c>
      <c r="F10" s="22" t="s">
        <v>33</v>
      </c>
      <c r="G10" s="23">
        <v>24117.65</v>
      </c>
      <c r="H10" s="23">
        <v>0.19</v>
      </c>
      <c r="I10" s="24">
        <f t="shared" si="0"/>
        <v>4582.3535000000002</v>
      </c>
      <c r="J10" s="25">
        <f t="shared" si="1"/>
        <v>28700.003500000003</v>
      </c>
      <c r="K10" s="25">
        <v>26250</v>
      </c>
      <c r="L10" s="29">
        <v>0.19</v>
      </c>
      <c r="M10" s="14">
        <f t="shared" si="2"/>
        <v>4987.5</v>
      </c>
      <c r="N10" s="25">
        <f t="shared" si="3"/>
        <v>31237.5</v>
      </c>
      <c r="O10" s="25">
        <v>25000</v>
      </c>
      <c r="P10" s="29">
        <v>0.19</v>
      </c>
      <c r="Q10" s="14">
        <f t="shared" si="4"/>
        <v>4750</v>
      </c>
      <c r="R10" s="25">
        <f t="shared" si="5"/>
        <v>29750</v>
      </c>
      <c r="S10" s="57">
        <f t="shared" si="6"/>
        <v>29895.834500000001</v>
      </c>
    </row>
    <row r="11" spans="1:19" ht="409.5" x14ac:dyDescent="0.25">
      <c r="A11" s="14">
        <v>8</v>
      </c>
      <c r="B11" s="14">
        <v>30102404</v>
      </c>
      <c r="C11" s="14">
        <v>1</v>
      </c>
      <c r="D11" s="14" t="s">
        <v>31</v>
      </c>
      <c r="E11" s="14" t="s">
        <v>34</v>
      </c>
      <c r="F11" s="22" t="s">
        <v>35</v>
      </c>
      <c r="G11" s="27">
        <v>30000</v>
      </c>
      <c r="H11" s="23">
        <v>0.19</v>
      </c>
      <c r="I11" s="24">
        <f t="shared" si="0"/>
        <v>5700</v>
      </c>
      <c r="J11" s="25">
        <f t="shared" si="1"/>
        <v>35700</v>
      </c>
      <c r="K11" s="25">
        <v>52500</v>
      </c>
      <c r="L11" s="29">
        <v>0.19</v>
      </c>
      <c r="M11" s="14">
        <f t="shared" si="2"/>
        <v>9975</v>
      </c>
      <c r="N11" s="25">
        <f t="shared" si="3"/>
        <v>62475</v>
      </c>
      <c r="O11" s="25">
        <v>50000</v>
      </c>
      <c r="P11" s="29">
        <v>0.19</v>
      </c>
      <c r="Q11" s="14">
        <f t="shared" si="4"/>
        <v>9500</v>
      </c>
      <c r="R11" s="25">
        <f t="shared" si="5"/>
        <v>59500</v>
      </c>
      <c r="S11" s="57">
        <f>+(N11+R11)/2</f>
        <v>60987.5</v>
      </c>
    </row>
    <row r="12" spans="1:19" ht="285" x14ac:dyDescent="0.25">
      <c r="A12" s="14">
        <v>9</v>
      </c>
      <c r="B12" s="14">
        <v>31162006</v>
      </c>
      <c r="C12" s="14">
        <v>1</v>
      </c>
      <c r="D12" s="14" t="s">
        <v>36</v>
      </c>
      <c r="E12" s="14" t="s">
        <v>37</v>
      </c>
      <c r="F12" s="22" t="s">
        <v>38</v>
      </c>
      <c r="G12" s="23">
        <v>12605.04</v>
      </c>
      <c r="H12" s="23">
        <v>0.19</v>
      </c>
      <c r="I12" s="24">
        <f t="shared" si="0"/>
        <v>2394.9576000000002</v>
      </c>
      <c r="J12" s="25">
        <f t="shared" si="1"/>
        <v>14999.997600000001</v>
      </c>
      <c r="K12" s="25">
        <v>12600</v>
      </c>
      <c r="L12" s="29">
        <v>0.19</v>
      </c>
      <c r="M12" s="14">
        <f t="shared" si="2"/>
        <v>2394</v>
      </c>
      <c r="N12" s="25">
        <f t="shared" si="3"/>
        <v>14994</v>
      </c>
      <c r="O12" s="25">
        <v>12000</v>
      </c>
      <c r="P12" s="29">
        <v>0.19</v>
      </c>
      <c r="Q12" s="14">
        <f t="shared" si="4"/>
        <v>2280</v>
      </c>
      <c r="R12" s="25">
        <f t="shared" si="5"/>
        <v>14280</v>
      </c>
      <c r="S12" s="57">
        <f t="shared" si="6"/>
        <v>14757.9992</v>
      </c>
    </row>
    <row r="13" spans="1:19" ht="45" x14ac:dyDescent="0.25">
      <c r="A13" s="14">
        <v>10</v>
      </c>
      <c r="B13" s="14">
        <v>31191506</v>
      </c>
      <c r="C13" s="14">
        <v>1</v>
      </c>
      <c r="D13" s="14" t="s">
        <v>31</v>
      </c>
      <c r="E13" s="14" t="s">
        <v>39</v>
      </c>
      <c r="F13" s="22" t="s">
        <v>40</v>
      </c>
      <c r="G13" s="23">
        <v>6554.62</v>
      </c>
      <c r="H13" s="23">
        <v>0.19</v>
      </c>
      <c r="I13" s="24">
        <f t="shared" si="0"/>
        <v>1245.3778</v>
      </c>
      <c r="J13" s="25">
        <f t="shared" si="1"/>
        <v>7799.9978000000001</v>
      </c>
      <c r="K13" s="25">
        <v>12600</v>
      </c>
      <c r="L13" s="29">
        <v>0.19</v>
      </c>
      <c r="M13" s="14">
        <f t="shared" si="2"/>
        <v>2394</v>
      </c>
      <c r="N13" s="25">
        <f t="shared" si="3"/>
        <v>14994</v>
      </c>
      <c r="O13" s="25">
        <v>12000</v>
      </c>
      <c r="P13" s="29">
        <v>0.19</v>
      </c>
      <c r="Q13" s="14">
        <f t="shared" si="4"/>
        <v>2280</v>
      </c>
      <c r="R13" s="25">
        <f t="shared" si="5"/>
        <v>14280</v>
      </c>
      <c r="S13" s="57">
        <f>+(N13+R13)/2</f>
        <v>14637</v>
      </c>
    </row>
    <row r="14" spans="1:19" ht="30" x14ac:dyDescent="0.25">
      <c r="A14" s="14">
        <v>11</v>
      </c>
      <c r="B14" s="14">
        <v>27112201</v>
      </c>
      <c r="C14" s="14">
        <v>1</v>
      </c>
      <c r="D14" s="14" t="s">
        <v>31</v>
      </c>
      <c r="E14" s="14" t="s">
        <v>41</v>
      </c>
      <c r="F14" s="22" t="s">
        <v>42</v>
      </c>
      <c r="G14" s="23">
        <v>180672.27</v>
      </c>
      <c r="H14" s="23">
        <v>0.19</v>
      </c>
      <c r="I14" s="24">
        <f t="shared" si="0"/>
        <v>34327.731299999999</v>
      </c>
      <c r="J14" s="25">
        <f t="shared" si="1"/>
        <v>215000.0013</v>
      </c>
      <c r="K14" s="25">
        <v>220500</v>
      </c>
      <c r="L14" s="29">
        <v>0.19</v>
      </c>
      <c r="M14" s="14">
        <f t="shared" si="2"/>
        <v>41895</v>
      </c>
      <c r="N14" s="25">
        <f t="shared" si="3"/>
        <v>262395</v>
      </c>
      <c r="O14" s="25">
        <v>210000</v>
      </c>
      <c r="P14" s="29">
        <v>0.19</v>
      </c>
      <c r="Q14" s="14">
        <f t="shared" si="4"/>
        <v>39900</v>
      </c>
      <c r="R14" s="25">
        <f t="shared" si="5"/>
        <v>249900</v>
      </c>
      <c r="S14" s="57">
        <f>+(N14+R14)/2</f>
        <v>256147.5</v>
      </c>
    </row>
    <row r="15" spans="1:19" ht="105" x14ac:dyDescent="0.25">
      <c r="A15" s="14">
        <v>12</v>
      </c>
      <c r="B15" s="14">
        <v>46161508</v>
      </c>
      <c r="C15" s="14">
        <v>1</v>
      </c>
      <c r="D15" s="14" t="s">
        <v>43</v>
      </c>
      <c r="E15" s="14" t="s">
        <v>44</v>
      </c>
      <c r="F15" s="22" t="s">
        <v>45</v>
      </c>
      <c r="G15" s="23">
        <v>46218.49</v>
      </c>
      <c r="H15" s="23">
        <v>0.19</v>
      </c>
      <c r="I15" s="24">
        <f t="shared" si="0"/>
        <v>8781.5131000000001</v>
      </c>
      <c r="J15" s="25">
        <f t="shared" si="1"/>
        <v>55000.003100000002</v>
      </c>
      <c r="K15" s="25">
        <v>18900</v>
      </c>
      <c r="L15" s="29">
        <v>0.19</v>
      </c>
      <c r="M15" s="14">
        <f t="shared" si="2"/>
        <v>3591</v>
      </c>
      <c r="N15" s="25">
        <f t="shared" si="3"/>
        <v>22491</v>
      </c>
      <c r="O15" s="25">
        <v>18000</v>
      </c>
      <c r="P15" s="29">
        <v>0.19</v>
      </c>
      <c r="Q15" s="14">
        <f t="shared" si="4"/>
        <v>3420</v>
      </c>
      <c r="R15" s="25">
        <f t="shared" si="5"/>
        <v>21420</v>
      </c>
      <c r="S15" s="57">
        <f>+(N15+R15)/2</f>
        <v>21955.5</v>
      </c>
    </row>
    <row r="16" spans="1:19" ht="75" x14ac:dyDescent="0.25">
      <c r="A16" s="14">
        <v>13</v>
      </c>
      <c r="B16" s="14">
        <v>24101504</v>
      </c>
      <c r="C16" s="14">
        <v>1</v>
      </c>
      <c r="D16" s="14" t="s">
        <v>31</v>
      </c>
      <c r="E16" s="14" t="s">
        <v>46</v>
      </c>
      <c r="F16" s="22" t="s">
        <v>47</v>
      </c>
      <c r="G16" s="23">
        <v>323529.40999999997</v>
      </c>
      <c r="H16" s="23">
        <v>0.19</v>
      </c>
      <c r="I16" s="24">
        <f t="shared" si="0"/>
        <v>61470.587899999999</v>
      </c>
      <c r="J16" s="25">
        <f t="shared" si="1"/>
        <v>384999.99789999996</v>
      </c>
      <c r="K16" s="25">
        <v>462000</v>
      </c>
      <c r="L16" s="29">
        <v>0.19</v>
      </c>
      <c r="M16" s="14">
        <f t="shared" si="2"/>
        <v>87780</v>
      </c>
      <c r="N16" s="25">
        <f t="shared" si="3"/>
        <v>549780</v>
      </c>
      <c r="O16" s="25">
        <v>440000</v>
      </c>
      <c r="P16" s="29">
        <v>0.19</v>
      </c>
      <c r="Q16" s="14">
        <f t="shared" si="4"/>
        <v>83600</v>
      </c>
      <c r="R16" s="25">
        <f t="shared" si="5"/>
        <v>523600</v>
      </c>
      <c r="S16" s="57">
        <f t="shared" si="6"/>
        <v>486126.66596666659</v>
      </c>
    </row>
    <row r="17" spans="1:19" ht="210" x14ac:dyDescent="0.25">
      <c r="A17" s="14">
        <v>14</v>
      </c>
      <c r="B17" s="14">
        <v>27112002</v>
      </c>
      <c r="C17" s="14">
        <v>1</v>
      </c>
      <c r="D17" s="14" t="s">
        <v>31</v>
      </c>
      <c r="E17" s="14" t="s">
        <v>48</v>
      </c>
      <c r="F17" s="22" t="s">
        <v>49</v>
      </c>
      <c r="G17" s="23">
        <v>52100.84</v>
      </c>
      <c r="H17" s="23">
        <v>0.19</v>
      </c>
      <c r="I17" s="24">
        <f t="shared" si="0"/>
        <v>9899.159599999999</v>
      </c>
      <c r="J17" s="25">
        <f t="shared" si="1"/>
        <v>61999.999599999996</v>
      </c>
      <c r="K17" s="25">
        <v>63000</v>
      </c>
      <c r="L17" s="29">
        <v>0.19</v>
      </c>
      <c r="M17" s="14">
        <f t="shared" si="2"/>
        <v>11970</v>
      </c>
      <c r="N17" s="25">
        <f t="shared" si="3"/>
        <v>74970</v>
      </c>
      <c r="O17" s="25">
        <v>60000</v>
      </c>
      <c r="P17" s="29">
        <v>0.19</v>
      </c>
      <c r="Q17" s="14">
        <f t="shared" si="4"/>
        <v>11400</v>
      </c>
      <c r="R17" s="25">
        <f t="shared" si="5"/>
        <v>71400</v>
      </c>
      <c r="S17" s="57">
        <f t="shared" si="6"/>
        <v>69456.666533333322</v>
      </c>
    </row>
    <row r="18" spans="1:19" ht="195" x14ac:dyDescent="0.25">
      <c r="A18" s="14">
        <v>15</v>
      </c>
      <c r="B18" s="14">
        <v>27112004</v>
      </c>
      <c r="C18" s="14">
        <v>1</v>
      </c>
      <c r="D18" s="14" t="s">
        <v>31</v>
      </c>
      <c r="E18" s="14" t="s">
        <v>50</v>
      </c>
      <c r="F18" s="22" t="s">
        <v>51</v>
      </c>
      <c r="G18" s="23">
        <v>46554.62</v>
      </c>
      <c r="H18" s="23">
        <v>0.19</v>
      </c>
      <c r="I18" s="24">
        <f t="shared" si="0"/>
        <v>8845.3778000000002</v>
      </c>
      <c r="J18" s="25">
        <f t="shared" si="1"/>
        <v>55399.997800000005</v>
      </c>
      <c r="K18" s="25">
        <v>115500</v>
      </c>
      <c r="L18" s="29">
        <v>0.19</v>
      </c>
      <c r="M18" s="14">
        <f t="shared" si="2"/>
        <v>21945</v>
      </c>
      <c r="N18" s="25">
        <f t="shared" si="3"/>
        <v>137445</v>
      </c>
      <c r="O18" s="25">
        <v>110000</v>
      </c>
      <c r="P18" s="29">
        <v>0.19</v>
      </c>
      <c r="Q18" s="14">
        <f t="shared" si="4"/>
        <v>20900</v>
      </c>
      <c r="R18" s="25">
        <f t="shared" si="5"/>
        <v>130900</v>
      </c>
      <c r="S18" s="57">
        <f>+(N18+R18)/2</f>
        <v>134172.5</v>
      </c>
    </row>
    <row r="19" spans="1:19" ht="150" x14ac:dyDescent="0.25">
      <c r="A19" s="14">
        <v>16</v>
      </c>
      <c r="B19" s="14">
        <v>27111500</v>
      </c>
      <c r="C19" s="14">
        <v>1</v>
      </c>
      <c r="D19" s="14" t="s">
        <v>31</v>
      </c>
      <c r="E19" s="14" t="s">
        <v>52</v>
      </c>
      <c r="F19" s="22" t="s">
        <v>53</v>
      </c>
      <c r="G19" s="23">
        <v>74789.919999999998</v>
      </c>
      <c r="H19" s="23">
        <v>0.19</v>
      </c>
      <c r="I19" s="24">
        <f t="shared" si="0"/>
        <v>14210.084800000001</v>
      </c>
      <c r="J19" s="25">
        <f t="shared" si="1"/>
        <v>89000.004799999995</v>
      </c>
      <c r="K19" s="25">
        <v>60900</v>
      </c>
      <c r="L19" s="29">
        <v>0.19</v>
      </c>
      <c r="M19" s="14">
        <f t="shared" si="2"/>
        <v>11571</v>
      </c>
      <c r="N19" s="25">
        <f t="shared" si="3"/>
        <v>72471</v>
      </c>
      <c r="O19" s="25">
        <v>58000</v>
      </c>
      <c r="P19" s="29">
        <v>0.19</v>
      </c>
      <c r="Q19" s="14">
        <f t="shared" si="4"/>
        <v>11020</v>
      </c>
      <c r="R19" s="25">
        <f t="shared" si="5"/>
        <v>69020</v>
      </c>
      <c r="S19" s="57">
        <f t="shared" si="6"/>
        <v>76830.334933333332</v>
      </c>
    </row>
    <row r="20" spans="1:19" ht="65.45" customHeight="1" x14ac:dyDescent="0.25">
      <c r="A20" s="14">
        <v>17</v>
      </c>
      <c r="B20" s="14">
        <v>41111601</v>
      </c>
      <c r="C20" s="14">
        <v>1</v>
      </c>
      <c r="D20" s="14" t="s">
        <v>31</v>
      </c>
      <c r="E20" s="14" t="s">
        <v>54</v>
      </c>
      <c r="F20" s="22" t="s">
        <v>54</v>
      </c>
      <c r="G20" s="23">
        <v>57563.03</v>
      </c>
      <c r="H20" s="23">
        <v>0.19</v>
      </c>
      <c r="I20" s="24">
        <f t="shared" si="0"/>
        <v>10936.975699999999</v>
      </c>
      <c r="J20" s="25">
        <f t="shared" si="1"/>
        <v>68500.005699999994</v>
      </c>
      <c r="K20" s="25">
        <v>42000</v>
      </c>
      <c r="L20" s="29">
        <v>0.19</v>
      </c>
      <c r="M20" s="14">
        <f t="shared" si="2"/>
        <v>7980</v>
      </c>
      <c r="N20" s="25">
        <f t="shared" si="3"/>
        <v>49980</v>
      </c>
      <c r="O20" s="25">
        <v>40000</v>
      </c>
      <c r="P20" s="29">
        <v>0.19</v>
      </c>
      <c r="Q20" s="14">
        <f t="shared" si="4"/>
        <v>7600</v>
      </c>
      <c r="R20" s="25">
        <f t="shared" si="5"/>
        <v>47600</v>
      </c>
      <c r="S20" s="57">
        <f t="shared" si="6"/>
        <v>55360.001899999996</v>
      </c>
    </row>
    <row r="21" spans="1:19" ht="315" x14ac:dyDescent="0.25">
      <c r="A21" s="14">
        <v>18</v>
      </c>
      <c r="B21" s="14">
        <v>27112215</v>
      </c>
      <c r="C21" s="14">
        <v>1</v>
      </c>
      <c r="D21" s="14" t="s">
        <v>31</v>
      </c>
      <c r="E21" s="14" t="s">
        <v>55</v>
      </c>
      <c r="F21" s="22" t="s">
        <v>56</v>
      </c>
      <c r="G21" s="23">
        <v>18907.560000000001</v>
      </c>
      <c r="H21" s="23">
        <v>0.19</v>
      </c>
      <c r="I21" s="24">
        <f t="shared" si="0"/>
        <v>3592.4364000000005</v>
      </c>
      <c r="J21" s="25">
        <f t="shared" si="1"/>
        <v>22499.996400000004</v>
      </c>
      <c r="K21" s="25">
        <v>9450</v>
      </c>
      <c r="L21" s="29">
        <v>0.19</v>
      </c>
      <c r="M21" s="14">
        <f t="shared" si="2"/>
        <v>1795.5</v>
      </c>
      <c r="N21" s="25">
        <f t="shared" si="3"/>
        <v>11245.5</v>
      </c>
      <c r="O21" s="25">
        <v>9000</v>
      </c>
      <c r="P21" s="29">
        <v>0.19</v>
      </c>
      <c r="Q21" s="14">
        <f t="shared" si="4"/>
        <v>1710</v>
      </c>
      <c r="R21" s="25">
        <f t="shared" si="5"/>
        <v>10710</v>
      </c>
      <c r="S21" s="57">
        <f>+(N21+R21)/2</f>
        <v>10977.75</v>
      </c>
    </row>
    <row r="22" spans="1:19" ht="60" x14ac:dyDescent="0.25">
      <c r="A22" s="14">
        <v>19</v>
      </c>
      <c r="B22" s="14">
        <v>47131604</v>
      </c>
      <c r="C22" s="14">
        <v>1</v>
      </c>
      <c r="D22" s="14" t="s">
        <v>31</v>
      </c>
      <c r="E22" s="14" t="s">
        <v>57</v>
      </c>
      <c r="F22" s="22" t="s">
        <v>58</v>
      </c>
      <c r="G22" s="23">
        <v>58403.360000000001</v>
      </c>
      <c r="H22" s="23">
        <v>0.19</v>
      </c>
      <c r="I22" s="24">
        <f t="shared" si="0"/>
        <v>11096.6384</v>
      </c>
      <c r="J22" s="25">
        <f t="shared" si="1"/>
        <v>69499.998399999997</v>
      </c>
      <c r="K22" s="25">
        <v>44100</v>
      </c>
      <c r="L22" s="29">
        <v>0.19</v>
      </c>
      <c r="M22" s="14">
        <f t="shared" si="2"/>
        <v>8379</v>
      </c>
      <c r="N22" s="25">
        <f t="shared" si="3"/>
        <v>52479</v>
      </c>
      <c r="O22" s="25">
        <v>42000</v>
      </c>
      <c r="P22" s="29">
        <v>0.19</v>
      </c>
      <c r="Q22" s="14">
        <f t="shared" si="4"/>
        <v>7980</v>
      </c>
      <c r="R22" s="25">
        <f t="shared" si="5"/>
        <v>49980</v>
      </c>
      <c r="S22" s="57">
        <f t="shared" si="6"/>
        <v>57319.666133333325</v>
      </c>
    </row>
    <row r="23" spans="1:19" ht="165" x14ac:dyDescent="0.25">
      <c r="A23" s="14">
        <v>20</v>
      </c>
      <c r="B23" s="14">
        <v>31151505</v>
      </c>
      <c r="C23" s="14">
        <v>1</v>
      </c>
      <c r="D23" s="14" t="s">
        <v>43</v>
      </c>
      <c r="E23" s="14" t="s">
        <v>59</v>
      </c>
      <c r="F23" s="22" t="s">
        <v>60</v>
      </c>
      <c r="G23" s="23">
        <v>74369.75</v>
      </c>
      <c r="H23" s="23">
        <v>0.19</v>
      </c>
      <c r="I23" s="24">
        <f t="shared" si="0"/>
        <v>14130.252500000001</v>
      </c>
      <c r="J23" s="25">
        <f t="shared" si="1"/>
        <v>88500.002500000002</v>
      </c>
      <c r="K23" s="25">
        <v>16800</v>
      </c>
      <c r="L23" s="29">
        <v>0.19</v>
      </c>
      <c r="M23" s="14">
        <f t="shared" si="2"/>
        <v>3192</v>
      </c>
      <c r="N23" s="25">
        <f t="shared" si="3"/>
        <v>19992</v>
      </c>
      <c r="O23" s="25">
        <v>16000</v>
      </c>
      <c r="P23" s="29">
        <v>0.19</v>
      </c>
      <c r="Q23" s="14">
        <f t="shared" si="4"/>
        <v>3040</v>
      </c>
      <c r="R23" s="25">
        <f t="shared" si="5"/>
        <v>19040</v>
      </c>
      <c r="S23" s="57">
        <f>+(N23+R23)/2</f>
        <v>19516</v>
      </c>
    </row>
    <row r="24" spans="1:19" ht="105" x14ac:dyDescent="0.25">
      <c r="A24" s="14">
        <v>21</v>
      </c>
      <c r="B24" s="14">
        <v>27112802</v>
      </c>
      <c r="C24" s="14">
        <v>1</v>
      </c>
      <c r="D24" s="14" t="s">
        <v>31</v>
      </c>
      <c r="E24" s="14" t="s">
        <v>61</v>
      </c>
      <c r="F24" s="22" t="s">
        <v>62</v>
      </c>
      <c r="G24" s="23">
        <v>15042.02</v>
      </c>
      <c r="H24" s="23">
        <v>0.19</v>
      </c>
      <c r="I24" s="24">
        <f t="shared" si="0"/>
        <v>2857.9838</v>
      </c>
      <c r="J24" s="25">
        <f t="shared" si="1"/>
        <v>17900.003799999999</v>
      </c>
      <c r="K24" s="25">
        <v>10500</v>
      </c>
      <c r="L24" s="29">
        <v>0.19</v>
      </c>
      <c r="M24" s="14">
        <f t="shared" si="2"/>
        <v>1995</v>
      </c>
      <c r="N24" s="25">
        <f t="shared" si="3"/>
        <v>12495</v>
      </c>
      <c r="O24" s="25">
        <v>10000</v>
      </c>
      <c r="P24" s="29">
        <v>0.19</v>
      </c>
      <c r="Q24" s="14">
        <f t="shared" si="4"/>
        <v>1900</v>
      </c>
      <c r="R24" s="25">
        <f t="shared" si="5"/>
        <v>11900</v>
      </c>
      <c r="S24" s="57">
        <f t="shared" si="6"/>
        <v>14098.3346</v>
      </c>
    </row>
    <row r="25" spans="1:19" ht="195" x14ac:dyDescent="0.25">
      <c r="A25" s="14">
        <v>22</v>
      </c>
      <c r="B25" s="14">
        <v>27112002</v>
      </c>
      <c r="C25" s="14">
        <v>1</v>
      </c>
      <c r="D25" s="14" t="s">
        <v>31</v>
      </c>
      <c r="E25" s="14" t="s">
        <v>63</v>
      </c>
      <c r="F25" s="22" t="s">
        <v>64</v>
      </c>
      <c r="G25" s="23">
        <v>52352.94</v>
      </c>
      <c r="H25" s="23">
        <v>0.19</v>
      </c>
      <c r="I25" s="24">
        <f t="shared" si="0"/>
        <v>9947.0586000000003</v>
      </c>
      <c r="J25" s="25">
        <f t="shared" si="1"/>
        <v>62299.998600000006</v>
      </c>
      <c r="K25" s="25">
        <v>63000</v>
      </c>
      <c r="L25" s="29">
        <v>0.19</v>
      </c>
      <c r="M25" s="14">
        <f t="shared" si="2"/>
        <v>11970</v>
      </c>
      <c r="N25" s="25">
        <f t="shared" si="3"/>
        <v>74970</v>
      </c>
      <c r="O25" s="25">
        <v>60000</v>
      </c>
      <c r="P25" s="29">
        <v>0.19</v>
      </c>
      <c r="Q25" s="14">
        <f t="shared" si="4"/>
        <v>11400</v>
      </c>
      <c r="R25" s="25">
        <f t="shared" si="5"/>
        <v>71400</v>
      </c>
      <c r="S25" s="57">
        <f t="shared" si="6"/>
        <v>69556.666199999992</v>
      </c>
    </row>
    <row r="26" spans="1:19" ht="195" x14ac:dyDescent="0.25">
      <c r="A26" s="14">
        <v>23</v>
      </c>
      <c r="B26" s="14">
        <v>27112215</v>
      </c>
      <c r="C26" s="14">
        <v>1</v>
      </c>
      <c r="D26" s="14" t="s">
        <v>31</v>
      </c>
      <c r="E26" s="21" t="s">
        <v>65</v>
      </c>
      <c r="F26" s="22" t="s">
        <v>66</v>
      </c>
      <c r="G26" s="23">
        <v>30672.27</v>
      </c>
      <c r="H26" s="23">
        <v>0.19</v>
      </c>
      <c r="I26" s="24">
        <f t="shared" si="0"/>
        <v>5827.7313000000004</v>
      </c>
      <c r="J26" s="25">
        <f t="shared" si="1"/>
        <v>36500.001300000004</v>
      </c>
      <c r="K26" s="25">
        <v>42000</v>
      </c>
      <c r="L26" s="29">
        <v>0.19</v>
      </c>
      <c r="M26" s="14">
        <f t="shared" si="2"/>
        <v>7980</v>
      </c>
      <c r="N26" s="25">
        <f t="shared" si="3"/>
        <v>49980</v>
      </c>
      <c r="O26" s="25">
        <v>40000</v>
      </c>
      <c r="P26" s="29">
        <v>0.19</v>
      </c>
      <c r="Q26" s="14">
        <f t="shared" si="4"/>
        <v>7600</v>
      </c>
      <c r="R26" s="25">
        <f t="shared" si="5"/>
        <v>47600</v>
      </c>
      <c r="S26" s="57">
        <f t="shared" si="6"/>
        <v>44693.33376666667</v>
      </c>
    </row>
    <row r="27" spans="1:19" ht="210" x14ac:dyDescent="0.25">
      <c r="A27" s="14">
        <v>24</v>
      </c>
      <c r="B27" s="14">
        <v>27111500</v>
      </c>
      <c r="C27" s="14">
        <v>1</v>
      </c>
      <c r="D27" s="14" t="s">
        <v>31</v>
      </c>
      <c r="E27" s="21" t="s">
        <v>67</v>
      </c>
      <c r="F27" s="22" t="s">
        <v>68</v>
      </c>
      <c r="G27" s="23">
        <v>45882.35</v>
      </c>
      <c r="H27" s="23">
        <v>0.19</v>
      </c>
      <c r="I27" s="24">
        <f t="shared" si="0"/>
        <v>8717.6464999999989</v>
      </c>
      <c r="J27" s="25">
        <f t="shared" si="1"/>
        <v>54599.996499999994</v>
      </c>
      <c r="K27" s="25">
        <v>63000</v>
      </c>
      <c r="L27" s="29">
        <v>0.19</v>
      </c>
      <c r="M27" s="14">
        <f t="shared" si="2"/>
        <v>11970</v>
      </c>
      <c r="N27" s="25">
        <f t="shared" si="3"/>
        <v>74970</v>
      </c>
      <c r="O27" s="25">
        <v>60000</v>
      </c>
      <c r="P27" s="29">
        <v>0.19</v>
      </c>
      <c r="Q27" s="14">
        <f t="shared" si="4"/>
        <v>11400</v>
      </c>
      <c r="R27" s="25">
        <f t="shared" si="5"/>
        <v>71400</v>
      </c>
      <c r="S27" s="57">
        <f t="shared" si="6"/>
        <v>66989.998833333331</v>
      </c>
    </row>
    <row r="28" spans="1:19" ht="180" x14ac:dyDescent="0.25">
      <c r="A28" s="14">
        <v>25</v>
      </c>
      <c r="B28" s="14">
        <v>27112106</v>
      </c>
      <c r="C28" s="14">
        <v>1</v>
      </c>
      <c r="D28" s="14" t="s">
        <v>31</v>
      </c>
      <c r="E28" s="14" t="s">
        <v>69</v>
      </c>
      <c r="F28" s="22" t="s">
        <v>70</v>
      </c>
      <c r="G28" s="23">
        <v>64285.71</v>
      </c>
      <c r="H28" s="23">
        <v>0.19</v>
      </c>
      <c r="I28" s="24">
        <f t="shared" si="0"/>
        <v>12214.284900000001</v>
      </c>
      <c r="J28" s="25">
        <f t="shared" si="1"/>
        <v>76499.994900000005</v>
      </c>
      <c r="K28" s="25">
        <v>57750</v>
      </c>
      <c r="L28" s="29">
        <v>0.19</v>
      </c>
      <c r="M28" s="14">
        <f t="shared" si="2"/>
        <v>10972.5</v>
      </c>
      <c r="N28" s="25">
        <f t="shared" si="3"/>
        <v>68722.5</v>
      </c>
      <c r="O28" s="25">
        <v>55000</v>
      </c>
      <c r="P28" s="29">
        <v>0.19</v>
      </c>
      <c r="Q28" s="14">
        <f t="shared" si="4"/>
        <v>10450</v>
      </c>
      <c r="R28" s="25">
        <f t="shared" si="5"/>
        <v>65450</v>
      </c>
      <c r="S28" s="57">
        <f t="shared" si="6"/>
        <v>70224.164966666664</v>
      </c>
    </row>
    <row r="29" spans="1:19" ht="105" x14ac:dyDescent="0.25">
      <c r="A29" s="14">
        <v>26</v>
      </c>
      <c r="B29" s="14">
        <v>27111802</v>
      </c>
      <c r="C29" s="14">
        <v>1</v>
      </c>
      <c r="D29" s="14" t="s">
        <v>31</v>
      </c>
      <c r="E29" s="14" t="s">
        <v>71</v>
      </c>
      <c r="F29" s="22" t="s">
        <v>72</v>
      </c>
      <c r="G29" s="23">
        <v>59915.97</v>
      </c>
      <c r="H29" s="23">
        <v>0.19</v>
      </c>
      <c r="I29" s="24">
        <f t="shared" si="0"/>
        <v>11384.034300000001</v>
      </c>
      <c r="J29" s="25">
        <f t="shared" si="1"/>
        <v>71300.004300000001</v>
      </c>
      <c r="K29" s="25">
        <v>54600</v>
      </c>
      <c r="L29" s="29">
        <v>0.19</v>
      </c>
      <c r="M29" s="14">
        <f t="shared" si="2"/>
        <v>10374</v>
      </c>
      <c r="N29" s="25">
        <f t="shared" si="3"/>
        <v>64974</v>
      </c>
      <c r="O29" s="25">
        <v>52000</v>
      </c>
      <c r="P29" s="29">
        <v>0.19</v>
      </c>
      <c r="Q29" s="14">
        <f t="shared" si="4"/>
        <v>9880</v>
      </c>
      <c r="R29" s="25">
        <f t="shared" si="5"/>
        <v>61880</v>
      </c>
      <c r="S29" s="57">
        <f t="shared" si="6"/>
        <v>66051.334766666667</v>
      </c>
    </row>
    <row r="30" spans="1:19" ht="45" x14ac:dyDescent="0.25">
      <c r="A30" s="14">
        <v>27</v>
      </c>
      <c r="B30" s="14">
        <v>27111600</v>
      </c>
      <c r="C30" s="14">
        <v>1</v>
      </c>
      <c r="D30" s="14" t="s">
        <v>31</v>
      </c>
      <c r="E30" s="14" t="s">
        <v>73</v>
      </c>
      <c r="F30" s="22" t="s">
        <v>74</v>
      </c>
      <c r="G30" s="23">
        <v>35714.29</v>
      </c>
      <c r="H30" s="23">
        <v>0.19</v>
      </c>
      <c r="I30" s="24">
        <f t="shared" si="0"/>
        <v>6785.7151000000003</v>
      </c>
      <c r="J30" s="25">
        <f t="shared" si="1"/>
        <v>42500.005100000002</v>
      </c>
      <c r="K30" s="25">
        <v>48300</v>
      </c>
      <c r="L30" s="29">
        <v>0.19</v>
      </c>
      <c r="M30" s="14">
        <f t="shared" si="2"/>
        <v>9177</v>
      </c>
      <c r="N30" s="25">
        <f t="shared" si="3"/>
        <v>57477</v>
      </c>
      <c r="O30" s="25">
        <v>46000</v>
      </c>
      <c r="P30" s="29">
        <v>0.19</v>
      </c>
      <c r="Q30" s="14">
        <f t="shared" si="4"/>
        <v>8740</v>
      </c>
      <c r="R30" s="25">
        <f t="shared" si="5"/>
        <v>54740</v>
      </c>
      <c r="S30" s="57">
        <f t="shared" si="6"/>
        <v>51572.335033333336</v>
      </c>
    </row>
    <row r="31" spans="1:19" ht="60" x14ac:dyDescent="0.25">
      <c r="A31" s="14">
        <v>28</v>
      </c>
      <c r="B31" s="14">
        <v>27111600</v>
      </c>
      <c r="C31" s="14">
        <v>1</v>
      </c>
      <c r="D31" s="14" t="s">
        <v>31</v>
      </c>
      <c r="E31" s="14" t="s">
        <v>75</v>
      </c>
      <c r="F31" s="22" t="s">
        <v>76</v>
      </c>
      <c r="G31" s="23">
        <v>46218.49</v>
      </c>
      <c r="H31" s="23">
        <v>0.19</v>
      </c>
      <c r="I31" s="24">
        <f t="shared" si="0"/>
        <v>8781.5131000000001</v>
      </c>
      <c r="J31" s="25">
        <f t="shared" si="1"/>
        <v>55000.003100000002</v>
      </c>
      <c r="K31" s="25">
        <v>31500</v>
      </c>
      <c r="L31" s="29">
        <v>0.19</v>
      </c>
      <c r="M31" s="14">
        <f t="shared" si="2"/>
        <v>5985</v>
      </c>
      <c r="N31" s="25">
        <f t="shared" si="3"/>
        <v>37485</v>
      </c>
      <c r="O31" s="25">
        <v>30000</v>
      </c>
      <c r="P31" s="29">
        <v>0.19</v>
      </c>
      <c r="Q31" s="14">
        <f t="shared" si="4"/>
        <v>5700</v>
      </c>
      <c r="R31" s="25">
        <f t="shared" si="5"/>
        <v>35700</v>
      </c>
      <c r="S31" s="57">
        <f>+(N31+R31)/2</f>
        <v>36592.5</v>
      </c>
    </row>
    <row r="32" spans="1:19" ht="75" x14ac:dyDescent="0.25">
      <c r="A32" s="14">
        <v>29</v>
      </c>
      <c r="B32" s="14">
        <v>27112215</v>
      </c>
      <c r="C32" s="14">
        <v>1</v>
      </c>
      <c r="D32" s="14" t="s">
        <v>31</v>
      </c>
      <c r="E32" s="14" t="s">
        <v>77</v>
      </c>
      <c r="F32" s="22" t="s">
        <v>78</v>
      </c>
      <c r="G32" s="23">
        <v>61344.54</v>
      </c>
      <c r="H32" s="23">
        <v>0.19</v>
      </c>
      <c r="I32" s="24">
        <f t="shared" si="0"/>
        <v>11655.462600000001</v>
      </c>
      <c r="J32" s="25">
        <f t="shared" si="1"/>
        <v>73000.002600000007</v>
      </c>
      <c r="K32" s="25">
        <v>63000</v>
      </c>
      <c r="L32" s="29">
        <v>0.19</v>
      </c>
      <c r="M32" s="14">
        <f t="shared" si="2"/>
        <v>11970</v>
      </c>
      <c r="N32" s="25">
        <f t="shared" si="3"/>
        <v>74970</v>
      </c>
      <c r="O32" s="25">
        <v>60000</v>
      </c>
      <c r="P32" s="29">
        <v>0.19</v>
      </c>
      <c r="Q32" s="14">
        <f t="shared" si="4"/>
        <v>11400</v>
      </c>
      <c r="R32" s="25">
        <f t="shared" si="5"/>
        <v>71400</v>
      </c>
      <c r="S32" s="57">
        <f t="shared" si="6"/>
        <v>73123.334199999998</v>
      </c>
    </row>
    <row r="33" spans="19:19" ht="28.9" customHeight="1" x14ac:dyDescent="0.25">
      <c r="S33" s="58">
        <f>SUM(S4:S32)</f>
        <v>3091875.7508333335</v>
      </c>
    </row>
  </sheetData>
  <mergeCells count="11">
    <mergeCell ref="A1:N1"/>
    <mergeCell ref="B2:B3"/>
    <mergeCell ref="A2:A3"/>
    <mergeCell ref="O2:R2"/>
    <mergeCell ref="S2:S3"/>
    <mergeCell ref="D2:D3"/>
    <mergeCell ref="C2:C3"/>
    <mergeCell ref="K2:N2"/>
    <mergeCell ref="G2:J2"/>
    <mergeCell ref="F2:F3"/>
    <mergeCell ref="E2:E3"/>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863942-B802-4F4A-9E9E-1991C99E4159}">
  <dimension ref="A1:Y37"/>
  <sheetViews>
    <sheetView topLeftCell="M36" zoomScaleNormal="100" workbookViewId="0">
      <selection activeCell="X4" sqref="X4"/>
    </sheetView>
  </sheetViews>
  <sheetFormatPr baseColWidth="10" defaultColWidth="11.5703125" defaultRowHeight="15" x14ac:dyDescent="0.25"/>
  <cols>
    <col min="1" max="4" width="11.5703125" style="14"/>
    <col min="5" max="5" width="21.7109375" style="21" customWidth="1"/>
    <col min="6" max="6" width="62" style="14" customWidth="1"/>
    <col min="7" max="10" width="11.5703125" style="14"/>
    <col min="11" max="11" width="22.28515625" style="44" customWidth="1"/>
    <col min="12" max="23" width="11.5703125" style="14"/>
    <col min="24" max="24" width="23.140625" style="56" customWidth="1"/>
    <col min="25" max="16384" width="11.5703125" style="14"/>
  </cols>
  <sheetData>
    <row r="1" spans="1:25" ht="36" customHeight="1" x14ac:dyDescent="0.25">
      <c r="A1" s="72" t="s">
        <v>0</v>
      </c>
      <c r="B1" s="72"/>
      <c r="C1" s="72"/>
      <c r="D1" s="72"/>
      <c r="E1" s="72"/>
      <c r="F1" s="72"/>
      <c r="G1" s="72"/>
      <c r="H1" s="72"/>
      <c r="I1" s="72"/>
      <c r="J1" s="72"/>
      <c r="K1" s="72"/>
    </row>
    <row r="2" spans="1:25" s="28" customFormat="1" ht="68.45" customHeight="1" x14ac:dyDescent="0.25">
      <c r="A2" s="75" t="s">
        <v>1</v>
      </c>
      <c r="B2" s="75" t="s">
        <v>2</v>
      </c>
      <c r="C2" s="75" t="s">
        <v>3</v>
      </c>
      <c r="D2" s="75" t="s">
        <v>4</v>
      </c>
      <c r="E2" s="75" t="s">
        <v>5</v>
      </c>
      <c r="F2" s="75" t="s">
        <v>6</v>
      </c>
      <c r="G2" s="73" t="s">
        <v>79</v>
      </c>
      <c r="H2" s="73"/>
      <c r="I2" s="73"/>
      <c r="J2" s="73"/>
      <c r="K2" s="42" t="s">
        <v>80</v>
      </c>
      <c r="L2" s="73" t="s">
        <v>7</v>
      </c>
      <c r="M2" s="73"/>
      <c r="N2" s="73"/>
      <c r="O2" s="73"/>
      <c r="P2" s="74" t="s">
        <v>8</v>
      </c>
      <c r="Q2" s="74"/>
      <c r="R2" s="74"/>
      <c r="S2" s="74"/>
      <c r="T2" s="67" t="s">
        <v>9</v>
      </c>
      <c r="U2" s="68"/>
      <c r="V2" s="68"/>
      <c r="W2" s="69"/>
      <c r="X2" s="70" t="s">
        <v>10</v>
      </c>
      <c r="Y2" s="46"/>
    </row>
    <row r="3" spans="1:25" s="28" customFormat="1" ht="81.75" customHeight="1" x14ac:dyDescent="0.25">
      <c r="A3" s="75"/>
      <c r="B3" s="75"/>
      <c r="C3" s="75"/>
      <c r="D3" s="75"/>
      <c r="E3" s="75"/>
      <c r="F3" s="75"/>
      <c r="G3" s="15" t="s">
        <v>11</v>
      </c>
      <c r="H3" s="16" t="s">
        <v>12</v>
      </c>
      <c r="I3" s="16" t="s">
        <v>12</v>
      </c>
      <c r="J3" s="16" t="s">
        <v>13</v>
      </c>
      <c r="K3" s="43" t="s">
        <v>13</v>
      </c>
      <c r="L3" s="36" t="s">
        <v>11</v>
      </c>
      <c r="M3" s="37" t="s">
        <v>12</v>
      </c>
      <c r="N3" s="37" t="s">
        <v>12</v>
      </c>
      <c r="O3" s="37" t="s">
        <v>13</v>
      </c>
      <c r="P3" s="38" t="s">
        <v>11</v>
      </c>
      <c r="Q3" s="39" t="s">
        <v>14</v>
      </c>
      <c r="R3" s="40" t="s">
        <v>12</v>
      </c>
      <c r="S3" s="41" t="s">
        <v>13</v>
      </c>
      <c r="T3" s="31" t="s">
        <v>15</v>
      </c>
      <c r="U3" s="32" t="s">
        <v>14</v>
      </c>
      <c r="V3" s="33" t="s">
        <v>16</v>
      </c>
      <c r="W3" s="33" t="s">
        <v>13</v>
      </c>
      <c r="X3" s="71"/>
      <c r="Y3" s="45"/>
    </row>
    <row r="4" spans="1:25" ht="359.45" customHeight="1" x14ac:dyDescent="0.25">
      <c r="A4" s="14">
        <v>1</v>
      </c>
      <c r="B4" s="14">
        <v>30131502</v>
      </c>
      <c r="C4" s="21" t="s">
        <v>81</v>
      </c>
      <c r="D4" s="14" t="s">
        <v>31</v>
      </c>
      <c r="E4" s="21" t="s">
        <v>82</v>
      </c>
      <c r="F4" s="21" t="s">
        <v>83</v>
      </c>
      <c r="G4" s="25">
        <v>1500</v>
      </c>
      <c r="H4" s="29">
        <v>0.19</v>
      </c>
      <c r="I4" s="14">
        <f>+G4*H4</f>
        <v>285</v>
      </c>
      <c r="J4" s="25">
        <f>+G4+I4</f>
        <v>1785</v>
      </c>
      <c r="K4" s="56">
        <v>2200</v>
      </c>
      <c r="X4" s="56">
        <f>+(J4+K4)/2</f>
        <v>1992.5</v>
      </c>
    </row>
    <row r="5" spans="1:25" ht="220.9" customHeight="1" x14ac:dyDescent="0.25">
      <c r="A5" s="14">
        <v>2</v>
      </c>
      <c r="B5" s="14">
        <v>30131502</v>
      </c>
      <c r="C5" s="14">
        <v>1</v>
      </c>
      <c r="D5" s="14" t="s">
        <v>31</v>
      </c>
      <c r="E5" s="21" t="s">
        <v>84</v>
      </c>
      <c r="F5" s="21" t="s">
        <v>85</v>
      </c>
      <c r="G5" s="35">
        <v>1638.66</v>
      </c>
      <c r="H5" s="29">
        <v>0.19</v>
      </c>
      <c r="I5" s="14">
        <f t="shared" ref="I5:I37" si="0">+G5*H5</f>
        <v>311.34540000000004</v>
      </c>
      <c r="J5" s="25">
        <f t="shared" ref="J5:J37" si="1">+G5+I5</f>
        <v>1950.0054</v>
      </c>
      <c r="K5" s="25">
        <v>1715</v>
      </c>
      <c r="X5" s="56">
        <f>+(J5+K5)/2</f>
        <v>1832.5027</v>
      </c>
    </row>
    <row r="6" spans="1:25" ht="64.150000000000006" customHeight="1" x14ac:dyDescent="0.25">
      <c r="A6" s="14">
        <v>3</v>
      </c>
      <c r="B6" s="14">
        <v>30111601</v>
      </c>
      <c r="C6" s="14">
        <v>1</v>
      </c>
      <c r="D6" s="14" t="s">
        <v>31</v>
      </c>
      <c r="E6" s="21" t="s">
        <v>21</v>
      </c>
      <c r="F6" s="14" t="s">
        <v>21</v>
      </c>
      <c r="G6" s="35">
        <v>32773.11</v>
      </c>
      <c r="H6" s="29">
        <v>0.19</v>
      </c>
      <c r="I6" s="14">
        <f t="shared" si="0"/>
        <v>6226.8909000000003</v>
      </c>
      <c r="J6" s="25">
        <f t="shared" si="1"/>
        <v>39000.000899999999</v>
      </c>
      <c r="K6" s="14"/>
      <c r="L6" s="23">
        <v>46710.92</v>
      </c>
      <c r="M6" s="23">
        <v>0.19</v>
      </c>
      <c r="N6" s="24">
        <f t="shared" ref="N6:N7" si="2">+L6*M6</f>
        <v>8875.0748000000003</v>
      </c>
      <c r="O6" s="25">
        <f t="shared" ref="O6:O7" si="3">+L6+N6</f>
        <v>55585.9948</v>
      </c>
      <c r="P6" s="25">
        <v>94500</v>
      </c>
      <c r="Q6" s="29">
        <v>0.19</v>
      </c>
      <c r="R6" s="14">
        <f t="shared" ref="R6:R7" si="4">+P6*Q6</f>
        <v>17955</v>
      </c>
      <c r="S6" s="25">
        <f t="shared" ref="S6:S7" si="5">+P6+R6</f>
        <v>112455</v>
      </c>
      <c r="T6" s="25">
        <v>90000</v>
      </c>
      <c r="U6" s="29">
        <v>0.19</v>
      </c>
      <c r="V6" s="14">
        <f t="shared" ref="V6:V7" si="6">+T6*U6</f>
        <v>17100</v>
      </c>
      <c r="W6" s="25">
        <f t="shared" ref="W6:W7" si="7">+T6+V6</f>
        <v>107100</v>
      </c>
      <c r="X6" s="57">
        <f>+(S6+W6)/2</f>
        <v>109777.5</v>
      </c>
    </row>
    <row r="7" spans="1:25" ht="105" x14ac:dyDescent="0.25">
      <c r="A7" s="14">
        <v>4</v>
      </c>
      <c r="B7" s="14">
        <v>11111701</v>
      </c>
      <c r="C7" s="14">
        <v>1</v>
      </c>
      <c r="D7" s="14" t="s">
        <v>86</v>
      </c>
      <c r="E7" s="21" t="s">
        <v>25</v>
      </c>
      <c r="F7" s="21" t="s">
        <v>26</v>
      </c>
      <c r="H7" s="29">
        <v>0.19</v>
      </c>
      <c r="I7" s="14">
        <f t="shared" si="0"/>
        <v>0</v>
      </c>
      <c r="J7" s="25">
        <f t="shared" si="1"/>
        <v>0</v>
      </c>
      <c r="K7" s="25">
        <v>81900</v>
      </c>
      <c r="L7" s="23">
        <v>142661.34</v>
      </c>
      <c r="M7" s="23">
        <v>0.19</v>
      </c>
      <c r="N7" s="24">
        <f t="shared" si="2"/>
        <v>27105.654599999998</v>
      </c>
      <c r="O7" s="25">
        <f t="shared" si="3"/>
        <v>169766.99460000001</v>
      </c>
      <c r="P7" s="25">
        <v>147000</v>
      </c>
      <c r="Q7" s="29">
        <v>0.19</v>
      </c>
      <c r="R7" s="14">
        <f t="shared" si="4"/>
        <v>27930</v>
      </c>
      <c r="S7" s="25">
        <f t="shared" si="5"/>
        <v>174930</v>
      </c>
      <c r="T7" s="25">
        <v>140000</v>
      </c>
      <c r="U7" s="29">
        <v>0.19</v>
      </c>
      <c r="V7" s="14">
        <f t="shared" si="6"/>
        <v>26600</v>
      </c>
      <c r="W7" s="25">
        <f t="shared" si="7"/>
        <v>166600</v>
      </c>
      <c r="X7" s="54">
        <f>+(O7+S7+W7)/3</f>
        <v>170432.33153333332</v>
      </c>
    </row>
    <row r="8" spans="1:25" ht="195" x14ac:dyDescent="0.25">
      <c r="A8" s="14">
        <v>5</v>
      </c>
      <c r="B8" s="14">
        <v>30102404</v>
      </c>
      <c r="C8" s="14">
        <v>1</v>
      </c>
      <c r="D8" s="14" t="s">
        <v>31</v>
      </c>
      <c r="E8" s="21" t="s">
        <v>87</v>
      </c>
      <c r="F8" s="21" t="s">
        <v>88</v>
      </c>
      <c r="G8" s="35">
        <v>15546.22</v>
      </c>
      <c r="H8" s="29">
        <v>0.19</v>
      </c>
      <c r="I8" s="14">
        <f t="shared" si="0"/>
        <v>2953.7817999999997</v>
      </c>
      <c r="J8" s="25">
        <f t="shared" si="1"/>
        <v>18500.001799999998</v>
      </c>
      <c r="K8" s="14"/>
      <c r="L8" s="23">
        <v>24117.65</v>
      </c>
      <c r="M8" s="23">
        <v>0.19</v>
      </c>
      <c r="N8" s="24">
        <f t="shared" ref="N8:N9" si="8">+L8*M8</f>
        <v>4582.3535000000002</v>
      </c>
      <c r="O8" s="25">
        <f t="shared" ref="O8:O9" si="9">+L8+N8</f>
        <v>28700.003500000003</v>
      </c>
      <c r="P8" s="25">
        <v>26250</v>
      </c>
      <c r="Q8" s="29">
        <v>0.19</v>
      </c>
      <c r="R8" s="14">
        <f t="shared" ref="R8:R9" si="10">+P8*Q8</f>
        <v>4987.5</v>
      </c>
      <c r="S8" s="25">
        <f t="shared" ref="S8:S9" si="11">+P8+R8</f>
        <v>31237.5</v>
      </c>
      <c r="T8" s="25">
        <v>25000</v>
      </c>
      <c r="U8" s="29">
        <v>0.19</v>
      </c>
      <c r="V8" s="14">
        <f t="shared" ref="V8:V9" si="12">+T8*U8</f>
        <v>4750</v>
      </c>
      <c r="W8" s="25">
        <f t="shared" ref="W8:W9" si="13">+T8+V8</f>
        <v>29750</v>
      </c>
      <c r="X8" s="57">
        <f t="shared" ref="X8" si="14">+(O8+S8+W8)/3</f>
        <v>29895.834500000001</v>
      </c>
    </row>
    <row r="9" spans="1:25" ht="195" x14ac:dyDescent="0.25">
      <c r="A9" s="14">
        <v>6</v>
      </c>
      <c r="B9" s="14">
        <v>30102404</v>
      </c>
      <c r="C9" s="14">
        <v>1</v>
      </c>
      <c r="D9" s="14" t="s">
        <v>31</v>
      </c>
      <c r="E9" s="21" t="s">
        <v>89</v>
      </c>
      <c r="F9" s="21" t="s">
        <v>90</v>
      </c>
      <c r="G9" s="35">
        <v>7563.03</v>
      </c>
      <c r="H9" s="29">
        <v>0.19</v>
      </c>
      <c r="I9" s="14">
        <f t="shared" si="0"/>
        <v>1436.9757</v>
      </c>
      <c r="J9" s="25">
        <f t="shared" si="1"/>
        <v>9000.0056999999997</v>
      </c>
      <c r="K9" s="14"/>
      <c r="L9" s="27">
        <v>30000</v>
      </c>
      <c r="M9" s="23">
        <v>0.19</v>
      </c>
      <c r="N9" s="24">
        <f t="shared" si="8"/>
        <v>5700</v>
      </c>
      <c r="O9" s="25">
        <f t="shared" si="9"/>
        <v>35700</v>
      </c>
      <c r="P9" s="25">
        <v>52500</v>
      </c>
      <c r="Q9" s="29">
        <v>0.19</v>
      </c>
      <c r="R9" s="14">
        <f t="shared" si="10"/>
        <v>9975</v>
      </c>
      <c r="S9" s="25">
        <f t="shared" si="11"/>
        <v>62475</v>
      </c>
      <c r="T9" s="25">
        <v>50000</v>
      </c>
      <c r="U9" s="29">
        <v>0.19</v>
      </c>
      <c r="V9" s="14">
        <f t="shared" si="12"/>
        <v>9500</v>
      </c>
      <c r="W9" s="25">
        <f t="shared" si="13"/>
        <v>59500</v>
      </c>
      <c r="X9" s="57">
        <f>+(S9+W9)/2</f>
        <v>60987.5</v>
      </c>
    </row>
    <row r="10" spans="1:25" ht="150" x14ac:dyDescent="0.25">
      <c r="A10" s="14">
        <v>7</v>
      </c>
      <c r="B10" s="21" t="s">
        <v>91</v>
      </c>
      <c r="C10" s="14">
        <v>1</v>
      </c>
      <c r="D10" s="14" t="s">
        <v>22</v>
      </c>
      <c r="E10" s="21" t="s">
        <v>23</v>
      </c>
      <c r="F10" s="21" t="s">
        <v>92</v>
      </c>
      <c r="G10" s="35">
        <v>5882.35</v>
      </c>
      <c r="H10" s="29">
        <v>0.19</v>
      </c>
      <c r="I10" s="14">
        <f t="shared" si="0"/>
        <v>1117.6465000000001</v>
      </c>
      <c r="J10" s="25">
        <f t="shared" si="1"/>
        <v>6999.9965000000002</v>
      </c>
      <c r="K10" s="14"/>
      <c r="L10" s="23">
        <v>6358.58</v>
      </c>
      <c r="M10" s="23">
        <v>0.19</v>
      </c>
      <c r="N10" s="24">
        <f t="shared" ref="N10" si="15">+L10*M10</f>
        <v>1208.1302000000001</v>
      </c>
      <c r="O10" s="25">
        <f t="shared" ref="O10" si="16">+L10+N10</f>
        <v>7566.7101999999995</v>
      </c>
      <c r="P10" s="25">
        <v>23100</v>
      </c>
      <c r="Q10" s="29">
        <v>0.19</v>
      </c>
      <c r="R10" s="14">
        <f t="shared" ref="R10" si="17">+P10*Q10</f>
        <v>4389</v>
      </c>
      <c r="S10" s="25">
        <f t="shared" ref="S10" si="18">+P10+R10</f>
        <v>27489</v>
      </c>
      <c r="T10" s="25">
        <v>22000</v>
      </c>
      <c r="U10" s="29">
        <v>0.19</v>
      </c>
      <c r="V10" s="14">
        <f t="shared" ref="V10" si="19">+T10*U10</f>
        <v>4180</v>
      </c>
      <c r="W10" s="25">
        <f t="shared" ref="W10" si="20">+T10+V10</f>
        <v>26180</v>
      </c>
      <c r="X10" s="57">
        <f>+(S10+W10)/2</f>
        <v>26834.5</v>
      </c>
    </row>
    <row r="11" spans="1:25" ht="105" x14ac:dyDescent="0.25">
      <c r="A11" s="14">
        <v>8</v>
      </c>
      <c r="B11" s="14">
        <v>41111610</v>
      </c>
      <c r="C11" s="14">
        <v>1</v>
      </c>
      <c r="D11" s="14" t="s">
        <v>31</v>
      </c>
      <c r="E11" s="21" t="s">
        <v>93</v>
      </c>
      <c r="F11" s="21" t="s">
        <v>94</v>
      </c>
      <c r="G11" s="35">
        <v>15126.05</v>
      </c>
      <c r="H11" s="29">
        <v>0.19</v>
      </c>
      <c r="I11" s="14">
        <f t="shared" si="0"/>
        <v>2873.9494999999997</v>
      </c>
      <c r="J11" s="25">
        <f t="shared" si="1"/>
        <v>17999.999499999998</v>
      </c>
      <c r="K11" s="55">
        <v>19150</v>
      </c>
      <c r="X11" s="56">
        <f>(J11+K11)/2</f>
        <v>18574.999749999999</v>
      </c>
    </row>
    <row r="12" spans="1:25" ht="165" x14ac:dyDescent="0.25">
      <c r="A12" s="14">
        <v>9</v>
      </c>
      <c r="B12" s="14">
        <v>11111611</v>
      </c>
      <c r="C12" s="14">
        <v>1</v>
      </c>
      <c r="D12" s="14" t="s">
        <v>86</v>
      </c>
      <c r="E12" s="21" t="s">
        <v>27</v>
      </c>
      <c r="F12" s="21" t="s">
        <v>95</v>
      </c>
      <c r="H12" s="29">
        <v>0.19</v>
      </c>
      <c r="I12" s="14">
        <f t="shared" si="0"/>
        <v>0</v>
      </c>
      <c r="J12" s="25">
        <f t="shared" si="1"/>
        <v>0</v>
      </c>
      <c r="K12" s="14"/>
      <c r="L12" s="23">
        <v>195901.68</v>
      </c>
      <c r="M12" s="23">
        <v>0.19</v>
      </c>
      <c r="N12" s="24">
        <f t="shared" ref="N12" si="21">+L12*M12</f>
        <v>37221.319199999998</v>
      </c>
      <c r="O12" s="25">
        <f t="shared" ref="O12" si="22">+L12+N12</f>
        <v>233122.99919999999</v>
      </c>
      <c r="P12" s="25">
        <v>357000</v>
      </c>
      <c r="Q12" s="29">
        <v>0.19</v>
      </c>
      <c r="R12" s="14">
        <f t="shared" ref="R12" si="23">+P12*Q12</f>
        <v>67830</v>
      </c>
      <c r="S12" s="25">
        <f t="shared" ref="S12" si="24">+P12+R12</f>
        <v>424830</v>
      </c>
      <c r="T12" s="25">
        <v>340000</v>
      </c>
      <c r="U12" s="29">
        <v>0.19</v>
      </c>
      <c r="V12" s="14">
        <f t="shared" ref="V12" si="25">+T12*U12</f>
        <v>64600</v>
      </c>
      <c r="W12" s="25">
        <f t="shared" ref="W12" si="26">+T12+V12</f>
        <v>404600</v>
      </c>
      <c r="X12" s="54">
        <f t="shared" ref="X12" si="27">+(O12+S12+W12)/3</f>
        <v>354184.33306666667</v>
      </c>
    </row>
    <row r="13" spans="1:25" ht="120" x14ac:dyDescent="0.25">
      <c r="A13" s="14">
        <v>10</v>
      </c>
      <c r="B13" s="14">
        <v>27112201</v>
      </c>
      <c r="C13" s="14">
        <v>1</v>
      </c>
      <c r="D13" s="14" t="s">
        <v>31</v>
      </c>
      <c r="E13" s="21" t="s">
        <v>96</v>
      </c>
      <c r="F13" s="21" t="s">
        <v>97</v>
      </c>
      <c r="G13" s="35">
        <v>10084.040000000001</v>
      </c>
      <c r="H13" s="29">
        <v>0.19</v>
      </c>
      <c r="I13" s="14">
        <f t="shared" si="0"/>
        <v>1915.9676000000002</v>
      </c>
      <c r="J13" s="25">
        <f t="shared" si="1"/>
        <v>12000.007600000001</v>
      </c>
      <c r="K13" s="53">
        <v>13750</v>
      </c>
      <c r="X13" s="56">
        <f>(J13+K13)/2</f>
        <v>12875.0038</v>
      </c>
    </row>
    <row r="14" spans="1:25" ht="165" x14ac:dyDescent="0.25">
      <c r="A14" s="14">
        <v>11</v>
      </c>
      <c r="B14" s="14">
        <v>31162006</v>
      </c>
      <c r="C14" s="14">
        <v>1</v>
      </c>
      <c r="D14" s="14" t="s">
        <v>36</v>
      </c>
      <c r="E14" s="21" t="s">
        <v>98</v>
      </c>
      <c r="F14" s="21" t="s">
        <v>99</v>
      </c>
      <c r="G14" s="35">
        <v>3781.51</v>
      </c>
      <c r="H14" s="29">
        <v>0.19</v>
      </c>
      <c r="I14" s="14">
        <f t="shared" si="0"/>
        <v>718.48690000000011</v>
      </c>
      <c r="J14" s="25">
        <f t="shared" si="1"/>
        <v>4499.9969000000001</v>
      </c>
      <c r="K14" s="14"/>
      <c r="L14" s="23">
        <v>12605.04</v>
      </c>
      <c r="M14" s="23">
        <v>0.19</v>
      </c>
      <c r="N14" s="24">
        <f t="shared" ref="N14:N33" si="28">+L14*M14</f>
        <v>2394.9576000000002</v>
      </c>
      <c r="O14" s="25">
        <f t="shared" ref="O14:O33" si="29">+L14+N14</f>
        <v>14999.997600000001</v>
      </c>
      <c r="P14" s="25">
        <v>12600</v>
      </c>
      <c r="Q14" s="29">
        <v>0.19</v>
      </c>
      <c r="R14" s="14">
        <f t="shared" ref="R14:R33" si="30">+P14*Q14</f>
        <v>2394</v>
      </c>
      <c r="S14" s="25">
        <f t="shared" ref="S14:S33" si="31">+P14+R14</f>
        <v>14994</v>
      </c>
      <c r="T14" s="25">
        <v>12000</v>
      </c>
      <c r="U14" s="29">
        <v>0.19</v>
      </c>
      <c r="V14" s="14">
        <f t="shared" ref="V14:V33" si="32">+T14*U14</f>
        <v>2280</v>
      </c>
      <c r="W14" s="25">
        <f t="shared" ref="W14:W33" si="33">+T14+V14</f>
        <v>14280</v>
      </c>
      <c r="X14" s="57">
        <f t="shared" ref="X14:X27" si="34">+(O14+S14+W14)/3</f>
        <v>14757.9992</v>
      </c>
    </row>
    <row r="15" spans="1:25" ht="45" x14ac:dyDescent="0.25">
      <c r="A15" s="14">
        <v>12</v>
      </c>
      <c r="B15" s="14">
        <v>31191506</v>
      </c>
      <c r="C15" s="14">
        <v>1</v>
      </c>
      <c r="D15" s="14" t="s">
        <v>31</v>
      </c>
      <c r="E15" s="21" t="s">
        <v>39</v>
      </c>
      <c r="F15" s="21" t="s">
        <v>39</v>
      </c>
      <c r="G15" s="35">
        <v>3781.51</v>
      </c>
      <c r="H15" s="29">
        <v>0.19</v>
      </c>
      <c r="I15" s="14">
        <f t="shared" si="0"/>
        <v>718.48690000000011</v>
      </c>
      <c r="J15" s="25">
        <f t="shared" si="1"/>
        <v>4499.9969000000001</v>
      </c>
      <c r="K15" s="14"/>
      <c r="L15" s="23">
        <v>6554.62</v>
      </c>
      <c r="M15" s="23">
        <v>0.19</v>
      </c>
      <c r="N15" s="24">
        <f t="shared" si="28"/>
        <v>1245.3778</v>
      </c>
      <c r="O15" s="25">
        <f t="shared" si="29"/>
        <v>7799.9978000000001</v>
      </c>
      <c r="P15" s="25">
        <v>12600</v>
      </c>
      <c r="Q15" s="29">
        <v>0.19</v>
      </c>
      <c r="R15" s="14">
        <f t="shared" si="30"/>
        <v>2394</v>
      </c>
      <c r="S15" s="25">
        <f t="shared" si="31"/>
        <v>14994</v>
      </c>
      <c r="T15" s="25">
        <v>12000</v>
      </c>
      <c r="U15" s="29">
        <v>0.19</v>
      </c>
      <c r="V15" s="14">
        <f t="shared" si="32"/>
        <v>2280</v>
      </c>
      <c r="W15" s="25">
        <f t="shared" si="33"/>
        <v>14280</v>
      </c>
      <c r="X15" s="57">
        <f>+(S15+W15)/2</f>
        <v>14637</v>
      </c>
    </row>
    <row r="16" spans="1:25" ht="63.6" customHeight="1" x14ac:dyDescent="0.25">
      <c r="A16" s="14">
        <v>13</v>
      </c>
      <c r="B16" s="34" t="s">
        <v>100</v>
      </c>
      <c r="C16" s="14">
        <v>1</v>
      </c>
      <c r="D16" s="14" t="s">
        <v>31</v>
      </c>
      <c r="E16" s="21" t="s">
        <v>41</v>
      </c>
      <c r="F16" s="21" t="s">
        <v>42</v>
      </c>
      <c r="G16" s="35">
        <v>100840.34</v>
      </c>
      <c r="H16" s="29">
        <v>0.19</v>
      </c>
      <c r="I16" s="14">
        <f t="shared" si="0"/>
        <v>19159.6646</v>
      </c>
      <c r="J16" s="25">
        <f t="shared" si="1"/>
        <v>120000.0046</v>
      </c>
      <c r="K16" s="14"/>
      <c r="L16" s="23">
        <v>180672.27</v>
      </c>
      <c r="M16" s="23">
        <v>0.19</v>
      </c>
      <c r="N16" s="24">
        <f t="shared" si="28"/>
        <v>34327.731299999999</v>
      </c>
      <c r="O16" s="25">
        <f t="shared" si="29"/>
        <v>215000.0013</v>
      </c>
      <c r="P16" s="25">
        <v>220500</v>
      </c>
      <c r="Q16" s="29">
        <v>0.19</v>
      </c>
      <c r="R16" s="14">
        <f t="shared" si="30"/>
        <v>41895</v>
      </c>
      <c r="S16" s="25">
        <f t="shared" si="31"/>
        <v>262395</v>
      </c>
      <c r="T16" s="25">
        <v>210000</v>
      </c>
      <c r="U16" s="29">
        <v>0.19</v>
      </c>
      <c r="V16" s="14">
        <f t="shared" si="32"/>
        <v>39900</v>
      </c>
      <c r="W16" s="25">
        <f t="shared" si="33"/>
        <v>249900</v>
      </c>
      <c r="X16" s="57">
        <f>+(S16+W16)/2</f>
        <v>256147.5</v>
      </c>
    </row>
    <row r="17" spans="1:24" ht="45" x14ac:dyDescent="0.25">
      <c r="A17" s="14">
        <v>14</v>
      </c>
      <c r="B17" s="14">
        <v>46161508</v>
      </c>
      <c r="C17" s="14">
        <v>1</v>
      </c>
      <c r="D17" s="14" t="s">
        <v>31</v>
      </c>
      <c r="E17" s="21" t="s">
        <v>44</v>
      </c>
      <c r="F17" s="21" t="s">
        <v>45</v>
      </c>
      <c r="G17" s="35">
        <v>10084.040000000001</v>
      </c>
      <c r="H17" s="29">
        <v>0.19</v>
      </c>
      <c r="I17" s="14">
        <f t="shared" si="0"/>
        <v>1915.9676000000002</v>
      </c>
      <c r="J17" s="25">
        <f t="shared" si="1"/>
        <v>12000.007600000001</v>
      </c>
      <c r="K17" s="14"/>
      <c r="L17" s="23">
        <v>46218.49</v>
      </c>
      <c r="M17" s="23">
        <v>0.19</v>
      </c>
      <c r="N17" s="24">
        <f t="shared" si="28"/>
        <v>8781.5131000000001</v>
      </c>
      <c r="O17" s="25">
        <f t="shared" si="29"/>
        <v>55000.003100000002</v>
      </c>
      <c r="P17" s="25">
        <v>18900</v>
      </c>
      <c r="Q17" s="29">
        <v>0.19</v>
      </c>
      <c r="R17" s="14">
        <f t="shared" si="30"/>
        <v>3591</v>
      </c>
      <c r="S17" s="25">
        <f t="shared" si="31"/>
        <v>22491</v>
      </c>
      <c r="T17" s="25">
        <v>18000</v>
      </c>
      <c r="U17" s="29">
        <v>0.19</v>
      </c>
      <c r="V17" s="14">
        <f t="shared" si="32"/>
        <v>3420</v>
      </c>
      <c r="W17" s="25">
        <f t="shared" si="33"/>
        <v>21420</v>
      </c>
      <c r="X17" s="57">
        <f>+(S17+W17)/2</f>
        <v>21955.5</v>
      </c>
    </row>
    <row r="18" spans="1:24" ht="45" x14ac:dyDescent="0.25">
      <c r="A18" s="14">
        <v>15</v>
      </c>
      <c r="B18" s="14">
        <v>24101504</v>
      </c>
      <c r="C18" s="14">
        <v>1</v>
      </c>
      <c r="D18" s="14" t="s">
        <v>31</v>
      </c>
      <c r="E18" s="21" t="s">
        <v>101</v>
      </c>
      <c r="F18" s="21" t="s">
        <v>102</v>
      </c>
      <c r="G18" s="35">
        <v>218487.04000000001</v>
      </c>
      <c r="H18" s="29">
        <v>0.19</v>
      </c>
      <c r="I18" s="14">
        <f t="shared" si="0"/>
        <v>41512.537600000003</v>
      </c>
      <c r="J18" s="25">
        <f t="shared" si="1"/>
        <v>259999.57760000002</v>
      </c>
      <c r="K18" s="14"/>
      <c r="L18" s="23">
        <v>323529.40999999997</v>
      </c>
      <c r="M18" s="23">
        <v>0.19</v>
      </c>
      <c r="N18" s="24">
        <f t="shared" si="28"/>
        <v>61470.587899999999</v>
      </c>
      <c r="O18" s="25">
        <f t="shared" si="29"/>
        <v>384999.99789999996</v>
      </c>
      <c r="P18" s="25">
        <v>462000</v>
      </c>
      <c r="Q18" s="29">
        <v>0.19</v>
      </c>
      <c r="R18" s="14">
        <f t="shared" si="30"/>
        <v>87780</v>
      </c>
      <c r="S18" s="25">
        <f t="shared" si="31"/>
        <v>549780</v>
      </c>
      <c r="T18" s="25">
        <v>440000</v>
      </c>
      <c r="U18" s="29">
        <v>0.19</v>
      </c>
      <c r="V18" s="14">
        <f t="shared" si="32"/>
        <v>83600</v>
      </c>
      <c r="W18" s="25">
        <f t="shared" si="33"/>
        <v>523600</v>
      </c>
      <c r="X18" s="57">
        <f t="shared" si="34"/>
        <v>486126.66596666659</v>
      </c>
    </row>
    <row r="19" spans="1:24" ht="90" x14ac:dyDescent="0.25">
      <c r="A19" s="14">
        <v>16</v>
      </c>
      <c r="B19" s="14">
        <v>27112002</v>
      </c>
      <c r="C19" s="14">
        <v>1</v>
      </c>
      <c r="D19" s="14" t="s">
        <v>31</v>
      </c>
      <c r="E19" s="21" t="s">
        <v>48</v>
      </c>
      <c r="F19" s="21" t="s">
        <v>103</v>
      </c>
      <c r="G19" s="35">
        <v>18095.04</v>
      </c>
      <c r="H19" s="29">
        <v>0.05</v>
      </c>
      <c r="I19" s="14">
        <f t="shared" si="0"/>
        <v>904.75200000000007</v>
      </c>
      <c r="J19" s="25">
        <f t="shared" si="1"/>
        <v>18999.792000000001</v>
      </c>
      <c r="K19" s="14"/>
      <c r="L19" s="23">
        <v>52100.84</v>
      </c>
      <c r="M19" s="23">
        <v>0.19</v>
      </c>
      <c r="N19" s="24">
        <f t="shared" si="28"/>
        <v>9899.159599999999</v>
      </c>
      <c r="O19" s="25">
        <f t="shared" si="29"/>
        <v>61999.999599999996</v>
      </c>
      <c r="P19" s="25">
        <v>63000</v>
      </c>
      <c r="Q19" s="29">
        <v>0.19</v>
      </c>
      <c r="R19" s="14">
        <f t="shared" si="30"/>
        <v>11970</v>
      </c>
      <c r="S19" s="25">
        <f t="shared" si="31"/>
        <v>74970</v>
      </c>
      <c r="T19" s="25">
        <v>60000</v>
      </c>
      <c r="U19" s="29">
        <v>0.19</v>
      </c>
      <c r="V19" s="14">
        <f t="shared" si="32"/>
        <v>11400</v>
      </c>
      <c r="W19" s="25">
        <f t="shared" si="33"/>
        <v>71400</v>
      </c>
      <c r="X19" s="57">
        <f t="shared" si="34"/>
        <v>69456.666533333322</v>
      </c>
    </row>
    <row r="20" spans="1:24" ht="120" x14ac:dyDescent="0.25">
      <c r="A20" s="14">
        <v>17</v>
      </c>
      <c r="B20" s="14">
        <v>27112004</v>
      </c>
      <c r="C20" s="14">
        <v>1</v>
      </c>
      <c r="D20" s="14" t="s">
        <v>31</v>
      </c>
      <c r="E20" s="21" t="s">
        <v>50</v>
      </c>
      <c r="F20" s="21" t="s">
        <v>104</v>
      </c>
      <c r="H20" s="29">
        <v>0.19</v>
      </c>
      <c r="I20" s="14">
        <f t="shared" si="0"/>
        <v>0</v>
      </c>
      <c r="J20" s="25">
        <f t="shared" si="1"/>
        <v>0</v>
      </c>
      <c r="K20" s="14"/>
      <c r="L20" s="23">
        <v>46554.62</v>
      </c>
      <c r="M20" s="23">
        <v>0.19</v>
      </c>
      <c r="N20" s="24">
        <f t="shared" si="28"/>
        <v>8845.3778000000002</v>
      </c>
      <c r="O20" s="25">
        <f t="shared" si="29"/>
        <v>55399.997800000005</v>
      </c>
      <c r="P20" s="25">
        <v>115500</v>
      </c>
      <c r="Q20" s="29">
        <v>0.19</v>
      </c>
      <c r="R20" s="14">
        <f t="shared" si="30"/>
        <v>21945</v>
      </c>
      <c r="S20" s="25">
        <f t="shared" si="31"/>
        <v>137445</v>
      </c>
      <c r="T20" s="25">
        <v>110000</v>
      </c>
      <c r="U20" s="29">
        <v>0.19</v>
      </c>
      <c r="V20" s="14">
        <f t="shared" si="32"/>
        <v>20900</v>
      </c>
      <c r="W20" s="25">
        <f t="shared" si="33"/>
        <v>130900</v>
      </c>
      <c r="X20" s="54">
        <f>+(S20+W20)/2</f>
        <v>134172.5</v>
      </c>
    </row>
    <row r="21" spans="1:24" ht="75" x14ac:dyDescent="0.25">
      <c r="A21" s="14">
        <v>18</v>
      </c>
      <c r="B21" s="14">
        <v>27111500</v>
      </c>
      <c r="C21" s="14">
        <v>1</v>
      </c>
      <c r="D21" s="14" t="s">
        <v>31</v>
      </c>
      <c r="E21" s="21" t="s">
        <v>52</v>
      </c>
      <c r="F21" s="21" t="s">
        <v>105</v>
      </c>
      <c r="G21" s="35">
        <v>33613.449999999997</v>
      </c>
      <c r="H21" s="29">
        <v>0.19</v>
      </c>
      <c r="I21" s="14">
        <f t="shared" si="0"/>
        <v>6386.5554999999995</v>
      </c>
      <c r="J21" s="25">
        <f t="shared" si="1"/>
        <v>40000.005499999999</v>
      </c>
      <c r="K21" s="14"/>
      <c r="L21" s="23">
        <v>74789.919999999998</v>
      </c>
      <c r="M21" s="23">
        <v>0.19</v>
      </c>
      <c r="N21" s="24">
        <f t="shared" si="28"/>
        <v>14210.084800000001</v>
      </c>
      <c r="O21" s="25">
        <f t="shared" si="29"/>
        <v>89000.004799999995</v>
      </c>
      <c r="P21" s="25">
        <v>60900</v>
      </c>
      <c r="Q21" s="29">
        <v>0.19</v>
      </c>
      <c r="R21" s="14">
        <f t="shared" si="30"/>
        <v>11571</v>
      </c>
      <c r="S21" s="25">
        <f t="shared" si="31"/>
        <v>72471</v>
      </c>
      <c r="T21" s="25">
        <v>58000</v>
      </c>
      <c r="U21" s="29">
        <v>0.19</v>
      </c>
      <c r="V21" s="14">
        <f t="shared" si="32"/>
        <v>11020</v>
      </c>
      <c r="W21" s="25">
        <f t="shared" si="33"/>
        <v>69020</v>
      </c>
      <c r="X21" s="57">
        <f t="shared" si="34"/>
        <v>76830.334933333332</v>
      </c>
    </row>
    <row r="22" spans="1:24" ht="60.6" customHeight="1" x14ac:dyDescent="0.25">
      <c r="A22" s="14">
        <v>19</v>
      </c>
      <c r="B22" s="14">
        <v>41111601</v>
      </c>
      <c r="C22" s="14">
        <v>1</v>
      </c>
      <c r="D22" s="14" t="s">
        <v>31</v>
      </c>
      <c r="E22" s="21" t="s">
        <v>54</v>
      </c>
      <c r="F22" s="14" t="s">
        <v>54</v>
      </c>
      <c r="G22" s="35">
        <v>23529.41</v>
      </c>
      <c r="H22" s="29">
        <v>0.19</v>
      </c>
      <c r="I22" s="14">
        <f t="shared" si="0"/>
        <v>4470.5879000000004</v>
      </c>
      <c r="J22" s="25">
        <f t="shared" si="1"/>
        <v>27999.997900000002</v>
      </c>
      <c r="K22" s="14"/>
      <c r="L22" s="23">
        <v>57563.03</v>
      </c>
      <c r="M22" s="23">
        <v>0.19</v>
      </c>
      <c r="N22" s="24">
        <f t="shared" si="28"/>
        <v>10936.975699999999</v>
      </c>
      <c r="O22" s="25">
        <f t="shared" si="29"/>
        <v>68500.005699999994</v>
      </c>
      <c r="P22" s="25">
        <v>42000</v>
      </c>
      <c r="Q22" s="29">
        <v>0.19</v>
      </c>
      <c r="R22" s="14">
        <f t="shared" si="30"/>
        <v>7980</v>
      </c>
      <c r="S22" s="25">
        <f t="shared" si="31"/>
        <v>49980</v>
      </c>
      <c r="T22" s="25">
        <v>40000</v>
      </c>
      <c r="U22" s="29">
        <v>0.19</v>
      </c>
      <c r="V22" s="14">
        <f t="shared" si="32"/>
        <v>7600</v>
      </c>
      <c r="W22" s="25">
        <f t="shared" si="33"/>
        <v>47600</v>
      </c>
      <c r="X22" s="57">
        <f t="shared" si="34"/>
        <v>55360.001899999996</v>
      </c>
    </row>
    <row r="23" spans="1:24" ht="195" x14ac:dyDescent="0.25">
      <c r="A23" s="14">
        <v>20</v>
      </c>
      <c r="B23" s="14">
        <v>27112215</v>
      </c>
      <c r="C23" s="14">
        <v>1</v>
      </c>
      <c r="D23" s="14" t="s">
        <v>31</v>
      </c>
      <c r="E23" s="21" t="s">
        <v>106</v>
      </c>
      <c r="F23" s="21" t="s">
        <v>107</v>
      </c>
      <c r="G23" s="23">
        <v>5882.35</v>
      </c>
      <c r="H23" s="29">
        <v>0.19</v>
      </c>
      <c r="I23" s="14">
        <f t="shared" si="0"/>
        <v>1117.6465000000001</v>
      </c>
      <c r="J23" s="25">
        <f t="shared" si="1"/>
        <v>6999.9965000000002</v>
      </c>
      <c r="K23" s="14"/>
      <c r="L23" s="23">
        <v>18907.560000000001</v>
      </c>
      <c r="M23" s="23">
        <v>0.19</v>
      </c>
      <c r="N23" s="24">
        <f t="shared" si="28"/>
        <v>3592.4364000000005</v>
      </c>
      <c r="O23" s="25">
        <f t="shared" si="29"/>
        <v>22499.996400000004</v>
      </c>
      <c r="P23" s="25">
        <v>9450</v>
      </c>
      <c r="Q23" s="29">
        <v>0.19</v>
      </c>
      <c r="R23" s="14">
        <f t="shared" si="30"/>
        <v>1795.5</v>
      </c>
      <c r="S23" s="25">
        <f t="shared" si="31"/>
        <v>11245.5</v>
      </c>
      <c r="T23" s="25">
        <v>9000</v>
      </c>
      <c r="U23" s="29">
        <v>0.19</v>
      </c>
      <c r="V23" s="14">
        <f t="shared" si="32"/>
        <v>1710</v>
      </c>
      <c r="W23" s="25">
        <f t="shared" si="33"/>
        <v>10710</v>
      </c>
      <c r="X23" s="57">
        <f>+(S23+W23)/2</f>
        <v>10977.75</v>
      </c>
    </row>
    <row r="24" spans="1:24" ht="45" x14ac:dyDescent="0.25">
      <c r="A24" s="14">
        <v>21</v>
      </c>
      <c r="B24" s="14">
        <v>47131604</v>
      </c>
      <c r="C24" s="14">
        <v>1</v>
      </c>
      <c r="D24" s="14" t="s">
        <v>31</v>
      </c>
      <c r="E24" s="21" t="s">
        <v>57</v>
      </c>
      <c r="F24" s="21" t="s">
        <v>108</v>
      </c>
      <c r="G24" s="35">
        <v>16806.72</v>
      </c>
      <c r="H24" s="29">
        <v>0.19</v>
      </c>
      <c r="I24" s="14">
        <f t="shared" si="0"/>
        <v>3193.2768000000001</v>
      </c>
      <c r="J24" s="25">
        <f t="shared" si="1"/>
        <v>19999.996800000001</v>
      </c>
      <c r="K24" s="14"/>
      <c r="L24" s="23">
        <v>58403.360000000001</v>
      </c>
      <c r="M24" s="23">
        <v>0.19</v>
      </c>
      <c r="N24" s="24">
        <f t="shared" si="28"/>
        <v>11096.6384</v>
      </c>
      <c r="O24" s="25">
        <f t="shared" si="29"/>
        <v>69499.998399999997</v>
      </c>
      <c r="P24" s="25">
        <v>44100</v>
      </c>
      <c r="Q24" s="29">
        <v>0.19</v>
      </c>
      <c r="R24" s="14">
        <f t="shared" si="30"/>
        <v>8379</v>
      </c>
      <c r="S24" s="25">
        <f t="shared" si="31"/>
        <v>52479</v>
      </c>
      <c r="T24" s="25">
        <v>42000</v>
      </c>
      <c r="U24" s="29">
        <v>0.19</v>
      </c>
      <c r="V24" s="14">
        <f t="shared" si="32"/>
        <v>7980</v>
      </c>
      <c r="W24" s="25">
        <f t="shared" si="33"/>
        <v>49980</v>
      </c>
      <c r="X24" s="57">
        <f t="shared" si="34"/>
        <v>57319.666133333325</v>
      </c>
    </row>
    <row r="25" spans="1:24" ht="75" x14ac:dyDescent="0.25">
      <c r="A25" s="14">
        <v>22</v>
      </c>
      <c r="B25" s="14">
        <v>31151505</v>
      </c>
      <c r="C25" s="14">
        <v>1</v>
      </c>
      <c r="D25" s="14" t="s">
        <v>43</v>
      </c>
      <c r="E25" s="21" t="s">
        <v>59</v>
      </c>
      <c r="F25" s="21" t="s">
        <v>109</v>
      </c>
      <c r="H25" s="29">
        <v>0.19</v>
      </c>
      <c r="I25" s="14">
        <f t="shared" si="0"/>
        <v>0</v>
      </c>
      <c r="J25" s="25">
        <f t="shared" si="1"/>
        <v>0</v>
      </c>
      <c r="K25" s="14"/>
      <c r="L25" s="23">
        <v>74369.75</v>
      </c>
      <c r="M25" s="23">
        <v>0.19</v>
      </c>
      <c r="N25" s="24">
        <f t="shared" si="28"/>
        <v>14130.252500000001</v>
      </c>
      <c r="O25" s="25">
        <f t="shared" si="29"/>
        <v>88500.002500000002</v>
      </c>
      <c r="P25" s="25">
        <v>16800</v>
      </c>
      <c r="Q25" s="29">
        <v>0.19</v>
      </c>
      <c r="R25" s="14">
        <f t="shared" si="30"/>
        <v>3192</v>
      </c>
      <c r="S25" s="25">
        <f t="shared" si="31"/>
        <v>19992</v>
      </c>
      <c r="T25" s="25">
        <v>16000</v>
      </c>
      <c r="U25" s="29">
        <v>0.19</v>
      </c>
      <c r="V25" s="14">
        <f t="shared" si="32"/>
        <v>3040</v>
      </c>
      <c r="W25" s="25">
        <f t="shared" si="33"/>
        <v>19040</v>
      </c>
      <c r="X25" s="54">
        <f>+(S25+W25)/2</f>
        <v>19516</v>
      </c>
    </row>
    <row r="26" spans="1:24" ht="60" x14ac:dyDescent="0.25">
      <c r="A26" s="14">
        <v>23</v>
      </c>
      <c r="B26" s="14">
        <v>27112802</v>
      </c>
      <c r="C26" s="14">
        <v>1</v>
      </c>
      <c r="D26" s="14" t="s">
        <v>31</v>
      </c>
      <c r="E26" s="21" t="s">
        <v>61</v>
      </c>
      <c r="F26" s="21" t="s">
        <v>110</v>
      </c>
      <c r="G26" s="35">
        <v>3781.51</v>
      </c>
      <c r="H26" s="29">
        <v>0.19</v>
      </c>
      <c r="I26" s="14">
        <f t="shared" si="0"/>
        <v>718.48690000000011</v>
      </c>
      <c r="J26" s="25">
        <f t="shared" si="1"/>
        <v>4499.9969000000001</v>
      </c>
      <c r="K26" s="14"/>
      <c r="L26" s="23">
        <v>15042.02</v>
      </c>
      <c r="M26" s="23">
        <v>0.19</v>
      </c>
      <c r="N26" s="24">
        <f t="shared" si="28"/>
        <v>2857.9838</v>
      </c>
      <c r="O26" s="25">
        <f t="shared" si="29"/>
        <v>17900.003799999999</v>
      </c>
      <c r="P26" s="25">
        <v>10500</v>
      </c>
      <c r="Q26" s="29">
        <v>0.19</v>
      </c>
      <c r="R26" s="14">
        <f t="shared" si="30"/>
        <v>1995</v>
      </c>
      <c r="S26" s="25">
        <f t="shared" si="31"/>
        <v>12495</v>
      </c>
      <c r="T26" s="25">
        <v>10000</v>
      </c>
      <c r="U26" s="29">
        <v>0.19</v>
      </c>
      <c r="V26" s="14">
        <f t="shared" si="32"/>
        <v>1900</v>
      </c>
      <c r="W26" s="25">
        <f t="shared" si="33"/>
        <v>11900</v>
      </c>
      <c r="X26" s="57">
        <f t="shared" si="34"/>
        <v>14098.3346</v>
      </c>
    </row>
    <row r="27" spans="1:24" ht="150" x14ac:dyDescent="0.25">
      <c r="A27" s="14">
        <v>24</v>
      </c>
      <c r="B27" s="14">
        <v>27112215</v>
      </c>
      <c r="C27" s="14">
        <v>1</v>
      </c>
      <c r="D27" s="14" t="s">
        <v>31</v>
      </c>
      <c r="E27" s="21" t="s">
        <v>111</v>
      </c>
      <c r="F27" s="21" t="s">
        <v>112</v>
      </c>
      <c r="G27" s="35">
        <v>14285.72</v>
      </c>
      <c r="H27" s="29">
        <v>0.05</v>
      </c>
      <c r="I27" s="14">
        <f t="shared" si="0"/>
        <v>714.28600000000006</v>
      </c>
      <c r="J27" s="25">
        <f t="shared" si="1"/>
        <v>15000.005999999999</v>
      </c>
      <c r="K27" s="14"/>
      <c r="L27" s="23">
        <v>30672.27</v>
      </c>
      <c r="M27" s="23">
        <v>0.19</v>
      </c>
      <c r="N27" s="24">
        <f t="shared" si="28"/>
        <v>5827.7313000000004</v>
      </c>
      <c r="O27" s="25">
        <f t="shared" si="29"/>
        <v>36500.001300000004</v>
      </c>
      <c r="P27" s="25">
        <v>42000</v>
      </c>
      <c r="Q27" s="29">
        <v>0.19</v>
      </c>
      <c r="R27" s="14">
        <f t="shared" si="30"/>
        <v>7980</v>
      </c>
      <c r="S27" s="25">
        <f t="shared" si="31"/>
        <v>49980</v>
      </c>
      <c r="T27" s="25">
        <v>40000</v>
      </c>
      <c r="U27" s="29">
        <v>0.19</v>
      </c>
      <c r="V27" s="14">
        <f t="shared" si="32"/>
        <v>7600</v>
      </c>
      <c r="W27" s="25">
        <f t="shared" si="33"/>
        <v>47600</v>
      </c>
      <c r="X27" s="57">
        <f t="shared" si="34"/>
        <v>44693.33376666667</v>
      </c>
    </row>
    <row r="28" spans="1:24" ht="165" x14ac:dyDescent="0.25">
      <c r="A28" s="14">
        <v>25</v>
      </c>
      <c r="B28" s="14">
        <v>27111500</v>
      </c>
      <c r="C28" s="14">
        <v>1</v>
      </c>
      <c r="D28" s="14" t="s">
        <v>31</v>
      </c>
      <c r="E28" s="21" t="s">
        <v>113</v>
      </c>
      <c r="F28" s="21" t="s">
        <v>114</v>
      </c>
      <c r="H28" s="29">
        <v>0.19</v>
      </c>
      <c r="I28" s="14">
        <f t="shared" si="0"/>
        <v>0</v>
      </c>
      <c r="J28" s="25">
        <f t="shared" si="1"/>
        <v>0</v>
      </c>
      <c r="K28" s="14"/>
      <c r="L28" s="23">
        <v>45882.35</v>
      </c>
      <c r="M28" s="23">
        <v>0.19</v>
      </c>
      <c r="N28" s="24">
        <f t="shared" si="28"/>
        <v>8717.6464999999989</v>
      </c>
      <c r="O28" s="25">
        <f t="shared" si="29"/>
        <v>54599.996499999994</v>
      </c>
      <c r="P28" s="25">
        <v>63000</v>
      </c>
      <c r="Q28" s="29">
        <v>0.19</v>
      </c>
      <c r="R28" s="14">
        <f t="shared" si="30"/>
        <v>11970</v>
      </c>
      <c r="S28" s="25">
        <f t="shared" si="31"/>
        <v>74970</v>
      </c>
      <c r="T28" s="25">
        <v>60000</v>
      </c>
      <c r="U28" s="29">
        <v>0.19</v>
      </c>
      <c r="V28" s="14">
        <f t="shared" si="32"/>
        <v>11400</v>
      </c>
      <c r="W28" s="25">
        <f t="shared" si="33"/>
        <v>71400</v>
      </c>
      <c r="X28" s="54">
        <f t="shared" ref="X28:X33" si="35">+(O28+S28+W28)/3</f>
        <v>66989.998833333331</v>
      </c>
    </row>
    <row r="29" spans="1:24" ht="135" x14ac:dyDescent="0.25">
      <c r="A29" s="14">
        <v>26</v>
      </c>
      <c r="B29" s="14">
        <v>27112106</v>
      </c>
      <c r="C29" s="14">
        <v>1</v>
      </c>
      <c r="D29" s="14" t="s">
        <v>31</v>
      </c>
      <c r="E29" s="21" t="s">
        <v>115</v>
      </c>
      <c r="F29" s="21" t="s">
        <v>116</v>
      </c>
      <c r="H29" s="29">
        <v>0.19</v>
      </c>
      <c r="I29" s="14">
        <f t="shared" si="0"/>
        <v>0</v>
      </c>
      <c r="J29" s="25">
        <f t="shared" si="1"/>
        <v>0</v>
      </c>
      <c r="K29" s="14"/>
      <c r="L29" s="23">
        <v>64285.71</v>
      </c>
      <c r="M29" s="23">
        <v>0.19</v>
      </c>
      <c r="N29" s="24">
        <f t="shared" si="28"/>
        <v>12214.284900000001</v>
      </c>
      <c r="O29" s="25">
        <f t="shared" si="29"/>
        <v>76499.994900000005</v>
      </c>
      <c r="P29" s="25">
        <v>57750</v>
      </c>
      <c r="Q29" s="29">
        <v>0.19</v>
      </c>
      <c r="R29" s="14">
        <f t="shared" si="30"/>
        <v>10972.5</v>
      </c>
      <c r="S29" s="25">
        <f t="shared" si="31"/>
        <v>68722.5</v>
      </c>
      <c r="T29" s="25">
        <v>55000</v>
      </c>
      <c r="U29" s="29">
        <v>0.19</v>
      </c>
      <c r="V29" s="14">
        <f t="shared" si="32"/>
        <v>10450</v>
      </c>
      <c r="W29" s="25">
        <f t="shared" si="33"/>
        <v>65450</v>
      </c>
      <c r="X29" s="54">
        <f t="shared" si="35"/>
        <v>70224.164966666664</v>
      </c>
    </row>
    <row r="30" spans="1:24" ht="30" x14ac:dyDescent="0.25">
      <c r="A30" s="14">
        <v>27</v>
      </c>
      <c r="B30" s="14">
        <v>41111626</v>
      </c>
      <c r="C30" s="14">
        <v>1</v>
      </c>
      <c r="D30" s="14" t="s">
        <v>31</v>
      </c>
      <c r="E30" s="21" t="s">
        <v>71</v>
      </c>
      <c r="F30" s="21" t="s">
        <v>71</v>
      </c>
      <c r="H30" s="29">
        <v>0.19</v>
      </c>
      <c r="I30" s="14">
        <f t="shared" si="0"/>
        <v>0</v>
      </c>
      <c r="J30" s="25">
        <f t="shared" si="1"/>
        <v>0</v>
      </c>
      <c r="K30" s="14"/>
      <c r="L30" s="23">
        <v>59915.97</v>
      </c>
      <c r="M30" s="23">
        <v>0.19</v>
      </c>
      <c r="N30" s="24">
        <f t="shared" si="28"/>
        <v>11384.034300000001</v>
      </c>
      <c r="O30" s="25">
        <f t="shared" si="29"/>
        <v>71300.004300000001</v>
      </c>
      <c r="P30" s="25">
        <v>54600</v>
      </c>
      <c r="Q30" s="29">
        <v>0.19</v>
      </c>
      <c r="R30" s="14">
        <f t="shared" si="30"/>
        <v>10374</v>
      </c>
      <c r="S30" s="25">
        <f t="shared" si="31"/>
        <v>64974</v>
      </c>
      <c r="T30" s="25">
        <v>52000</v>
      </c>
      <c r="U30" s="29">
        <v>0.19</v>
      </c>
      <c r="V30" s="14">
        <f t="shared" si="32"/>
        <v>9880</v>
      </c>
      <c r="W30" s="25">
        <f t="shared" si="33"/>
        <v>61880</v>
      </c>
      <c r="X30" s="54">
        <f t="shared" si="35"/>
        <v>66051.334766666667</v>
      </c>
    </row>
    <row r="31" spans="1:24" ht="30" x14ac:dyDescent="0.25">
      <c r="A31" s="14">
        <v>28</v>
      </c>
      <c r="B31" s="14">
        <v>27111602</v>
      </c>
      <c r="C31" s="14">
        <v>1</v>
      </c>
      <c r="D31" s="14" t="s">
        <v>31</v>
      </c>
      <c r="E31" s="21" t="s">
        <v>73</v>
      </c>
      <c r="F31" s="21" t="s">
        <v>73</v>
      </c>
      <c r="H31" s="29">
        <v>0.19</v>
      </c>
      <c r="I31" s="14">
        <f t="shared" si="0"/>
        <v>0</v>
      </c>
      <c r="J31" s="25">
        <f t="shared" si="1"/>
        <v>0</v>
      </c>
      <c r="K31" s="14"/>
      <c r="L31" s="23">
        <v>35714.29</v>
      </c>
      <c r="M31" s="23">
        <v>0.19</v>
      </c>
      <c r="N31" s="24">
        <f t="shared" si="28"/>
        <v>6785.7151000000003</v>
      </c>
      <c r="O31" s="25">
        <f t="shared" si="29"/>
        <v>42500.005100000002</v>
      </c>
      <c r="P31" s="25">
        <v>48300</v>
      </c>
      <c r="Q31" s="29">
        <v>0.19</v>
      </c>
      <c r="R31" s="14">
        <f t="shared" si="30"/>
        <v>9177</v>
      </c>
      <c r="S31" s="25">
        <f t="shared" si="31"/>
        <v>57477</v>
      </c>
      <c r="T31" s="25">
        <v>46000</v>
      </c>
      <c r="U31" s="29">
        <v>0.19</v>
      </c>
      <c r="V31" s="14">
        <f t="shared" si="32"/>
        <v>8740</v>
      </c>
      <c r="W31" s="25">
        <f t="shared" si="33"/>
        <v>54740</v>
      </c>
      <c r="X31" s="54">
        <f t="shared" si="35"/>
        <v>51572.335033333336</v>
      </c>
    </row>
    <row r="32" spans="1:24" ht="30" x14ac:dyDescent="0.25">
      <c r="A32" s="14">
        <v>29</v>
      </c>
      <c r="B32" s="14">
        <v>27111610</v>
      </c>
      <c r="C32" s="14">
        <v>1</v>
      </c>
      <c r="D32" s="14" t="s">
        <v>31</v>
      </c>
      <c r="E32" s="21" t="s">
        <v>75</v>
      </c>
      <c r="F32" s="21" t="s">
        <v>117</v>
      </c>
      <c r="H32" s="29">
        <v>0.19</v>
      </c>
      <c r="I32" s="14">
        <f t="shared" si="0"/>
        <v>0</v>
      </c>
      <c r="J32" s="25">
        <f t="shared" si="1"/>
        <v>0</v>
      </c>
      <c r="K32" s="14"/>
      <c r="L32" s="23">
        <v>46218.49</v>
      </c>
      <c r="M32" s="23">
        <v>0.19</v>
      </c>
      <c r="N32" s="24">
        <f t="shared" si="28"/>
        <v>8781.5131000000001</v>
      </c>
      <c r="O32" s="25">
        <f t="shared" si="29"/>
        <v>55000.003100000002</v>
      </c>
      <c r="P32" s="25">
        <v>31500</v>
      </c>
      <c r="Q32" s="29">
        <v>0.19</v>
      </c>
      <c r="R32" s="14">
        <f t="shared" si="30"/>
        <v>5985</v>
      </c>
      <c r="S32" s="25">
        <f t="shared" si="31"/>
        <v>37485</v>
      </c>
      <c r="T32" s="25">
        <v>30000</v>
      </c>
      <c r="U32" s="29">
        <v>0.19</v>
      </c>
      <c r="V32" s="14">
        <f t="shared" si="32"/>
        <v>5700</v>
      </c>
      <c r="W32" s="25">
        <f t="shared" si="33"/>
        <v>35700</v>
      </c>
      <c r="X32" s="54">
        <f>+(S32+W32)/2</f>
        <v>36592.5</v>
      </c>
    </row>
    <row r="33" spans="1:24" ht="30" x14ac:dyDescent="0.25">
      <c r="A33" s="14">
        <v>30</v>
      </c>
      <c r="B33" s="14">
        <v>27112215</v>
      </c>
      <c r="C33" s="14">
        <v>1</v>
      </c>
      <c r="D33" s="14" t="s">
        <v>31</v>
      </c>
      <c r="E33" s="21" t="s">
        <v>77</v>
      </c>
      <c r="F33" s="21" t="s">
        <v>118</v>
      </c>
      <c r="G33" s="35">
        <v>25210.09</v>
      </c>
      <c r="H33" s="29">
        <v>0.19</v>
      </c>
      <c r="I33" s="14">
        <f t="shared" si="0"/>
        <v>4789.9170999999997</v>
      </c>
      <c r="J33" s="25">
        <f t="shared" si="1"/>
        <v>30000.007099999999</v>
      </c>
      <c r="K33" s="14"/>
      <c r="L33" s="23">
        <v>61344.54</v>
      </c>
      <c r="M33" s="23">
        <v>0.19</v>
      </c>
      <c r="N33" s="24">
        <f t="shared" si="28"/>
        <v>11655.462600000001</v>
      </c>
      <c r="O33" s="25">
        <f t="shared" si="29"/>
        <v>73000.002600000007</v>
      </c>
      <c r="P33" s="25">
        <v>63000</v>
      </c>
      <c r="Q33" s="29">
        <v>0.19</v>
      </c>
      <c r="R33" s="14">
        <f t="shared" si="30"/>
        <v>11970</v>
      </c>
      <c r="S33" s="25">
        <f t="shared" si="31"/>
        <v>74970</v>
      </c>
      <c r="T33" s="25">
        <v>60000</v>
      </c>
      <c r="U33" s="29">
        <v>0.19</v>
      </c>
      <c r="V33" s="14">
        <f t="shared" si="32"/>
        <v>11400</v>
      </c>
      <c r="W33" s="25">
        <f t="shared" si="33"/>
        <v>71400</v>
      </c>
      <c r="X33" s="57">
        <f t="shared" si="35"/>
        <v>73123.334199999998</v>
      </c>
    </row>
    <row r="34" spans="1:24" ht="63.6" customHeight="1" x14ac:dyDescent="0.25">
      <c r="A34" s="14">
        <v>31</v>
      </c>
      <c r="B34" s="14">
        <v>27112239</v>
      </c>
      <c r="C34" s="14">
        <v>1</v>
      </c>
      <c r="D34" s="14" t="s">
        <v>31</v>
      </c>
      <c r="E34" s="21" t="s">
        <v>119</v>
      </c>
      <c r="F34" s="21" t="s">
        <v>119</v>
      </c>
      <c r="G34" s="35">
        <v>16806.72</v>
      </c>
      <c r="H34" s="29">
        <v>0.19</v>
      </c>
      <c r="I34" s="14">
        <f t="shared" si="0"/>
        <v>3193.2768000000001</v>
      </c>
      <c r="J34" s="25">
        <f t="shared" si="1"/>
        <v>19999.996800000001</v>
      </c>
      <c r="K34" s="55">
        <v>21010</v>
      </c>
      <c r="X34" s="56">
        <f>(J34+K34)/2</f>
        <v>20504.9984</v>
      </c>
    </row>
    <row r="35" spans="1:24" ht="270" x14ac:dyDescent="0.25">
      <c r="A35" s="14">
        <v>32</v>
      </c>
      <c r="B35" s="14">
        <v>30141505</v>
      </c>
      <c r="C35" s="14">
        <v>1</v>
      </c>
      <c r="D35" s="14" t="s">
        <v>120</v>
      </c>
      <c r="E35" s="21" t="s">
        <v>121</v>
      </c>
      <c r="F35" s="21" t="s">
        <v>122</v>
      </c>
      <c r="G35" s="35">
        <v>33613.440000000002</v>
      </c>
      <c r="H35" s="29">
        <v>0.19</v>
      </c>
      <c r="I35" s="14">
        <f t="shared" si="0"/>
        <v>6386.5536000000002</v>
      </c>
      <c r="J35" s="25">
        <f t="shared" si="1"/>
        <v>39999.993600000002</v>
      </c>
      <c r="K35" s="55">
        <v>41850</v>
      </c>
      <c r="X35" s="56">
        <f>(J35+K35)/2</f>
        <v>40924.996800000001</v>
      </c>
    </row>
    <row r="36" spans="1:24" ht="294" customHeight="1" x14ac:dyDescent="0.25">
      <c r="A36" s="14">
        <v>33</v>
      </c>
      <c r="B36" s="14">
        <v>12161804</v>
      </c>
      <c r="C36" s="14">
        <v>1</v>
      </c>
      <c r="D36" s="14" t="s">
        <v>120</v>
      </c>
      <c r="E36" s="21" t="s">
        <v>123</v>
      </c>
      <c r="F36" s="21" t="s">
        <v>124</v>
      </c>
      <c r="G36" s="35">
        <v>42016.81</v>
      </c>
      <c r="H36" s="29">
        <v>0.19</v>
      </c>
      <c r="I36" s="14">
        <f t="shared" si="0"/>
        <v>7983.1938999999993</v>
      </c>
      <c r="J36" s="25">
        <f t="shared" si="1"/>
        <v>50000.003899999996</v>
      </c>
      <c r="K36" s="25">
        <v>55350</v>
      </c>
      <c r="X36" s="56">
        <f>+(J36+K36)/2</f>
        <v>52675.001949999998</v>
      </c>
    </row>
    <row r="37" spans="1:24" ht="93" customHeight="1" x14ac:dyDescent="0.25">
      <c r="A37" s="14">
        <v>34</v>
      </c>
      <c r="B37" s="14">
        <v>31211904</v>
      </c>
      <c r="C37" s="14">
        <v>1</v>
      </c>
      <c r="D37" s="14" t="s">
        <v>31</v>
      </c>
      <c r="E37" s="21" t="s">
        <v>125</v>
      </c>
      <c r="F37" s="21" t="s">
        <v>125</v>
      </c>
      <c r="G37" s="35">
        <v>12605.04</v>
      </c>
      <c r="H37" s="29">
        <v>0.19</v>
      </c>
      <c r="I37" s="14">
        <f t="shared" si="0"/>
        <v>2394.9576000000002</v>
      </c>
      <c r="J37" s="25">
        <f t="shared" si="1"/>
        <v>14999.997600000001</v>
      </c>
      <c r="K37" s="52">
        <v>16010</v>
      </c>
      <c r="X37" s="56">
        <f>(J37+K37)/2</f>
        <v>15504.998800000001</v>
      </c>
    </row>
  </sheetData>
  <mergeCells count="12">
    <mergeCell ref="T2:W2"/>
    <mergeCell ref="X2:X3"/>
    <mergeCell ref="A1:K1"/>
    <mergeCell ref="L2:O2"/>
    <mergeCell ref="P2:S2"/>
    <mergeCell ref="A2:A3"/>
    <mergeCell ref="B2:B3"/>
    <mergeCell ref="C2:C3"/>
    <mergeCell ref="D2:D3"/>
    <mergeCell ref="E2:E3"/>
    <mergeCell ref="F2:F3"/>
    <mergeCell ref="G2:J2"/>
  </mergeCells>
  <pageMargins left="0.7" right="0.7" top="0.75" bottom="0.75" header="0.3" footer="0.3"/>
  <pageSetup paperSize="9" orientation="portrait" horizontalDpi="300" verticalDpi="30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817BB-22D4-4E0D-B5B6-8C94753E4587}">
  <dimension ref="A1:I14"/>
  <sheetViews>
    <sheetView topLeftCell="A11" zoomScale="70" zoomScaleNormal="70" workbookViewId="0">
      <selection activeCell="F18" sqref="F18"/>
    </sheetView>
  </sheetViews>
  <sheetFormatPr baseColWidth="10" defaultColWidth="11.42578125" defaultRowHeight="15" x14ac:dyDescent="0.25"/>
  <cols>
    <col min="6" max="6" width="31.42578125" customWidth="1"/>
    <col min="7" max="7" width="23.28515625" customWidth="1"/>
    <col min="8" max="8" width="21.28515625" customWidth="1"/>
    <col min="9" max="9" width="21.42578125" customWidth="1"/>
  </cols>
  <sheetData>
    <row r="1" spans="1:9" ht="36" customHeight="1" x14ac:dyDescent="0.25">
      <c r="A1" s="77" t="s">
        <v>0</v>
      </c>
      <c r="B1" s="77"/>
      <c r="C1" s="77"/>
      <c r="D1" s="77"/>
      <c r="E1" s="77"/>
      <c r="F1" s="77"/>
      <c r="G1" s="77"/>
      <c r="H1" s="77"/>
    </row>
    <row r="2" spans="1:9" s="1" customFormat="1" ht="68.45" customHeight="1" x14ac:dyDescent="0.25">
      <c r="A2" s="80" t="s">
        <v>1</v>
      </c>
      <c r="B2" s="80" t="s">
        <v>2</v>
      </c>
      <c r="C2" s="80" t="s">
        <v>3</v>
      </c>
      <c r="D2" s="80" t="s">
        <v>4</v>
      </c>
      <c r="E2" s="80" t="s">
        <v>5</v>
      </c>
      <c r="F2" s="80" t="s">
        <v>6</v>
      </c>
      <c r="G2" s="4" t="s">
        <v>126</v>
      </c>
      <c r="H2" s="4" t="s">
        <v>127</v>
      </c>
      <c r="I2" s="78" t="s">
        <v>128</v>
      </c>
    </row>
    <row r="3" spans="1:9" s="1" customFormat="1" ht="81.75" customHeight="1" x14ac:dyDescent="0.25">
      <c r="A3" s="81"/>
      <c r="B3" s="81"/>
      <c r="C3" s="81"/>
      <c r="D3" s="81"/>
      <c r="E3" s="81"/>
      <c r="F3" s="81"/>
      <c r="G3" s="2" t="s">
        <v>13</v>
      </c>
      <c r="H3" s="3" t="s">
        <v>13</v>
      </c>
      <c r="I3" s="79"/>
    </row>
    <row r="4" spans="1:9" ht="165" customHeight="1" x14ac:dyDescent="0.25">
      <c r="A4">
        <v>1</v>
      </c>
      <c r="B4" s="7">
        <v>10171504</v>
      </c>
      <c r="C4" s="8">
        <v>1</v>
      </c>
      <c r="D4" s="7" t="s">
        <v>129</v>
      </c>
      <c r="E4" s="7" t="s">
        <v>130</v>
      </c>
      <c r="F4" s="7" t="s">
        <v>131</v>
      </c>
      <c r="G4" s="6">
        <v>476000</v>
      </c>
      <c r="H4" s="6">
        <v>499800</v>
      </c>
      <c r="I4" s="6">
        <f>+(G4+H4)/2</f>
        <v>487900</v>
      </c>
    </row>
    <row r="5" spans="1:9" ht="127.15" customHeight="1" x14ac:dyDescent="0.25">
      <c r="A5">
        <v>2</v>
      </c>
      <c r="B5" s="9">
        <v>50181709</v>
      </c>
      <c r="C5" s="8">
        <v>1</v>
      </c>
      <c r="D5" s="9" t="s">
        <v>132</v>
      </c>
      <c r="E5" s="9" t="s">
        <v>133</v>
      </c>
      <c r="F5" s="9" t="s">
        <v>134</v>
      </c>
      <c r="G5" s="6">
        <v>214200</v>
      </c>
      <c r="H5" s="6">
        <v>95200</v>
      </c>
      <c r="I5" s="6">
        <f t="shared" ref="I5:I13" si="0">+(G5+H5)/2</f>
        <v>154700</v>
      </c>
    </row>
    <row r="6" spans="1:9" ht="145.9" customHeight="1" x14ac:dyDescent="0.25">
      <c r="A6">
        <v>3</v>
      </c>
      <c r="B6" s="9">
        <v>10171801</v>
      </c>
      <c r="C6" s="8">
        <v>1</v>
      </c>
      <c r="D6" s="9" t="s">
        <v>132</v>
      </c>
      <c r="E6" s="9" t="s">
        <v>135</v>
      </c>
      <c r="F6" s="9" t="s">
        <v>136</v>
      </c>
      <c r="G6" s="6">
        <v>535500</v>
      </c>
      <c r="H6" s="6">
        <v>357000</v>
      </c>
      <c r="I6" s="6">
        <f t="shared" si="0"/>
        <v>446250</v>
      </c>
    </row>
    <row r="7" spans="1:9" ht="223.9" customHeight="1" x14ac:dyDescent="0.25">
      <c r="A7">
        <v>4</v>
      </c>
      <c r="B7" s="9">
        <v>50221002</v>
      </c>
      <c r="C7" s="9">
        <v>1</v>
      </c>
      <c r="D7" s="7" t="s">
        <v>129</v>
      </c>
      <c r="E7" s="10" t="s">
        <v>137</v>
      </c>
      <c r="F7" s="10" t="s">
        <v>138</v>
      </c>
      <c r="G7" s="6">
        <v>321300</v>
      </c>
      <c r="H7" s="6">
        <v>416500</v>
      </c>
      <c r="I7" s="6">
        <f t="shared" si="0"/>
        <v>368900</v>
      </c>
    </row>
    <row r="8" spans="1:9" ht="162" customHeight="1" x14ac:dyDescent="0.25">
      <c r="A8">
        <v>5</v>
      </c>
      <c r="B8" s="11">
        <v>11101505</v>
      </c>
      <c r="C8" s="11">
        <v>1</v>
      </c>
      <c r="D8" s="12" t="s">
        <v>132</v>
      </c>
      <c r="E8" s="11" t="s">
        <v>139</v>
      </c>
      <c r="F8" s="11" t="s">
        <v>140</v>
      </c>
      <c r="G8" s="6">
        <v>357000</v>
      </c>
      <c r="H8" s="6">
        <v>357000</v>
      </c>
      <c r="I8" s="6">
        <f t="shared" si="0"/>
        <v>357000</v>
      </c>
    </row>
    <row r="9" spans="1:9" ht="139.9" customHeight="1" x14ac:dyDescent="0.25">
      <c r="A9">
        <v>6</v>
      </c>
      <c r="B9" s="11">
        <v>12352320</v>
      </c>
      <c r="C9" s="11">
        <v>1</v>
      </c>
      <c r="D9" s="12" t="s">
        <v>132</v>
      </c>
      <c r="E9" s="11" t="s">
        <v>141</v>
      </c>
      <c r="F9" s="11" t="s">
        <v>142</v>
      </c>
      <c r="G9" s="6">
        <v>142800</v>
      </c>
      <c r="H9" s="6">
        <v>178500</v>
      </c>
      <c r="I9" s="6">
        <f t="shared" si="0"/>
        <v>160650</v>
      </c>
    </row>
    <row r="10" spans="1:9" ht="201" customHeight="1" x14ac:dyDescent="0.25">
      <c r="A10">
        <v>7</v>
      </c>
      <c r="B10" s="11">
        <v>51172317</v>
      </c>
      <c r="C10" s="11">
        <v>1</v>
      </c>
      <c r="D10" s="12" t="s">
        <v>143</v>
      </c>
      <c r="E10" s="11" t="s">
        <v>144</v>
      </c>
      <c r="F10" s="11" t="s">
        <v>145</v>
      </c>
      <c r="G10" s="6">
        <v>238000</v>
      </c>
      <c r="H10" s="6">
        <v>238000</v>
      </c>
      <c r="I10" s="6">
        <f t="shared" si="0"/>
        <v>238000</v>
      </c>
    </row>
    <row r="11" spans="1:9" ht="181.9" customHeight="1" x14ac:dyDescent="0.25">
      <c r="A11">
        <v>8</v>
      </c>
      <c r="B11" s="11">
        <v>12352319</v>
      </c>
      <c r="C11" s="11">
        <v>1</v>
      </c>
      <c r="D11" s="12" t="s">
        <v>129</v>
      </c>
      <c r="E11" s="11" t="s">
        <v>146</v>
      </c>
      <c r="F11" s="11" t="s">
        <v>147</v>
      </c>
      <c r="G11" s="6">
        <v>952000</v>
      </c>
      <c r="H11" s="6">
        <v>892500</v>
      </c>
      <c r="I11" s="6">
        <f t="shared" si="0"/>
        <v>922250</v>
      </c>
    </row>
    <row r="12" spans="1:9" ht="233.45" customHeight="1" x14ac:dyDescent="0.25">
      <c r="A12">
        <v>9</v>
      </c>
      <c r="B12" s="11">
        <v>41111970</v>
      </c>
      <c r="C12" s="11">
        <v>1</v>
      </c>
      <c r="D12" s="12" t="s">
        <v>148</v>
      </c>
      <c r="E12" s="11" t="s">
        <v>149</v>
      </c>
      <c r="F12" s="11" t="s">
        <v>150</v>
      </c>
      <c r="G12" s="6">
        <v>618800</v>
      </c>
      <c r="H12" s="6">
        <v>476000</v>
      </c>
      <c r="I12" s="6">
        <f t="shared" si="0"/>
        <v>547400</v>
      </c>
    </row>
    <row r="13" spans="1:9" ht="141" customHeight="1" x14ac:dyDescent="0.25">
      <c r="A13">
        <v>10</v>
      </c>
      <c r="B13" s="11">
        <v>41123202</v>
      </c>
      <c r="C13" s="11">
        <v>1</v>
      </c>
      <c r="D13" s="12" t="s">
        <v>143</v>
      </c>
      <c r="E13" s="11" t="s">
        <v>151</v>
      </c>
      <c r="F13" s="11" t="s">
        <v>152</v>
      </c>
      <c r="G13" s="6">
        <v>166600</v>
      </c>
      <c r="H13" s="6">
        <v>285600</v>
      </c>
      <c r="I13" s="6">
        <f t="shared" si="0"/>
        <v>226100</v>
      </c>
    </row>
    <row r="14" spans="1:9" ht="42" customHeight="1" x14ac:dyDescent="0.25">
      <c r="I14" s="6">
        <f>SUM(I4:I13)</f>
        <v>3909150</v>
      </c>
    </row>
  </sheetData>
  <mergeCells count="8">
    <mergeCell ref="A1:H1"/>
    <mergeCell ref="I2:I3"/>
    <mergeCell ref="A2:A3"/>
    <mergeCell ref="B2:B3"/>
    <mergeCell ref="C2:C3"/>
    <mergeCell ref="D2:D3"/>
    <mergeCell ref="E2:E3"/>
    <mergeCell ref="F2:F3"/>
  </mergeCells>
  <dataValidations count="1">
    <dataValidation allowBlank="1" showInputMessage="1" showErrorMessage="1" promptTitle="OBSERVACIONES " prompt="Digite las observaciones  que considere se deben tener en cuenta relacionadas con el elemento solicitado." sqref="F8:F13" xr:uid="{6444F7DB-5F46-420B-A63A-7F6766A2A2BE}"/>
  </dataValidation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3FBA5-BD31-46D0-86D6-94874EEF3D55}">
  <dimension ref="A1:N8"/>
  <sheetViews>
    <sheetView tabSelected="1" topLeftCell="A5" zoomScale="68" zoomScaleNormal="68" workbookViewId="0">
      <selection activeCell="F8" sqref="F8"/>
    </sheetView>
  </sheetViews>
  <sheetFormatPr baseColWidth="10" defaultColWidth="11.5703125" defaultRowHeight="139.9" customHeight="1" x14ac:dyDescent="0.25"/>
  <cols>
    <col min="1" max="4" width="11.5703125" style="14"/>
    <col min="5" max="5" width="11.5703125" style="21"/>
    <col min="6" max="6" width="29.28515625" style="21" customWidth="1"/>
    <col min="7" max="7" width="17.7109375" style="14" customWidth="1"/>
    <col min="8" max="8" width="17.42578125" style="14" customWidth="1"/>
    <col min="9" max="11" width="24.7109375" style="14" customWidth="1"/>
    <col min="12" max="12" width="26.28515625" style="14" customWidth="1"/>
    <col min="13" max="13" width="17.7109375" style="14" customWidth="1"/>
    <col min="14" max="16384" width="11.5703125" style="14"/>
  </cols>
  <sheetData>
    <row r="1" spans="1:14" ht="52.15" customHeight="1" x14ac:dyDescent="0.25">
      <c r="A1" s="72" t="s">
        <v>0</v>
      </c>
      <c r="B1" s="72"/>
      <c r="C1" s="72"/>
      <c r="D1" s="72"/>
      <c r="E1" s="72"/>
      <c r="F1" s="72"/>
      <c r="G1" s="72"/>
      <c r="H1" s="72"/>
    </row>
    <row r="2" spans="1:14" s="28" customFormat="1" ht="77.45" customHeight="1" x14ac:dyDescent="0.25">
      <c r="A2" s="75" t="s">
        <v>1</v>
      </c>
      <c r="B2" s="75" t="s">
        <v>2</v>
      </c>
      <c r="C2" s="75" t="s">
        <v>3</v>
      </c>
      <c r="D2" s="75" t="s">
        <v>4</v>
      </c>
      <c r="E2" s="75" t="s">
        <v>5</v>
      </c>
      <c r="F2" s="75" t="s">
        <v>6</v>
      </c>
      <c r="G2" s="61" t="s">
        <v>153</v>
      </c>
      <c r="H2" s="33" t="s">
        <v>154</v>
      </c>
      <c r="I2" s="63" t="s">
        <v>155</v>
      </c>
      <c r="J2" s="60" t="s">
        <v>167</v>
      </c>
      <c r="K2" s="65" t="s">
        <v>168</v>
      </c>
      <c r="L2" s="59" t="s">
        <v>156</v>
      </c>
      <c r="M2" s="82" t="s">
        <v>10</v>
      </c>
      <c r="N2" s="49"/>
    </row>
    <row r="3" spans="1:14" s="28" customFormat="1" ht="45" customHeight="1" x14ac:dyDescent="0.25">
      <c r="A3" s="75"/>
      <c r="B3" s="75"/>
      <c r="C3" s="75"/>
      <c r="D3" s="75"/>
      <c r="E3" s="75"/>
      <c r="F3" s="75"/>
      <c r="G3" s="62" t="s">
        <v>13</v>
      </c>
      <c r="H3" s="33" t="s">
        <v>13</v>
      </c>
      <c r="I3" s="64" t="s">
        <v>13</v>
      </c>
      <c r="J3" s="20" t="s">
        <v>13</v>
      </c>
      <c r="K3" s="51" t="s">
        <v>13</v>
      </c>
      <c r="L3" s="59" t="s">
        <v>13</v>
      </c>
      <c r="M3" s="82"/>
      <c r="N3" s="50"/>
    </row>
    <row r="4" spans="1:14" ht="139.9" customHeight="1" x14ac:dyDescent="0.25">
      <c r="A4" s="14">
        <v>1</v>
      </c>
      <c r="B4" s="14">
        <v>42132200</v>
      </c>
      <c r="C4" s="14">
        <v>1</v>
      </c>
      <c r="D4" s="14" t="s">
        <v>36</v>
      </c>
      <c r="E4" s="21" t="s">
        <v>157</v>
      </c>
      <c r="F4" s="21" t="s">
        <v>158</v>
      </c>
      <c r="G4" s="25"/>
      <c r="H4" s="25"/>
      <c r="I4" s="25">
        <v>49500</v>
      </c>
      <c r="J4" s="25"/>
      <c r="K4" s="25"/>
      <c r="L4" s="25">
        <v>47500</v>
      </c>
      <c r="M4" s="25">
        <f>+(I4+L4)/2</f>
        <v>48500</v>
      </c>
      <c r="N4" s="47"/>
    </row>
    <row r="5" spans="1:14" ht="139.9" customHeight="1" x14ac:dyDescent="0.25">
      <c r="A5" s="14">
        <v>2</v>
      </c>
      <c r="B5" s="14">
        <v>42131611</v>
      </c>
      <c r="C5" s="14">
        <v>1</v>
      </c>
      <c r="D5" s="14" t="s">
        <v>36</v>
      </c>
      <c r="E5" s="21" t="s">
        <v>159</v>
      </c>
      <c r="F5" s="5" t="s">
        <v>160</v>
      </c>
      <c r="G5" s="25"/>
      <c r="I5" s="25">
        <v>34400</v>
      </c>
      <c r="J5" s="25"/>
      <c r="K5" s="25"/>
      <c r="L5" s="25">
        <v>24500</v>
      </c>
      <c r="M5" s="25">
        <f>+(I5+L5)/2</f>
        <v>29450</v>
      </c>
      <c r="N5" s="48"/>
    </row>
    <row r="6" spans="1:14" ht="102" customHeight="1" x14ac:dyDescent="0.25">
      <c r="A6" s="14">
        <v>3</v>
      </c>
      <c r="B6" s="14">
        <v>46182001</v>
      </c>
      <c r="C6" s="14">
        <v>1</v>
      </c>
      <c r="D6" s="14" t="s">
        <v>36</v>
      </c>
      <c r="E6" s="21" t="s">
        <v>161</v>
      </c>
      <c r="F6" s="21" t="s">
        <v>162</v>
      </c>
      <c r="G6" s="25"/>
      <c r="H6" s="25">
        <v>25000</v>
      </c>
      <c r="I6" s="25">
        <v>36400</v>
      </c>
      <c r="J6" s="25"/>
      <c r="K6" s="25"/>
      <c r="L6" s="25">
        <v>31500</v>
      </c>
      <c r="M6" s="25">
        <f>+(H6+I6+L6)/3</f>
        <v>30966.666666666668</v>
      </c>
      <c r="N6" s="48"/>
    </row>
    <row r="7" spans="1:14" ht="139.9" customHeight="1" x14ac:dyDescent="0.25">
      <c r="A7" s="14">
        <v>4</v>
      </c>
      <c r="B7" s="14">
        <v>12164000</v>
      </c>
      <c r="C7" s="14">
        <v>1</v>
      </c>
      <c r="D7" s="14" t="s">
        <v>163</v>
      </c>
      <c r="E7" s="21" t="s">
        <v>164</v>
      </c>
      <c r="F7" s="21" t="s">
        <v>165</v>
      </c>
      <c r="G7" s="25">
        <v>6010</v>
      </c>
      <c r="J7" s="53">
        <v>17850</v>
      </c>
      <c r="K7" s="53"/>
      <c r="M7" s="25">
        <f>(G7+J7)/2</f>
        <v>11930</v>
      </c>
      <c r="N7" s="48"/>
    </row>
    <row r="8" spans="1:14" ht="231.6" customHeight="1" x14ac:dyDescent="0.25">
      <c r="A8" s="14">
        <v>5</v>
      </c>
      <c r="B8" s="14">
        <v>42281704</v>
      </c>
      <c r="C8" s="14">
        <v>1</v>
      </c>
      <c r="D8" s="14" t="s">
        <v>163</v>
      </c>
      <c r="E8" s="21" t="s">
        <v>166</v>
      </c>
      <c r="F8" s="21" t="s">
        <v>169</v>
      </c>
      <c r="G8" s="25">
        <v>8850</v>
      </c>
      <c r="J8" s="53"/>
      <c r="K8" s="53">
        <v>4499</v>
      </c>
      <c r="M8" s="25">
        <f>(G8+K8)/2</f>
        <v>6674.5</v>
      </c>
      <c r="N8" s="66"/>
    </row>
  </sheetData>
  <mergeCells count="8">
    <mergeCell ref="A1:H1"/>
    <mergeCell ref="M2:M3"/>
    <mergeCell ref="A2:A3"/>
    <mergeCell ref="B2:B3"/>
    <mergeCell ref="C2:C3"/>
    <mergeCell ref="D2:D3"/>
    <mergeCell ref="E2:E3"/>
    <mergeCell ref="F2:F3"/>
  </mergeCells>
  <pageMargins left="0.7" right="0.7" top="0.75" bottom="0.75" header="0.3" footer="0.3"/>
  <pageSetup paperSize="9" orientation="portrait" horizontalDpi="300" verticalDpi="3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LOTE 1 M F PLACA HUELLA</vt:lpstr>
      <vt:lpstr>LOTE 2 CONSTUCCIÓN DE MUR</vt:lpstr>
      <vt:lpstr>LOTE 3 FEC TRANSFORMACIÓN</vt:lpstr>
      <vt:lpstr>LOTE 4 HIGIENE Y MANIPULACIÓN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angie paola sierra vanegas</dc:creator>
  <cp:keywords/>
  <dc:description/>
  <cp:lastModifiedBy>Angie Paola Sierra Vanegas</cp:lastModifiedBy>
  <cp:revision/>
  <dcterms:created xsi:type="dcterms:W3CDTF">2026-04-30T02:25:35Z</dcterms:created>
  <dcterms:modified xsi:type="dcterms:W3CDTF">2026-05-14T23:18:25Z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3dc41c4-3f95-4020-bedd-cbbd89182633_Enabled">
    <vt:lpwstr>true</vt:lpwstr>
  </property>
  <property fmtid="{D5CDD505-2E9C-101B-9397-08002B2CF9AE}" pid="3" name="MSIP_Label_13dc41c4-3f95-4020-bedd-cbbd89182633_SetDate">
    <vt:lpwstr>2026-04-30T19:27:50Z</vt:lpwstr>
  </property>
  <property fmtid="{D5CDD505-2E9C-101B-9397-08002B2CF9AE}" pid="4" name="MSIP_Label_13dc41c4-3f95-4020-bedd-cbbd89182633_Method">
    <vt:lpwstr>Privileged</vt:lpwstr>
  </property>
  <property fmtid="{D5CDD505-2E9C-101B-9397-08002B2CF9AE}" pid="5" name="MSIP_Label_13dc41c4-3f95-4020-bedd-cbbd89182633_Name">
    <vt:lpwstr>General</vt:lpwstr>
  </property>
  <property fmtid="{D5CDD505-2E9C-101B-9397-08002B2CF9AE}" pid="6" name="MSIP_Label_13dc41c4-3f95-4020-bedd-cbbd89182633_SiteId">
    <vt:lpwstr>cbc2c381-2f2e-4d93-91d1-506c9316ace7</vt:lpwstr>
  </property>
  <property fmtid="{D5CDD505-2E9C-101B-9397-08002B2CF9AE}" pid="7" name="MSIP_Label_13dc41c4-3f95-4020-bedd-cbbd89182633_ActionId">
    <vt:lpwstr>52685728-b4a3-4d60-8000-f13d90ea8c2d</vt:lpwstr>
  </property>
  <property fmtid="{D5CDD505-2E9C-101B-9397-08002B2CF9AE}" pid="8" name="MSIP_Label_13dc41c4-3f95-4020-bedd-cbbd89182633_ContentBits">
    <vt:lpwstr>0</vt:lpwstr>
  </property>
  <property fmtid="{D5CDD505-2E9C-101B-9397-08002B2CF9AE}" pid="9" name="MSIP_Label_13dc41c4-3f95-4020-bedd-cbbd89182633_Tag">
    <vt:lpwstr>10, 0, 1, 1</vt:lpwstr>
  </property>
</Properties>
</file>