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5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onik\Desktop\LIQUIDACIONES ICFES\ICFES-860- 2023\"/>
    </mc:Choice>
  </mc:AlternateContent>
  <xr:revisionPtr revIDLastSave="0" documentId="13_ncr:1_{4C1E193B-3EEB-44D9-909D-2E1F6B0FFEBA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LookupTable" sheetId="16" state="hidden" r:id="rId1"/>
    <sheet name="MONITOREO" sheetId="17" r:id="rId2"/>
  </sheets>
  <externalReferences>
    <externalReference r:id="rId3"/>
    <externalReference r:id="rId4"/>
  </externalReferences>
  <definedNames>
    <definedName name="_xlnm._FilterDatabase" localSheetId="1" hidden="1">MONITOREO!#REF!</definedName>
    <definedName name="a">[1]Hoja2!$G$15:$I$39</definedName>
    <definedName name="El_riesgo_se_ha_materializado">MONITOREO!$N$11</definedName>
    <definedName name="monitoreo" localSheetId="1">LookupTable!$I$2:$I$3</definedName>
    <definedName name="zona_riesgo">[2]Hoja2!$G$15:$I$39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7" i="17" l="1"/>
  <c r="L17" i="17"/>
  <c r="O15" i="17"/>
  <c r="O14" i="17"/>
  <c r="O13" i="17"/>
  <c r="O12" i="17"/>
  <c r="L15" i="17"/>
  <c r="L14" i="17"/>
  <c r="L13" i="17"/>
  <c r="L12" i="17"/>
  <c r="O11" i="17"/>
  <c r="L11" i="17"/>
  <c r="O16" i="17" l="1"/>
  <c r="O21" i="17" s="1"/>
  <c r="L16" i="17"/>
  <c r="L21" i="17" s="1"/>
  <c r="O22" i="1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573005905420</author>
  </authors>
  <commentList>
    <comment ref="B9" authorId="0" shapeId="0" xr:uid="{3BCF0155-5D4F-4959-946E-8BCA07386195}">
      <text>
        <r>
          <rPr>
            <sz val="9"/>
            <color indexed="81"/>
            <rFont val="Tahoma"/>
            <family val="2"/>
          </rPr>
          <t xml:space="preserve">Indique el decriptor del proceso a que haya lugar. Ejm: Aseo y Cafetería; Vigilancia; 
</t>
        </r>
      </text>
    </comment>
    <comment ref="C9" authorId="0" shapeId="0" xr:uid="{36AE08C8-7C3A-4E31-8C51-B87B41BD5F6A}">
      <text>
        <r>
          <rPr>
            <sz val="9"/>
            <color indexed="81"/>
            <rFont val="Tahoma"/>
            <family val="2"/>
          </rPr>
          <t xml:space="preserve">registre la fecha de identificación y levantamiento del riesgo 
</t>
        </r>
      </text>
    </comment>
    <comment ref="D9" authorId="0" shapeId="0" xr:uid="{45D31767-04B7-4883-83AE-9B4B4DEE0614}">
      <text>
        <r>
          <rPr>
            <sz val="9"/>
            <color indexed="81"/>
            <rFont val="Tahoma"/>
            <family val="2"/>
          </rPr>
          <t>Describa el tratamiento que opera actualmente o el que espera implementar para tratar el riesgo</t>
        </r>
      </text>
    </comment>
    <comment ref="E9" authorId="0" shapeId="0" xr:uid="{37D6816A-E2E5-4803-9C2C-61D32153053C}">
      <text>
        <r>
          <rPr>
            <sz val="9"/>
            <color indexed="81"/>
            <rFont val="Tahoma"/>
            <family val="2"/>
          </rPr>
          <t xml:space="preserve">Enuncie el momento o fecha en la cual comienzó o comienza a
operar el tratamiento plantedo.
</t>
        </r>
      </text>
    </comment>
    <comment ref="F9" authorId="0" shapeId="0" xr:uid="{74C9ED0D-E44C-4D42-8E8A-79B09A51A1DE}">
      <text>
        <r>
          <rPr>
            <sz val="9"/>
            <color indexed="81"/>
            <rFont val="Tahoma"/>
            <family val="2"/>
          </rPr>
          <t>Enuncie el momento o fecha en la cual termina de operar el tratamiento planteado.</t>
        </r>
      </text>
    </comment>
    <comment ref="G9" authorId="0" shapeId="0" xr:uid="{65DDB87A-8CA1-4C9D-99C7-A0025C41F3E0}">
      <text>
        <r>
          <rPr>
            <sz val="9"/>
            <color indexed="81"/>
            <rFont val="Tahoma"/>
            <family val="2"/>
          </rPr>
          <t xml:space="preserve">Desacriba el método, herramienta y/o medio a través del cual realizará el monitoreo al riesgo identificado.
</t>
        </r>
      </text>
    </comment>
    <comment ref="H9" authorId="0" shapeId="0" xr:uid="{02AFC64A-7421-40F8-8712-C908F861F495}">
      <text>
        <r>
          <rPr>
            <sz val="9"/>
            <color indexed="81"/>
            <rFont val="Tahoma"/>
            <family val="2"/>
          </rPr>
          <t>Describa la periodicidad con la cual realizará el monitoreo.
Ejm: Mensual; Trimestral; Semestral; entre otros.</t>
        </r>
      </text>
    </comment>
  </commentList>
</comments>
</file>

<file path=xl/sharedStrings.xml><?xml version="1.0" encoding="utf-8"?>
<sst xmlns="http://schemas.openxmlformats.org/spreadsheetml/2006/main" count="141" uniqueCount="100">
  <si>
    <t>clase</t>
  </si>
  <si>
    <t>fuente</t>
  </si>
  <si>
    <t>etapa</t>
  </si>
  <si>
    <t>tipo</t>
  </si>
  <si>
    <t>probabilidad</t>
  </si>
  <si>
    <t>impacto</t>
  </si>
  <si>
    <t>valoración</t>
  </si>
  <si>
    <t>Responsable</t>
  </si>
  <si>
    <t>Monitoreo</t>
  </si>
  <si>
    <t>general</t>
  </si>
  <si>
    <t>interna</t>
  </si>
  <si>
    <t>planeación</t>
  </si>
  <si>
    <t>Económicos</t>
  </si>
  <si>
    <t>casi cierto</t>
  </si>
  <si>
    <t>catastrófico</t>
  </si>
  <si>
    <t>riesgo bajo</t>
  </si>
  <si>
    <t>Icfes</t>
  </si>
  <si>
    <t>Sí</t>
  </si>
  <si>
    <t>específico</t>
  </si>
  <si>
    <t>externa</t>
  </si>
  <si>
    <t>precontractual</t>
  </si>
  <si>
    <t>Comercial</t>
  </si>
  <si>
    <t>probable</t>
  </si>
  <si>
    <t>mayor</t>
  </si>
  <si>
    <t>riesgo moderado</t>
  </si>
  <si>
    <t>Contratista</t>
  </si>
  <si>
    <t>No</t>
  </si>
  <si>
    <t>contractual</t>
  </si>
  <si>
    <t>Tecnológicos e Infraestructura pública</t>
  </si>
  <si>
    <t>posible</t>
  </si>
  <si>
    <t>moderado</t>
  </si>
  <si>
    <t>riesgo alto</t>
  </si>
  <si>
    <t>Icfes / Contratista</t>
  </si>
  <si>
    <t>liquidación</t>
  </si>
  <si>
    <t>Sociales y Políticos</t>
  </si>
  <si>
    <t>improbable</t>
  </si>
  <si>
    <t>menor</t>
  </si>
  <si>
    <t>riesgo extremo</t>
  </si>
  <si>
    <t>Actos de la naturaleza</t>
  </si>
  <si>
    <t>raro</t>
  </si>
  <si>
    <t>insignificante</t>
  </si>
  <si>
    <t>Hecho de las cosas</t>
  </si>
  <si>
    <t>Operacionales</t>
  </si>
  <si>
    <t>Financieros</t>
  </si>
  <si>
    <t>Regulatorios y Acciones Legales</t>
  </si>
  <si>
    <t>Reputacional</t>
  </si>
  <si>
    <t>Corrupción y Fraudes</t>
  </si>
  <si>
    <t>MONITOREO A RIESGOS EN PROCESOS CONTRACTUALES</t>
  </si>
  <si>
    <t>Código: GAB-FT020</t>
  </si>
  <si>
    <t>GESTIÓN DEL ABASTECIMIENTO</t>
  </si>
  <si>
    <t>Versión: 002</t>
  </si>
  <si>
    <t>CLASIFICACIÓN DE LA INFORMACIÓN</t>
  </si>
  <si>
    <t>PÚBLICA</t>
  </si>
  <si>
    <t>CLASIFICADA</t>
  </si>
  <si>
    <t>RESERVADA</t>
  </si>
  <si>
    <t>Este es un documento controlado; una vez se descargue o se imprima se considera NO CONTROLADO</t>
  </si>
  <si>
    <t>MONITOREO Y REVISIÓN</t>
  </si>
  <si>
    <t>EFICACIA</t>
  </si>
  <si>
    <t>EFECTIVIDAD</t>
  </si>
  <si>
    <t xml:space="preserve">Proceso Contractual </t>
  </si>
  <si>
    <t>Fecha de identificación</t>
  </si>
  <si>
    <t>Tratamiento / Control a ser implementado</t>
  </si>
  <si>
    <t>¿Cuándo se inicia el tratamiento?</t>
  </si>
  <si>
    <t>¿Cuándo se completa el tratamiento?</t>
  </si>
  <si>
    <t>¿Cómo se realiza el monitoreo?</t>
  </si>
  <si>
    <t>Periodicidad</t>
  </si>
  <si>
    <t>Total de las acciones cumplidas</t>
  </si>
  <si>
    <t>Total de acciones definidas para cumplir en el período</t>
  </si>
  <si>
    <t>Resultado de cumplimiento</t>
  </si>
  <si>
    <t>El riesgo se ha materializado</t>
  </si>
  <si>
    <t xml:space="preserve"> Estudio de 
percepción </t>
  </si>
  <si>
    <t>Estipulación en los documentos el Proceso de la obligación del Proveedor de
 implementar un plan de contingencia para normalizar la prestación del servicio.</t>
  </si>
  <si>
    <t xml:space="preserve"> En la redacción de 
los documentos del 
Proceso</t>
  </si>
  <si>
    <t>Hasta el 
vencimiento del 
plazo del cto.</t>
  </si>
  <si>
    <t xml:space="preserve"> Mediante la supervisión del contrato  </t>
  </si>
  <si>
    <t>Permanente</t>
  </si>
  <si>
    <t xml:space="preserve"> Seguimiento permanente por parte de la supervisión a las nuevas regulaciones 
en temas de impuestos y aranceles del país. 
Agotar los procedimientos establecidos en la ley y que procedan frente a los 
casos de aumento negativo de las cargas económicas del contrato regido por el 
derecho privado</t>
  </si>
  <si>
    <t xml:space="preserve"> En la planeación del 
Proceso de 
Contratación</t>
  </si>
  <si>
    <t xml:space="preserve"> Se debe garantizar la verificación por parte del supervisor del contrato.
 El contratistaejecutará lasactividadesqueresultennecesariaparasubsanar
 loserroresdelprocedimientoyenelanálisisdelainformaciónafindeentregar
 los productos en las condiciones de calidad requeridas por la entidad. (iii) Imposición demultas o declaratoria de incumplimiento del contrato de
 deficiencias en la calidad del Servicio Integral de Aseo y Cafetería.</t>
  </si>
  <si>
    <t xml:space="preserve">  En la redacción de 
los documentos del 
proceso</t>
  </si>
  <si>
    <t xml:space="preserve"> Revisión previa de la información
 entregadaporel contratista,encasoque
 se evidencié alguna inconsistencia,
 notificar de inmediato y generar las
 respectivas alarmasel contrato.</t>
  </si>
  <si>
    <t xml:space="preserve"> Garantizar el cumplimientode las condiciones ymedidas deprotecciónde
 datos. Para dar cumplimiento a la Ley de Habeas Data.</t>
  </si>
  <si>
    <t xml:space="preserve"> El supervisor debe revisar los procesos al
 inicio del contrato, para confirmar que se
 dé un manejo adecuado a los
 datos..</t>
  </si>
  <si>
    <t xml:space="preserve">
Permanente</t>
  </si>
  <si>
    <t xml:space="preserve"> Establecer lineamientos que garanticen la confianza de los ciudadanos
 frente a la reputación del Icfes</t>
  </si>
  <si>
    <t>Seguimiento y control a los
 procedimientos establecidos</t>
  </si>
  <si>
    <t>Seguimientoal contratistapara verificar que la información entregada sea
 veraz. 
Elcontratistaejecutarálasactividadesqueresultennecesariaparagaarantizar
 la confiabilidad de la información a fin de entregar los productos en las
 condiciones de calidad requeridas por la entidad.</t>
  </si>
  <si>
    <t>Revisión de los informes, entregables y subproductos entregados</t>
  </si>
  <si>
    <t>Reducir consecuencias y probabilidades contando con un plan de
 contingencia que incluya, personal de respaldo en los casos en
 los que no se encuentre personal.</t>
  </si>
  <si>
    <t>Seguimiento de la ejecución del
 contrato.</t>
  </si>
  <si>
    <t>META:</t>
  </si>
  <si>
    <t>ALCANZADO:</t>
  </si>
  <si>
    <t xml:space="preserve">Indice de Gestión de Riesgo Contractual </t>
  </si>
  <si>
    <t>Gestión De Riesgos contractuales</t>
  </si>
  <si>
    <t>Cumplió</t>
  </si>
  <si>
    <t>90% – 100%</t>
  </si>
  <si>
    <t>Cumplió parcialmente</t>
  </si>
  <si>
    <t xml:space="preserve">60% – 89% </t>
  </si>
  <si>
    <t>No Cumplió</t>
  </si>
  <si>
    <t>0% – 59%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</si>
</sst>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14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7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B5E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2" tint="-0.249977111117893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90">
    <xf numFmtId="0" fontId="0" fillId="0" borderId="0" xfId="0"/>
    <xf numFmtId="0" fontId="3" fillId="4" borderId="21" xfId="0" applyFont="1" applyFill="1" applyBorder="1" applyAlignment="1" applyProtection="1">
      <alignment horizontal="center"/>
      <protection locked="0"/>
    </xf>
    <xf numFmtId="0" fontId="3" fillId="4" borderId="17" xfId="0" applyFont="1" applyFill="1" applyBorder="1" applyAlignment="1" applyProtection="1">
      <alignment horizontal="center"/>
      <protection locked="0"/>
    </xf>
    <xf numFmtId="0" fontId="4" fillId="4" borderId="17" xfId="0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3" fillId="4" borderId="35" xfId="0" applyFont="1" applyFill="1" applyBorder="1" applyAlignment="1" applyProtection="1">
      <alignment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4" fillId="4" borderId="23" xfId="0" applyFont="1" applyFill="1" applyBorder="1" applyAlignment="1" applyProtection="1">
      <alignment vertical="center"/>
      <protection locked="0"/>
    </xf>
    <xf numFmtId="0" fontId="0" fillId="0" borderId="23" xfId="0" applyBorder="1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6" xfId="0" applyFont="1" applyBorder="1" applyAlignment="1">
      <alignment horizontal="right"/>
    </xf>
    <xf numFmtId="9" fontId="5" fillId="0" borderId="6" xfId="0" applyNumberFormat="1" applyFont="1" applyBorder="1" applyAlignment="1">
      <alignment horizontal="center" vertical="center"/>
    </xf>
    <xf numFmtId="9" fontId="5" fillId="0" borderId="0" xfId="0" applyNumberFormat="1" applyFont="1"/>
    <xf numFmtId="0" fontId="9" fillId="0" borderId="15" xfId="0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9" fontId="5" fillId="0" borderId="15" xfId="0" applyNumberFormat="1" applyFont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12" fillId="0" borderId="25" xfId="0" applyFont="1" applyBorder="1"/>
    <xf numFmtId="0" fontId="10" fillId="2" borderId="1" xfId="0" applyFont="1" applyFill="1" applyBorder="1" applyAlignment="1">
      <alignment horizontal="center" vertical="center" wrapText="1"/>
    </xf>
    <xf numFmtId="0" fontId="12" fillId="0" borderId="2" xfId="0" applyFont="1" applyBorder="1"/>
    <xf numFmtId="0" fontId="10" fillId="2" borderId="3" xfId="0" applyFont="1" applyFill="1" applyBorder="1" applyAlignment="1">
      <alignment horizontal="center" vertical="center" wrapText="1"/>
    </xf>
    <xf numFmtId="0" fontId="12" fillId="0" borderId="4" xfId="0" applyFont="1" applyBorder="1"/>
    <xf numFmtId="9" fontId="0" fillId="0" borderId="0" xfId="1" applyFont="1" applyBorder="1" applyAlignment="1" applyProtection="1">
      <alignment horizontal="center"/>
    </xf>
    <xf numFmtId="9" fontId="0" fillId="0" borderId="23" xfId="1" applyFont="1" applyBorder="1" applyAlignment="1" applyProtection="1">
      <alignment horizontal="center" vertical="center"/>
    </xf>
    <xf numFmtId="9" fontId="0" fillId="0" borderId="23" xfId="1" applyFont="1" applyBorder="1" applyAlignment="1" applyProtection="1">
      <alignment horizontal="center"/>
    </xf>
    <xf numFmtId="164" fontId="5" fillId="0" borderId="6" xfId="0" applyNumberFormat="1" applyFont="1" applyBorder="1" applyAlignment="1">
      <alignment horizontal="center" vertical="center"/>
    </xf>
    <xf numFmtId="0" fontId="4" fillId="4" borderId="22" xfId="0" applyFont="1" applyFill="1" applyBorder="1" applyAlignment="1" applyProtection="1">
      <alignment horizontal="center" vertical="center"/>
      <protection locked="0"/>
    </xf>
    <xf numFmtId="0" fontId="4" fillId="4" borderId="18" xfId="0" applyFont="1" applyFill="1" applyBorder="1" applyAlignment="1" applyProtection="1">
      <alignment vertical="center"/>
      <protection locked="0"/>
    </xf>
    <xf numFmtId="0" fontId="3" fillId="0" borderId="13" xfId="0" applyFont="1" applyBorder="1"/>
    <xf numFmtId="0" fontId="13" fillId="0" borderId="23" xfId="0" applyFont="1" applyBorder="1" applyAlignment="1">
      <alignment horizontal="center" wrapText="1"/>
    </xf>
    <xf numFmtId="0" fontId="13" fillId="0" borderId="23" xfId="0" applyFont="1" applyBorder="1" applyAlignment="1">
      <alignment horizontal="center" vertical="center" wrapText="1"/>
    </xf>
    <xf numFmtId="14" fontId="13" fillId="0" borderId="23" xfId="0" applyNumberFormat="1" applyFont="1" applyBorder="1" applyAlignment="1">
      <alignment horizontal="center" vertical="center"/>
    </xf>
    <xf numFmtId="14" fontId="13" fillId="0" borderId="23" xfId="0" applyNumberFormat="1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14" fontId="13" fillId="0" borderId="23" xfId="0" applyNumberFormat="1" applyFont="1" applyBorder="1" applyAlignment="1">
      <alignment horizontal="center" wrapText="1"/>
    </xf>
    <xf numFmtId="0" fontId="13" fillId="0" borderId="23" xfId="0" applyFont="1" applyBorder="1" applyAlignment="1">
      <alignment wrapText="1"/>
    </xf>
    <xf numFmtId="0" fontId="0" fillId="0" borderId="36" xfId="0" applyBorder="1"/>
    <xf numFmtId="9" fontId="0" fillId="0" borderId="37" xfId="1" applyFont="1" applyBorder="1" applyAlignment="1" applyProtection="1">
      <alignment horizontal="center"/>
    </xf>
    <xf numFmtId="0" fontId="6" fillId="6" borderId="15" xfId="0" applyFont="1" applyFill="1" applyBorder="1" applyAlignment="1">
      <alignment horizontal="center" vertical="center" textRotation="90" wrapText="1"/>
    </xf>
    <xf numFmtId="0" fontId="6" fillId="6" borderId="11" xfId="0" applyFont="1" applyFill="1" applyBorder="1" applyAlignment="1">
      <alignment horizontal="center" vertical="center" textRotation="90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7" borderId="19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textRotation="90" wrapText="1"/>
    </xf>
    <xf numFmtId="0" fontId="6" fillId="5" borderId="15" xfId="0" applyFont="1" applyFill="1" applyBorder="1" applyAlignment="1">
      <alignment horizontal="center" vertical="center" textRotation="90" wrapText="1"/>
    </xf>
    <xf numFmtId="0" fontId="6" fillId="5" borderId="11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left"/>
    </xf>
    <xf numFmtId="0" fontId="0" fillId="0" borderId="17" xfId="0" applyBorder="1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4" borderId="16" xfId="0" applyFont="1" applyFill="1" applyBorder="1" applyAlignment="1" applyProtection="1">
      <alignment horizontal="center"/>
      <protection locked="0"/>
    </xf>
    <xf numFmtId="0" fontId="3" fillId="4" borderId="14" xfId="0" applyFont="1" applyFill="1" applyBorder="1" applyAlignment="1" applyProtection="1">
      <alignment horizontal="center"/>
      <protection locked="0"/>
    </xf>
    <xf numFmtId="0" fontId="3" fillId="4" borderId="12" xfId="0" applyFont="1" applyFill="1" applyBorder="1" applyAlignment="1" applyProtection="1">
      <alignment horizontal="center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6" fillId="4" borderId="15" xfId="0" applyFont="1" applyFill="1" applyBorder="1" applyAlignment="1">
      <alignment horizontal="center" vertical="center" textRotation="90" wrapText="1"/>
    </xf>
    <xf numFmtId="0" fontId="6" fillId="4" borderId="11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Porcentaje" xfId="1" builtinId="5"/>
  </cellStyles>
  <dxfs count="3"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</dxfs>
  <tableStyles count="1" defaultTableStyle="TableStyleMedium2" defaultPivotStyle="PivotStyleLight16">
    <tableStyle name="Invisible" pivot="0" table="0" count="0" xr9:uid="{8895430F-8FFF-4DB2-9945-88A48C64EA95}"/>
  </tableStyles>
  <colors>
    <mruColors>
      <color rgb="FFD3B5E9"/>
      <color rgb="FFFFE699"/>
      <color rgb="FFA9D08E"/>
      <color rgb="FFF8CBAD"/>
      <color rgb="FFFF7C80"/>
      <color rgb="FF00FF00"/>
      <color rgb="FFCC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0</xdr:row>
      <xdr:rowOff>238125</xdr:rowOff>
    </xdr:from>
    <xdr:to>
      <xdr:col>2</xdr:col>
      <xdr:colOff>530283</xdr:colOff>
      <xdr:row>1</xdr:row>
      <xdr:rowOff>300990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819B9B39-DE4A-4575-AC5C-D3911ADED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238125"/>
          <a:ext cx="1282758" cy="520065"/>
        </a:xfrm>
        <a:prstGeom prst="rect">
          <a:avLst/>
        </a:prstGeom>
      </xdr:spPr>
    </xdr:pic>
    <xdr:clientData/>
  </xdr:twoCellAnchor>
  <xdr:twoCellAnchor editAs="oneCell">
    <xdr:from>
      <xdr:col>14</xdr:col>
      <xdr:colOff>219075</xdr:colOff>
      <xdr:row>26</xdr:row>
      <xdr:rowOff>47625</xdr:rowOff>
    </xdr:from>
    <xdr:to>
      <xdr:col>14</xdr:col>
      <xdr:colOff>485775</xdr:colOff>
      <xdr:row>26</xdr:row>
      <xdr:rowOff>344487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32F0073-DCA0-4B9C-99EC-0CB9C909A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3675" y="6800850"/>
          <a:ext cx="266700" cy="2968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219076</xdr:colOff>
      <xdr:row>25</xdr:row>
      <xdr:rowOff>57150</xdr:rowOff>
    </xdr:from>
    <xdr:to>
      <xdr:col>14</xdr:col>
      <xdr:colOff>494472</xdr:colOff>
      <xdr:row>25</xdr:row>
      <xdr:rowOff>354495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FC283A8-6B5F-4DD1-9649-895734706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3676" y="6410325"/>
          <a:ext cx="275396" cy="2973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238125</xdr:colOff>
      <xdr:row>24</xdr:row>
      <xdr:rowOff>19051</xdr:rowOff>
    </xdr:from>
    <xdr:to>
      <xdr:col>14</xdr:col>
      <xdr:colOff>499745</xdr:colOff>
      <xdr:row>24</xdr:row>
      <xdr:rowOff>316971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D217E3E-D62A-4288-A890-5A6D225B8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7100" y="6238876"/>
          <a:ext cx="261620" cy="297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vmonroy/Downloads/E-GES-FM-007%20Formato%20matriz%20de%20riesgos%20Versi&#243;n%207%20%20Consolidado%202018%20%20final%20Agosto%202018-rosiiiita%20(1).xlsx" TargetMode="External"/><Relationship Id="rId1" Type="http://schemas.openxmlformats.org/officeDocument/2006/relationships/externalLinkPath" Target="/Users/vmonroy/Downloads/E-GES-FM-007%20Formato%20matriz%20de%20riesgos%20Versi&#243;n%207%20%20Consolidado%202018%20%20final%20Agosto%202018-rosiiiita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57300/Downloads/2019_Matriz_de_riesgos_Version_%20guia.xlsx" TargetMode="External"/><Relationship Id="rId1" Type="http://schemas.openxmlformats.org/officeDocument/2006/relationships/externalLinkPath" Target="/Users/57300/Downloads/2019_Matriz_de_riesgos_Version_%20gu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atriz de Riesgos"/>
      <sheetName val="Instrucciones"/>
      <sheetName val="Matriz de Oportunidades"/>
      <sheetName val="Hoja2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atriz de Riesgos"/>
      <sheetName val="Hoja1"/>
      <sheetName val="Instrucciones"/>
      <sheetName val="Matriz de Oportunidades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B3F6C-3D54-4AAE-A162-0E16686FF5DF}">
  <dimension ref="A1:I14"/>
  <sheetViews>
    <sheetView workbookViewId="0">
      <selection activeCell="I2" sqref="I2"/>
    </sheetView>
  </sheetViews>
  <sheetFormatPr defaultColWidth="11.42578125" defaultRowHeight="14.45"/>
  <cols>
    <col min="1" max="1" width="9.85546875" bestFit="1" customWidth="1"/>
    <col min="2" max="2" width="7.85546875" bestFit="1" customWidth="1"/>
    <col min="3" max="3" width="14" bestFit="1" customWidth="1"/>
    <col min="4" max="4" width="35.28515625" bestFit="1" customWidth="1"/>
    <col min="5" max="5" width="12.28515625" bestFit="1" customWidth="1"/>
    <col min="6" max="6" width="13.140625" bestFit="1" customWidth="1"/>
    <col min="7" max="7" width="16.140625" bestFit="1" customWidth="1"/>
    <col min="8" max="8" width="16.710937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</row>
    <row r="4" spans="1:9"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32</v>
      </c>
    </row>
    <row r="5" spans="1:9">
      <c r="C5" t="s">
        <v>33</v>
      </c>
      <c r="D5" t="s">
        <v>34</v>
      </c>
      <c r="E5" t="s">
        <v>35</v>
      </c>
      <c r="F5" t="s">
        <v>36</v>
      </c>
      <c r="G5" t="s">
        <v>37</v>
      </c>
    </row>
    <row r="6" spans="1:9">
      <c r="C6" t="s">
        <v>33</v>
      </c>
      <c r="D6" t="s">
        <v>34</v>
      </c>
      <c r="E6" t="s">
        <v>35</v>
      </c>
      <c r="F6" t="s">
        <v>36</v>
      </c>
    </row>
    <row r="7" spans="1:9">
      <c r="C7" t="s">
        <v>33</v>
      </c>
      <c r="D7" t="s">
        <v>34</v>
      </c>
      <c r="E7" t="s">
        <v>35</v>
      </c>
      <c r="F7" t="s">
        <v>36</v>
      </c>
    </row>
    <row r="8" spans="1:9">
      <c r="D8" t="s">
        <v>38</v>
      </c>
      <c r="E8" t="s">
        <v>39</v>
      </c>
      <c r="F8" t="s">
        <v>40</v>
      </c>
    </row>
    <row r="9" spans="1:9">
      <c r="D9" t="s">
        <v>41</v>
      </c>
    </row>
    <row r="10" spans="1:9">
      <c r="D10" t="s">
        <v>42</v>
      </c>
    </row>
    <row r="11" spans="1:9">
      <c r="D11" t="s">
        <v>43</v>
      </c>
    </row>
    <row r="12" spans="1:9">
      <c r="D12" t="s">
        <v>44</v>
      </c>
    </row>
    <row r="13" spans="1:9">
      <c r="D13" t="s">
        <v>45</v>
      </c>
    </row>
    <row r="14" spans="1:9">
      <c r="D14" t="s">
        <v>46</v>
      </c>
    </row>
  </sheetData>
  <pageMargins left="0.7" right="0.7" top="0.75" bottom="0.75" header="0.3" footer="0.3"/>
  <headerFooter>
    <oddHeader>&amp;L&amp;"Aptos"&amp;15&amp;K000000 Información Pública Clasificada&amp;1#_x000D_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66E57-B09A-4D2E-AAE3-18FDD412EA66}">
  <dimension ref="A1:Y30"/>
  <sheetViews>
    <sheetView tabSelected="1" topLeftCell="C1" zoomScaleNormal="100" workbookViewId="0">
      <selection activeCell="S10" sqref="S10"/>
    </sheetView>
  </sheetViews>
  <sheetFormatPr defaultColWidth="11.42578125" defaultRowHeight="14.45"/>
  <cols>
    <col min="1" max="1" width="5.28515625" customWidth="1"/>
    <col min="2" max="2" width="11.28515625" customWidth="1"/>
    <col min="3" max="3" width="13" customWidth="1"/>
    <col min="4" max="4" width="12.7109375" style="12" customWidth="1"/>
    <col min="5" max="5" width="16.85546875" customWidth="1"/>
    <col min="6" max="6" width="19.7109375" customWidth="1"/>
    <col min="7" max="7" width="12.140625" customWidth="1"/>
    <col min="8" max="8" width="8.7109375" style="12" customWidth="1"/>
    <col min="9" max="9" width="5.5703125" customWidth="1"/>
    <col min="10" max="10" width="7.85546875" customWidth="1"/>
    <col min="11" max="11" width="11" customWidth="1"/>
    <col min="12" max="12" width="10" customWidth="1"/>
    <col min="13" max="13" width="6.140625" customWidth="1"/>
    <col min="14" max="14" width="11.7109375" customWidth="1"/>
    <col min="15" max="15" width="10.7109375" customWidth="1"/>
  </cols>
  <sheetData>
    <row r="1" spans="1:25" s="11" customFormat="1" ht="36" customHeight="1" thickBot="1">
      <c r="A1" s="74"/>
      <c r="B1" s="74"/>
      <c r="C1" s="75"/>
      <c r="D1" s="67" t="s">
        <v>47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68"/>
      <c r="P1" s="67" t="s">
        <v>48</v>
      </c>
      <c r="Q1" s="68"/>
    </row>
    <row r="2" spans="1:25" s="11" customFormat="1" ht="36" customHeight="1" thickBot="1">
      <c r="A2" s="76"/>
      <c r="B2" s="76"/>
      <c r="C2" s="77"/>
      <c r="D2" s="72" t="s">
        <v>49</v>
      </c>
      <c r="E2" s="79"/>
      <c r="F2" s="79"/>
      <c r="G2" s="79"/>
      <c r="H2" s="79"/>
      <c r="I2" s="79"/>
      <c r="J2" s="79"/>
      <c r="K2" s="79"/>
      <c r="L2" s="79"/>
      <c r="M2" s="79"/>
      <c r="N2" s="79"/>
      <c r="O2" s="73"/>
      <c r="P2" s="72" t="s">
        <v>50</v>
      </c>
      <c r="Q2" s="73"/>
    </row>
    <row r="3" spans="1:25" s="11" customFormat="1" ht="19.5" customHeight="1">
      <c r="A3" s="1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0"/>
    </row>
    <row r="4" spans="1:25" s="11" customFormat="1" ht="15.75" customHeight="1">
      <c r="A4" s="31" t="s">
        <v>51</v>
      </c>
      <c r="B4" s="5"/>
      <c r="C4" s="6"/>
      <c r="D4"/>
      <c r="E4"/>
      <c r="F4" s="9"/>
      <c r="G4" s="5" t="s">
        <v>52</v>
      </c>
      <c r="H4" s="8"/>
      <c r="I4"/>
      <c r="J4" s="8"/>
      <c r="K4" s="9"/>
      <c r="L4" s="4" t="s">
        <v>53</v>
      </c>
      <c r="M4" s="8"/>
      <c r="O4" s="9"/>
      <c r="P4" s="5" t="s">
        <v>54</v>
      </c>
      <c r="Q4" s="32"/>
    </row>
    <row r="5" spans="1:25" s="11" customFormat="1" ht="15.75" customHeight="1" thickBot="1">
      <c r="A5" s="69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1"/>
    </row>
    <row r="6" spans="1:25" s="11" customFormat="1" ht="15.75" customHeight="1">
      <c r="A6" s="66" t="s">
        <v>55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/>
      <c r="S6"/>
      <c r="T6"/>
      <c r="U6"/>
      <c r="V6"/>
      <c r="W6"/>
      <c r="X6"/>
      <c r="Y6"/>
    </row>
    <row r="7" spans="1:25" ht="9.75" customHeight="1" thickBot="1"/>
    <row r="8" spans="1:25" ht="15" thickBot="1">
      <c r="B8" s="80" t="s">
        <v>56</v>
      </c>
      <c r="C8" s="81"/>
      <c r="D8" s="81"/>
      <c r="E8" s="81"/>
      <c r="F8" s="81"/>
      <c r="G8" s="81"/>
      <c r="H8" s="82"/>
      <c r="J8" s="83" t="s">
        <v>57</v>
      </c>
      <c r="K8" s="84"/>
      <c r="L8" s="85"/>
      <c r="N8" s="86" t="s">
        <v>58</v>
      </c>
      <c r="O8" s="87"/>
    </row>
    <row r="9" spans="1:25">
      <c r="B9" s="88" t="s">
        <v>59</v>
      </c>
      <c r="C9" s="88" t="s">
        <v>60</v>
      </c>
      <c r="D9" s="59" t="s">
        <v>61</v>
      </c>
      <c r="E9" s="59" t="s">
        <v>62</v>
      </c>
      <c r="F9" s="59" t="s">
        <v>63</v>
      </c>
      <c r="G9" s="59" t="s">
        <v>64</v>
      </c>
      <c r="H9" s="61" t="s">
        <v>65</v>
      </c>
      <c r="J9" s="63" t="s">
        <v>66</v>
      </c>
      <c r="K9" s="63" t="s">
        <v>67</v>
      </c>
      <c r="L9" s="63" t="s">
        <v>68</v>
      </c>
      <c r="N9" s="42" t="s">
        <v>69</v>
      </c>
      <c r="O9" s="42" t="s">
        <v>68</v>
      </c>
    </row>
    <row r="10" spans="1:25" ht="58.5" customHeight="1">
      <c r="B10" s="89"/>
      <c r="C10" s="89"/>
      <c r="D10" s="60"/>
      <c r="E10" s="60"/>
      <c r="F10" s="60"/>
      <c r="G10" s="60"/>
      <c r="H10" s="62"/>
      <c r="J10" s="64"/>
      <c r="K10" s="64"/>
      <c r="L10" s="64"/>
      <c r="N10" s="43"/>
      <c r="O10" s="43"/>
    </row>
    <row r="11" spans="1:25" ht="112.15">
      <c r="B11" s="34" t="s">
        <v>70</v>
      </c>
      <c r="C11" s="35">
        <v>45181</v>
      </c>
      <c r="D11" s="34" t="s">
        <v>71</v>
      </c>
      <c r="E11" s="36" t="s">
        <v>72</v>
      </c>
      <c r="F11" s="36" t="s">
        <v>73</v>
      </c>
      <c r="G11" s="34" t="s">
        <v>74</v>
      </c>
      <c r="H11" s="37" t="s">
        <v>75</v>
      </c>
      <c r="J11" s="7">
        <v>1</v>
      </c>
      <c r="K11" s="7">
        <v>1</v>
      </c>
      <c r="L11" s="27">
        <f>IFERROR(J11/K11,"")</f>
        <v>1</v>
      </c>
      <c r="M11" s="13"/>
      <c r="N11" s="7" t="s">
        <v>26</v>
      </c>
      <c r="O11" s="27">
        <f>IF(N11="Sí",0%,IF(N11="No",100%,""))</f>
        <v>1</v>
      </c>
    </row>
    <row r="12" spans="1:25" ht="205.15">
      <c r="B12" s="34" t="s">
        <v>70</v>
      </c>
      <c r="C12" s="35">
        <v>45181</v>
      </c>
      <c r="D12" s="33" t="s">
        <v>76</v>
      </c>
      <c r="E12" s="38" t="s">
        <v>77</v>
      </c>
      <c r="F12" s="36" t="s">
        <v>73</v>
      </c>
      <c r="G12" s="34" t="s">
        <v>74</v>
      </c>
      <c r="H12" s="37" t="s">
        <v>75</v>
      </c>
      <c r="J12" s="7">
        <v>1</v>
      </c>
      <c r="K12" s="7">
        <v>1</v>
      </c>
      <c r="L12" s="27">
        <f t="shared" ref="L12:L15" si="0">IFERROR(J12/K12,"")</f>
        <v>1</v>
      </c>
      <c r="M12" s="13"/>
      <c r="N12" s="7" t="s">
        <v>26</v>
      </c>
      <c r="O12" s="27">
        <f t="shared" ref="O12:O15" si="1">IF(N12="Sí",0%,IF(N12="No",100%,""))</f>
        <v>1</v>
      </c>
    </row>
    <row r="13" spans="1:25" ht="297">
      <c r="B13" s="34" t="s">
        <v>70</v>
      </c>
      <c r="C13" s="35">
        <v>45181</v>
      </c>
      <c r="D13" s="33" t="s">
        <v>78</v>
      </c>
      <c r="E13" s="38" t="s">
        <v>79</v>
      </c>
      <c r="F13" s="36" t="s">
        <v>73</v>
      </c>
      <c r="G13" s="33" t="s">
        <v>80</v>
      </c>
      <c r="H13" s="37" t="s">
        <v>75</v>
      </c>
      <c r="J13" s="7">
        <v>1</v>
      </c>
      <c r="K13" s="7">
        <v>1</v>
      </c>
      <c r="L13" s="27">
        <f t="shared" si="0"/>
        <v>1</v>
      </c>
      <c r="M13" s="13"/>
      <c r="N13" s="7" t="s">
        <v>26</v>
      </c>
      <c r="O13" s="27">
        <f t="shared" si="1"/>
        <v>1</v>
      </c>
    </row>
    <row r="14" spans="1:25" ht="93">
      <c r="B14" s="34" t="s">
        <v>70</v>
      </c>
      <c r="C14" s="35">
        <v>45181</v>
      </c>
      <c r="D14" s="33" t="s">
        <v>81</v>
      </c>
      <c r="E14" s="38" t="s">
        <v>79</v>
      </c>
      <c r="F14" s="36" t="s">
        <v>73</v>
      </c>
      <c r="G14" s="33" t="s">
        <v>82</v>
      </c>
      <c r="H14" s="33" t="s">
        <v>83</v>
      </c>
      <c r="J14" s="7">
        <v>1</v>
      </c>
      <c r="K14" s="7">
        <v>1</v>
      </c>
      <c r="L14" s="27">
        <f t="shared" si="0"/>
        <v>1</v>
      </c>
      <c r="M14" s="13"/>
      <c r="N14" s="7" t="s">
        <v>26</v>
      </c>
      <c r="O14" s="27">
        <f t="shared" si="1"/>
        <v>1</v>
      </c>
    </row>
    <row r="15" spans="1:25" ht="82.9">
      <c r="B15" s="34" t="s">
        <v>70</v>
      </c>
      <c r="C15" s="35">
        <v>45181</v>
      </c>
      <c r="D15" s="33" t="s">
        <v>84</v>
      </c>
      <c r="E15" s="38" t="s">
        <v>79</v>
      </c>
      <c r="F15" s="36" t="s">
        <v>73</v>
      </c>
      <c r="G15" s="33" t="s">
        <v>85</v>
      </c>
      <c r="H15" s="33" t="s">
        <v>83</v>
      </c>
      <c r="J15" s="7">
        <v>1</v>
      </c>
      <c r="K15" s="7">
        <v>1</v>
      </c>
      <c r="L15" s="27">
        <f t="shared" si="0"/>
        <v>1</v>
      </c>
      <c r="M15" s="13"/>
      <c r="N15" s="7" t="s">
        <v>26</v>
      </c>
      <c r="O15" s="27">
        <f t="shared" si="1"/>
        <v>1</v>
      </c>
    </row>
    <row r="16" spans="1:25" ht="184.9">
      <c r="B16" s="34" t="s">
        <v>70</v>
      </c>
      <c r="C16" s="35">
        <v>45181</v>
      </c>
      <c r="D16" s="33" t="s">
        <v>86</v>
      </c>
      <c r="E16" s="38" t="s">
        <v>79</v>
      </c>
      <c r="F16" s="36" t="s">
        <v>73</v>
      </c>
      <c r="G16" s="39" t="s">
        <v>87</v>
      </c>
      <c r="H16" s="33" t="s">
        <v>83</v>
      </c>
      <c r="J16" s="40">
        <v>1</v>
      </c>
      <c r="K16" s="7">
        <v>1</v>
      </c>
      <c r="L16" s="41">
        <f>IFERROR(AVERAGE(L11:L15),"")</f>
        <v>1</v>
      </c>
      <c r="M16" s="12"/>
      <c r="N16" s="7" t="s">
        <v>26</v>
      </c>
      <c r="O16" s="28">
        <f>IFERROR(AVERAGE(O11:O15),"")</f>
        <v>1</v>
      </c>
    </row>
    <row r="17" spans="1:25" ht="123.6">
      <c r="B17" s="34" t="s">
        <v>70</v>
      </c>
      <c r="C17" s="35">
        <v>45181</v>
      </c>
      <c r="D17" s="33" t="s">
        <v>88</v>
      </c>
      <c r="E17" s="38" t="s">
        <v>79</v>
      </c>
      <c r="F17" s="36" t="s">
        <v>73</v>
      </c>
      <c r="G17" s="39" t="s">
        <v>89</v>
      </c>
      <c r="H17" s="33" t="s">
        <v>83</v>
      </c>
      <c r="J17" s="10">
        <v>1</v>
      </c>
      <c r="K17" s="10">
        <v>1</v>
      </c>
      <c r="L17" s="28">
        <f>IFERROR(AVERAGE(L12:L16),"")</f>
        <v>1</v>
      </c>
      <c r="M17" s="12"/>
      <c r="N17" s="7" t="s">
        <v>26</v>
      </c>
      <c r="O17" s="28">
        <f>IFERROR(AVERAGE(O12:O16),"")</f>
        <v>1</v>
      </c>
    </row>
    <row r="18" spans="1:25">
      <c r="J18" s="12"/>
      <c r="K18" s="12"/>
      <c r="L18" s="26"/>
      <c r="M18" s="12"/>
      <c r="N18" s="12"/>
      <c r="O18" s="26"/>
    </row>
    <row r="19" spans="1:25" ht="15" thickBot="1"/>
    <row r="20" spans="1:25" ht="15" thickBot="1">
      <c r="D20"/>
      <c r="K20" s="14" t="s">
        <v>90</v>
      </c>
      <c r="L20" s="15">
        <v>0.3</v>
      </c>
      <c r="M20" s="16"/>
      <c r="N20" s="17" t="s">
        <v>90</v>
      </c>
      <c r="O20" s="15">
        <v>0.7</v>
      </c>
    </row>
    <row r="21" spans="1:25" ht="15" thickBot="1">
      <c r="D21"/>
      <c r="K21" s="18" t="s">
        <v>91</v>
      </c>
      <c r="L21" s="19">
        <f>IFERROR((L20*L16)/100%,0)</f>
        <v>0.3</v>
      </c>
      <c r="N21" s="14" t="s">
        <v>91</v>
      </c>
      <c r="O21" s="15">
        <f>IFERROR((O20*O16)/100%,0)</f>
        <v>0.7</v>
      </c>
    </row>
    <row r="22" spans="1:25" ht="45" customHeight="1" thickBot="1">
      <c r="D22"/>
      <c r="K22" s="50" t="s">
        <v>92</v>
      </c>
      <c r="L22" s="51"/>
      <c r="M22" s="51"/>
      <c r="N22" s="52"/>
      <c r="O22" s="29">
        <f>IFERROR(ROUND(L21+O21,2),2)</f>
        <v>1</v>
      </c>
    </row>
    <row r="23" spans="1:25" ht="21" customHeight="1" thickBot="1">
      <c r="D23"/>
    </row>
    <row r="24" spans="1:25" ht="16.149999999999999" thickBot="1">
      <c r="D24"/>
      <c r="H24"/>
      <c r="J24" s="53" t="s">
        <v>93</v>
      </c>
      <c r="K24" s="54"/>
      <c r="L24" s="54"/>
      <c r="M24" s="54"/>
      <c r="N24" s="54"/>
      <c r="O24" s="55"/>
    </row>
    <row r="25" spans="1:25" ht="25.5" customHeight="1">
      <c r="D25"/>
      <c r="H25"/>
      <c r="J25" s="56" t="s">
        <v>94</v>
      </c>
      <c r="K25" s="57"/>
      <c r="L25" s="57"/>
      <c r="M25" s="58"/>
      <c r="N25" s="20" t="s">
        <v>95</v>
      </c>
      <c r="O25" s="21"/>
    </row>
    <row r="26" spans="1:25" ht="31.5" customHeight="1">
      <c r="D26"/>
      <c r="H26"/>
      <c r="J26" s="44" t="s">
        <v>96</v>
      </c>
      <c r="K26" s="45"/>
      <c r="L26" s="45"/>
      <c r="M26" s="46"/>
      <c r="N26" s="22" t="s">
        <v>97</v>
      </c>
      <c r="O26" s="23"/>
    </row>
    <row r="27" spans="1:25" ht="29.25" customHeight="1" thickBot="1">
      <c r="D27"/>
      <c r="H27"/>
      <c r="J27" s="47" t="s">
        <v>98</v>
      </c>
      <c r="K27" s="48"/>
      <c r="L27" s="48"/>
      <c r="M27" s="49"/>
      <c r="N27" s="24" t="s">
        <v>99</v>
      </c>
      <c r="O27" s="25"/>
    </row>
    <row r="30" spans="1:25">
      <c r="A30" s="65" t="s">
        <v>55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</row>
  </sheetData>
  <dataConsolidate/>
  <mergeCells count="28">
    <mergeCell ref="A30:Y30"/>
    <mergeCell ref="A6:Q6"/>
    <mergeCell ref="P1:Q1"/>
    <mergeCell ref="A5:Q5"/>
    <mergeCell ref="P2:Q2"/>
    <mergeCell ref="A1:C2"/>
    <mergeCell ref="D1:O1"/>
    <mergeCell ref="D2:O2"/>
    <mergeCell ref="B8:H8"/>
    <mergeCell ref="J8:L8"/>
    <mergeCell ref="N8:O8"/>
    <mergeCell ref="B9:B10"/>
    <mergeCell ref="C9:C10"/>
    <mergeCell ref="D9:D10"/>
    <mergeCell ref="E9:E10"/>
    <mergeCell ref="F9:F10"/>
    <mergeCell ref="G9:G10"/>
    <mergeCell ref="H9:H10"/>
    <mergeCell ref="J9:J10"/>
    <mergeCell ref="K9:K10"/>
    <mergeCell ref="L9:L10"/>
    <mergeCell ref="N9:N10"/>
    <mergeCell ref="O9:O10"/>
    <mergeCell ref="J26:M26"/>
    <mergeCell ref="J27:M27"/>
    <mergeCell ref="K22:N22"/>
    <mergeCell ref="J24:O24"/>
    <mergeCell ref="J25:M25"/>
  </mergeCells>
  <conditionalFormatting sqref="O22">
    <cfRule type="cellIs" dxfId="2" priority="1" operator="greaterThanOrEqual">
      <formula>0.9</formula>
    </cfRule>
    <cfRule type="cellIs" dxfId="1" priority="2" operator="between">
      <formula>0.6</formula>
      <formula>0.89</formula>
    </cfRule>
    <cfRule type="cellIs" dxfId="0" priority="3" operator="lessThanOrEqual">
      <formula>0.59</formula>
    </cfRule>
  </conditionalFormatting>
  <dataValidations count="2">
    <dataValidation type="whole" operator="lessThanOrEqual" allowBlank="1" showInputMessage="1" showErrorMessage="1" errorTitle="Error de validación" error="El valor ingresado debe ser menor o igual que el número total de acciones definidas para cumplir en el período" sqref="J11:J15" xr:uid="{26A264E4-3951-46F0-A030-674826A862DF}">
      <formula1>K11</formula1>
    </dataValidation>
    <dataValidation type="whole" operator="greaterThanOrEqual" allowBlank="1" showInputMessage="1" showErrorMessage="1" errorTitle="Error de validación" error="El valor ingresado debe ser mayor o igual que el número total de acciones cumplidas" sqref="K11:K15" xr:uid="{6B0496B0-5EB5-4F58-A85F-3E746D45E117}">
      <formula1>J11</formula1>
    </dataValidation>
  </dataValidations>
  <pageMargins left="0.7" right="0.7" top="0.75" bottom="0.75" header="0.3" footer="0.3"/>
  <headerFooter>
    <oddHeader>&amp;L&amp;"Aptos"&amp;15&amp;K000000 Información Pública Clasificada&amp;1#_x000D_</oddHeader>
  </headerFooter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95A2905-C68D-4D41-B7FA-3E8F43CAF7BE}">
          <x14:formula1>
            <xm:f>LookupTable!$I$2:$I$3</xm:f>
          </x14:formula1>
          <xm:sqref>N11:N17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3B818956155064280D8BBE83E835260" ma:contentTypeVersion="14" ma:contentTypeDescription="Crear nuevo documento." ma:contentTypeScope="" ma:versionID="eed8952212eda20a6ef18f09661031f0">
  <xsd:schema xmlns:xsd="http://www.w3.org/2001/XMLSchema" xmlns:xs="http://www.w3.org/2001/XMLSchema" xmlns:p="http://schemas.microsoft.com/office/2006/metadata/properties" xmlns:ns2="594e123d-718b-4f69-a866-a7c26ccd132a" xmlns:ns3="30c72292-98ef-4b9a-84bc-894565bafd39" targetNamespace="http://schemas.microsoft.com/office/2006/metadata/properties" ma:root="true" ma:fieldsID="6e1269c314443d5f7f9a2a46df9cad48" ns2:_="" ns3:_="">
    <xsd:import namespace="594e123d-718b-4f69-a866-a7c26ccd132a"/>
    <xsd:import namespace="30c72292-98ef-4b9a-84bc-894565bafd3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e123d-718b-4f69-a866-a7c26ccd13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757e078-9d5a-4ee0-85c3-fdc65aab265d}" ma:internalName="TaxCatchAll" ma:showField="CatchAllData" ma:web="594e123d-718b-4f69-a866-a7c26ccd1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c72292-98ef-4b9a-84bc-894565bafd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a43926ec-d6a2-4a18-8bb6-1b1d14b90f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0c72292-98ef-4b9a-84bc-894565bafd39">
      <Terms xmlns="http://schemas.microsoft.com/office/infopath/2007/PartnerControls"/>
    </lcf76f155ced4ddcb4097134ff3c332f>
    <TaxCatchAll xmlns="594e123d-718b-4f69-a866-a7c26ccd132a" xsi:nil="true"/>
  </documentManagement>
</p:properties>
</file>

<file path=customXml/itemProps1.xml><?xml version="1.0" encoding="utf-8"?>
<ds:datastoreItem xmlns:ds="http://schemas.openxmlformats.org/officeDocument/2006/customXml" ds:itemID="{141E7CFD-4C48-4769-BA1D-2272C4CEDFBB}"/>
</file>

<file path=customXml/itemProps2.xml><?xml version="1.0" encoding="utf-8"?>
<ds:datastoreItem xmlns:ds="http://schemas.openxmlformats.org/officeDocument/2006/customXml" ds:itemID="{4573FBBA-6B65-423E-B852-9BBA13967F71}"/>
</file>

<file path=customXml/itemProps3.xml><?xml version="1.0" encoding="utf-8"?>
<ds:datastoreItem xmlns:ds="http://schemas.openxmlformats.org/officeDocument/2006/customXml" ds:itemID="{2402C2E8-1F74-4319-91E0-0472BAFCAA22}"/>
</file>

<file path=docMetadata/LabelInfo.xml><?xml version="1.0" encoding="utf-8"?>
<clbl:labelList xmlns:clbl="http://schemas.microsoft.com/office/2020/mipLabelMetadata">
  <clbl:label id="{52b498cd-7a81-4486-9103-65b5717baee6}" enabled="1" method="Standard" siteId="{27864e10-5be4-4d4f-adb5-bbab512029e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</dc:creator>
  <cp:keywords/>
  <dc:description/>
  <cp:lastModifiedBy>Usuario invitado</cp:lastModifiedBy>
  <cp:revision/>
  <dcterms:created xsi:type="dcterms:W3CDTF">2014-04-03T14:52:15Z</dcterms:created>
  <dcterms:modified xsi:type="dcterms:W3CDTF">2026-03-06T16:43:48Z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0x010100B3B818956155064280D8BBE83E835260</vt:lpwstr>
  </property>
</Properties>
</file>