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saalvaran_sena_edu_co/Documents/Escritorio/EVALUACION INICIAL PROCESO MATERIALES COMERCIO II/"/>
    </mc:Choice>
  </mc:AlternateContent>
  <xr:revisionPtr revIDLastSave="287" documentId="13_ncr:1_{0D982900-69BB-7E4D-A67F-80B86483202B}" xr6:coauthVersionLast="47" xr6:coauthVersionMax="47" xr10:uidLastSave="{A7155476-8E85-4313-B777-1530567FBD40}"/>
  <bookViews>
    <workbookView xWindow="-110" yWindow="-110" windowWidth="19420" windowHeight="10300" xr2:uid="{9E543A94-3D45-4573-B083-441E26D42705}"/>
  </bookViews>
  <sheets>
    <sheet name="LOTE 1 Gastronomía" sheetId="1" r:id="rId1"/>
    <sheet name="LOTE 2 Panadería" sheetId="2" r:id="rId2"/>
    <sheet name="LOTE 3 BARISMO CAFE" sheetId="3" r:id="rId3"/>
    <sheet name="Hoja1" sheetId="4" r:id="rId4"/>
  </sheets>
  <definedNames>
    <definedName name="_xlnm._FilterDatabase" localSheetId="0" hidden="1">'LOTE 1 Gastronomía'!$A$7:$HF$315</definedName>
    <definedName name="_xlnm._FilterDatabase" localSheetId="1" hidden="1">'LOTE 2 Panadería'!$A$7:$HV$63</definedName>
    <definedName name="_xlnm._FilterDatabase" localSheetId="2" hidden="1">'LOTE 3 BARISMO CAFE'!$A$7:$U$44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4" l="1"/>
  <c r="S44" i="3"/>
  <c r="R63" i="2"/>
  <c r="S9" i="2"/>
  <c r="T9" i="2" s="1"/>
  <c r="S10" i="2"/>
  <c r="T10" i="2"/>
  <c r="S11" i="2"/>
  <c r="T11" i="2" s="1"/>
  <c r="S12" i="2"/>
  <c r="T12" i="2"/>
  <c r="S13" i="2"/>
  <c r="T13" i="2" s="1"/>
  <c r="S14" i="2"/>
  <c r="T14" i="2"/>
  <c r="S15" i="2"/>
  <c r="T15" i="2" s="1"/>
  <c r="S16" i="2"/>
  <c r="T16" i="2"/>
  <c r="S17" i="2"/>
  <c r="T17" i="2" s="1"/>
  <c r="S18" i="2"/>
  <c r="T18" i="2"/>
  <c r="S19" i="2"/>
  <c r="T19" i="2" s="1"/>
  <c r="S20" i="2"/>
  <c r="T20" i="2"/>
  <c r="S21" i="2"/>
  <c r="T21" i="2" s="1"/>
  <c r="S22" i="2"/>
  <c r="T22" i="2"/>
  <c r="S23" i="2"/>
  <c r="T23" i="2" s="1"/>
  <c r="S24" i="2"/>
  <c r="T24" i="2"/>
  <c r="S25" i="2"/>
  <c r="T25" i="2" s="1"/>
  <c r="S26" i="2"/>
  <c r="T26" i="2"/>
  <c r="S27" i="2"/>
  <c r="T27" i="2" s="1"/>
  <c r="S28" i="2"/>
  <c r="T28" i="2"/>
  <c r="S29" i="2"/>
  <c r="T29" i="2" s="1"/>
  <c r="S30" i="2"/>
  <c r="T30" i="2"/>
  <c r="S31" i="2"/>
  <c r="T31" i="2" s="1"/>
  <c r="S32" i="2"/>
  <c r="T32" i="2"/>
  <c r="S33" i="2"/>
  <c r="T33" i="2" s="1"/>
  <c r="S34" i="2"/>
  <c r="T34" i="2"/>
  <c r="S35" i="2"/>
  <c r="T35" i="2" s="1"/>
  <c r="S36" i="2"/>
  <c r="T36" i="2"/>
  <c r="S37" i="2"/>
  <c r="T37" i="2" s="1"/>
  <c r="S38" i="2"/>
  <c r="T38" i="2"/>
  <c r="S39" i="2"/>
  <c r="T39" i="2" s="1"/>
  <c r="S40" i="2"/>
  <c r="T40" i="2"/>
  <c r="S41" i="2"/>
  <c r="T41" i="2" s="1"/>
  <c r="S42" i="2"/>
  <c r="T42" i="2"/>
  <c r="S43" i="2"/>
  <c r="T43" i="2" s="1"/>
  <c r="S44" i="2"/>
  <c r="T44" i="2"/>
  <c r="S45" i="2"/>
  <c r="T45" i="2" s="1"/>
  <c r="S46" i="2"/>
  <c r="T46" i="2"/>
  <c r="S47" i="2"/>
  <c r="T47" i="2" s="1"/>
  <c r="S48" i="2"/>
  <c r="T48" i="2"/>
  <c r="S49" i="2"/>
  <c r="T49" i="2" s="1"/>
  <c r="S50" i="2"/>
  <c r="T50" i="2"/>
  <c r="S51" i="2"/>
  <c r="T51" i="2" s="1"/>
  <c r="S52" i="2"/>
  <c r="T52" i="2"/>
  <c r="S53" i="2"/>
  <c r="T53" i="2" s="1"/>
  <c r="S54" i="2"/>
  <c r="T54" i="2"/>
  <c r="S55" i="2"/>
  <c r="T55" i="2" s="1"/>
  <c r="S56" i="2"/>
  <c r="T56" i="2"/>
  <c r="S57" i="2"/>
  <c r="T57" i="2" s="1"/>
  <c r="S58" i="2"/>
  <c r="T58" i="2"/>
  <c r="S59" i="2"/>
  <c r="T59" i="2" s="1"/>
  <c r="S60" i="2"/>
  <c r="T60" i="2"/>
  <c r="S61" i="2"/>
  <c r="T61" i="2" s="1"/>
  <c r="S62" i="2"/>
  <c r="T62" i="2"/>
  <c r="T8" i="2"/>
  <c r="S8" i="2"/>
  <c r="R315" i="1"/>
  <c r="P44" i="3" l="1"/>
  <c r="O63" i="2" l="1"/>
  <c r="M44" i="3" l="1"/>
  <c r="L63" i="2"/>
  <c r="J8" i="1"/>
  <c r="I8" i="1"/>
  <c r="H44" i="3"/>
  <c r="G44" i="3"/>
  <c r="F44" i="3"/>
  <c r="K43" i="3"/>
  <c r="J43" i="3"/>
  <c r="K42" i="3"/>
  <c r="J42" i="3"/>
  <c r="K41" i="3"/>
  <c r="J41" i="3"/>
  <c r="K40" i="3"/>
  <c r="J40" i="3"/>
  <c r="K39" i="3"/>
  <c r="J39" i="3"/>
  <c r="K38" i="3"/>
  <c r="J38" i="3"/>
  <c r="K37" i="3"/>
  <c r="J37" i="3"/>
  <c r="K36" i="3"/>
  <c r="J36" i="3"/>
  <c r="K35" i="3"/>
  <c r="J35" i="3"/>
  <c r="K34" i="3"/>
  <c r="J34" i="3"/>
  <c r="K33" i="3"/>
  <c r="J33" i="3"/>
  <c r="K32" i="3"/>
  <c r="J32" i="3"/>
  <c r="K31" i="3"/>
  <c r="J31" i="3"/>
  <c r="K30" i="3"/>
  <c r="J30" i="3"/>
  <c r="K29" i="3"/>
  <c r="J29" i="3"/>
  <c r="K28" i="3"/>
  <c r="J28" i="3"/>
  <c r="K27" i="3"/>
  <c r="J27" i="3"/>
  <c r="K26" i="3"/>
  <c r="J26" i="3"/>
  <c r="K25" i="3"/>
  <c r="J25" i="3"/>
  <c r="K24" i="3"/>
  <c r="J24" i="3"/>
  <c r="K23" i="3"/>
  <c r="J23" i="3"/>
  <c r="K22" i="3"/>
  <c r="J22" i="3"/>
  <c r="K21" i="3"/>
  <c r="J21" i="3"/>
  <c r="K20" i="3"/>
  <c r="J20" i="3"/>
  <c r="K19" i="3"/>
  <c r="J19" i="3"/>
  <c r="K18" i="3"/>
  <c r="J18" i="3"/>
  <c r="K17" i="3"/>
  <c r="J17" i="3"/>
  <c r="K16" i="3"/>
  <c r="J16" i="3"/>
  <c r="K15" i="3"/>
  <c r="J15" i="3"/>
  <c r="K14" i="3"/>
  <c r="J14" i="3"/>
  <c r="K13" i="3"/>
  <c r="J13" i="3"/>
  <c r="K12" i="3"/>
  <c r="J12" i="3"/>
  <c r="K11" i="3"/>
  <c r="J11" i="3"/>
  <c r="K10" i="3"/>
  <c r="J10" i="3"/>
  <c r="K9" i="3"/>
  <c r="J9" i="3"/>
  <c r="K8" i="3"/>
  <c r="J8" i="3"/>
  <c r="L26" i="3" l="1"/>
  <c r="L9" i="3"/>
  <c r="L11" i="3"/>
  <c r="L15" i="3"/>
  <c r="T15" i="3" s="1"/>
  <c r="U15" i="3" s="1"/>
  <c r="L19" i="3"/>
  <c r="L21" i="3"/>
  <c r="L23" i="3"/>
  <c r="T23" i="3" s="1"/>
  <c r="U23" i="3" s="1"/>
  <c r="L25" i="3"/>
  <c r="L27" i="3"/>
  <c r="L29" i="3"/>
  <c r="L31" i="3"/>
  <c r="T31" i="3" s="1"/>
  <c r="U31" i="3" s="1"/>
  <c r="L33" i="3"/>
  <c r="L35" i="3"/>
  <c r="L37" i="3"/>
  <c r="L39" i="3"/>
  <c r="T39" i="3" s="1"/>
  <c r="U39" i="3" s="1"/>
  <c r="L41" i="3"/>
  <c r="N26" i="3"/>
  <c r="O26" i="3" s="1"/>
  <c r="N9" i="3"/>
  <c r="O9" i="3" s="1"/>
  <c r="N35" i="3"/>
  <c r="O35" i="3" s="1"/>
  <c r="N27" i="3"/>
  <c r="O27" i="3" s="1"/>
  <c r="N19" i="3"/>
  <c r="O19" i="3" s="1"/>
  <c r="L8" i="3"/>
  <c r="T8" i="3" s="1"/>
  <c r="U8" i="3" s="1"/>
  <c r="L10" i="3"/>
  <c r="T10" i="3" s="1"/>
  <c r="U10" i="3" s="1"/>
  <c r="L12" i="3"/>
  <c r="T12" i="3" s="1"/>
  <c r="U12" i="3" s="1"/>
  <c r="L16" i="3"/>
  <c r="T16" i="3" s="1"/>
  <c r="U16" i="3" s="1"/>
  <c r="L20" i="3"/>
  <c r="T20" i="3" s="1"/>
  <c r="U20" i="3" s="1"/>
  <c r="L28" i="3"/>
  <c r="T28" i="3" s="1"/>
  <c r="U28" i="3" s="1"/>
  <c r="L30" i="3"/>
  <c r="T30" i="3" s="1"/>
  <c r="U30" i="3" s="1"/>
  <c r="L32" i="3"/>
  <c r="T32" i="3" s="1"/>
  <c r="U32" i="3" s="1"/>
  <c r="L34" i="3"/>
  <c r="T34" i="3" s="1"/>
  <c r="U34" i="3" s="1"/>
  <c r="L36" i="3"/>
  <c r="T36" i="3" s="1"/>
  <c r="U36" i="3" s="1"/>
  <c r="L38" i="3"/>
  <c r="T38" i="3" s="1"/>
  <c r="U38" i="3" s="1"/>
  <c r="N37" i="3"/>
  <c r="O37" i="3" s="1"/>
  <c r="N29" i="3"/>
  <c r="O29" i="3" s="1"/>
  <c r="N21" i="3"/>
  <c r="O21" i="3" s="1"/>
  <c r="L43" i="3"/>
  <c r="T43" i="3" s="1"/>
  <c r="U43" i="3" s="1"/>
  <c r="L24" i="3"/>
  <c r="T24" i="3" s="1"/>
  <c r="U24" i="3" s="1"/>
  <c r="L40" i="3"/>
  <c r="T40" i="3" s="1"/>
  <c r="U40" i="3" s="1"/>
  <c r="L13" i="3"/>
  <c r="T13" i="3" s="1"/>
  <c r="U13" i="3" s="1"/>
  <c r="L17" i="3"/>
  <c r="T17" i="3" s="1"/>
  <c r="U17" i="3" s="1"/>
  <c r="L14" i="3"/>
  <c r="T14" i="3" s="1"/>
  <c r="U14" i="3" s="1"/>
  <c r="L18" i="3"/>
  <c r="T18" i="3" s="1"/>
  <c r="U18" i="3" s="1"/>
  <c r="L22" i="3"/>
  <c r="T22" i="3" s="1"/>
  <c r="U22" i="3" s="1"/>
  <c r="L42" i="3"/>
  <c r="T42" i="3" s="1"/>
  <c r="U42" i="3" s="1"/>
  <c r="K8" i="1"/>
  <c r="S8" i="1" s="1"/>
  <c r="T8" i="1" s="1"/>
  <c r="I9" i="2"/>
  <c r="J9" i="2"/>
  <c r="I10" i="2"/>
  <c r="J10" i="2"/>
  <c r="I11" i="2"/>
  <c r="J11" i="2"/>
  <c r="I12" i="2"/>
  <c r="J12" i="2"/>
  <c r="I13" i="2"/>
  <c r="J13" i="2"/>
  <c r="I14" i="2"/>
  <c r="J14" i="2"/>
  <c r="I15" i="2"/>
  <c r="J15" i="2"/>
  <c r="I16" i="2"/>
  <c r="J16" i="2"/>
  <c r="I17" i="2"/>
  <c r="J17" i="2"/>
  <c r="I18" i="2"/>
  <c r="J18" i="2"/>
  <c r="I19" i="2"/>
  <c r="J19" i="2"/>
  <c r="I20" i="2"/>
  <c r="J20" i="2"/>
  <c r="I21" i="2"/>
  <c r="J21" i="2"/>
  <c r="I22" i="2"/>
  <c r="J22" i="2"/>
  <c r="I23" i="2"/>
  <c r="J23" i="2"/>
  <c r="I24" i="2"/>
  <c r="J24" i="2"/>
  <c r="I25" i="2"/>
  <c r="J25" i="2"/>
  <c r="I26" i="2"/>
  <c r="J26" i="2"/>
  <c r="I27" i="2"/>
  <c r="J27" i="2"/>
  <c r="I28" i="2"/>
  <c r="J28" i="2"/>
  <c r="I29" i="2"/>
  <c r="J29" i="2"/>
  <c r="I30" i="2"/>
  <c r="J30" i="2"/>
  <c r="I31" i="2"/>
  <c r="J31" i="2"/>
  <c r="I32" i="2"/>
  <c r="J32" i="2"/>
  <c r="I33" i="2"/>
  <c r="J33" i="2"/>
  <c r="I34" i="2"/>
  <c r="J34" i="2"/>
  <c r="I35" i="2"/>
  <c r="J35" i="2"/>
  <c r="I36" i="2"/>
  <c r="J36" i="2"/>
  <c r="I37" i="2"/>
  <c r="J37" i="2"/>
  <c r="I38" i="2"/>
  <c r="J38" i="2"/>
  <c r="I39" i="2"/>
  <c r="J39" i="2"/>
  <c r="I40" i="2"/>
  <c r="J40" i="2"/>
  <c r="I41" i="2"/>
  <c r="J41" i="2"/>
  <c r="I42" i="2"/>
  <c r="J42" i="2"/>
  <c r="I43" i="2"/>
  <c r="J43" i="2"/>
  <c r="I44" i="2"/>
  <c r="J44" i="2"/>
  <c r="I45" i="2"/>
  <c r="J45" i="2"/>
  <c r="I46" i="2"/>
  <c r="J46" i="2"/>
  <c r="I47" i="2"/>
  <c r="J47" i="2"/>
  <c r="I48" i="2"/>
  <c r="J48" i="2"/>
  <c r="I49" i="2"/>
  <c r="J49" i="2"/>
  <c r="I50" i="2"/>
  <c r="J50" i="2"/>
  <c r="I51" i="2"/>
  <c r="J51" i="2"/>
  <c r="I52" i="2"/>
  <c r="J52" i="2"/>
  <c r="I53" i="2"/>
  <c r="J53" i="2"/>
  <c r="I54" i="2"/>
  <c r="J54" i="2"/>
  <c r="I55" i="2"/>
  <c r="J55" i="2"/>
  <c r="I56" i="2"/>
  <c r="J56" i="2"/>
  <c r="I57" i="2"/>
  <c r="J57" i="2"/>
  <c r="I58" i="2"/>
  <c r="J58" i="2"/>
  <c r="I59" i="2"/>
  <c r="J59" i="2"/>
  <c r="I60" i="2"/>
  <c r="J60" i="2"/>
  <c r="I61" i="2"/>
  <c r="J61" i="2"/>
  <c r="I62" i="2"/>
  <c r="J62" i="2"/>
  <c r="J8" i="2"/>
  <c r="I8" i="2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I18" i="1"/>
  <c r="J18" i="1"/>
  <c r="I19" i="1"/>
  <c r="J19" i="1"/>
  <c r="I20" i="1"/>
  <c r="J20" i="1"/>
  <c r="I21" i="1"/>
  <c r="J21" i="1"/>
  <c r="I22" i="1"/>
  <c r="J22" i="1"/>
  <c r="I23" i="1"/>
  <c r="J23" i="1"/>
  <c r="I24" i="1"/>
  <c r="J24" i="1"/>
  <c r="I25" i="1"/>
  <c r="J25" i="1"/>
  <c r="I26" i="1"/>
  <c r="J26" i="1"/>
  <c r="I27" i="1"/>
  <c r="J27" i="1"/>
  <c r="I28" i="1"/>
  <c r="J28" i="1"/>
  <c r="I29" i="1"/>
  <c r="J29" i="1"/>
  <c r="I30" i="1"/>
  <c r="J30" i="1"/>
  <c r="I31" i="1"/>
  <c r="J31" i="1"/>
  <c r="I32" i="1"/>
  <c r="J32" i="1"/>
  <c r="I33" i="1"/>
  <c r="J33" i="1"/>
  <c r="I34" i="1"/>
  <c r="J34" i="1"/>
  <c r="I35" i="1"/>
  <c r="J35" i="1"/>
  <c r="I36" i="1"/>
  <c r="J36" i="1"/>
  <c r="I37" i="1"/>
  <c r="J37" i="1"/>
  <c r="I38" i="1"/>
  <c r="J38" i="1"/>
  <c r="I39" i="1"/>
  <c r="J39" i="1"/>
  <c r="I40" i="1"/>
  <c r="J40" i="1"/>
  <c r="I41" i="1"/>
  <c r="J41" i="1"/>
  <c r="I42" i="1"/>
  <c r="J42" i="1"/>
  <c r="I43" i="1"/>
  <c r="J43" i="1"/>
  <c r="I44" i="1"/>
  <c r="J44" i="1"/>
  <c r="I45" i="1"/>
  <c r="J45" i="1"/>
  <c r="I46" i="1"/>
  <c r="J46" i="1"/>
  <c r="I47" i="1"/>
  <c r="J47" i="1"/>
  <c r="I48" i="1"/>
  <c r="J48" i="1"/>
  <c r="I49" i="1"/>
  <c r="J49" i="1"/>
  <c r="I50" i="1"/>
  <c r="J50" i="1"/>
  <c r="I51" i="1"/>
  <c r="J51" i="1"/>
  <c r="I52" i="1"/>
  <c r="J52" i="1"/>
  <c r="I53" i="1"/>
  <c r="J53" i="1"/>
  <c r="I54" i="1"/>
  <c r="J54" i="1"/>
  <c r="I55" i="1"/>
  <c r="J55" i="1"/>
  <c r="I56" i="1"/>
  <c r="J56" i="1"/>
  <c r="I57" i="1"/>
  <c r="J57" i="1"/>
  <c r="I58" i="1"/>
  <c r="J58" i="1"/>
  <c r="I59" i="1"/>
  <c r="J59" i="1"/>
  <c r="I60" i="1"/>
  <c r="J60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I71" i="1"/>
  <c r="J71" i="1"/>
  <c r="I72" i="1"/>
  <c r="J72" i="1"/>
  <c r="I73" i="1"/>
  <c r="J73" i="1"/>
  <c r="I74" i="1"/>
  <c r="J74" i="1"/>
  <c r="I75" i="1"/>
  <c r="J75" i="1"/>
  <c r="I76" i="1"/>
  <c r="J76" i="1"/>
  <c r="I77" i="1"/>
  <c r="J77" i="1"/>
  <c r="I78" i="1"/>
  <c r="J78" i="1"/>
  <c r="I79" i="1"/>
  <c r="J79" i="1"/>
  <c r="I80" i="1"/>
  <c r="J80" i="1"/>
  <c r="I81" i="1"/>
  <c r="J81" i="1"/>
  <c r="I82" i="1"/>
  <c r="J82" i="1"/>
  <c r="I83" i="1"/>
  <c r="J83" i="1"/>
  <c r="I84" i="1"/>
  <c r="J84" i="1"/>
  <c r="I85" i="1"/>
  <c r="J85" i="1"/>
  <c r="I86" i="1"/>
  <c r="J86" i="1"/>
  <c r="I87" i="1"/>
  <c r="J87" i="1"/>
  <c r="I88" i="1"/>
  <c r="J88" i="1"/>
  <c r="I89" i="1"/>
  <c r="J89" i="1"/>
  <c r="I90" i="1"/>
  <c r="J90" i="1"/>
  <c r="I91" i="1"/>
  <c r="J91" i="1"/>
  <c r="I92" i="1"/>
  <c r="J92" i="1"/>
  <c r="I93" i="1"/>
  <c r="J93" i="1"/>
  <c r="I94" i="1"/>
  <c r="J94" i="1"/>
  <c r="I95" i="1"/>
  <c r="J95" i="1"/>
  <c r="I96" i="1"/>
  <c r="J96" i="1"/>
  <c r="I97" i="1"/>
  <c r="J97" i="1"/>
  <c r="I98" i="1"/>
  <c r="J98" i="1"/>
  <c r="I99" i="1"/>
  <c r="J99" i="1"/>
  <c r="I100" i="1"/>
  <c r="J100" i="1"/>
  <c r="I101" i="1"/>
  <c r="J101" i="1"/>
  <c r="I102" i="1"/>
  <c r="J102" i="1"/>
  <c r="I103" i="1"/>
  <c r="J103" i="1"/>
  <c r="I104" i="1"/>
  <c r="J104" i="1"/>
  <c r="I105" i="1"/>
  <c r="J105" i="1"/>
  <c r="I106" i="1"/>
  <c r="J106" i="1"/>
  <c r="I107" i="1"/>
  <c r="J107" i="1"/>
  <c r="I108" i="1"/>
  <c r="J108" i="1"/>
  <c r="I109" i="1"/>
  <c r="J109" i="1"/>
  <c r="I110" i="1"/>
  <c r="J110" i="1"/>
  <c r="I111" i="1"/>
  <c r="J111" i="1"/>
  <c r="I112" i="1"/>
  <c r="J112" i="1"/>
  <c r="I113" i="1"/>
  <c r="J113" i="1"/>
  <c r="I114" i="1"/>
  <c r="J114" i="1"/>
  <c r="I115" i="1"/>
  <c r="J115" i="1"/>
  <c r="I116" i="1"/>
  <c r="J116" i="1"/>
  <c r="I117" i="1"/>
  <c r="J117" i="1"/>
  <c r="I118" i="1"/>
  <c r="J118" i="1"/>
  <c r="I119" i="1"/>
  <c r="J119" i="1"/>
  <c r="I120" i="1"/>
  <c r="J120" i="1"/>
  <c r="I121" i="1"/>
  <c r="J121" i="1"/>
  <c r="I122" i="1"/>
  <c r="J122" i="1"/>
  <c r="I123" i="1"/>
  <c r="J123" i="1"/>
  <c r="I124" i="1"/>
  <c r="J124" i="1"/>
  <c r="I125" i="1"/>
  <c r="J125" i="1"/>
  <c r="I126" i="1"/>
  <c r="J126" i="1"/>
  <c r="I127" i="1"/>
  <c r="J127" i="1"/>
  <c r="I128" i="1"/>
  <c r="J128" i="1"/>
  <c r="I129" i="1"/>
  <c r="J129" i="1"/>
  <c r="I130" i="1"/>
  <c r="J130" i="1"/>
  <c r="I131" i="1"/>
  <c r="J131" i="1"/>
  <c r="I132" i="1"/>
  <c r="J132" i="1"/>
  <c r="I133" i="1"/>
  <c r="J133" i="1"/>
  <c r="I134" i="1"/>
  <c r="J134" i="1"/>
  <c r="I135" i="1"/>
  <c r="J135" i="1"/>
  <c r="I136" i="1"/>
  <c r="J136" i="1"/>
  <c r="I137" i="1"/>
  <c r="J137" i="1"/>
  <c r="I138" i="1"/>
  <c r="J138" i="1"/>
  <c r="I139" i="1"/>
  <c r="J139" i="1"/>
  <c r="I140" i="1"/>
  <c r="J140" i="1"/>
  <c r="I141" i="1"/>
  <c r="J141" i="1"/>
  <c r="I142" i="1"/>
  <c r="J142" i="1"/>
  <c r="I143" i="1"/>
  <c r="J143" i="1"/>
  <c r="I144" i="1"/>
  <c r="J144" i="1"/>
  <c r="I145" i="1"/>
  <c r="J145" i="1"/>
  <c r="I146" i="1"/>
  <c r="J146" i="1"/>
  <c r="I147" i="1"/>
  <c r="J147" i="1"/>
  <c r="I148" i="1"/>
  <c r="J148" i="1"/>
  <c r="I149" i="1"/>
  <c r="J149" i="1"/>
  <c r="I150" i="1"/>
  <c r="J150" i="1"/>
  <c r="I151" i="1"/>
  <c r="J151" i="1"/>
  <c r="I152" i="1"/>
  <c r="J152" i="1"/>
  <c r="I153" i="1"/>
  <c r="J153" i="1"/>
  <c r="I154" i="1"/>
  <c r="J154" i="1"/>
  <c r="I155" i="1"/>
  <c r="J155" i="1"/>
  <c r="I156" i="1"/>
  <c r="J156" i="1"/>
  <c r="I157" i="1"/>
  <c r="J157" i="1"/>
  <c r="I158" i="1"/>
  <c r="J158" i="1"/>
  <c r="I159" i="1"/>
  <c r="J159" i="1"/>
  <c r="I160" i="1"/>
  <c r="J160" i="1"/>
  <c r="I161" i="1"/>
  <c r="J161" i="1"/>
  <c r="I162" i="1"/>
  <c r="J162" i="1"/>
  <c r="I163" i="1"/>
  <c r="J163" i="1"/>
  <c r="I164" i="1"/>
  <c r="J164" i="1"/>
  <c r="I165" i="1"/>
  <c r="J165" i="1"/>
  <c r="I166" i="1"/>
  <c r="J166" i="1"/>
  <c r="I167" i="1"/>
  <c r="J167" i="1"/>
  <c r="I168" i="1"/>
  <c r="J168" i="1"/>
  <c r="I169" i="1"/>
  <c r="J169" i="1"/>
  <c r="I170" i="1"/>
  <c r="J170" i="1"/>
  <c r="I171" i="1"/>
  <c r="J171" i="1"/>
  <c r="I172" i="1"/>
  <c r="J172" i="1"/>
  <c r="I173" i="1"/>
  <c r="J173" i="1"/>
  <c r="I174" i="1"/>
  <c r="J174" i="1"/>
  <c r="I175" i="1"/>
  <c r="J175" i="1"/>
  <c r="I176" i="1"/>
  <c r="J176" i="1"/>
  <c r="I177" i="1"/>
  <c r="J177" i="1"/>
  <c r="I178" i="1"/>
  <c r="J178" i="1"/>
  <c r="I179" i="1"/>
  <c r="J179" i="1"/>
  <c r="I180" i="1"/>
  <c r="J180" i="1"/>
  <c r="I181" i="1"/>
  <c r="J181" i="1"/>
  <c r="I182" i="1"/>
  <c r="J182" i="1"/>
  <c r="I183" i="1"/>
  <c r="J183" i="1"/>
  <c r="I184" i="1"/>
  <c r="J184" i="1"/>
  <c r="I185" i="1"/>
  <c r="J185" i="1"/>
  <c r="I186" i="1"/>
  <c r="J186" i="1"/>
  <c r="I187" i="1"/>
  <c r="J187" i="1"/>
  <c r="I188" i="1"/>
  <c r="J188" i="1"/>
  <c r="I189" i="1"/>
  <c r="J189" i="1"/>
  <c r="I190" i="1"/>
  <c r="J190" i="1"/>
  <c r="I191" i="1"/>
  <c r="J191" i="1"/>
  <c r="I192" i="1"/>
  <c r="J192" i="1"/>
  <c r="I193" i="1"/>
  <c r="J193" i="1"/>
  <c r="I194" i="1"/>
  <c r="J194" i="1"/>
  <c r="I195" i="1"/>
  <c r="J195" i="1"/>
  <c r="I196" i="1"/>
  <c r="J196" i="1"/>
  <c r="I197" i="1"/>
  <c r="J197" i="1"/>
  <c r="I198" i="1"/>
  <c r="J198" i="1"/>
  <c r="I199" i="1"/>
  <c r="J199" i="1"/>
  <c r="I200" i="1"/>
  <c r="J200" i="1"/>
  <c r="I201" i="1"/>
  <c r="J201" i="1"/>
  <c r="I202" i="1"/>
  <c r="J202" i="1"/>
  <c r="I203" i="1"/>
  <c r="J203" i="1"/>
  <c r="I204" i="1"/>
  <c r="J204" i="1"/>
  <c r="I205" i="1"/>
  <c r="J205" i="1"/>
  <c r="I206" i="1"/>
  <c r="J206" i="1"/>
  <c r="I207" i="1"/>
  <c r="J207" i="1"/>
  <c r="I208" i="1"/>
  <c r="J208" i="1"/>
  <c r="I209" i="1"/>
  <c r="J209" i="1"/>
  <c r="I210" i="1"/>
  <c r="J210" i="1"/>
  <c r="I211" i="1"/>
  <c r="J211" i="1"/>
  <c r="I212" i="1"/>
  <c r="J212" i="1"/>
  <c r="I213" i="1"/>
  <c r="J213" i="1"/>
  <c r="I214" i="1"/>
  <c r="J214" i="1"/>
  <c r="I215" i="1"/>
  <c r="J215" i="1"/>
  <c r="I216" i="1"/>
  <c r="J216" i="1"/>
  <c r="I217" i="1"/>
  <c r="J217" i="1"/>
  <c r="I218" i="1"/>
  <c r="J218" i="1"/>
  <c r="I219" i="1"/>
  <c r="J219" i="1"/>
  <c r="I220" i="1"/>
  <c r="J220" i="1"/>
  <c r="I221" i="1"/>
  <c r="J221" i="1"/>
  <c r="I222" i="1"/>
  <c r="J222" i="1"/>
  <c r="I223" i="1"/>
  <c r="J223" i="1"/>
  <c r="I224" i="1"/>
  <c r="J224" i="1"/>
  <c r="I225" i="1"/>
  <c r="J225" i="1"/>
  <c r="I226" i="1"/>
  <c r="J226" i="1"/>
  <c r="I227" i="1"/>
  <c r="J227" i="1"/>
  <c r="I228" i="1"/>
  <c r="J228" i="1"/>
  <c r="I229" i="1"/>
  <c r="J229" i="1"/>
  <c r="I230" i="1"/>
  <c r="J230" i="1"/>
  <c r="I231" i="1"/>
  <c r="J231" i="1"/>
  <c r="I232" i="1"/>
  <c r="J232" i="1"/>
  <c r="I233" i="1"/>
  <c r="J233" i="1"/>
  <c r="I234" i="1"/>
  <c r="J234" i="1"/>
  <c r="I235" i="1"/>
  <c r="J235" i="1"/>
  <c r="I236" i="1"/>
  <c r="J236" i="1"/>
  <c r="I237" i="1"/>
  <c r="J237" i="1"/>
  <c r="I238" i="1"/>
  <c r="J238" i="1"/>
  <c r="I239" i="1"/>
  <c r="J239" i="1"/>
  <c r="I240" i="1"/>
  <c r="J240" i="1"/>
  <c r="I241" i="1"/>
  <c r="J241" i="1"/>
  <c r="I242" i="1"/>
  <c r="J242" i="1"/>
  <c r="I243" i="1"/>
  <c r="J243" i="1"/>
  <c r="I244" i="1"/>
  <c r="J244" i="1"/>
  <c r="I245" i="1"/>
  <c r="J245" i="1"/>
  <c r="I246" i="1"/>
  <c r="J246" i="1"/>
  <c r="I247" i="1"/>
  <c r="J247" i="1"/>
  <c r="I248" i="1"/>
  <c r="J248" i="1"/>
  <c r="I249" i="1"/>
  <c r="J249" i="1"/>
  <c r="I250" i="1"/>
  <c r="J250" i="1"/>
  <c r="I251" i="1"/>
  <c r="J251" i="1"/>
  <c r="I252" i="1"/>
  <c r="J252" i="1"/>
  <c r="I253" i="1"/>
  <c r="J253" i="1"/>
  <c r="I254" i="1"/>
  <c r="J254" i="1"/>
  <c r="I255" i="1"/>
  <c r="J255" i="1"/>
  <c r="I256" i="1"/>
  <c r="J256" i="1"/>
  <c r="I257" i="1"/>
  <c r="J257" i="1"/>
  <c r="I258" i="1"/>
  <c r="J258" i="1"/>
  <c r="I259" i="1"/>
  <c r="J259" i="1"/>
  <c r="I260" i="1"/>
  <c r="J260" i="1"/>
  <c r="I261" i="1"/>
  <c r="J261" i="1"/>
  <c r="I262" i="1"/>
  <c r="J262" i="1"/>
  <c r="I263" i="1"/>
  <c r="J263" i="1"/>
  <c r="I264" i="1"/>
  <c r="J264" i="1"/>
  <c r="I265" i="1"/>
  <c r="J265" i="1"/>
  <c r="I266" i="1"/>
  <c r="J266" i="1"/>
  <c r="I267" i="1"/>
  <c r="J267" i="1"/>
  <c r="I268" i="1"/>
  <c r="J268" i="1"/>
  <c r="I269" i="1"/>
  <c r="J269" i="1"/>
  <c r="I270" i="1"/>
  <c r="J270" i="1"/>
  <c r="I271" i="1"/>
  <c r="J271" i="1"/>
  <c r="I272" i="1"/>
  <c r="J272" i="1"/>
  <c r="I273" i="1"/>
  <c r="J273" i="1"/>
  <c r="I274" i="1"/>
  <c r="J274" i="1"/>
  <c r="I275" i="1"/>
  <c r="J275" i="1"/>
  <c r="I276" i="1"/>
  <c r="J276" i="1"/>
  <c r="I277" i="1"/>
  <c r="J277" i="1"/>
  <c r="I278" i="1"/>
  <c r="J278" i="1"/>
  <c r="I279" i="1"/>
  <c r="J279" i="1"/>
  <c r="I280" i="1"/>
  <c r="J280" i="1"/>
  <c r="I281" i="1"/>
  <c r="J281" i="1"/>
  <c r="I282" i="1"/>
  <c r="J282" i="1"/>
  <c r="I283" i="1"/>
  <c r="J283" i="1"/>
  <c r="I284" i="1"/>
  <c r="J284" i="1"/>
  <c r="I285" i="1"/>
  <c r="J285" i="1"/>
  <c r="I286" i="1"/>
  <c r="J286" i="1"/>
  <c r="I287" i="1"/>
  <c r="J287" i="1"/>
  <c r="I288" i="1"/>
  <c r="J288" i="1"/>
  <c r="I289" i="1"/>
  <c r="J289" i="1"/>
  <c r="I290" i="1"/>
  <c r="J290" i="1"/>
  <c r="I291" i="1"/>
  <c r="J291" i="1"/>
  <c r="I292" i="1"/>
  <c r="J292" i="1"/>
  <c r="I293" i="1"/>
  <c r="J293" i="1"/>
  <c r="I294" i="1"/>
  <c r="J294" i="1"/>
  <c r="I295" i="1"/>
  <c r="J295" i="1"/>
  <c r="I296" i="1"/>
  <c r="J296" i="1"/>
  <c r="I297" i="1"/>
  <c r="J297" i="1"/>
  <c r="I298" i="1"/>
  <c r="J298" i="1"/>
  <c r="I299" i="1"/>
  <c r="J299" i="1"/>
  <c r="I300" i="1"/>
  <c r="J300" i="1"/>
  <c r="I301" i="1"/>
  <c r="J301" i="1"/>
  <c r="I302" i="1"/>
  <c r="J302" i="1"/>
  <c r="I303" i="1"/>
  <c r="J303" i="1"/>
  <c r="I304" i="1"/>
  <c r="J304" i="1"/>
  <c r="I305" i="1"/>
  <c r="J305" i="1"/>
  <c r="I306" i="1"/>
  <c r="J306" i="1"/>
  <c r="I307" i="1"/>
  <c r="J307" i="1"/>
  <c r="I308" i="1"/>
  <c r="J308" i="1"/>
  <c r="I309" i="1"/>
  <c r="J309" i="1"/>
  <c r="I310" i="1"/>
  <c r="J310" i="1"/>
  <c r="I311" i="1"/>
  <c r="J311" i="1"/>
  <c r="I312" i="1"/>
  <c r="J312" i="1"/>
  <c r="I313" i="1"/>
  <c r="J313" i="1"/>
  <c r="I314" i="1"/>
  <c r="J314" i="1"/>
  <c r="G63" i="2"/>
  <c r="E63" i="2"/>
  <c r="F63" i="2"/>
  <c r="G315" i="1"/>
  <c r="E315" i="1"/>
  <c r="F315" i="1"/>
  <c r="Q11" i="3" l="1"/>
  <c r="R11" i="3" s="1"/>
  <c r="T11" i="3"/>
  <c r="U11" i="3" s="1"/>
  <c r="N11" i="3"/>
  <c r="O11" i="3" s="1"/>
  <c r="Q37" i="3"/>
  <c r="R37" i="3" s="1"/>
  <c r="T37" i="3"/>
  <c r="U37" i="3" s="1"/>
  <c r="Q29" i="3"/>
  <c r="R29" i="3" s="1"/>
  <c r="T29" i="3"/>
  <c r="U29" i="3" s="1"/>
  <c r="Q21" i="3"/>
  <c r="R21" i="3" s="1"/>
  <c r="T21" i="3"/>
  <c r="U21" i="3" s="1"/>
  <c r="Q9" i="3"/>
  <c r="R9" i="3" s="1"/>
  <c r="T9" i="3"/>
  <c r="U9" i="3" s="1"/>
  <c r="Q41" i="3"/>
  <c r="R41" i="3" s="1"/>
  <c r="T41" i="3"/>
  <c r="U41" i="3" s="1"/>
  <c r="Q33" i="3"/>
  <c r="R33" i="3" s="1"/>
  <c r="T33" i="3"/>
  <c r="U33" i="3" s="1"/>
  <c r="Q25" i="3"/>
  <c r="R25" i="3" s="1"/>
  <c r="T25" i="3"/>
  <c r="U25" i="3" s="1"/>
  <c r="Q35" i="3"/>
  <c r="R35" i="3" s="1"/>
  <c r="T35" i="3"/>
  <c r="U35" i="3" s="1"/>
  <c r="Q27" i="3"/>
  <c r="R27" i="3" s="1"/>
  <c r="T27" i="3"/>
  <c r="U27" i="3" s="1"/>
  <c r="Q19" i="3"/>
  <c r="R19" i="3" s="1"/>
  <c r="T19" i="3"/>
  <c r="U19" i="3" s="1"/>
  <c r="Q26" i="3"/>
  <c r="R26" i="3" s="1"/>
  <c r="T26" i="3"/>
  <c r="U26" i="3" s="1"/>
  <c r="Q15" i="3"/>
  <c r="R15" i="3" s="1"/>
  <c r="N15" i="3"/>
  <c r="O15" i="3" s="1"/>
  <c r="N33" i="3"/>
  <c r="O33" i="3" s="1"/>
  <c r="Q39" i="3"/>
  <c r="R39" i="3" s="1"/>
  <c r="N39" i="3"/>
  <c r="O39" i="3" s="1"/>
  <c r="Q31" i="3"/>
  <c r="R31" i="3" s="1"/>
  <c r="N31" i="3"/>
  <c r="O31" i="3" s="1"/>
  <c r="Q23" i="3"/>
  <c r="R23" i="3" s="1"/>
  <c r="N23" i="3"/>
  <c r="O23" i="3" s="1"/>
  <c r="N41" i="3"/>
  <c r="O41" i="3" s="1"/>
  <c r="N25" i="3"/>
  <c r="O25" i="3" s="1"/>
  <c r="Q17" i="3"/>
  <c r="R17" i="3" s="1"/>
  <c r="N17" i="3"/>
  <c r="O17" i="3" s="1"/>
  <c r="Q38" i="3"/>
  <c r="R38" i="3" s="1"/>
  <c r="N38" i="3"/>
  <c r="O38" i="3" s="1"/>
  <c r="L44" i="3"/>
  <c r="Q13" i="3"/>
  <c r="R13" i="3" s="1"/>
  <c r="N13" i="3"/>
  <c r="O13" i="3" s="1"/>
  <c r="Q36" i="3"/>
  <c r="R36" i="3" s="1"/>
  <c r="N36" i="3"/>
  <c r="O36" i="3" s="1"/>
  <c r="Q10" i="3"/>
  <c r="R10" i="3" s="1"/>
  <c r="N10" i="3"/>
  <c r="O10" i="3" s="1"/>
  <c r="Q18" i="3"/>
  <c r="R18" i="3" s="1"/>
  <c r="N18" i="3"/>
  <c r="O18" i="3" s="1"/>
  <c r="Q40" i="3"/>
  <c r="R40" i="3" s="1"/>
  <c r="N40" i="3"/>
  <c r="O40" i="3" s="1"/>
  <c r="R34" i="3"/>
  <c r="N34" i="3"/>
  <c r="O34" i="3" s="1"/>
  <c r="Q20" i="3"/>
  <c r="R20" i="3" s="1"/>
  <c r="N20" i="3"/>
  <c r="O20" i="3" s="1"/>
  <c r="Q8" i="3"/>
  <c r="R8" i="3" s="1"/>
  <c r="N8" i="3"/>
  <c r="O8" i="3" s="1"/>
  <c r="Q42" i="3"/>
  <c r="R42" i="3" s="1"/>
  <c r="N42" i="3"/>
  <c r="O42" i="3" s="1"/>
  <c r="Q43" i="3"/>
  <c r="R43" i="3" s="1"/>
  <c r="N43" i="3"/>
  <c r="O43" i="3" s="1"/>
  <c r="Q30" i="3"/>
  <c r="R30" i="3" s="1"/>
  <c r="N30" i="3"/>
  <c r="O30" i="3" s="1"/>
  <c r="Q12" i="3"/>
  <c r="R12" i="3" s="1"/>
  <c r="N12" i="3"/>
  <c r="O12" i="3" s="1"/>
  <c r="Q22" i="3"/>
  <c r="R22" i="3" s="1"/>
  <c r="N22" i="3"/>
  <c r="O22" i="3" s="1"/>
  <c r="Q28" i="3"/>
  <c r="R28" i="3" s="1"/>
  <c r="N28" i="3"/>
  <c r="O28" i="3" s="1"/>
  <c r="Q14" i="3"/>
  <c r="R14" i="3" s="1"/>
  <c r="N14" i="3"/>
  <c r="O14" i="3" s="1"/>
  <c r="Q24" i="3"/>
  <c r="R24" i="3" s="1"/>
  <c r="N24" i="3"/>
  <c r="O24" i="3" s="1"/>
  <c r="Q32" i="3"/>
  <c r="R32" i="3" s="1"/>
  <c r="N32" i="3"/>
  <c r="O32" i="3" s="1"/>
  <c r="Q16" i="3"/>
  <c r="R16" i="3" s="1"/>
  <c r="N16" i="3"/>
  <c r="O16" i="3" s="1"/>
  <c r="M8" i="1"/>
  <c r="N8" i="1" s="1"/>
  <c r="P8" i="1"/>
  <c r="K43" i="2"/>
  <c r="K29" i="2"/>
  <c r="K15" i="2"/>
  <c r="K11" i="2"/>
  <c r="K10" i="2"/>
  <c r="K52" i="2"/>
  <c r="K57" i="2"/>
  <c r="K53" i="2"/>
  <c r="K42" i="2"/>
  <c r="K38" i="2"/>
  <c r="K32" i="2"/>
  <c r="K60" i="2"/>
  <c r="K35" i="2"/>
  <c r="K28" i="2"/>
  <c r="K24" i="2"/>
  <c r="K8" i="2"/>
  <c r="K36" i="2"/>
  <c r="K31" i="2"/>
  <c r="K56" i="2"/>
  <c r="K39" i="2"/>
  <c r="K25" i="2"/>
  <c r="K14" i="2"/>
  <c r="K59" i="2"/>
  <c r="K62" i="2"/>
  <c r="K54" i="2"/>
  <c r="K51" i="2"/>
  <c r="K45" i="2"/>
  <c r="K37" i="2"/>
  <c r="K34" i="2"/>
  <c r="K26" i="2"/>
  <c r="K23" i="2"/>
  <c r="K19" i="2"/>
  <c r="K17" i="2"/>
  <c r="K12" i="2"/>
  <c r="K9" i="2"/>
  <c r="K47" i="2"/>
  <c r="K40" i="2"/>
  <c r="K61" i="2"/>
  <c r="K58" i="2"/>
  <c r="K55" i="2"/>
  <c r="K50" i="2"/>
  <c r="K48" i="2"/>
  <c r="K44" i="2"/>
  <c r="K41" i="2"/>
  <c r="K33" i="2"/>
  <c r="K30" i="2"/>
  <c r="K27" i="2"/>
  <c r="K22" i="2"/>
  <c r="K20" i="2"/>
  <c r="K16" i="2"/>
  <c r="K13" i="2"/>
  <c r="K49" i="2"/>
  <c r="K46" i="2"/>
  <c r="K21" i="2"/>
  <c r="K18" i="2"/>
  <c r="K16" i="1"/>
  <c r="S16" i="1" s="1"/>
  <c r="T16" i="1" s="1"/>
  <c r="K12" i="1"/>
  <c r="S12" i="1" s="1"/>
  <c r="T12" i="1" s="1"/>
  <c r="K45" i="1"/>
  <c r="S45" i="1" s="1"/>
  <c r="T45" i="1" s="1"/>
  <c r="K31" i="1"/>
  <c r="S31" i="1" s="1"/>
  <c r="T31" i="1" s="1"/>
  <c r="K13" i="1"/>
  <c r="S13" i="1" s="1"/>
  <c r="T13" i="1" s="1"/>
  <c r="K9" i="1"/>
  <c r="S9" i="1" s="1"/>
  <c r="T9" i="1" s="1"/>
  <c r="K160" i="1"/>
  <c r="S160" i="1" s="1"/>
  <c r="T160" i="1" s="1"/>
  <c r="K76" i="1"/>
  <c r="S76" i="1" s="1"/>
  <c r="T76" i="1" s="1"/>
  <c r="K64" i="1"/>
  <c r="S64" i="1" s="1"/>
  <c r="T64" i="1" s="1"/>
  <c r="K56" i="1"/>
  <c r="S56" i="1" s="1"/>
  <c r="T56" i="1" s="1"/>
  <c r="K50" i="1"/>
  <c r="S50" i="1" s="1"/>
  <c r="T50" i="1" s="1"/>
  <c r="K48" i="1"/>
  <c r="S48" i="1" s="1"/>
  <c r="T48" i="1" s="1"/>
  <c r="K53" i="1"/>
  <c r="S53" i="1" s="1"/>
  <c r="T53" i="1" s="1"/>
  <c r="K314" i="1"/>
  <c r="S314" i="1" s="1"/>
  <c r="T314" i="1" s="1"/>
  <c r="K228" i="1"/>
  <c r="S228" i="1" s="1"/>
  <c r="T228" i="1" s="1"/>
  <c r="K212" i="1"/>
  <c r="S212" i="1" s="1"/>
  <c r="T212" i="1" s="1"/>
  <c r="K180" i="1"/>
  <c r="S180" i="1" s="1"/>
  <c r="T180" i="1" s="1"/>
  <c r="K172" i="1"/>
  <c r="S172" i="1" s="1"/>
  <c r="T172" i="1" s="1"/>
  <c r="K193" i="1"/>
  <c r="S193" i="1" s="1"/>
  <c r="T193" i="1" s="1"/>
  <c r="K151" i="1"/>
  <c r="S151" i="1" s="1"/>
  <c r="T151" i="1" s="1"/>
  <c r="K107" i="1"/>
  <c r="S107" i="1" s="1"/>
  <c r="T107" i="1" s="1"/>
  <c r="K82" i="1"/>
  <c r="S82" i="1" s="1"/>
  <c r="T82" i="1" s="1"/>
  <c r="K93" i="1"/>
  <c r="S93" i="1" s="1"/>
  <c r="T93" i="1" s="1"/>
  <c r="K34" i="1"/>
  <c r="S34" i="1" s="1"/>
  <c r="T34" i="1" s="1"/>
  <c r="K148" i="1"/>
  <c r="S148" i="1" s="1"/>
  <c r="T148" i="1" s="1"/>
  <c r="K140" i="1"/>
  <c r="S140" i="1" s="1"/>
  <c r="T140" i="1" s="1"/>
  <c r="K138" i="1"/>
  <c r="S138" i="1" s="1"/>
  <c r="T138" i="1" s="1"/>
  <c r="K128" i="1"/>
  <c r="S128" i="1" s="1"/>
  <c r="T128" i="1" s="1"/>
  <c r="K126" i="1"/>
  <c r="S126" i="1" s="1"/>
  <c r="T126" i="1" s="1"/>
  <c r="K122" i="1"/>
  <c r="S122" i="1" s="1"/>
  <c r="T122" i="1" s="1"/>
  <c r="K114" i="1"/>
  <c r="S114" i="1" s="1"/>
  <c r="T114" i="1" s="1"/>
  <c r="K67" i="1"/>
  <c r="S67" i="1" s="1"/>
  <c r="T67" i="1" s="1"/>
  <c r="K85" i="1"/>
  <c r="S85" i="1" s="1"/>
  <c r="T85" i="1" s="1"/>
  <c r="K169" i="1"/>
  <c r="S169" i="1" s="1"/>
  <c r="T169" i="1" s="1"/>
  <c r="K167" i="1"/>
  <c r="S167" i="1" s="1"/>
  <c r="T167" i="1" s="1"/>
  <c r="K165" i="1"/>
  <c r="S165" i="1" s="1"/>
  <c r="T165" i="1" s="1"/>
  <c r="K137" i="1"/>
  <c r="S137" i="1" s="1"/>
  <c r="T137" i="1" s="1"/>
  <c r="K133" i="1"/>
  <c r="S133" i="1" s="1"/>
  <c r="T133" i="1" s="1"/>
  <c r="K113" i="1"/>
  <c r="S113" i="1" s="1"/>
  <c r="T113" i="1" s="1"/>
  <c r="K96" i="1"/>
  <c r="S96" i="1" s="1"/>
  <c r="T96" i="1" s="1"/>
  <c r="K98" i="1"/>
  <c r="S98" i="1" s="1"/>
  <c r="T98" i="1" s="1"/>
  <c r="K38" i="1"/>
  <c r="S38" i="1" s="1"/>
  <c r="T38" i="1" s="1"/>
  <c r="K292" i="1"/>
  <c r="S292" i="1" s="1"/>
  <c r="T292" i="1" s="1"/>
  <c r="K290" i="1"/>
  <c r="S290" i="1" s="1"/>
  <c r="T290" i="1" s="1"/>
  <c r="K284" i="1"/>
  <c r="S284" i="1" s="1"/>
  <c r="T284" i="1" s="1"/>
  <c r="K282" i="1"/>
  <c r="S282" i="1" s="1"/>
  <c r="T282" i="1" s="1"/>
  <c r="K278" i="1"/>
  <c r="S278" i="1" s="1"/>
  <c r="T278" i="1" s="1"/>
  <c r="K266" i="1"/>
  <c r="S266" i="1" s="1"/>
  <c r="T266" i="1" s="1"/>
  <c r="K264" i="1"/>
  <c r="S264" i="1" s="1"/>
  <c r="T264" i="1" s="1"/>
  <c r="K262" i="1"/>
  <c r="S262" i="1" s="1"/>
  <c r="T262" i="1" s="1"/>
  <c r="K258" i="1"/>
  <c r="S258" i="1" s="1"/>
  <c r="T258" i="1" s="1"/>
  <c r="K256" i="1"/>
  <c r="S256" i="1" s="1"/>
  <c r="T256" i="1" s="1"/>
  <c r="K248" i="1"/>
  <c r="S248" i="1" s="1"/>
  <c r="T248" i="1" s="1"/>
  <c r="K232" i="1"/>
  <c r="S232" i="1" s="1"/>
  <c r="T232" i="1" s="1"/>
  <c r="K310" i="1"/>
  <c r="S310" i="1" s="1"/>
  <c r="T310" i="1" s="1"/>
  <c r="K313" i="1"/>
  <c r="S313" i="1" s="1"/>
  <c r="T313" i="1" s="1"/>
  <c r="K287" i="1"/>
  <c r="S287" i="1" s="1"/>
  <c r="T287" i="1" s="1"/>
  <c r="K277" i="1"/>
  <c r="S277" i="1" s="1"/>
  <c r="T277" i="1" s="1"/>
  <c r="K261" i="1"/>
  <c r="S261" i="1" s="1"/>
  <c r="T261" i="1" s="1"/>
  <c r="K253" i="1"/>
  <c r="S253" i="1" s="1"/>
  <c r="T253" i="1" s="1"/>
  <c r="K245" i="1"/>
  <c r="S245" i="1" s="1"/>
  <c r="T245" i="1" s="1"/>
  <c r="K227" i="1"/>
  <c r="S227" i="1" s="1"/>
  <c r="T227" i="1" s="1"/>
  <c r="K199" i="1"/>
  <c r="S199" i="1" s="1"/>
  <c r="T199" i="1" s="1"/>
  <c r="K206" i="1"/>
  <c r="S206" i="1" s="1"/>
  <c r="T206" i="1" s="1"/>
  <c r="K200" i="1"/>
  <c r="S200" i="1" s="1"/>
  <c r="T200" i="1" s="1"/>
  <c r="K305" i="1"/>
  <c r="S305" i="1" s="1"/>
  <c r="T305" i="1" s="1"/>
  <c r="K301" i="1"/>
  <c r="S301" i="1" s="1"/>
  <c r="T301" i="1" s="1"/>
  <c r="K239" i="1"/>
  <c r="S239" i="1" s="1"/>
  <c r="T239" i="1" s="1"/>
  <c r="K204" i="1"/>
  <c r="S204" i="1" s="1"/>
  <c r="T204" i="1" s="1"/>
  <c r="K294" i="1"/>
  <c r="S294" i="1" s="1"/>
  <c r="T294" i="1" s="1"/>
  <c r="K244" i="1"/>
  <c r="S244" i="1" s="1"/>
  <c r="T244" i="1" s="1"/>
  <c r="K183" i="1"/>
  <c r="S183" i="1" s="1"/>
  <c r="T183" i="1" s="1"/>
  <c r="K299" i="1"/>
  <c r="S299" i="1" s="1"/>
  <c r="T299" i="1" s="1"/>
  <c r="K295" i="1"/>
  <c r="S295" i="1" s="1"/>
  <c r="T295" i="1" s="1"/>
  <c r="K219" i="1"/>
  <c r="S219" i="1" s="1"/>
  <c r="T219" i="1" s="1"/>
  <c r="K213" i="1"/>
  <c r="S213" i="1" s="1"/>
  <c r="T213" i="1" s="1"/>
  <c r="K188" i="1"/>
  <c r="S188" i="1" s="1"/>
  <c r="T188" i="1" s="1"/>
  <c r="K184" i="1"/>
  <c r="S184" i="1" s="1"/>
  <c r="T184" i="1" s="1"/>
  <c r="K174" i="1"/>
  <c r="S174" i="1" s="1"/>
  <c r="T174" i="1" s="1"/>
  <c r="K159" i="1"/>
  <c r="S159" i="1" s="1"/>
  <c r="T159" i="1" s="1"/>
  <c r="K71" i="1"/>
  <c r="S71" i="1" s="1"/>
  <c r="T71" i="1" s="1"/>
  <c r="K42" i="1"/>
  <c r="S42" i="1" s="1"/>
  <c r="T42" i="1" s="1"/>
  <c r="K308" i="1"/>
  <c r="S308" i="1" s="1"/>
  <c r="T308" i="1" s="1"/>
  <c r="K304" i="1"/>
  <c r="S304" i="1" s="1"/>
  <c r="T304" i="1" s="1"/>
  <c r="K289" i="1"/>
  <c r="S289" i="1" s="1"/>
  <c r="T289" i="1" s="1"/>
  <c r="K281" i="1"/>
  <c r="S281" i="1" s="1"/>
  <c r="T281" i="1" s="1"/>
  <c r="K269" i="1"/>
  <c r="S269" i="1" s="1"/>
  <c r="T269" i="1" s="1"/>
  <c r="K263" i="1"/>
  <c r="S263" i="1" s="1"/>
  <c r="T263" i="1" s="1"/>
  <c r="K236" i="1"/>
  <c r="S236" i="1" s="1"/>
  <c r="T236" i="1" s="1"/>
  <c r="K201" i="1"/>
  <c r="S201" i="1" s="1"/>
  <c r="T201" i="1" s="1"/>
  <c r="K164" i="1"/>
  <c r="S164" i="1" s="1"/>
  <c r="T164" i="1" s="1"/>
  <c r="K147" i="1"/>
  <c r="S147" i="1" s="1"/>
  <c r="T147" i="1" s="1"/>
  <c r="K141" i="1"/>
  <c r="S141" i="1" s="1"/>
  <c r="T141" i="1" s="1"/>
  <c r="K125" i="1"/>
  <c r="S125" i="1" s="1"/>
  <c r="T125" i="1" s="1"/>
  <c r="K123" i="1"/>
  <c r="S123" i="1" s="1"/>
  <c r="T123" i="1" s="1"/>
  <c r="K121" i="1"/>
  <c r="S121" i="1" s="1"/>
  <c r="T121" i="1" s="1"/>
  <c r="K117" i="1"/>
  <c r="S117" i="1" s="1"/>
  <c r="T117" i="1" s="1"/>
  <c r="K115" i="1"/>
  <c r="S115" i="1" s="1"/>
  <c r="T115" i="1" s="1"/>
  <c r="K94" i="1"/>
  <c r="S94" i="1" s="1"/>
  <c r="T94" i="1" s="1"/>
  <c r="K92" i="1"/>
  <c r="S92" i="1" s="1"/>
  <c r="T92" i="1" s="1"/>
  <c r="K88" i="1"/>
  <c r="S88" i="1" s="1"/>
  <c r="T88" i="1" s="1"/>
  <c r="K86" i="1"/>
  <c r="S86" i="1" s="1"/>
  <c r="T86" i="1" s="1"/>
  <c r="K65" i="1"/>
  <c r="S65" i="1" s="1"/>
  <c r="T65" i="1" s="1"/>
  <c r="K63" i="1"/>
  <c r="S63" i="1" s="1"/>
  <c r="T63" i="1" s="1"/>
  <c r="K61" i="1"/>
  <c r="S61" i="1" s="1"/>
  <c r="T61" i="1" s="1"/>
  <c r="K59" i="1"/>
  <c r="S59" i="1" s="1"/>
  <c r="T59" i="1" s="1"/>
  <c r="K57" i="1"/>
  <c r="S57" i="1" s="1"/>
  <c r="T57" i="1" s="1"/>
  <c r="K55" i="1"/>
  <c r="S55" i="1" s="1"/>
  <c r="T55" i="1" s="1"/>
  <c r="K30" i="1"/>
  <c r="S30" i="1" s="1"/>
  <c r="T30" i="1" s="1"/>
  <c r="K26" i="1"/>
  <c r="S26" i="1" s="1"/>
  <c r="T26" i="1" s="1"/>
  <c r="K24" i="1"/>
  <c r="S24" i="1" s="1"/>
  <c r="T24" i="1" s="1"/>
  <c r="K20" i="1"/>
  <c r="S20" i="1" s="1"/>
  <c r="T20" i="1" s="1"/>
  <c r="K18" i="1"/>
  <c r="S18" i="1" s="1"/>
  <c r="T18" i="1" s="1"/>
  <c r="K297" i="1"/>
  <c r="S297" i="1" s="1"/>
  <c r="T297" i="1" s="1"/>
  <c r="K229" i="1"/>
  <c r="S229" i="1" s="1"/>
  <c r="T229" i="1" s="1"/>
  <c r="K217" i="1"/>
  <c r="S217" i="1" s="1"/>
  <c r="T217" i="1" s="1"/>
  <c r="K190" i="1"/>
  <c r="S190" i="1" s="1"/>
  <c r="T190" i="1" s="1"/>
  <c r="K186" i="1"/>
  <c r="S186" i="1" s="1"/>
  <c r="T186" i="1" s="1"/>
  <c r="K155" i="1"/>
  <c r="S155" i="1" s="1"/>
  <c r="T155" i="1" s="1"/>
  <c r="K106" i="1"/>
  <c r="S106" i="1" s="1"/>
  <c r="T106" i="1" s="1"/>
  <c r="K100" i="1"/>
  <c r="S100" i="1" s="1"/>
  <c r="T100" i="1" s="1"/>
  <c r="K75" i="1"/>
  <c r="S75" i="1" s="1"/>
  <c r="T75" i="1" s="1"/>
  <c r="K40" i="1"/>
  <c r="S40" i="1" s="1"/>
  <c r="T40" i="1" s="1"/>
  <c r="K306" i="1"/>
  <c r="S306" i="1" s="1"/>
  <c r="T306" i="1" s="1"/>
  <c r="K279" i="1"/>
  <c r="S279" i="1" s="1"/>
  <c r="T279" i="1" s="1"/>
  <c r="K267" i="1"/>
  <c r="S267" i="1" s="1"/>
  <c r="T267" i="1" s="1"/>
  <c r="K255" i="1"/>
  <c r="S255" i="1" s="1"/>
  <c r="T255" i="1" s="1"/>
  <c r="K203" i="1"/>
  <c r="S203" i="1" s="1"/>
  <c r="T203" i="1" s="1"/>
  <c r="K168" i="1"/>
  <c r="S168" i="1" s="1"/>
  <c r="T168" i="1" s="1"/>
  <c r="K149" i="1"/>
  <c r="S149" i="1" s="1"/>
  <c r="T149" i="1" s="1"/>
  <c r="K143" i="1"/>
  <c r="S143" i="1" s="1"/>
  <c r="T143" i="1" s="1"/>
  <c r="K139" i="1"/>
  <c r="S139" i="1" s="1"/>
  <c r="T139" i="1" s="1"/>
  <c r="K303" i="1"/>
  <c r="S303" i="1" s="1"/>
  <c r="T303" i="1" s="1"/>
  <c r="K296" i="1"/>
  <c r="S296" i="1" s="1"/>
  <c r="T296" i="1" s="1"/>
  <c r="K288" i="1"/>
  <c r="S288" i="1" s="1"/>
  <c r="T288" i="1" s="1"/>
  <c r="K254" i="1"/>
  <c r="S254" i="1" s="1"/>
  <c r="T254" i="1" s="1"/>
  <c r="K235" i="1"/>
  <c r="S235" i="1" s="1"/>
  <c r="T235" i="1" s="1"/>
  <c r="K230" i="1"/>
  <c r="S230" i="1" s="1"/>
  <c r="T230" i="1" s="1"/>
  <c r="K222" i="1"/>
  <c r="S222" i="1" s="1"/>
  <c r="T222" i="1" s="1"/>
  <c r="K220" i="1"/>
  <c r="S220" i="1" s="1"/>
  <c r="T220" i="1" s="1"/>
  <c r="K216" i="1"/>
  <c r="S216" i="1" s="1"/>
  <c r="T216" i="1" s="1"/>
  <c r="K198" i="1"/>
  <c r="S198" i="1" s="1"/>
  <c r="T198" i="1" s="1"/>
  <c r="K191" i="1"/>
  <c r="S191" i="1" s="1"/>
  <c r="T191" i="1" s="1"/>
  <c r="K187" i="1"/>
  <c r="S187" i="1" s="1"/>
  <c r="T187" i="1" s="1"/>
  <c r="K185" i="1"/>
  <c r="S185" i="1" s="1"/>
  <c r="T185" i="1" s="1"/>
  <c r="K177" i="1"/>
  <c r="S177" i="1" s="1"/>
  <c r="T177" i="1" s="1"/>
  <c r="K175" i="1"/>
  <c r="S175" i="1" s="1"/>
  <c r="T175" i="1" s="1"/>
  <c r="K173" i="1"/>
  <c r="S173" i="1" s="1"/>
  <c r="T173" i="1" s="1"/>
  <c r="K163" i="1"/>
  <c r="S163" i="1" s="1"/>
  <c r="T163" i="1" s="1"/>
  <c r="K158" i="1"/>
  <c r="S158" i="1" s="1"/>
  <c r="T158" i="1" s="1"/>
  <c r="K156" i="1"/>
  <c r="S156" i="1" s="1"/>
  <c r="T156" i="1" s="1"/>
  <c r="K154" i="1"/>
  <c r="S154" i="1" s="1"/>
  <c r="T154" i="1" s="1"/>
  <c r="K146" i="1"/>
  <c r="S146" i="1" s="1"/>
  <c r="T146" i="1" s="1"/>
  <c r="K136" i="1"/>
  <c r="S136" i="1" s="1"/>
  <c r="T136" i="1" s="1"/>
  <c r="K120" i="1"/>
  <c r="S120" i="1" s="1"/>
  <c r="T120" i="1" s="1"/>
  <c r="K110" i="1"/>
  <c r="S110" i="1" s="1"/>
  <c r="T110" i="1" s="1"/>
  <c r="K101" i="1"/>
  <c r="S101" i="1" s="1"/>
  <c r="T101" i="1" s="1"/>
  <c r="K99" i="1"/>
  <c r="S99" i="1" s="1"/>
  <c r="T99" i="1" s="1"/>
  <c r="K91" i="1"/>
  <c r="S91" i="1" s="1"/>
  <c r="T91" i="1" s="1"/>
  <c r="K81" i="1"/>
  <c r="S81" i="1" s="1"/>
  <c r="T81" i="1" s="1"/>
  <c r="K77" i="1"/>
  <c r="S77" i="1" s="1"/>
  <c r="T77" i="1" s="1"/>
  <c r="K74" i="1"/>
  <c r="S74" i="1" s="1"/>
  <c r="T74" i="1" s="1"/>
  <c r="K72" i="1"/>
  <c r="S72" i="1" s="1"/>
  <c r="T72" i="1" s="1"/>
  <c r="K70" i="1"/>
  <c r="S70" i="1" s="1"/>
  <c r="T70" i="1" s="1"/>
  <c r="K68" i="1"/>
  <c r="S68" i="1" s="1"/>
  <c r="T68" i="1" s="1"/>
  <c r="K62" i="1"/>
  <c r="S62" i="1" s="1"/>
  <c r="T62" i="1" s="1"/>
  <c r="K35" i="1"/>
  <c r="S35" i="1" s="1"/>
  <c r="T35" i="1" s="1"/>
  <c r="K29" i="1"/>
  <c r="S29" i="1" s="1"/>
  <c r="T29" i="1" s="1"/>
  <c r="K23" i="1"/>
  <c r="S23" i="1" s="1"/>
  <c r="T23" i="1" s="1"/>
  <c r="K312" i="1"/>
  <c r="S312" i="1" s="1"/>
  <c r="T312" i="1" s="1"/>
  <c r="K285" i="1"/>
  <c r="S285" i="1" s="1"/>
  <c r="T285" i="1" s="1"/>
  <c r="K283" i="1"/>
  <c r="S283" i="1" s="1"/>
  <c r="T283" i="1" s="1"/>
  <c r="K276" i="1"/>
  <c r="S276" i="1" s="1"/>
  <c r="T276" i="1" s="1"/>
  <c r="K272" i="1"/>
  <c r="S272" i="1" s="1"/>
  <c r="T272" i="1" s="1"/>
  <c r="K268" i="1"/>
  <c r="S268" i="1" s="1"/>
  <c r="T268" i="1" s="1"/>
  <c r="K259" i="1"/>
  <c r="S259" i="1" s="1"/>
  <c r="T259" i="1" s="1"/>
  <c r="K257" i="1"/>
  <c r="S257" i="1" s="1"/>
  <c r="T257" i="1" s="1"/>
  <c r="K250" i="1"/>
  <c r="S250" i="1" s="1"/>
  <c r="T250" i="1" s="1"/>
  <c r="K241" i="1"/>
  <c r="S241" i="1" s="1"/>
  <c r="T241" i="1" s="1"/>
  <c r="K234" i="1"/>
  <c r="S234" i="1" s="1"/>
  <c r="T234" i="1" s="1"/>
  <c r="K225" i="1"/>
  <c r="S225" i="1" s="1"/>
  <c r="T225" i="1" s="1"/>
  <c r="K221" i="1"/>
  <c r="S221" i="1" s="1"/>
  <c r="T221" i="1" s="1"/>
  <c r="K210" i="1"/>
  <c r="S210" i="1" s="1"/>
  <c r="T210" i="1" s="1"/>
  <c r="K208" i="1"/>
  <c r="S208" i="1" s="1"/>
  <c r="T208" i="1" s="1"/>
  <c r="K202" i="1"/>
  <c r="S202" i="1" s="1"/>
  <c r="T202" i="1" s="1"/>
  <c r="K197" i="1"/>
  <c r="S197" i="1" s="1"/>
  <c r="T197" i="1" s="1"/>
  <c r="K195" i="1"/>
  <c r="S195" i="1" s="1"/>
  <c r="T195" i="1" s="1"/>
  <c r="K189" i="1"/>
  <c r="S189" i="1" s="1"/>
  <c r="T189" i="1" s="1"/>
  <c r="K182" i="1"/>
  <c r="S182" i="1" s="1"/>
  <c r="T182" i="1" s="1"/>
  <c r="K178" i="1"/>
  <c r="S178" i="1" s="1"/>
  <c r="T178" i="1" s="1"/>
  <c r="K176" i="1"/>
  <c r="S176" i="1" s="1"/>
  <c r="T176" i="1" s="1"/>
  <c r="K171" i="1"/>
  <c r="S171" i="1" s="1"/>
  <c r="T171" i="1" s="1"/>
  <c r="K162" i="1"/>
  <c r="S162" i="1" s="1"/>
  <c r="T162" i="1" s="1"/>
  <c r="K153" i="1"/>
  <c r="S153" i="1" s="1"/>
  <c r="T153" i="1" s="1"/>
  <c r="K144" i="1"/>
  <c r="S144" i="1" s="1"/>
  <c r="T144" i="1" s="1"/>
  <c r="K142" i="1"/>
  <c r="S142" i="1" s="1"/>
  <c r="T142" i="1" s="1"/>
  <c r="K135" i="1"/>
  <c r="S135" i="1" s="1"/>
  <c r="T135" i="1" s="1"/>
  <c r="K131" i="1"/>
  <c r="S131" i="1" s="1"/>
  <c r="T131" i="1" s="1"/>
  <c r="K129" i="1"/>
  <c r="S129" i="1" s="1"/>
  <c r="T129" i="1" s="1"/>
  <c r="K127" i="1"/>
  <c r="S127" i="1" s="1"/>
  <c r="T127" i="1" s="1"/>
  <c r="K118" i="1"/>
  <c r="S118" i="1" s="1"/>
  <c r="T118" i="1" s="1"/>
  <c r="K116" i="1"/>
  <c r="S116" i="1" s="1"/>
  <c r="T116" i="1" s="1"/>
  <c r="K111" i="1"/>
  <c r="S111" i="1" s="1"/>
  <c r="T111" i="1" s="1"/>
  <c r="K109" i="1"/>
  <c r="S109" i="1" s="1"/>
  <c r="T109" i="1" s="1"/>
  <c r="K89" i="1"/>
  <c r="S89" i="1" s="1"/>
  <c r="T89" i="1" s="1"/>
  <c r="K87" i="1"/>
  <c r="S87" i="1" s="1"/>
  <c r="T87" i="1" s="1"/>
  <c r="K80" i="1"/>
  <c r="S80" i="1" s="1"/>
  <c r="T80" i="1" s="1"/>
  <c r="K69" i="1"/>
  <c r="S69" i="1" s="1"/>
  <c r="T69" i="1" s="1"/>
  <c r="K60" i="1"/>
  <c r="S60" i="1" s="1"/>
  <c r="T60" i="1" s="1"/>
  <c r="K58" i="1"/>
  <c r="S58" i="1" s="1"/>
  <c r="T58" i="1" s="1"/>
  <c r="K51" i="1"/>
  <c r="S51" i="1" s="1"/>
  <c r="T51" i="1" s="1"/>
  <c r="K36" i="1"/>
  <c r="S36" i="1" s="1"/>
  <c r="T36" i="1" s="1"/>
  <c r="K25" i="1"/>
  <c r="S25" i="1" s="1"/>
  <c r="T25" i="1" s="1"/>
  <c r="K14" i="1"/>
  <c r="S14" i="1" s="1"/>
  <c r="T14" i="1" s="1"/>
  <c r="K10" i="1"/>
  <c r="S10" i="1" s="1"/>
  <c r="T10" i="1" s="1"/>
  <c r="K54" i="1"/>
  <c r="S54" i="1" s="1"/>
  <c r="T54" i="1" s="1"/>
  <c r="K52" i="1"/>
  <c r="S52" i="1" s="1"/>
  <c r="T52" i="1" s="1"/>
  <c r="K43" i="1"/>
  <c r="S43" i="1" s="1"/>
  <c r="T43" i="1" s="1"/>
  <c r="K39" i="1"/>
  <c r="S39" i="1" s="1"/>
  <c r="T39" i="1" s="1"/>
  <c r="K37" i="1"/>
  <c r="S37" i="1" s="1"/>
  <c r="T37" i="1" s="1"/>
  <c r="K32" i="1"/>
  <c r="S32" i="1" s="1"/>
  <c r="T32" i="1" s="1"/>
  <c r="K19" i="1"/>
  <c r="S19" i="1" s="1"/>
  <c r="T19" i="1" s="1"/>
  <c r="K17" i="1"/>
  <c r="S17" i="1" s="1"/>
  <c r="T17" i="1" s="1"/>
  <c r="K15" i="1"/>
  <c r="S15" i="1" s="1"/>
  <c r="T15" i="1" s="1"/>
  <c r="K311" i="1"/>
  <c r="S311" i="1" s="1"/>
  <c r="T311" i="1" s="1"/>
  <c r="K309" i="1"/>
  <c r="S309" i="1" s="1"/>
  <c r="T309" i="1" s="1"/>
  <c r="K302" i="1"/>
  <c r="S302" i="1" s="1"/>
  <c r="T302" i="1" s="1"/>
  <c r="K300" i="1"/>
  <c r="S300" i="1" s="1"/>
  <c r="T300" i="1" s="1"/>
  <c r="K293" i="1"/>
  <c r="S293" i="1" s="1"/>
  <c r="T293" i="1" s="1"/>
  <c r="K291" i="1"/>
  <c r="S291" i="1" s="1"/>
  <c r="T291" i="1" s="1"/>
  <c r="K286" i="1"/>
  <c r="S286" i="1" s="1"/>
  <c r="T286" i="1" s="1"/>
  <c r="K275" i="1"/>
  <c r="S275" i="1" s="1"/>
  <c r="T275" i="1" s="1"/>
  <c r="K273" i="1"/>
  <c r="S273" i="1" s="1"/>
  <c r="T273" i="1" s="1"/>
  <c r="K260" i="1"/>
  <c r="S260" i="1" s="1"/>
  <c r="T260" i="1" s="1"/>
  <c r="K249" i="1"/>
  <c r="S249" i="1" s="1"/>
  <c r="T249" i="1" s="1"/>
  <c r="K247" i="1"/>
  <c r="S247" i="1" s="1"/>
  <c r="T247" i="1" s="1"/>
  <c r="K240" i="1"/>
  <c r="S240" i="1" s="1"/>
  <c r="T240" i="1" s="1"/>
  <c r="K238" i="1"/>
  <c r="S238" i="1" s="1"/>
  <c r="T238" i="1" s="1"/>
  <c r="K233" i="1"/>
  <c r="S233" i="1" s="1"/>
  <c r="T233" i="1" s="1"/>
  <c r="K231" i="1"/>
  <c r="S231" i="1" s="1"/>
  <c r="T231" i="1" s="1"/>
  <c r="K226" i="1"/>
  <c r="S226" i="1" s="1"/>
  <c r="T226" i="1" s="1"/>
  <c r="K211" i="1"/>
  <c r="S211" i="1" s="1"/>
  <c r="T211" i="1" s="1"/>
  <c r="K207" i="1"/>
  <c r="S207" i="1" s="1"/>
  <c r="T207" i="1" s="1"/>
  <c r="K205" i="1"/>
  <c r="S205" i="1" s="1"/>
  <c r="T205" i="1" s="1"/>
  <c r="K196" i="1"/>
  <c r="S196" i="1" s="1"/>
  <c r="T196" i="1" s="1"/>
  <c r="K194" i="1"/>
  <c r="S194" i="1" s="1"/>
  <c r="T194" i="1" s="1"/>
  <c r="K192" i="1"/>
  <c r="S192" i="1" s="1"/>
  <c r="T192" i="1" s="1"/>
  <c r="K181" i="1"/>
  <c r="S181" i="1" s="1"/>
  <c r="T181" i="1" s="1"/>
  <c r="K179" i="1"/>
  <c r="S179" i="1" s="1"/>
  <c r="T179" i="1" s="1"/>
  <c r="K170" i="1"/>
  <c r="S170" i="1" s="1"/>
  <c r="T170" i="1" s="1"/>
  <c r="K166" i="1"/>
  <c r="S166" i="1" s="1"/>
  <c r="T166" i="1" s="1"/>
  <c r="K161" i="1"/>
  <c r="S161" i="1" s="1"/>
  <c r="T161" i="1" s="1"/>
  <c r="K157" i="1"/>
  <c r="S157" i="1" s="1"/>
  <c r="T157" i="1" s="1"/>
  <c r="K152" i="1"/>
  <c r="S152" i="1" s="1"/>
  <c r="T152" i="1" s="1"/>
  <c r="K150" i="1"/>
  <c r="S150" i="1" s="1"/>
  <c r="T150" i="1" s="1"/>
  <c r="K145" i="1"/>
  <c r="S145" i="1" s="1"/>
  <c r="T145" i="1" s="1"/>
  <c r="K134" i="1"/>
  <c r="S134" i="1" s="1"/>
  <c r="T134" i="1" s="1"/>
  <c r="K132" i="1"/>
  <c r="S132" i="1" s="1"/>
  <c r="T132" i="1" s="1"/>
  <c r="K130" i="1"/>
  <c r="S130" i="1" s="1"/>
  <c r="T130" i="1" s="1"/>
  <c r="K124" i="1"/>
  <c r="S124" i="1" s="1"/>
  <c r="T124" i="1" s="1"/>
  <c r="K119" i="1"/>
  <c r="S119" i="1" s="1"/>
  <c r="T119" i="1" s="1"/>
  <c r="K112" i="1"/>
  <c r="S112" i="1" s="1"/>
  <c r="T112" i="1" s="1"/>
  <c r="K108" i="1"/>
  <c r="S108" i="1" s="1"/>
  <c r="T108" i="1" s="1"/>
  <c r="K104" i="1"/>
  <c r="S104" i="1" s="1"/>
  <c r="T104" i="1" s="1"/>
  <c r="K95" i="1"/>
  <c r="S95" i="1" s="1"/>
  <c r="T95" i="1" s="1"/>
  <c r="K90" i="1"/>
  <c r="S90" i="1" s="1"/>
  <c r="T90" i="1" s="1"/>
  <c r="K79" i="1"/>
  <c r="S79" i="1" s="1"/>
  <c r="T79" i="1" s="1"/>
  <c r="K73" i="1"/>
  <c r="S73" i="1" s="1"/>
  <c r="T73" i="1" s="1"/>
  <c r="K66" i="1"/>
  <c r="S66" i="1" s="1"/>
  <c r="T66" i="1" s="1"/>
  <c r="K44" i="1"/>
  <c r="S44" i="1" s="1"/>
  <c r="T44" i="1" s="1"/>
  <c r="K33" i="1"/>
  <c r="S33" i="1" s="1"/>
  <c r="T33" i="1" s="1"/>
  <c r="K11" i="1"/>
  <c r="S11" i="1" s="1"/>
  <c r="T11" i="1" s="1"/>
  <c r="K307" i="1"/>
  <c r="S307" i="1" s="1"/>
  <c r="T307" i="1" s="1"/>
  <c r="K298" i="1"/>
  <c r="S298" i="1" s="1"/>
  <c r="T298" i="1" s="1"/>
  <c r="K280" i="1"/>
  <c r="S280" i="1" s="1"/>
  <c r="T280" i="1" s="1"/>
  <c r="K274" i="1"/>
  <c r="S274" i="1" s="1"/>
  <c r="T274" i="1" s="1"/>
  <c r="K271" i="1"/>
  <c r="S271" i="1" s="1"/>
  <c r="T271" i="1" s="1"/>
  <c r="K265" i="1"/>
  <c r="S265" i="1" s="1"/>
  <c r="T265" i="1" s="1"/>
  <c r="K251" i="1"/>
  <c r="S251" i="1" s="1"/>
  <c r="T251" i="1" s="1"/>
  <c r="K242" i="1"/>
  <c r="S242" i="1" s="1"/>
  <c r="T242" i="1" s="1"/>
  <c r="K224" i="1"/>
  <c r="S224" i="1" s="1"/>
  <c r="T224" i="1" s="1"/>
  <c r="K218" i="1"/>
  <c r="S218" i="1" s="1"/>
  <c r="T218" i="1" s="1"/>
  <c r="K215" i="1"/>
  <c r="S215" i="1" s="1"/>
  <c r="T215" i="1" s="1"/>
  <c r="K209" i="1"/>
  <c r="S209" i="1" s="1"/>
  <c r="T209" i="1" s="1"/>
  <c r="K105" i="1"/>
  <c r="S105" i="1" s="1"/>
  <c r="T105" i="1" s="1"/>
  <c r="K102" i="1"/>
  <c r="S102" i="1" s="1"/>
  <c r="T102" i="1" s="1"/>
  <c r="K84" i="1"/>
  <c r="S84" i="1" s="1"/>
  <c r="T84" i="1" s="1"/>
  <c r="K78" i="1"/>
  <c r="S78" i="1" s="1"/>
  <c r="T78" i="1" s="1"/>
  <c r="K47" i="1"/>
  <c r="S47" i="1" s="1"/>
  <c r="T47" i="1" s="1"/>
  <c r="K41" i="1"/>
  <c r="S41" i="1" s="1"/>
  <c r="T41" i="1" s="1"/>
  <c r="K27" i="1"/>
  <c r="S27" i="1" s="1"/>
  <c r="T27" i="1" s="1"/>
  <c r="K21" i="1"/>
  <c r="S21" i="1" s="1"/>
  <c r="T21" i="1" s="1"/>
  <c r="K270" i="1"/>
  <c r="S270" i="1" s="1"/>
  <c r="T270" i="1" s="1"/>
  <c r="K252" i="1"/>
  <c r="S252" i="1" s="1"/>
  <c r="T252" i="1" s="1"/>
  <c r="K246" i="1"/>
  <c r="S246" i="1" s="1"/>
  <c r="T246" i="1" s="1"/>
  <c r="K243" i="1"/>
  <c r="S243" i="1" s="1"/>
  <c r="T243" i="1" s="1"/>
  <c r="K237" i="1"/>
  <c r="S237" i="1" s="1"/>
  <c r="T237" i="1" s="1"/>
  <c r="K223" i="1"/>
  <c r="S223" i="1" s="1"/>
  <c r="T223" i="1" s="1"/>
  <c r="K214" i="1"/>
  <c r="S214" i="1" s="1"/>
  <c r="T214" i="1" s="1"/>
  <c r="K103" i="1"/>
  <c r="S103" i="1" s="1"/>
  <c r="T103" i="1" s="1"/>
  <c r="K97" i="1"/>
  <c r="S97" i="1" s="1"/>
  <c r="T97" i="1" s="1"/>
  <c r="K83" i="1"/>
  <c r="S83" i="1" s="1"/>
  <c r="T83" i="1" s="1"/>
  <c r="K49" i="1"/>
  <c r="S49" i="1" s="1"/>
  <c r="T49" i="1" s="1"/>
  <c r="K46" i="1"/>
  <c r="S46" i="1" s="1"/>
  <c r="T46" i="1" s="1"/>
  <c r="K28" i="1"/>
  <c r="S28" i="1" s="1"/>
  <c r="T28" i="1" s="1"/>
  <c r="K22" i="1"/>
  <c r="S22" i="1" s="1"/>
  <c r="T22" i="1" s="1"/>
  <c r="M21" i="2" l="1"/>
  <c r="N21" i="2" s="1"/>
  <c r="P21" i="2"/>
  <c r="Q21" i="2" s="1"/>
  <c r="M30" i="2"/>
  <c r="N30" i="2" s="1"/>
  <c r="P30" i="2"/>
  <c r="Q30" i="2" s="1"/>
  <c r="M61" i="2"/>
  <c r="N61" i="2" s="1"/>
  <c r="P61" i="2"/>
  <c r="Q61" i="2" s="1"/>
  <c r="M51" i="2"/>
  <c r="N51" i="2" s="1"/>
  <c r="P51" i="2"/>
  <c r="Q51" i="2" s="1"/>
  <c r="M31" i="2"/>
  <c r="N31" i="2" s="1"/>
  <c r="P31" i="2"/>
  <c r="Q31" i="2" s="1"/>
  <c r="M38" i="2"/>
  <c r="N38" i="2" s="1"/>
  <c r="P38" i="2"/>
  <c r="Q38" i="2" s="1"/>
  <c r="M52" i="2"/>
  <c r="N52" i="2" s="1"/>
  <c r="P52" i="2"/>
  <c r="Q52" i="2" s="1"/>
  <c r="M46" i="2"/>
  <c r="N46" i="2" s="1"/>
  <c r="P46" i="2"/>
  <c r="Q46" i="2" s="1"/>
  <c r="M33" i="2"/>
  <c r="N33" i="2" s="1"/>
  <c r="P33" i="2"/>
  <c r="Q33" i="2" s="1"/>
  <c r="M40" i="2"/>
  <c r="N40" i="2" s="1"/>
  <c r="P40" i="2"/>
  <c r="Q40" i="2" s="1"/>
  <c r="M34" i="2"/>
  <c r="N34" i="2" s="1"/>
  <c r="P34" i="2"/>
  <c r="Q34" i="2" s="1"/>
  <c r="M25" i="2"/>
  <c r="N25" i="2" s="1"/>
  <c r="P25" i="2"/>
  <c r="Q25" i="2" s="1"/>
  <c r="M42" i="2"/>
  <c r="N42" i="2" s="1"/>
  <c r="P42" i="2"/>
  <c r="Q42" i="2" s="1"/>
  <c r="M43" i="2"/>
  <c r="N43" i="2" s="1"/>
  <c r="P43" i="2"/>
  <c r="Q43" i="2" s="1"/>
  <c r="M49" i="2"/>
  <c r="N49" i="2" s="1"/>
  <c r="P49" i="2"/>
  <c r="Q49" i="2" s="1"/>
  <c r="M22" i="2"/>
  <c r="N22" i="2" s="1"/>
  <c r="P22" i="2"/>
  <c r="Q22" i="2" s="1"/>
  <c r="M41" i="2"/>
  <c r="N41" i="2" s="1"/>
  <c r="P41" i="2"/>
  <c r="Q41" i="2" s="1"/>
  <c r="M55" i="2"/>
  <c r="N55" i="2" s="1"/>
  <c r="P55" i="2"/>
  <c r="Q55" i="2" s="1"/>
  <c r="M47" i="2"/>
  <c r="N47" i="2" s="1"/>
  <c r="P47" i="2"/>
  <c r="Q47" i="2" s="1"/>
  <c r="M19" i="2"/>
  <c r="N19" i="2" s="1"/>
  <c r="P19" i="2"/>
  <c r="Q19" i="2" s="1"/>
  <c r="M37" i="2"/>
  <c r="N37" i="2" s="1"/>
  <c r="P37" i="2"/>
  <c r="Q37" i="2" s="1"/>
  <c r="M62" i="2"/>
  <c r="N62" i="2" s="1"/>
  <c r="P62" i="2"/>
  <c r="Q62" i="2" s="1"/>
  <c r="M39" i="2"/>
  <c r="N39" i="2" s="1"/>
  <c r="P39" i="2"/>
  <c r="Q39" i="2" s="1"/>
  <c r="M8" i="2"/>
  <c r="N8" i="2" s="1"/>
  <c r="P8" i="2"/>
  <c r="Q8" i="2" s="1"/>
  <c r="M60" i="2"/>
  <c r="N60" i="2" s="1"/>
  <c r="P60" i="2"/>
  <c r="Q60" i="2" s="1"/>
  <c r="M53" i="2"/>
  <c r="N53" i="2" s="1"/>
  <c r="P53" i="2"/>
  <c r="Q53" i="2" s="1"/>
  <c r="M11" i="2"/>
  <c r="N11" i="2" s="1"/>
  <c r="P11" i="2"/>
  <c r="Q11" i="2" s="1"/>
  <c r="M16" i="2"/>
  <c r="N16" i="2" s="1"/>
  <c r="P16" i="2"/>
  <c r="Q16" i="2" s="1"/>
  <c r="M48" i="2"/>
  <c r="N48" i="2" s="1"/>
  <c r="P48" i="2"/>
  <c r="Q48" i="2" s="1"/>
  <c r="M12" i="2"/>
  <c r="N12" i="2" s="1"/>
  <c r="P12" i="2"/>
  <c r="Q12" i="2" s="1"/>
  <c r="M26" i="2"/>
  <c r="N26" i="2" s="1"/>
  <c r="P26" i="2"/>
  <c r="Q26" i="2" s="1"/>
  <c r="M14" i="2"/>
  <c r="N14" i="2" s="1"/>
  <c r="P14" i="2"/>
  <c r="Q14" i="2" s="1"/>
  <c r="M28" i="2"/>
  <c r="N28" i="2" s="1"/>
  <c r="P28" i="2"/>
  <c r="Q28" i="2" s="1"/>
  <c r="M29" i="2"/>
  <c r="N29" i="2" s="1"/>
  <c r="P29" i="2"/>
  <c r="Q29" i="2" s="1"/>
  <c r="M20" i="2"/>
  <c r="N20" i="2" s="1"/>
  <c r="P20" i="2"/>
  <c r="Q20" i="2" s="1"/>
  <c r="M50" i="2"/>
  <c r="N50" i="2" s="1"/>
  <c r="P50" i="2"/>
  <c r="Q50" i="2" s="1"/>
  <c r="M17" i="2"/>
  <c r="N17" i="2" s="1"/>
  <c r="P17" i="2"/>
  <c r="Q17" i="2" s="1"/>
  <c r="M54" i="2"/>
  <c r="N54" i="2" s="1"/>
  <c r="P54" i="2"/>
  <c r="Q54" i="2" s="1"/>
  <c r="M36" i="2"/>
  <c r="N36" i="2" s="1"/>
  <c r="P36" i="2"/>
  <c r="Q36" i="2" s="1"/>
  <c r="M35" i="2"/>
  <c r="N35" i="2" s="1"/>
  <c r="P35" i="2"/>
  <c r="Q35" i="2" s="1"/>
  <c r="M10" i="2"/>
  <c r="N10" i="2" s="1"/>
  <c r="P10" i="2"/>
  <c r="Q10" i="2" s="1"/>
  <c r="M18" i="2"/>
  <c r="N18" i="2" s="1"/>
  <c r="P18" i="2"/>
  <c r="Q18" i="2" s="1"/>
  <c r="M13" i="2"/>
  <c r="N13" i="2" s="1"/>
  <c r="P13" i="2"/>
  <c r="Q13" i="2" s="1"/>
  <c r="M27" i="2"/>
  <c r="N27" i="2" s="1"/>
  <c r="P27" i="2"/>
  <c r="Q27" i="2" s="1"/>
  <c r="M44" i="2"/>
  <c r="N44" i="2" s="1"/>
  <c r="P44" i="2"/>
  <c r="Q44" i="2" s="1"/>
  <c r="M58" i="2"/>
  <c r="N58" i="2" s="1"/>
  <c r="P58" i="2"/>
  <c r="Q58" i="2" s="1"/>
  <c r="M9" i="2"/>
  <c r="N9" i="2" s="1"/>
  <c r="P9" i="2"/>
  <c r="Q9" i="2" s="1"/>
  <c r="M23" i="2"/>
  <c r="N23" i="2" s="1"/>
  <c r="P23" i="2"/>
  <c r="Q23" i="2" s="1"/>
  <c r="M45" i="2"/>
  <c r="N45" i="2" s="1"/>
  <c r="P45" i="2"/>
  <c r="Q45" i="2" s="1"/>
  <c r="M59" i="2"/>
  <c r="N59" i="2" s="1"/>
  <c r="P59" i="2"/>
  <c r="Q59" i="2" s="1"/>
  <c r="M56" i="2"/>
  <c r="N56" i="2" s="1"/>
  <c r="P56" i="2"/>
  <c r="Q56" i="2" s="1"/>
  <c r="M24" i="2"/>
  <c r="N24" i="2" s="1"/>
  <c r="P24" i="2"/>
  <c r="Q24" i="2" s="1"/>
  <c r="M32" i="2"/>
  <c r="N32" i="2" s="1"/>
  <c r="P32" i="2"/>
  <c r="Q32" i="2" s="1"/>
  <c r="M57" i="2"/>
  <c r="N57" i="2" s="1"/>
  <c r="P57" i="2"/>
  <c r="Q57" i="2" s="1"/>
  <c r="M15" i="2"/>
  <c r="N15" i="2" s="1"/>
  <c r="P15" i="2"/>
  <c r="Q15" i="2" s="1"/>
  <c r="M49" i="1"/>
  <c r="N49" i="1" s="1"/>
  <c r="P49" i="1"/>
  <c r="Q49" i="1" s="1"/>
  <c r="M27" i="1"/>
  <c r="N27" i="1" s="1"/>
  <c r="P27" i="1"/>
  <c r="Q27" i="1" s="1"/>
  <c r="M215" i="1"/>
  <c r="N215" i="1" s="1"/>
  <c r="P215" i="1"/>
  <c r="Q215" i="1" s="1"/>
  <c r="M280" i="1"/>
  <c r="N280" i="1" s="1"/>
  <c r="P280" i="1"/>
  <c r="Q280" i="1" s="1"/>
  <c r="M108" i="1"/>
  <c r="N108" i="1" s="1"/>
  <c r="P108" i="1"/>
  <c r="Q108" i="1" s="1"/>
  <c r="M150" i="1"/>
  <c r="N150" i="1" s="1"/>
  <c r="P150" i="1"/>
  <c r="Q150" i="1" s="1"/>
  <c r="M192" i="1"/>
  <c r="N192" i="1" s="1"/>
  <c r="P192" i="1"/>
  <c r="Q192" i="1" s="1"/>
  <c r="M249" i="1"/>
  <c r="N249" i="1" s="1"/>
  <c r="P249" i="1"/>
  <c r="Q249" i="1" s="1"/>
  <c r="M302" i="1"/>
  <c r="N302" i="1" s="1"/>
  <c r="P302" i="1"/>
  <c r="Q302" i="1" s="1"/>
  <c r="M39" i="1"/>
  <c r="N39" i="1" s="1"/>
  <c r="P39" i="1"/>
  <c r="Q39" i="1" s="1"/>
  <c r="M10" i="1"/>
  <c r="N10" i="1" s="1"/>
  <c r="P10" i="1"/>
  <c r="Q10" i="1" s="1"/>
  <c r="M80" i="1"/>
  <c r="N80" i="1" s="1"/>
  <c r="P80" i="1"/>
  <c r="Q80" i="1" s="1"/>
  <c r="M129" i="1"/>
  <c r="N129" i="1" s="1"/>
  <c r="P129" i="1"/>
  <c r="Q129" i="1" s="1"/>
  <c r="M176" i="1"/>
  <c r="N176" i="1" s="1"/>
  <c r="P176" i="1"/>
  <c r="Q176" i="1" s="1"/>
  <c r="M210" i="1"/>
  <c r="N210" i="1" s="1"/>
  <c r="P210" i="1"/>
  <c r="Q210" i="1" s="1"/>
  <c r="M268" i="1"/>
  <c r="N268" i="1" s="1"/>
  <c r="P268" i="1"/>
  <c r="Q268" i="1" s="1"/>
  <c r="M72" i="1"/>
  <c r="N72" i="1" s="1"/>
  <c r="P72" i="1"/>
  <c r="Q72" i="1" s="1"/>
  <c r="M120" i="1"/>
  <c r="N120" i="1" s="1"/>
  <c r="P120" i="1"/>
  <c r="Q120" i="1" s="1"/>
  <c r="M191" i="1"/>
  <c r="N191" i="1" s="1"/>
  <c r="P191" i="1"/>
  <c r="Q191" i="1" s="1"/>
  <c r="M288" i="1"/>
  <c r="N288" i="1" s="1"/>
  <c r="P288" i="1"/>
  <c r="Q288" i="1" s="1"/>
  <c r="M255" i="1"/>
  <c r="N255" i="1" s="1"/>
  <c r="P255" i="1"/>
  <c r="Q255" i="1" s="1"/>
  <c r="M155" i="1"/>
  <c r="N155" i="1" s="1"/>
  <c r="P155" i="1"/>
  <c r="Q155" i="1" s="1"/>
  <c r="M24" i="1"/>
  <c r="N24" i="1" s="1"/>
  <c r="P24" i="1"/>
  <c r="Q24" i="1" s="1"/>
  <c r="M94" i="1"/>
  <c r="N94" i="1" s="1"/>
  <c r="P94" i="1"/>
  <c r="Q94" i="1" s="1"/>
  <c r="M164" i="1"/>
  <c r="N164" i="1" s="1"/>
  <c r="P164" i="1"/>
  <c r="Q164" i="1" s="1"/>
  <c r="M308" i="1"/>
  <c r="N308" i="1" s="1"/>
  <c r="P308" i="1"/>
  <c r="Q308" i="1" s="1"/>
  <c r="M219" i="1"/>
  <c r="N219" i="1" s="1"/>
  <c r="P219" i="1"/>
  <c r="Q219" i="1" s="1"/>
  <c r="M301" i="1"/>
  <c r="N301" i="1" s="1"/>
  <c r="P301" i="1"/>
  <c r="Q301" i="1" s="1"/>
  <c r="M261" i="1"/>
  <c r="N261" i="1" s="1"/>
  <c r="P261" i="1"/>
  <c r="Q261" i="1" s="1"/>
  <c r="M278" i="1"/>
  <c r="N278" i="1" s="1"/>
  <c r="P278" i="1"/>
  <c r="Q278" i="1" s="1"/>
  <c r="M113" i="1"/>
  <c r="N113" i="1" s="1"/>
  <c r="P113" i="1"/>
  <c r="Q113" i="1" s="1"/>
  <c r="M114" i="1"/>
  <c r="N114" i="1" s="1"/>
  <c r="P114" i="1"/>
  <c r="Q114" i="1" s="1"/>
  <c r="M93" i="1"/>
  <c r="N93" i="1" s="1"/>
  <c r="P93" i="1"/>
  <c r="Q93" i="1" s="1"/>
  <c r="M228" i="1"/>
  <c r="N228" i="1" s="1"/>
  <c r="P228" i="1"/>
  <c r="Q228" i="1" s="1"/>
  <c r="M45" i="1"/>
  <c r="N45" i="1" s="1"/>
  <c r="P45" i="1"/>
  <c r="Q45" i="1" s="1"/>
  <c r="M83" i="1"/>
  <c r="N83" i="1" s="1"/>
  <c r="P83" i="1"/>
  <c r="Q83" i="1" s="1"/>
  <c r="M252" i="1"/>
  <c r="N252" i="1" s="1"/>
  <c r="P252" i="1"/>
  <c r="Q252" i="1" s="1"/>
  <c r="M41" i="1"/>
  <c r="N41" i="1" s="1"/>
  <c r="P41" i="1"/>
  <c r="Q41" i="1" s="1"/>
  <c r="M102" i="1"/>
  <c r="N102" i="1" s="1"/>
  <c r="P102" i="1"/>
  <c r="Q102" i="1" s="1"/>
  <c r="M218" i="1"/>
  <c r="N218" i="1" s="1"/>
  <c r="P218" i="1"/>
  <c r="Q218" i="1" s="1"/>
  <c r="M265" i="1"/>
  <c r="N265" i="1" s="1"/>
  <c r="P265" i="1"/>
  <c r="Q265" i="1" s="1"/>
  <c r="M298" i="1"/>
  <c r="N298" i="1" s="1"/>
  <c r="P298" i="1"/>
  <c r="Q298" i="1" s="1"/>
  <c r="M44" i="1"/>
  <c r="N44" i="1" s="1"/>
  <c r="P44" i="1"/>
  <c r="Q44" i="1" s="1"/>
  <c r="M90" i="1"/>
  <c r="N90" i="1" s="1"/>
  <c r="P90" i="1"/>
  <c r="Q90" i="1" s="1"/>
  <c r="M112" i="1"/>
  <c r="N112" i="1" s="1"/>
  <c r="P112" i="1"/>
  <c r="Q112" i="1" s="1"/>
  <c r="M132" i="1"/>
  <c r="N132" i="1" s="1"/>
  <c r="P132" i="1"/>
  <c r="Q132" i="1" s="1"/>
  <c r="M152" i="1"/>
  <c r="N152" i="1" s="1"/>
  <c r="P152" i="1"/>
  <c r="Q152" i="1" s="1"/>
  <c r="M170" i="1"/>
  <c r="N170" i="1" s="1"/>
  <c r="P170" i="1"/>
  <c r="Q170" i="1" s="1"/>
  <c r="M194" i="1"/>
  <c r="N194" i="1" s="1"/>
  <c r="P194" i="1"/>
  <c r="Q194" i="1" s="1"/>
  <c r="M211" i="1"/>
  <c r="N211" i="1" s="1"/>
  <c r="P211" i="1"/>
  <c r="Q211" i="1" s="1"/>
  <c r="M238" i="1"/>
  <c r="N238" i="1" s="1"/>
  <c r="P238" i="1"/>
  <c r="Q238" i="1" s="1"/>
  <c r="M260" i="1"/>
  <c r="N260" i="1" s="1"/>
  <c r="P260" i="1"/>
  <c r="Q260" i="1" s="1"/>
  <c r="M291" i="1"/>
  <c r="N291" i="1" s="1"/>
  <c r="P291" i="1"/>
  <c r="Q291" i="1" s="1"/>
  <c r="M309" i="1"/>
  <c r="N309" i="1" s="1"/>
  <c r="P309" i="1"/>
  <c r="Q309" i="1" s="1"/>
  <c r="M19" i="1"/>
  <c r="N19" i="1" s="1"/>
  <c r="P19" i="1"/>
  <c r="Q19" i="1" s="1"/>
  <c r="M43" i="1"/>
  <c r="N43" i="1" s="1"/>
  <c r="P43" i="1"/>
  <c r="Q43" i="1" s="1"/>
  <c r="M14" i="1"/>
  <c r="N14" i="1" s="1"/>
  <c r="P14" i="1"/>
  <c r="Q14" i="1" s="1"/>
  <c r="M58" i="1"/>
  <c r="N58" i="1" s="1"/>
  <c r="P58" i="1"/>
  <c r="Q58" i="1" s="1"/>
  <c r="M87" i="1"/>
  <c r="N87" i="1" s="1"/>
  <c r="P87" i="1"/>
  <c r="Q87" i="1" s="1"/>
  <c r="M116" i="1"/>
  <c r="N116" i="1" s="1"/>
  <c r="P116" i="1"/>
  <c r="Q116" i="1" s="1"/>
  <c r="M131" i="1"/>
  <c r="N131" i="1" s="1"/>
  <c r="P131" i="1"/>
  <c r="Q131" i="1" s="1"/>
  <c r="M153" i="1"/>
  <c r="N153" i="1" s="1"/>
  <c r="P153" i="1"/>
  <c r="Q153" i="1" s="1"/>
  <c r="M178" i="1"/>
  <c r="N178" i="1" s="1"/>
  <c r="P178" i="1"/>
  <c r="Q178" i="1" s="1"/>
  <c r="M197" i="1"/>
  <c r="N197" i="1" s="1"/>
  <c r="P197" i="1"/>
  <c r="Q197" i="1" s="1"/>
  <c r="M221" i="1"/>
  <c r="N221" i="1" s="1"/>
  <c r="P221" i="1"/>
  <c r="Q221" i="1" s="1"/>
  <c r="M250" i="1"/>
  <c r="N250" i="1" s="1"/>
  <c r="P250" i="1"/>
  <c r="Q250" i="1" s="1"/>
  <c r="M272" i="1"/>
  <c r="N272" i="1" s="1"/>
  <c r="P272" i="1"/>
  <c r="Q272" i="1" s="1"/>
  <c r="M312" i="1"/>
  <c r="N312" i="1" s="1"/>
  <c r="P312" i="1"/>
  <c r="Q312" i="1" s="1"/>
  <c r="M62" i="1"/>
  <c r="N62" i="1" s="1"/>
  <c r="P62" i="1"/>
  <c r="Q62" i="1" s="1"/>
  <c r="M74" i="1"/>
  <c r="N74" i="1" s="1"/>
  <c r="P74" i="1"/>
  <c r="Q74" i="1" s="1"/>
  <c r="M99" i="1"/>
  <c r="N99" i="1" s="1"/>
  <c r="P99" i="1"/>
  <c r="Q99" i="1" s="1"/>
  <c r="M136" i="1"/>
  <c r="N136" i="1" s="1"/>
  <c r="P136" i="1"/>
  <c r="Q136" i="1" s="1"/>
  <c r="M158" i="1"/>
  <c r="N158" i="1" s="1"/>
  <c r="P158" i="1"/>
  <c r="Q158" i="1" s="1"/>
  <c r="M177" i="1"/>
  <c r="N177" i="1" s="1"/>
  <c r="P177" i="1"/>
  <c r="Q177" i="1" s="1"/>
  <c r="M198" i="1"/>
  <c r="N198" i="1" s="1"/>
  <c r="P198" i="1"/>
  <c r="Q198" i="1" s="1"/>
  <c r="M230" i="1"/>
  <c r="N230" i="1" s="1"/>
  <c r="P230" i="1"/>
  <c r="Q230" i="1" s="1"/>
  <c r="M296" i="1"/>
  <c r="N296" i="1" s="1"/>
  <c r="P296" i="1"/>
  <c r="Q296" i="1" s="1"/>
  <c r="M149" i="1"/>
  <c r="N149" i="1" s="1"/>
  <c r="P149" i="1"/>
  <c r="Q149" i="1" s="1"/>
  <c r="M267" i="1"/>
  <c r="N267" i="1" s="1"/>
  <c r="P267" i="1"/>
  <c r="Q267" i="1" s="1"/>
  <c r="M75" i="1"/>
  <c r="N75" i="1" s="1"/>
  <c r="P75" i="1"/>
  <c r="Q75" i="1" s="1"/>
  <c r="M186" i="1"/>
  <c r="N186" i="1" s="1"/>
  <c r="P186" i="1"/>
  <c r="Q186" i="1" s="1"/>
  <c r="M297" i="1"/>
  <c r="N297" i="1" s="1"/>
  <c r="P297" i="1"/>
  <c r="Q297" i="1" s="1"/>
  <c r="M26" i="1"/>
  <c r="N26" i="1" s="1"/>
  <c r="P26" i="1"/>
  <c r="Q26" i="1" s="1"/>
  <c r="M59" i="1"/>
  <c r="N59" i="1" s="1"/>
  <c r="P59" i="1"/>
  <c r="Q59" i="1" s="1"/>
  <c r="M86" i="1"/>
  <c r="N86" i="1" s="1"/>
  <c r="P86" i="1"/>
  <c r="Q86" i="1" s="1"/>
  <c r="M115" i="1"/>
  <c r="N115" i="1" s="1"/>
  <c r="P115" i="1"/>
  <c r="Q115" i="1" s="1"/>
  <c r="M125" i="1"/>
  <c r="N125" i="1" s="1"/>
  <c r="P125" i="1"/>
  <c r="Q125" i="1" s="1"/>
  <c r="M201" i="1"/>
  <c r="N201" i="1" s="1"/>
  <c r="P201" i="1"/>
  <c r="Q201" i="1" s="1"/>
  <c r="M281" i="1"/>
  <c r="N281" i="1" s="1"/>
  <c r="P281" i="1"/>
  <c r="Q281" i="1" s="1"/>
  <c r="M42" i="1"/>
  <c r="N42" i="1" s="1"/>
  <c r="P42" i="1"/>
  <c r="Q42" i="1" s="1"/>
  <c r="M184" i="1"/>
  <c r="N184" i="1" s="1"/>
  <c r="P184" i="1"/>
  <c r="Q184" i="1" s="1"/>
  <c r="M295" i="1"/>
  <c r="N295" i="1" s="1"/>
  <c r="P295" i="1"/>
  <c r="Q295" i="1" s="1"/>
  <c r="M294" i="1"/>
  <c r="N294" i="1" s="1"/>
  <c r="P294" i="1"/>
  <c r="Q294" i="1" s="1"/>
  <c r="M305" i="1"/>
  <c r="N305" i="1" s="1"/>
  <c r="P305" i="1"/>
  <c r="Q305" i="1" s="1"/>
  <c r="M227" i="1"/>
  <c r="N227" i="1" s="1"/>
  <c r="P227" i="1"/>
  <c r="Q227" i="1" s="1"/>
  <c r="M277" i="1"/>
  <c r="N277" i="1" s="1"/>
  <c r="P277" i="1"/>
  <c r="Q277" i="1" s="1"/>
  <c r="M232" i="1"/>
  <c r="N232" i="1" s="1"/>
  <c r="P232" i="1"/>
  <c r="Q232" i="1" s="1"/>
  <c r="M262" i="1"/>
  <c r="N262" i="1" s="1"/>
  <c r="P262" i="1"/>
  <c r="Q262" i="1" s="1"/>
  <c r="M282" i="1"/>
  <c r="N282" i="1" s="1"/>
  <c r="P282" i="1"/>
  <c r="Q282" i="1" s="1"/>
  <c r="M38" i="1"/>
  <c r="N38" i="1" s="1"/>
  <c r="P38" i="1"/>
  <c r="Q38" i="1" s="1"/>
  <c r="M133" i="1"/>
  <c r="N133" i="1" s="1"/>
  <c r="P133" i="1"/>
  <c r="Q133" i="1" s="1"/>
  <c r="M169" i="1"/>
  <c r="N169" i="1" s="1"/>
  <c r="P169" i="1"/>
  <c r="Q169" i="1" s="1"/>
  <c r="M122" i="1"/>
  <c r="N122" i="1" s="1"/>
  <c r="P122" i="1"/>
  <c r="Q122" i="1" s="1"/>
  <c r="M140" i="1"/>
  <c r="N140" i="1" s="1"/>
  <c r="P140" i="1"/>
  <c r="Q140" i="1" s="1"/>
  <c r="M82" i="1"/>
  <c r="N82" i="1" s="1"/>
  <c r="P82" i="1"/>
  <c r="Q82" i="1" s="1"/>
  <c r="M172" i="1"/>
  <c r="N172" i="1" s="1"/>
  <c r="P172" i="1"/>
  <c r="Q172" i="1" s="1"/>
  <c r="M314" i="1"/>
  <c r="N314" i="1" s="1"/>
  <c r="P314" i="1"/>
  <c r="Q314" i="1" s="1"/>
  <c r="M56" i="1"/>
  <c r="N56" i="1" s="1"/>
  <c r="P56" i="1"/>
  <c r="Q56" i="1" s="1"/>
  <c r="M9" i="1"/>
  <c r="N9" i="1" s="1"/>
  <c r="P9" i="1"/>
  <c r="Q9" i="1" s="1"/>
  <c r="M12" i="1"/>
  <c r="N12" i="1" s="1"/>
  <c r="P12" i="1"/>
  <c r="Q12" i="1" s="1"/>
  <c r="M246" i="1"/>
  <c r="N246" i="1" s="1"/>
  <c r="P246" i="1"/>
  <c r="Q246" i="1" s="1"/>
  <c r="M84" i="1"/>
  <c r="N84" i="1" s="1"/>
  <c r="P84" i="1"/>
  <c r="Q84" i="1" s="1"/>
  <c r="M251" i="1"/>
  <c r="N251" i="1" s="1"/>
  <c r="P251" i="1"/>
  <c r="Q251" i="1" s="1"/>
  <c r="M79" i="1"/>
  <c r="N79" i="1" s="1"/>
  <c r="P79" i="1"/>
  <c r="Q79" i="1" s="1"/>
  <c r="M130" i="1"/>
  <c r="N130" i="1" s="1"/>
  <c r="P130" i="1"/>
  <c r="Q130" i="1" s="1"/>
  <c r="M166" i="1"/>
  <c r="N166" i="1" s="1"/>
  <c r="P166" i="1"/>
  <c r="Q166" i="1" s="1"/>
  <c r="M207" i="1"/>
  <c r="N207" i="1" s="1"/>
  <c r="P207" i="1"/>
  <c r="Q207" i="1" s="1"/>
  <c r="M286" i="1"/>
  <c r="N286" i="1" s="1"/>
  <c r="P286" i="1"/>
  <c r="Q286" i="1" s="1"/>
  <c r="M17" i="1"/>
  <c r="N17" i="1" s="1"/>
  <c r="P17" i="1"/>
  <c r="Q17" i="1" s="1"/>
  <c r="M51" i="1"/>
  <c r="N51" i="1" s="1"/>
  <c r="P51" i="1"/>
  <c r="Q51" i="1" s="1"/>
  <c r="M111" i="1"/>
  <c r="N111" i="1" s="1"/>
  <c r="P111" i="1"/>
  <c r="Q111" i="1" s="1"/>
  <c r="M144" i="1"/>
  <c r="N144" i="1" s="1"/>
  <c r="P144" i="1"/>
  <c r="Q144" i="1" s="1"/>
  <c r="M195" i="1"/>
  <c r="N195" i="1" s="1"/>
  <c r="P195" i="1"/>
  <c r="Q195" i="1" s="1"/>
  <c r="M241" i="1"/>
  <c r="N241" i="1" s="1"/>
  <c r="P241" i="1"/>
  <c r="Q241" i="1" s="1"/>
  <c r="M35" i="1"/>
  <c r="N35" i="1" s="1"/>
  <c r="P35" i="1"/>
  <c r="Q35" i="1" s="1"/>
  <c r="M91" i="1"/>
  <c r="N91" i="1" s="1"/>
  <c r="P91" i="1"/>
  <c r="Q91" i="1" s="1"/>
  <c r="M156" i="1"/>
  <c r="N156" i="1" s="1"/>
  <c r="P156" i="1"/>
  <c r="Q156" i="1" s="1"/>
  <c r="M175" i="1"/>
  <c r="N175" i="1" s="1"/>
  <c r="P175" i="1"/>
  <c r="Q175" i="1" s="1"/>
  <c r="M222" i="1"/>
  <c r="N222" i="1" s="1"/>
  <c r="P222" i="1"/>
  <c r="Q222" i="1" s="1"/>
  <c r="M143" i="1"/>
  <c r="N143" i="1" s="1"/>
  <c r="P143" i="1"/>
  <c r="Q143" i="1" s="1"/>
  <c r="M40" i="1"/>
  <c r="N40" i="1" s="1"/>
  <c r="P40" i="1"/>
  <c r="Q40" i="1" s="1"/>
  <c r="M229" i="1"/>
  <c r="N229" i="1" s="1"/>
  <c r="P229" i="1"/>
  <c r="Q229" i="1" s="1"/>
  <c r="M57" i="1"/>
  <c r="N57" i="1" s="1"/>
  <c r="P57" i="1"/>
  <c r="Q57" i="1" s="1"/>
  <c r="M65" i="1"/>
  <c r="N65" i="1" s="1"/>
  <c r="P65" i="1"/>
  <c r="Q65" i="1" s="1"/>
  <c r="M123" i="1"/>
  <c r="N123" i="1" s="1"/>
  <c r="P123" i="1"/>
  <c r="Q123" i="1" s="1"/>
  <c r="M269" i="1"/>
  <c r="N269" i="1" s="1"/>
  <c r="P269" i="1"/>
  <c r="Q269" i="1" s="1"/>
  <c r="M174" i="1"/>
  <c r="N174" i="1" s="1"/>
  <c r="P174" i="1"/>
  <c r="Q174" i="1" s="1"/>
  <c r="M244" i="1"/>
  <c r="N244" i="1" s="1"/>
  <c r="P244" i="1"/>
  <c r="Q244" i="1" s="1"/>
  <c r="M199" i="1"/>
  <c r="N199" i="1" s="1"/>
  <c r="P199" i="1"/>
  <c r="Q199" i="1" s="1"/>
  <c r="M310" i="1"/>
  <c r="N310" i="1" s="1"/>
  <c r="P310" i="1"/>
  <c r="Q310" i="1" s="1"/>
  <c r="M258" i="1"/>
  <c r="N258" i="1" s="1"/>
  <c r="P258" i="1"/>
  <c r="Q258" i="1" s="1"/>
  <c r="M292" i="1"/>
  <c r="N292" i="1" s="1"/>
  <c r="P292" i="1"/>
  <c r="Q292" i="1" s="1"/>
  <c r="M167" i="1"/>
  <c r="N167" i="1" s="1"/>
  <c r="P167" i="1"/>
  <c r="Q167" i="1" s="1"/>
  <c r="M138" i="1"/>
  <c r="N138" i="1" s="1"/>
  <c r="P138" i="1"/>
  <c r="Q138" i="1" s="1"/>
  <c r="M193" i="1"/>
  <c r="N193" i="1" s="1"/>
  <c r="P193" i="1"/>
  <c r="Q193" i="1" s="1"/>
  <c r="M50" i="1"/>
  <c r="N50" i="1" s="1"/>
  <c r="P50" i="1"/>
  <c r="Q50" i="1" s="1"/>
  <c r="M160" i="1"/>
  <c r="N160" i="1" s="1"/>
  <c r="P160" i="1"/>
  <c r="Q160" i="1" s="1"/>
  <c r="M22" i="1"/>
  <c r="N22" i="1" s="1"/>
  <c r="P22" i="1"/>
  <c r="Q22" i="1" s="1"/>
  <c r="M223" i="1"/>
  <c r="N223" i="1" s="1"/>
  <c r="P223" i="1"/>
  <c r="Q223" i="1" s="1"/>
  <c r="M28" i="1"/>
  <c r="N28" i="1" s="1"/>
  <c r="P28" i="1"/>
  <c r="Q28" i="1" s="1"/>
  <c r="M97" i="1"/>
  <c r="N97" i="1" s="1"/>
  <c r="P97" i="1"/>
  <c r="Q97" i="1" s="1"/>
  <c r="M237" i="1"/>
  <c r="N237" i="1" s="1"/>
  <c r="P237" i="1"/>
  <c r="Q237" i="1" s="1"/>
  <c r="M270" i="1"/>
  <c r="N270" i="1" s="1"/>
  <c r="P270" i="1"/>
  <c r="Q270" i="1" s="1"/>
  <c r="M47" i="1"/>
  <c r="N47" i="1" s="1"/>
  <c r="P47" i="1"/>
  <c r="Q47" i="1" s="1"/>
  <c r="M105" i="1"/>
  <c r="N105" i="1" s="1"/>
  <c r="P105" i="1"/>
  <c r="Q105" i="1" s="1"/>
  <c r="M224" i="1"/>
  <c r="N224" i="1" s="1"/>
  <c r="P224" i="1"/>
  <c r="Q224" i="1" s="1"/>
  <c r="M271" i="1"/>
  <c r="N271" i="1" s="1"/>
  <c r="P271" i="1"/>
  <c r="Q271" i="1" s="1"/>
  <c r="M307" i="1"/>
  <c r="N307" i="1" s="1"/>
  <c r="P307" i="1"/>
  <c r="Q307" i="1" s="1"/>
  <c r="M66" i="1"/>
  <c r="N66" i="1" s="1"/>
  <c r="P66" i="1"/>
  <c r="Q66" i="1" s="1"/>
  <c r="M95" i="1"/>
  <c r="N95" i="1" s="1"/>
  <c r="P95" i="1"/>
  <c r="Q95" i="1" s="1"/>
  <c r="M119" i="1"/>
  <c r="N119" i="1" s="1"/>
  <c r="P119" i="1"/>
  <c r="Q119" i="1" s="1"/>
  <c r="M134" i="1"/>
  <c r="N134" i="1" s="1"/>
  <c r="P134" i="1"/>
  <c r="Q134" i="1" s="1"/>
  <c r="M157" i="1"/>
  <c r="N157" i="1" s="1"/>
  <c r="P157" i="1"/>
  <c r="Q157" i="1" s="1"/>
  <c r="M179" i="1"/>
  <c r="N179" i="1" s="1"/>
  <c r="P179" i="1"/>
  <c r="Q179" i="1" s="1"/>
  <c r="M196" i="1"/>
  <c r="N196" i="1" s="1"/>
  <c r="P196" i="1"/>
  <c r="Q196" i="1" s="1"/>
  <c r="M226" i="1"/>
  <c r="N226" i="1" s="1"/>
  <c r="P226" i="1"/>
  <c r="Q226" i="1" s="1"/>
  <c r="M240" i="1"/>
  <c r="N240" i="1" s="1"/>
  <c r="P240" i="1"/>
  <c r="Q240" i="1" s="1"/>
  <c r="M273" i="1"/>
  <c r="N273" i="1" s="1"/>
  <c r="P273" i="1"/>
  <c r="Q273" i="1" s="1"/>
  <c r="M293" i="1"/>
  <c r="N293" i="1" s="1"/>
  <c r="P293" i="1"/>
  <c r="Q293" i="1" s="1"/>
  <c r="M311" i="1"/>
  <c r="N311" i="1" s="1"/>
  <c r="P311" i="1"/>
  <c r="Q311" i="1" s="1"/>
  <c r="M32" i="1"/>
  <c r="N32" i="1" s="1"/>
  <c r="P32" i="1"/>
  <c r="Q32" i="1" s="1"/>
  <c r="M52" i="1"/>
  <c r="N52" i="1" s="1"/>
  <c r="P52" i="1"/>
  <c r="Q52" i="1" s="1"/>
  <c r="M25" i="1"/>
  <c r="N25" i="1" s="1"/>
  <c r="P25" i="1"/>
  <c r="Q25" i="1" s="1"/>
  <c r="M60" i="1"/>
  <c r="N60" i="1" s="1"/>
  <c r="P60" i="1"/>
  <c r="Q60" i="1" s="1"/>
  <c r="M89" i="1"/>
  <c r="N89" i="1" s="1"/>
  <c r="P89" i="1"/>
  <c r="Q89" i="1" s="1"/>
  <c r="M118" i="1"/>
  <c r="N118" i="1" s="1"/>
  <c r="P118" i="1"/>
  <c r="Q118" i="1" s="1"/>
  <c r="M135" i="1"/>
  <c r="N135" i="1" s="1"/>
  <c r="P135" i="1"/>
  <c r="Q135" i="1" s="1"/>
  <c r="M162" i="1"/>
  <c r="N162" i="1" s="1"/>
  <c r="P162" i="1"/>
  <c r="Q162" i="1" s="1"/>
  <c r="M182" i="1"/>
  <c r="N182" i="1" s="1"/>
  <c r="P182" i="1"/>
  <c r="Q182" i="1" s="1"/>
  <c r="M202" i="1"/>
  <c r="N202" i="1" s="1"/>
  <c r="P202" i="1"/>
  <c r="Q202" i="1" s="1"/>
  <c r="M225" i="1"/>
  <c r="N225" i="1" s="1"/>
  <c r="P225" i="1"/>
  <c r="Q225" i="1" s="1"/>
  <c r="M257" i="1"/>
  <c r="N257" i="1" s="1"/>
  <c r="P257" i="1"/>
  <c r="Q257" i="1" s="1"/>
  <c r="M276" i="1"/>
  <c r="N276" i="1" s="1"/>
  <c r="P276" i="1"/>
  <c r="Q276" i="1" s="1"/>
  <c r="M23" i="1"/>
  <c r="N23" i="1" s="1"/>
  <c r="P23" i="1"/>
  <c r="Q23" i="1" s="1"/>
  <c r="M68" i="1"/>
  <c r="N68" i="1" s="1"/>
  <c r="P68" i="1"/>
  <c r="Q68" i="1" s="1"/>
  <c r="M77" i="1"/>
  <c r="N77" i="1" s="1"/>
  <c r="P77" i="1"/>
  <c r="Q77" i="1" s="1"/>
  <c r="M101" i="1"/>
  <c r="N101" i="1" s="1"/>
  <c r="P101" i="1"/>
  <c r="Q101" i="1" s="1"/>
  <c r="M146" i="1"/>
  <c r="N146" i="1" s="1"/>
  <c r="P146" i="1"/>
  <c r="Q146" i="1" s="1"/>
  <c r="M163" i="1"/>
  <c r="N163" i="1" s="1"/>
  <c r="P163" i="1"/>
  <c r="Q163" i="1" s="1"/>
  <c r="M185" i="1"/>
  <c r="N185" i="1" s="1"/>
  <c r="P185" i="1"/>
  <c r="Q185" i="1" s="1"/>
  <c r="M216" i="1"/>
  <c r="N216" i="1" s="1"/>
  <c r="P216" i="1"/>
  <c r="Q216" i="1" s="1"/>
  <c r="M235" i="1"/>
  <c r="N235" i="1" s="1"/>
  <c r="P235" i="1"/>
  <c r="Q235" i="1" s="1"/>
  <c r="M303" i="1"/>
  <c r="N303" i="1" s="1"/>
  <c r="P303" i="1"/>
  <c r="Q303" i="1" s="1"/>
  <c r="M168" i="1"/>
  <c r="N168" i="1" s="1"/>
  <c r="P168" i="1"/>
  <c r="Q168" i="1" s="1"/>
  <c r="M279" i="1"/>
  <c r="N279" i="1" s="1"/>
  <c r="P279" i="1"/>
  <c r="Q279" i="1" s="1"/>
  <c r="M100" i="1"/>
  <c r="N100" i="1" s="1"/>
  <c r="P100" i="1"/>
  <c r="Q100" i="1" s="1"/>
  <c r="M190" i="1"/>
  <c r="N190" i="1" s="1"/>
  <c r="P190" i="1"/>
  <c r="Q190" i="1" s="1"/>
  <c r="M18" i="1"/>
  <c r="N18" i="1" s="1"/>
  <c r="P18" i="1"/>
  <c r="Q18" i="1" s="1"/>
  <c r="M30" i="1"/>
  <c r="N30" i="1" s="1"/>
  <c r="P30" i="1"/>
  <c r="Q30" i="1" s="1"/>
  <c r="M61" i="1"/>
  <c r="N61" i="1" s="1"/>
  <c r="P61" i="1"/>
  <c r="Q61" i="1" s="1"/>
  <c r="M88" i="1"/>
  <c r="N88" i="1" s="1"/>
  <c r="P88" i="1"/>
  <c r="Q88" i="1" s="1"/>
  <c r="M117" i="1"/>
  <c r="N117" i="1" s="1"/>
  <c r="P117" i="1"/>
  <c r="Q117" i="1" s="1"/>
  <c r="M141" i="1"/>
  <c r="N141" i="1" s="1"/>
  <c r="P141" i="1"/>
  <c r="Q141" i="1" s="1"/>
  <c r="M236" i="1"/>
  <c r="N236" i="1" s="1"/>
  <c r="P236" i="1"/>
  <c r="Q236" i="1" s="1"/>
  <c r="M289" i="1"/>
  <c r="N289" i="1" s="1"/>
  <c r="P289" i="1"/>
  <c r="Q289" i="1" s="1"/>
  <c r="M71" i="1"/>
  <c r="N71" i="1" s="1"/>
  <c r="P71" i="1"/>
  <c r="Q71" i="1" s="1"/>
  <c r="M188" i="1"/>
  <c r="N188" i="1" s="1"/>
  <c r="P188" i="1"/>
  <c r="Q188" i="1" s="1"/>
  <c r="M299" i="1"/>
  <c r="N299" i="1" s="1"/>
  <c r="P299" i="1"/>
  <c r="Q299" i="1" s="1"/>
  <c r="M204" i="1"/>
  <c r="N204" i="1" s="1"/>
  <c r="P204" i="1"/>
  <c r="Q204" i="1" s="1"/>
  <c r="M200" i="1"/>
  <c r="N200" i="1" s="1"/>
  <c r="P200" i="1"/>
  <c r="Q200" i="1" s="1"/>
  <c r="M245" i="1"/>
  <c r="N245" i="1" s="1"/>
  <c r="P245" i="1"/>
  <c r="Q245" i="1" s="1"/>
  <c r="M287" i="1"/>
  <c r="N287" i="1" s="1"/>
  <c r="P287" i="1"/>
  <c r="Q287" i="1" s="1"/>
  <c r="M248" i="1"/>
  <c r="N248" i="1" s="1"/>
  <c r="P248" i="1"/>
  <c r="Q248" i="1" s="1"/>
  <c r="M264" i="1"/>
  <c r="N264" i="1" s="1"/>
  <c r="P264" i="1"/>
  <c r="Q264" i="1" s="1"/>
  <c r="M284" i="1"/>
  <c r="N284" i="1" s="1"/>
  <c r="P284" i="1"/>
  <c r="Q284" i="1" s="1"/>
  <c r="M98" i="1"/>
  <c r="N98" i="1" s="1"/>
  <c r="P98" i="1"/>
  <c r="Q98" i="1" s="1"/>
  <c r="M137" i="1"/>
  <c r="N137" i="1" s="1"/>
  <c r="P137" i="1"/>
  <c r="Q137" i="1" s="1"/>
  <c r="M85" i="1"/>
  <c r="N85" i="1" s="1"/>
  <c r="P85" i="1"/>
  <c r="Q85" i="1" s="1"/>
  <c r="M126" i="1"/>
  <c r="N126" i="1" s="1"/>
  <c r="P126" i="1"/>
  <c r="Q126" i="1" s="1"/>
  <c r="M148" i="1"/>
  <c r="N148" i="1" s="1"/>
  <c r="P148" i="1"/>
  <c r="Q148" i="1" s="1"/>
  <c r="M107" i="1"/>
  <c r="N107" i="1" s="1"/>
  <c r="P107" i="1"/>
  <c r="Q107" i="1" s="1"/>
  <c r="M180" i="1"/>
  <c r="N180" i="1" s="1"/>
  <c r="P180" i="1"/>
  <c r="Q180" i="1" s="1"/>
  <c r="M53" i="1"/>
  <c r="N53" i="1" s="1"/>
  <c r="P53" i="1"/>
  <c r="Q53" i="1" s="1"/>
  <c r="M64" i="1"/>
  <c r="N64" i="1" s="1"/>
  <c r="P64" i="1"/>
  <c r="Q64" i="1" s="1"/>
  <c r="M13" i="1"/>
  <c r="N13" i="1" s="1"/>
  <c r="P13" i="1"/>
  <c r="Q13" i="1" s="1"/>
  <c r="M16" i="1"/>
  <c r="N16" i="1" s="1"/>
  <c r="P16" i="1"/>
  <c r="Q16" i="1" s="1"/>
  <c r="Q8" i="1"/>
  <c r="M214" i="1"/>
  <c r="N214" i="1" s="1"/>
  <c r="P214" i="1"/>
  <c r="Q214" i="1" s="1"/>
  <c r="M33" i="1"/>
  <c r="N33" i="1" s="1"/>
  <c r="P33" i="1"/>
  <c r="Q33" i="1" s="1"/>
  <c r="M233" i="1"/>
  <c r="N233" i="1" s="1"/>
  <c r="P233" i="1"/>
  <c r="Q233" i="1" s="1"/>
  <c r="M285" i="1"/>
  <c r="N285" i="1" s="1"/>
  <c r="P285" i="1"/>
  <c r="Q285" i="1" s="1"/>
  <c r="M46" i="1"/>
  <c r="N46" i="1" s="1"/>
  <c r="P46" i="1"/>
  <c r="Q46" i="1" s="1"/>
  <c r="M103" i="1"/>
  <c r="N103" i="1" s="1"/>
  <c r="P103" i="1"/>
  <c r="Q103" i="1" s="1"/>
  <c r="M243" i="1"/>
  <c r="N243" i="1" s="1"/>
  <c r="P243" i="1"/>
  <c r="Q243" i="1" s="1"/>
  <c r="M21" i="1"/>
  <c r="N21" i="1" s="1"/>
  <c r="P21" i="1"/>
  <c r="Q21" i="1" s="1"/>
  <c r="M78" i="1"/>
  <c r="N78" i="1" s="1"/>
  <c r="P78" i="1"/>
  <c r="Q78" i="1" s="1"/>
  <c r="M209" i="1"/>
  <c r="N209" i="1" s="1"/>
  <c r="P209" i="1"/>
  <c r="Q209" i="1" s="1"/>
  <c r="M242" i="1"/>
  <c r="N242" i="1" s="1"/>
  <c r="P242" i="1"/>
  <c r="Q242" i="1" s="1"/>
  <c r="M274" i="1"/>
  <c r="N274" i="1" s="1"/>
  <c r="P274" i="1"/>
  <c r="Q274" i="1" s="1"/>
  <c r="M11" i="1"/>
  <c r="N11" i="1" s="1"/>
  <c r="P11" i="1"/>
  <c r="Q11" i="1" s="1"/>
  <c r="M73" i="1"/>
  <c r="N73" i="1" s="1"/>
  <c r="P73" i="1"/>
  <c r="Q73" i="1" s="1"/>
  <c r="M104" i="1"/>
  <c r="N104" i="1" s="1"/>
  <c r="P104" i="1"/>
  <c r="Q104" i="1" s="1"/>
  <c r="M124" i="1"/>
  <c r="N124" i="1" s="1"/>
  <c r="P124" i="1"/>
  <c r="Q124" i="1" s="1"/>
  <c r="M145" i="1"/>
  <c r="N145" i="1" s="1"/>
  <c r="P145" i="1"/>
  <c r="Q145" i="1" s="1"/>
  <c r="M161" i="1"/>
  <c r="N161" i="1" s="1"/>
  <c r="P161" i="1"/>
  <c r="Q161" i="1" s="1"/>
  <c r="M181" i="1"/>
  <c r="N181" i="1" s="1"/>
  <c r="P181" i="1"/>
  <c r="Q181" i="1" s="1"/>
  <c r="M205" i="1"/>
  <c r="N205" i="1" s="1"/>
  <c r="P205" i="1"/>
  <c r="Q205" i="1" s="1"/>
  <c r="M231" i="1"/>
  <c r="N231" i="1" s="1"/>
  <c r="P231" i="1"/>
  <c r="Q231" i="1" s="1"/>
  <c r="M247" i="1"/>
  <c r="N247" i="1" s="1"/>
  <c r="P247" i="1"/>
  <c r="Q247" i="1" s="1"/>
  <c r="M275" i="1"/>
  <c r="N275" i="1" s="1"/>
  <c r="P275" i="1"/>
  <c r="Q275" i="1" s="1"/>
  <c r="M300" i="1"/>
  <c r="N300" i="1" s="1"/>
  <c r="P300" i="1"/>
  <c r="Q300" i="1" s="1"/>
  <c r="M15" i="1"/>
  <c r="N15" i="1" s="1"/>
  <c r="P15" i="1"/>
  <c r="Q15" i="1" s="1"/>
  <c r="M37" i="1"/>
  <c r="N37" i="1" s="1"/>
  <c r="P37" i="1"/>
  <c r="Q37" i="1" s="1"/>
  <c r="M54" i="1"/>
  <c r="N54" i="1" s="1"/>
  <c r="P54" i="1"/>
  <c r="Q54" i="1" s="1"/>
  <c r="M36" i="1"/>
  <c r="N36" i="1" s="1"/>
  <c r="P36" i="1"/>
  <c r="Q36" i="1" s="1"/>
  <c r="M69" i="1"/>
  <c r="N69" i="1" s="1"/>
  <c r="P69" i="1"/>
  <c r="Q69" i="1" s="1"/>
  <c r="M109" i="1"/>
  <c r="N109" i="1" s="1"/>
  <c r="P109" i="1"/>
  <c r="Q109" i="1" s="1"/>
  <c r="M127" i="1"/>
  <c r="N127" i="1" s="1"/>
  <c r="P127" i="1"/>
  <c r="Q127" i="1" s="1"/>
  <c r="M142" i="1"/>
  <c r="N142" i="1" s="1"/>
  <c r="P142" i="1"/>
  <c r="Q142" i="1" s="1"/>
  <c r="M171" i="1"/>
  <c r="N171" i="1" s="1"/>
  <c r="P171" i="1"/>
  <c r="Q171" i="1" s="1"/>
  <c r="M189" i="1"/>
  <c r="N189" i="1" s="1"/>
  <c r="P189" i="1"/>
  <c r="Q189" i="1" s="1"/>
  <c r="M208" i="1"/>
  <c r="N208" i="1" s="1"/>
  <c r="P208" i="1"/>
  <c r="Q208" i="1" s="1"/>
  <c r="M234" i="1"/>
  <c r="N234" i="1" s="1"/>
  <c r="P234" i="1"/>
  <c r="Q234" i="1" s="1"/>
  <c r="M259" i="1"/>
  <c r="N259" i="1" s="1"/>
  <c r="P259" i="1"/>
  <c r="Q259" i="1" s="1"/>
  <c r="M283" i="1"/>
  <c r="N283" i="1" s="1"/>
  <c r="P283" i="1"/>
  <c r="Q283" i="1" s="1"/>
  <c r="M29" i="1"/>
  <c r="N29" i="1" s="1"/>
  <c r="P29" i="1"/>
  <c r="Q29" i="1" s="1"/>
  <c r="M70" i="1"/>
  <c r="N70" i="1" s="1"/>
  <c r="P70" i="1"/>
  <c r="Q70" i="1" s="1"/>
  <c r="M81" i="1"/>
  <c r="N81" i="1" s="1"/>
  <c r="P81" i="1"/>
  <c r="Q81" i="1" s="1"/>
  <c r="M110" i="1"/>
  <c r="N110" i="1" s="1"/>
  <c r="P110" i="1"/>
  <c r="Q110" i="1" s="1"/>
  <c r="M154" i="1"/>
  <c r="N154" i="1" s="1"/>
  <c r="P154" i="1"/>
  <c r="Q154" i="1" s="1"/>
  <c r="M173" i="1"/>
  <c r="N173" i="1" s="1"/>
  <c r="P173" i="1"/>
  <c r="Q173" i="1" s="1"/>
  <c r="M187" i="1"/>
  <c r="N187" i="1" s="1"/>
  <c r="P187" i="1"/>
  <c r="Q187" i="1" s="1"/>
  <c r="M220" i="1"/>
  <c r="N220" i="1" s="1"/>
  <c r="P220" i="1"/>
  <c r="Q220" i="1" s="1"/>
  <c r="M254" i="1"/>
  <c r="N254" i="1" s="1"/>
  <c r="P254" i="1"/>
  <c r="Q254" i="1" s="1"/>
  <c r="M139" i="1"/>
  <c r="N139" i="1" s="1"/>
  <c r="P139" i="1"/>
  <c r="Q139" i="1" s="1"/>
  <c r="M203" i="1"/>
  <c r="N203" i="1" s="1"/>
  <c r="P203" i="1"/>
  <c r="Q203" i="1" s="1"/>
  <c r="M306" i="1"/>
  <c r="N306" i="1" s="1"/>
  <c r="P306" i="1"/>
  <c r="Q306" i="1" s="1"/>
  <c r="M106" i="1"/>
  <c r="N106" i="1" s="1"/>
  <c r="P106" i="1"/>
  <c r="Q106" i="1" s="1"/>
  <c r="M217" i="1"/>
  <c r="N217" i="1" s="1"/>
  <c r="P217" i="1"/>
  <c r="Q217" i="1" s="1"/>
  <c r="M20" i="1"/>
  <c r="N20" i="1" s="1"/>
  <c r="P20" i="1"/>
  <c r="Q20" i="1" s="1"/>
  <c r="M55" i="1"/>
  <c r="N55" i="1" s="1"/>
  <c r="P55" i="1"/>
  <c r="Q55" i="1" s="1"/>
  <c r="M63" i="1"/>
  <c r="N63" i="1" s="1"/>
  <c r="P63" i="1"/>
  <c r="Q63" i="1" s="1"/>
  <c r="M92" i="1"/>
  <c r="N92" i="1" s="1"/>
  <c r="P92" i="1"/>
  <c r="Q92" i="1" s="1"/>
  <c r="M121" i="1"/>
  <c r="N121" i="1" s="1"/>
  <c r="P121" i="1"/>
  <c r="Q121" i="1" s="1"/>
  <c r="M147" i="1"/>
  <c r="N147" i="1" s="1"/>
  <c r="P147" i="1"/>
  <c r="Q147" i="1" s="1"/>
  <c r="M263" i="1"/>
  <c r="N263" i="1" s="1"/>
  <c r="P263" i="1"/>
  <c r="Q263" i="1" s="1"/>
  <c r="M304" i="1"/>
  <c r="N304" i="1" s="1"/>
  <c r="P304" i="1"/>
  <c r="Q304" i="1" s="1"/>
  <c r="M159" i="1"/>
  <c r="N159" i="1" s="1"/>
  <c r="P159" i="1"/>
  <c r="Q159" i="1" s="1"/>
  <c r="M213" i="1"/>
  <c r="N213" i="1" s="1"/>
  <c r="P213" i="1"/>
  <c r="Q213" i="1" s="1"/>
  <c r="M183" i="1"/>
  <c r="N183" i="1" s="1"/>
  <c r="P183" i="1"/>
  <c r="Q183" i="1" s="1"/>
  <c r="M239" i="1"/>
  <c r="N239" i="1" s="1"/>
  <c r="P239" i="1"/>
  <c r="Q239" i="1" s="1"/>
  <c r="M206" i="1"/>
  <c r="N206" i="1" s="1"/>
  <c r="P206" i="1"/>
  <c r="Q206" i="1" s="1"/>
  <c r="M253" i="1"/>
  <c r="N253" i="1" s="1"/>
  <c r="P253" i="1"/>
  <c r="Q253" i="1" s="1"/>
  <c r="M313" i="1"/>
  <c r="N313" i="1" s="1"/>
  <c r="P313" i="1"/>
  <c r="Q313" i="1" s="1"/>
  <c r="M256" i="1"/>
  <c r="N256" i="1" s="1"/>
  <c r="P256" i="1"/>
  <c r="Q256" i="1" s="1"/>
  <c r="M266" i="1"/>
  <c r="N266" i="1" s="1"/>
  <c r="P266" i="1"/>
  <c r="Q266" i="1" s="1"/>
  <c r="M290" i="1"/>
  <c r="N290" i="1" s="1"/>
  <c r="P290" i="1"/>
  <c r="Q290" i="1" s="1"/>
  <c r="M96" i="1"/>
  <c r="N96" i="1" s="1"/>
  <c r="P96" i="1"/>
  <c r="Q96" i="1" s="1"/>
  <c r="M165" i="1"/>
  <c r="N165" i="1" s="1"/>
  <c r="P165" i="1"/>
  <c r="Q165" i="1" s="1"/>
  <c r="M67" i="1"/>
  <c r="N67" i="1" s="1"/>
  <c r="P67" i="1"/>
  <c r="Q67" i="1" s="1"/>
  <c r="M128" i="1"/>
  <c r="N128" i="1" s="1"/>
  <c r="P128" i="1"/>
  <c r="Q128" i="1" s="1"/>
  <c r="M34" i="1"/>
  <c r="N34" i="1" s="1"/>
  <c r="P34" i="1"/>
  <c r="Q34" i="1" s="1"/>
  <c r="M151" i="1"/>
  <c r="N151" i="1" s="1"/>
  <c r="P151" i="1"/>
  <c r="Q151" i="1" s="1"/>
  <c r="M212" i="1"/>
  <c r="N212" i="1" s="1"/>
  <c r="P212" i="1"/>
  <c r="Q212" i="1" s="1"/>
  <c r="M48" i="1"/>
  <c r="N48" i="1" s="1"/>
  <c r="P48" i="1"/>
  <c r="Q48" i="1" s="1"/>
  <c r="M76" i="1"/>
  <c r="N76" i="1" s="1"/>
  <c r="P76" i="1"/>
  <c r="Q76" i="1" s="1"/>
  <c r="M31" i="1"/>
  <c r="N31" i="1" s="1"/>
  <c r="P31" i="1"/>
  <c r="Q31" i="1" s="1"/>
  <c r="K63" i="2"/>
  <c r="K315" i="1"/>
  <c r="P315" i="1" l="1"/>
</calcChain>
</file>

<file path=xl/sharedStrings.xml><?xml version="1.0" encoding="utf-8"?>
<sst xmlns="http://schemas.openxmlformats.org/spreadsheetml/2006/main" count="925" uniqueCount="563">
  <si>
    <t>ITEM</t>
  </si>
  <si>
    <t>CODIGO UNSPSC</t>
  </si>
  <si>
    <t>ELEMENTO REQUERIDO</t>
  </si>
  <si>
    <t>UNIDAD DE MEDIDA</t>
  </si>
  <si>
    <t>VALOR UNITARIO (SIN IVA)</t>
  </si>
  <si>
    <t>VALOR IVA</t>
  </si>
  <si>
    <t>VALOR UNITARIO (IVA incluido)</t>
  </si>
  <si>
    <t>VALOR COTIZADO (SIN IVA)</t>
  </si>
  <si>
    <t>Aceite de oliva x 500 mls virgen o extra virgen</t>
  </si>
  <si>
    <t>500 mls</t>
  </si>
  <si>
    <t>Aceite de VEGETALx 3000ML</t>
  </si>
  <si>
    <t>x 3 Litros</t>
  </si>
  <si>
    <t>Aceite girasol</t>
  </si>
  <si>
    <t>Litro</t>
  </si>
  <si>
    <t>Aceitunas negras deshuesadas x 200 g</t>
  </si>
  <si>
    <t>doy pack</t>
  </si>
  <si>
    <t>Aceitunas verdes deshuesadas x 180 g</t>
  </si>
  <si>
    <t>Aceitunas verdes deshuesadas x 500 g</t>
  </si>
  <si>
    <t>frasco</t>
  </si>
  <si>
    <t>Ají jalapeño encurtido (220 Grs) FR</t>
  </si>
  <si>
    <t>220 GR</t>
  </si>
  <si>
    <t>Alcaparras 125 GR</t>
  </si>
  <si>
    <t>Arequipe de untar x doy pack (x 250 grs)</t>
  </si>
  <si>
    <t>x 250 grs</t>
  </si>
  <si>
    <t>Arroz arbóreo</t>
  </si>
  <si>
    <t>453 gr</t>
  </si>
  <si>
    <t>Arroz blanco común calidad premium</t>
  </si>
  <si>
    <t>libra</t>
  </si>
  <si>
    <t>Arroz botan "para sushi" la presentación es por 907 grs</t>
  </si>
  <si>
    <t>907 G</t>
  </si>
  <si>
    <t>Arroz basmatic</t>
  </si>
  <si>
    <t>Arroz jazmin</t>
  </si>
  <si>
    <t>Arroz parbolizado</t>
  </si>
  <si>
    <t>Kg.</t>
  </si>
  <si>
    <t>Arveja VERDE en paquete</t>
  </si>
  <si>
    <t>Atún en aceite x 160 grs</t>
  </si>
  <si>
    <t>lata</t>
  </si>
  <si>
    <t>Avena en hojuelas  (libra)</t>
  </si>
  <si>
    <t>lb</t>
  </si>
  <si>
    <t>Azúcar blanca común</t>
  </si>
  <si>
    <t>Kg</t>
  </si>
  <si>
    <t>Bebida gaseosa a base de cola</t>
  </si>
  <si>
    <t>1,75 lts</t>
  </si>
  <si>
    <t>Bebida gaseosa de sabores</t>
  </si>
  <si>
    <t>Café liofilizado X 170 GRS</t>
  </si>
  <si>
    <t>x frasco</t>
  </si>
  <si>
    <t>Cereal de hojuelas de maíz</t>
  </si>
  <si>
    <t>Chocolate de mesa (x 125 grs) pastilla</t>
  </si>
  <si>
    <t>x 125 grs</t>
  </si>
  <si>
    <t>Chocolate amargo al 70% de cacao</t>
  </si>
  <si>
    <t>Libra</t>
  </si>
  <si>
    <t>Cuchuco de trigo</t>
  </si>
  <si>
    <t>Esencia de vainilla negra</t>
  </si>
  <si>
    <t>Frasquito 70 mls</t>
  </si>
  <si>
    <t>Esencia de vainilla sin color</t>
  </si>
  <si>
    <t>Frijol cargamanto</t>
  </si>
  <si>
    <t>Frijol negro</t>
  </si>
  <si>
    <t>Galletas de soda x3 tc 300gr</t>
  </si>
  <si>
    <t>Paquete</t>
  </si>
  <si>
    <t>Garbanzo</t>
  </si>
  <si>
    <t>Gelatina neutra (sin sabor)</t>
  </si>
  <si>
    <t>Caja x 30 grs</t>
  </si>
  <si>
    <t>Grajeas</t>
  </si>
  <si>
    <t>Harina de maíz amarilla</t>
  </si>
  <si>
    <t>Harina de trigo</t>
  </si>
  <si>
    <t>Huevos de gallina AA</t>
  </si>
  <si>
    <t>panal x 12</t>
  </si>
  <si>
    <t>Jugos en cajita</t>
  </si>
  <si>
    <t>x 200 mls</t>
  </si>
  <si>
    <t>Jugo de naranja natural</t>
  </si>
  <si>
    <t>litro</t>
  </si>
  <si>
    <t>Maíz dulce X 340 g</t>
  </si>
  <si>
    <t>tarro</t>
  </si>
  <si>
    <t>Maíz trillado</t>
  </si>
  <si>
    <t>Maní tostado</t>
  </si>
  <si>
    <t>Mayonesa</t>
  </si>
  <si>
    <t>x 500 grs</t>
  </si>
  <si>
    <t>Miel pura de abeja (250cc)</t>
  </si>
  <si>
    <t>250cc</t>
  </si>
  <si>
    <t>miel de maple 355 GR</t>
  </si>
  <si>
    <t>botella</t>
  </si>
  <si>
    <t>miga de pan</t>
  </si>
  <si>
    <t>bebida achocolata en polvo a base de malta</t>
  </si>
  <si>
    <t>mini tostadas X 80GR</t>
  </si>
  <si>
    <t>Paquete x 80 grs</t>
  </si>
  <si>
    <t>Mostaza</t>
  </si>
  <si>
    <t>pan coctel</t>
  </si>
  <si>
    <t>x 20 uds</t>
  </si>
  <si>
    <t>pan hamburguesa</t>
  </si>
  <si>
    <t>x 8 uds</t>
  </si>
  <si>
    <t>pan perro</t>
  </si>
  <si>
    <t>x 12 uds</t>
  </si>
  <si>
    <t>pan tajado</t>
  </si>
  <si>
    <t>Uds. x 24</t>
  </si>
  <si>
    <t>Panela</t>
  </si>
  <si>
    <t>Pasta corta (fussilli)</t>
  </si>
  <si>
    <t>Paquete x 250 grs</t>
  </si>
  <si>
    <t>Pasta corta (penne)</t>
  </si>
  <si>
    <t>Pasta corta (conchas)</t>
  </si>
  <si>
    <t>pasta de tomate doy pack</t>
  </si>
  <si>
    <t>x 200 grs</t>
  </si>
  <si>
    <t>pasta de tomate</t>
  </si>
  <si>
    <t>Frasco x 1000 g</t>
  </si>
  <si>
    <t>pasta fetuchinni</t>
  </si>
  <si>
    <t>500 g</t>
  </si>
  <si>
    <t>pasta fideos de ARROZ TALLARIN</t>
  </si>
  <si>
    <t>200 grs</t>
  </si>
  <si>
    <t>pasta fideos DE FRIJOL</t>
  </si>
  <si>
    <t>160G</t>
  </si>
  <si>
    <t>Sal común</t>
  </si>
  <si>
    <t>Sal parrillera</t>
  </si>
  <si>
    <t>454 GR</t>
  </si>
  <si>
    <t>salsa de tomate</t>
  </si>
  <si>
    <t>x 1000 grs</t>
  </si>
  <si>
    <t>salsa inglesa 155 mls</t>
  </si>
  <si>
    <t>salsa negra x 155 mls</t>
  </si>
  <si>
    <t>salsa soya 1000ML</t>
  </si>
  <si>
    <t>salsa tabasco 155ML</t>
  </si>
  <si>
    <t>salvado de trigo  (libra)</t>
  </si>
  <si>
    <t>450G</t>
  </si>
  <si>
    <t>soda bebida x 2 lts</t>
  </si>
  <si>
    <t>botella x 2 lts</t>
  </si>
  <si>
    <t>tortillas de harina M</t>
  </si>
  <si>
    <t>12 UDS 360 G</t>
  </si>
  <si>
    <t>tortillas de harina XL</t>
  </si>
  <si>
    <t>580 GR 8 uds</t>
  </si>
  <si>
    <t>Tostadas</t>
  </si>
  <si>
    <t>Paquete 220 gr</t>
  </si>
  <si>
    <t>vinagre blanco 500 mls</t>
  </si>
  <si>
    <t>Vinagre blanco x 1000 mls</t>
  </si>
  <si>
    <t>Ajo en polvo (bolsa x 55g)</t>
  </si>
  <si>
    <t>bolsa x 55 g</t>
  </si>
  <si>
    <t>Comino molido</t>
  </si>
  <si>
    <t>Bolsa x 50 g</t>
  </si>
  <si>
    <t>eneldo seco</t>
  </si>
  <si>
    <t>x 10 grs</t>
  </si>
  <si>
    <t>clavos de olor</t>
  </si>
  <si>
    <t>x 10grs</t>
  </si>
  <si>
    <t>orégano seco</t>
  </si>
  <si>
    <t>paprika x 60 grs</t>
  </si>
  <si>
    <t>60 GR</t>
  </si>
  <si>
    <t>pimienta blanca</t>
  </si>
  <si>
    <t>Pimienta negra molida</t>
  </si>
  <si>
    <t>Bolsa x 10 g</t>
  </si>
  <si>
    <t>pimienta negra pepa</t>
  </si>
  <si>
    <t>x 153 grs</t>
  </si>
  <si>
    <t>pimienta roja</t>
  </si>
  <si>
    <t>sal de ajo</t>
  </si>
  <si>
    <t>Ajonjolí</t>
  </si>
  <si>
    <t>bolsa x 100 g</t>
  </si>
  <si>
    <t>ciruelas pasas sin pepa</t>
  </si>
  <si>
    <t>nueces de Brasil</t>
  </si>
  <si>
    <t>x 100 grs</t>
  </si>
  <si>
    <t>nuez moscada</t>
  </si>
  <si>
    <t>Pistachos</t>
  </si>
  <si>
    <t>30g</t>
  </si>
  <si>
    <t>uvas pasas</t>
  </si>
  <si>
    <t>acelga</t>
  </si>
  <si>
    <t>aguacate maduro</t>
  </si>
  <si>
    <t>ahuyama</t>
  </si>
  <si>
    <t>ají criollo</t>
  </si>
  <si>
    <t>PAQ 3 UDS</t>
  </si>
  <si>
    <t>ajo x ud</t>
  </si>
  <si>
    <t>unidad</t>
  </si>
  <si>
    <t>Albahaca en fresca</t>
  </si>
  <si>
    <t>manojo</t>
  </si>
  <si>
    <t>Alcachofa</t>
  </si>
  <si>
    <t>Apio en rama</t>
  </si>
  <si>
    <t>Arracacha</t>
  </si>
  <si>
    <t>kg</t>
  </si>
  <si>
    <t>arveja fresca</t>
  </si>
  <si>
    <t>Banano</t>
  </si>
  <si>
    <t>Kilo</t>
  </si>
  <si>
    <t>Berenjena</t>
  </si>
  <si>
    <t>Brocolí</t>
  </si>
  <si>
    <t>cebolla cabezona blanca</t>
  </si>
  <si>
    <t>Cebolla cabezona roja</t>
  </si>
  <si>
    <t>cebolla larga</t>
  </si>
  <si>
    <t>cebolla puerro</t>
  </si>
  <si>
    <t>Cebollín</t>
  </si>
  <si>
    <t>champiñon laminado</t>
  </si>
  <si>
    <t>champiñones enteros</t>
  </si>
  <si>
    <t>cilantro manojo</t>
  </si>
  <si>
    <t>coco entero</t>
  </si>
  <si>
    <t>Uds.</t>
  </si>
  <si>
    <t>Coliflor</t>
  </si>
  <si>
    <t>espárragos verdes naturales</t>
  </si>
  <si>
    <t>Espinaca</t>
  </si>
  <si>
    <t>Fresa</t>
  </si>
  <si>
    <t>frijol verde</t>
  </si>
  <si>
    <t>guanábana entera</t>
  </si>
  <si>
    <t>Guasca</t>
  </si>
  <si>
    <t>Guayaba Agria</t>
  </si>
  <si>
    <t>kilo</t>
  </si>
  <si>
    <t>Guayaba dulce</t>
  </si>
  <si>
    <t>Habichuela</t>
  </si>
  <si>
    <t>Hierbabuena</t>
  </si>
  <si>
    <t>hoja de congo paquete X 20</t>
  </si>
  <si>
    <t>Jengibre</t>
  </si>
  <si>
    <t>Kiwi</t>
  </si>
  <si>
    <t>laurel entero</t>
  </si>
  <si>
    <t>Lechuga crespa</t>
  </si>
  <si>
    <t>lechuga Batavia</t>
  </si>
  <si>
    <t>lechuga romana</t>
  </si>
  <si>
    <t>limón Tahití</t>
  </si>
  <si>
    <t>Limoncillo</t>
  </si>
  <si>
    <t>lulo (Kg.)</t>
  </si>
  <si>
    <t>Mandarina</t>
  </si>
  <si>
    <t>mango tommy maduro</t>
  </si>
  <si>
    <t>Manzana roja</t>
  </si>
  <si>
    <t>manzana verde</t>
  </si>
  <si>
    <t>Maracuyá</t>
  </si>
  <si>
    <t>mazorca tierna</t>
  </si>
  <si>
    <t>Melón</t>
  </si>
  <si>
    <t>Mora</t>
  </si>
  <si>
    <t>Naranja Tangelo</t>
  </si>
  <si>
    <t>naranja valencia</t>
  </si>
  <si>
    <t>orégano fresco</t>
  </si>
  <si>
    <t>papa criolla</t>
  </si>
  <si>
    <t>papa fina</t>
  </si>
  <si>
    <t>papa parda</t>
  </si>
  <si>
    <t>papa r 12</t>
  </si>
  <si>
    <t>Papaya</t>
  </si>
  <si>
    <t>pepino cohombro</t>
  </si>
  <si>
    <t>pepino PARA RELLENO</t>
  </si>
  <si>
    <t>Pera</t>
  </si>
  <si>
    <t>perejil liso</t>
  </si>
  <si>
    <t>Pimentón amarillo</t>
  </si>
  <si>
    <t>Pimentón rojo</t>
  </si>
  <si>
    <t>pimentón verde</t>
  </si>
  <si>
    <t>piña oro miel</t>
  </si>
  <si>
    <t>Pitahaya</t>
  </si>
  <si>
    <t>plátano maduro</t>
  </si>
  <si>
    <t>plátano verde</t>
  </si>
  <si>
    <t>rábanos morados</t>
  </si>
  <si>
    <t>raíces chinas</t>
  </si>
  <si>
    <t>repollo blanco</t>
  </si>
  <si>
    <t>repollo morado</t>
  </si>
  <si>
    <t>Romero</t>
  </si>
  <si>
    <t>Rugula</t>
  </si>
  <si>
    <t>Salami</t>
  </si>
  <si>
    <t>salchicha ranchera</t>
  </si>
  <si>
    <t>sandia baby</t>
  </si>
  <si>
    <t>tomate Cherry</t>
  </si>
  <si>
    <t>Tomate chonto maduro</t>
  </si>
  <si>
    <t>Tomate de árbol (Kg.)</t>
  </si>
  <si>
    <t>tomates milano</t>
  </si>
  <si>
    <t>Tomillo</t>
  </si>
  <si>
    <t>Uchuva</t>
  </si>
  <si>
    <t>uvas tipo chilenas verdes y moradas</t>
  </si>
  <si>
    <t>yuca</t>
  </si>
  <si>
    <t>zanahoria</t>
  </si>
  <si>
    <t>zuchinis amarillo</t>
  </si>
  <si>
    <t>zuchinis verde</t>
  </si>
  <si>
    <t>alga nori 30GR</t>
  </si>
  <si>
    <t>paquete</t>
  </si>
  <si>
    <t>aceite de sésamo X 207 ml</t>
  </si>
  <si>
    <t>Botella x207 ml</t>
  </si>
  <si>
    <t>crema de coco (tarro x 400)</t>
  </si>
  <si>
    <t>tarro x 400</t>
  </si>
  <si>
    <t>curry importado</t>
  </si>
  <si>
    <t>x 20 grs</t>
  </si>
  <si>
    <t>Panko</t>
  </si>
  <si>
    <t>pepinillos 500GR</t>
  </si>
  <si>
    <t>en frasco</t>
  </si>
  <si>
    <t>salsa ostra 255ML</t>
  </si>
  <si>
    <t>vinagre balsámico 180 ML</t>
  </si>
  <si>
    <t>vinagre de arroz 355 ML</t>
  </si>
  <si>
    <t>vinagre de vino 500ML</t>
  </si>
  <si>
    <t>trigo americano fino numero 1</t>
  </si>
  <si>
    <t>arroz basmatic</t>
  </si>
  <si>
    <t>907 g</t>
  </si>
  <si>
    <t>crema de leche refrigerada</t>
  </si>
  <si>
    <t>leche condensada doy back</t>
  </si>
  <si>
    <t>leche en polvo</t>
  </si>
  <si>
    <t>leche entera</t>
  </si>
  <si>
    <t>mantequilla de vaca</t>
  </si>
  <si>
    <t>queso azul</t>
  </si>
  <si>
    <t>cuña x 100 grs</t>
  </si>
  <si>
    <t>queso brie</t>
  </si>
  <si>
    <t>135 GR</t>
  </si>
  <si>
    <t>queso campesino</t>
  </si>
  <si>
    <t>250 GR</t>
  </si>
  <si>
    <t>queso crema 400GR</t>
  </si>
  <si>
    <t>queso cuajada</t>
  </si>
  <si>
    <t>queso doble crema</t>
  </si>
  <si>
    <t>queso enmental</t>
  </si>
  <si>
    <t>cuña x 180 grs</t>
  </si>
  <si>
    <t>queso gouda</t>
  </si>
  <si>
    <t>cuña x 200 grs</t>
  </si>
  <si>
    <t>queso gruyere</t>
  </si>
  <si>
    <t>queso holandés</t>
  </si>
  <si>
    <t>queso parmesano</t>
  </si>
  <si>
    <t>x 40 grs</t>
  </si>
  <si>
    <t>queso tilsit</t>
  </si>
  <si>
    <t>sour cream (tarro x 400 grs)</t>
  </si>
  <si>
    <t>tarro x 400 grs</t>
  </si>
  <si>
    <t>sour cream (tarro x 200 grs)</t>
  </si>
  <si>
    <t>tarro x 200 grs</t>
  </si>
  <si>
    <t>yogurt griego</t>
  </si>
  <si>
    <t>alitas de pollo grandes</t>
  </si>
  <si>
    <t>cabeza de pescado</t>
  </si>
  <si>
    <t>calamar en ANILLOS</t>
  </si>
  <si>
    <t>camarón tigre crudo</t>
  </si>
  <si>
    <t>carne barcino</t>
  </si>
  <si>
    <t>carne cadera de res (empacado al vacio)</t>
  </si>
  <si>
    <t>carne chunchullo</t>
  </si>
  <si>
    <t>carne cola de res</t>
  </si>
  <si>
    <t>carne corazón res</t>
  </si>
  <si>
    <t>carne costilla de cerdo</t>
  </si>
  <si>
    <t>carne costilla de res</t>
  </si>
  <si>
    <t>carne falda de res</t>
  </si>
  <si>
    <t>carne hígado de res</t>
  </si>
  <si>
    <t>carne lengua de res</t>
  </si>
  <si>
    <t>carne lomo de cerdo</t>
  </si>
  <si>
    <t>carne lomo de res (empacado al vacio)</t>
  </si>
  <si>
    <t>carne molida de pierna de res</t>
  </si>
  <si>
    <t>carne mondongo</t>
  </si>
  <si>
    <t>carne morcilla</t>
  </si>
  <si>
    <t>carne morrillo</t>
  </si>
  <si>
    <t>carne PERNIL entero de cerdo</t>
  </si>
  <si>
    <t>carne piel de tocino de pernil</t>
  </si>
  <si>
    <t>carne pierna de res</t>
  </si>
  <si>
    <t>carne punta de anca (empacado al vacio)</t>
  </si>
  <si>
    <t>carne sobre barriga delgada</t>
  </si>
  <si>
    <t>carne solomo de res (empacado al vacio)</t>
  </si>
  <si>
    <t>carne tocino panceta</t>
  </si>
  <si>
    <t>carre cerdo (costillar de cerdo)</t>
  </si>
  <si>
    <t>chorizo de cerdo</t>
  </si>
  <si>
    <t>libras</t>
  </si>
  <si>
    <t>chorizo de cerdo coctelero</t>
  </si>
  <si>
    <t>PAQ x 300 GR</t>
  </si>
  <si>
    <t>espinazo de cerdo carnoso</t>
  </si>
  <si>
    <t>gambas o langostinos U16</t>
  </si>
  <si>
    <t>453 GR</t>
  </si>
  <si>
    <t>hueso de res CARNUDO</t>
  </si>
  <si>
    <t>jamón de pavo</t>
  </si>
  <si>
    <t>x 225 grs</t>
  </si>
  <si>
    <t>jamón de pollo</t>
  </si>
  <si>
    <t>x 230 grs</t>
  </si>
  <si>
    <t>jamón serrano</t>
  </si>
  <si>
    <t>mejillones negros</t>
  </si>
  <si>
    <t>115 GR</t>
  </si>
  <si>
    <t>palmitos de cangrejo</t>
  </si>
  <si>
    <t>pechuga de pollo entera</t>
  </si>
  <si>
    <t>pescado atún entero</t>
  </si>
  <si>
    <t>425 grs</t>
  </si>
  <si>
    <t>pescado bagre</t>
  </si>
  <si>
    <t>pescado mojarra o tilapia</t>
  </si>
  <si>
    <t>pescado robalo (Kg.)</t>
  </si>
  <si>
    <t>pescado sierra</t>
  </si>
  <si>
    <t>pescado salmón</t>
  </si>
  <si>
    <t>KG</t>
  </si>
  <si>
    <t>Pierna de cerdo magra</t>
  </si>
  <si>
    <t>pierna pernil de pollo</t>
  </si>
  <si>
    <t>pollo entero</t>
  </si>
  <si>
    <t>tocineta ahumada</t>
  </si>
  <si>
    <t>x 150 grs</t>
  </si>
  <si>
    <t>acento X 10 grs</t>
  </si>
  <si>
    <t>bolsa</t>
  </si>
  <si>
    <t>Bicarbonato de soda</t>
  </si>
  <si>
    <t>color en polvo condimento</t>
  </si>
  <si>
    <t>humo liquido 165 ml</t>
  </si>
  <si>
    <t>Blanqueador</t>
  </si>
  <si>
    <t>Litros</t>
  </si>
  <si>
    <t>bolsas para la basura 65 x 80 cm</t>
  </si>
  <si>
    <t>6 Uds.</t>
  </si>
  <si>
    <t>Bolsas resellables para kilo (26,8 x27,3)</t>
  </si>
  <si>
    <t>caja x 20</t>
  </si>
  <si>
    <t>Bolsas resellables para libra (17,7 x 19,5)</t>
  </si>
  <si>
    <t>cucharas desechables (Uds.) x 100</t>
  </si>
  <si>
    <t>bolsa x 100 uds</t>
  </si>
  <si>
    <t>cucharitas desechables de torta</t>
  </si>
  <si>
    <t>cuchillos desechables</t>
  </si>
  <si>
    <t>desengrasante para cocina</t>
  </si>
  <si>
    <t>500 GR</t>
  </si>
  <si>
    <t>esponja de alambre</t>
  </si>
  <si>
    <t>esponja espuma y fibra</t>
  </si>
  <si>
    <t>Hiploclorito de sodio al 13,5%  (litros)</t>
  </si>
  <si>
    <t>jabón de loza en crema x 500 g</t>
  </si>
  <si>
    <t>jabón para maquina lavavajilla con abrillantador</t>
  </si>
  <si>
    <t>jabón liquido para manos x 1000</t>
  </si>
  <si>
    <t>papel absorvente (rollo)</t>
  </si>
  <si>
    <t>Rollo x 135 HOJAS</t>
  </si>
  <si>
    <t>papel aluminio</t>
  </si>
  <si>
    <t>rollo x 40 metros</t>
  </si>
  <si>
    <t>papel vinipel (cristaflex)</t>
  </si>
  <si>
    <t>rollo x 50 m</t>
  </si>
  <si>
    <t>Plato icopor plato fuerte (24 cms)</t>
  </si>
  <si>
    <t>paquete x 20</t>
  </si>
  <si>
    <t>plato en biodegradable (15 cms)</t>
  </si>
  <si>
    <t>plato en biodegradable (26 cms)</t>
  </si>
  <si>
    <t>servilletas de lujo x 40 uds</t>
  </si>
  <si>
    <t>tenedores desechables</t>
  </si>
  <si>
    <t>paquete x 100 uds</t>
  </si>
  <si>
    <t>x 500 mts</t>
  </si>
  <si>
    <t>papel Cristaflex</t>
  </si>
  <si>
    <t>bolsas resellables por 5 kl y por k</t>
  </si>
  <si>
    <t>x 50 uds</t>
  </si>
  <si>
    <t>Cubiertos de cristal Clen Touch (tenedor, cuchara, cuchillo)</t>
  </si>
  <si>
    <t>x 100 uds</t>
  </si>
  <si>
    <t>Moldes de Aluminio 8 0Z</t>
  </si>
  <si>
    <t>paquete x 12 uds</t>
  </si>
  <si>
    <t>Moldes de Aluminio 20 OZ</t>
  </si>
  <si>
    <t>Moldes de Aluminio 3.5 OZ REDONDO</t>
  </si>
  <si>
    <t>Cajas para alimentos biodegradables 19x 14 cm</t>
  </si>
  <si>
    <t>Cajas para alimentos biodegradables 17x12 cm</t>
  </si>
  <si>
    <t>Cajas para alimentos biodegradables 26 0z</t>
  </si>
  <si>
    <t>Cerveza</t>
  </si>
  <si>
    <t>UNIDAD 330 ML</t>
  </si>
  <si>
    <t>TOTALES</t>
  </si>
  <si>
    <t xml:space="preserve">_____________________________________                                          </t>
  </si>
  <si>
    <t>FIRMA DEL PROPONENTE</t>
  </si>
  <si>
    <t>NOMBRE DEL PROPONENTE</t>
  </si>
  <si>
    <t>Coco deshidratado</t>
  </si>
  <si>
    <t>Ajonjoli</t>
  </si>
  <si>
    <t>polvo para hornear</t>
  </si>
  <si>
    <t>piña en almibar</t>
  </si>
  <si>
    <t>margarina para hojaldre multipropositos bloque * 5 libras</t>
  </si>
  <si>
    <t>margarina industrial caja * 30 libras (con alto contenido graso 80%) - calidda extra</t>
  </si>
  <si>
    <t>levadura seca tarro</t>
  </si>
  <si>
    <t>levadura fresca</t>
  </si>
  <si>
    <t>harina de trigo x 100 libras</t>
  </si>
  <si>
    <t>glucosa frasco  x 700 gr</t>
  </si>
  <si>
    <t>glicerina frasco x 626 grs</t>
  </si>
  <si>
    <t>gelatina sin sabor</t>
  </si>
  <si>
    <t>fecula de maiz</t>
  </si>
  <si>
    <t>escencias sabores - Vanilla y mantequilla</t>
  </si>
  <si>
    <t>Colorante liquidos en goteros</t>
  </si>
  <si>
    <t>Mezcla de almidón de maíz, almidón de yuca, azúcar y sal</t>
  </si>
  <si>
    <t>Fruta cristalizada</t>
  </si>
  <si>
    <t>brevas en almibar</t>
  </si>
  <si>
    <t>bocadillo de guayaba</t>
  </si>
  <si>
    <t>azucar corriente</t>
  </si>
  <si>
    <t>arequipe para relleno x 1000 gr</t>
  </si>
  <si>
    <t>almidon de yuca extra</t>
  </si>
  <si>
    <t>servilletas x 200 unidades</t>
  </si>
  <si>
    <t>Plato icopor torta (12 cms)</t>
  </si>
  <si>
    <t>papel PARAFINADO</t>
  </si>
  <si>
    <t>Polvo chantilly</t>
  </si>
  <si>
    <t>Glucosa</t>
  </si>
  <si>
    <t>jamón de cerdo ahumado</t>
  </si>
  <si>
    <t>queso prensado costeño</t>
  </si>
  <si>
    <t>queso mozarella entero</t>
  </si>
  <si>
    <t>leche en polvo bolsa</t>
  </si>
  <si>
    <t>crema de leche refrigerada mas de 30% de grasa</t>
  </si>
  <si>
    <t>nueces del brasil</t>
  </si>
  <si>
    <t>Almendras enteras</t>
  </si>
  <si>
    <t>Canela en polvo</t>
  </si>
  <si>
    <t>Margarina (Su contenido graso de mínimo un 76%)</t>
  </si>
  <si>
    <t>Harina integral</t>
  </si>
  <si>
    <t>Duraznos en almíbar</t>
  </si>
  <si>
    <t>Cocoa en polvo sin azúcar</t>
  </si>
  <si>
    <t>Cobertura de chocolate oscura</t>
  </si>
  <si>
    <t>Cobertura de chocolate blanco</t>
  </si>
  <si>
    <t>Chantilly en polvo</t>
  </si>
  <si>
    <t>Cerezas Marrasquino</t>
  </si>
  <si>
    <t>Mermelada de guayaba</t>
  </si>
  <si>
    <t>Azúcar refinada</t>
  </si>
  <si>
    <t>Arequipe para untar</t>
  </si>
  <si>
    <t>Aceite de SOYA</t>
  </si>
  <si>
    <t>VALOR UNITARIO (IVA INCLUIDO)</t>
  </si>
  <si>
    <t>% de IPC anual según DANE</t>
  </si>
  <si>
    <t>PRECIOS 2026</t>
  </si>
  <si>
    <t>DESCRIPCION DETALLADA</t>
  </si>
  <si>
    <t>Café en grano tostado especial, tostión media, sin defectos, atributos en taza (lavado, honey , natural)</t>
  </si>
  <si>
    <t>tostión media, sin defectos, atributos en taza (lavado, honey , natural)</t>
  </si>
  <si>
    <t>Café molido, especial, tostión media, sin defectos, atributos en taza (lavado, honey , natural)</t>
  </si>
  <si>
    <t xml:space="preserve"> tostión media, sin defectos, atributos en taza (lavado, honey , natural)</t>
  </si>
  <si>
    <t>panela en polvo</t>
  </si>
  <si>
    <t>Syrup de chocolate tipo americano</t>
  </si>
  <si>
    <t>x1360 grs</t>
  </si>
  <si>
    <t>x 623 g</t>
  </si>
  <si>
    <t>anis estrellado</t>
  </si>
  <si>
    <t>bolsa x 10 grs</t>
  </si>
  <si>
    <t>canela en polvo</t>
  </si>
  <si>
    <t>leche deslactosada larga vida</t>
  </si>
  <si>
    <t>leche larga vida entera</t>
  </si>
  <si>
    <t>52151500 </t>
  </si>
  <si>
    <t>vasos desechables transparentes 7 oz / 50 (und)</t>
  </si>
  <si>
    <t>PAQUETE</t>
  </si>
  <si>
    <t> 52151500</t>
  </si>
  <si>
    <t>vasos desechables transparentes 9-8 oz / 50 (und)</t>
  </si>
  <si>
    <t>Jabón líquido para platos</t>
  </si>
  <si>
    <t>x litro</t>
  </si>
  <si>
    <t> 47131800</t>
  </si>
  <si>
    <t>Cafiza limpiador máquinas de café</t>
  </si>
  <si>
    <t>tarro x 125 grs</t>
  </si>
  <si>
    <t>agua tónica x 4 und 207ml fr</t>
  </si>
  <si>
    <t>botella 4 UDS</t>
  </si>
  <si>
    <t>aguardiente</t>
  </si>
  <si>
    <t>botella x 375 ml</t>
  </si>
  <si>
    <t>botella x 750 ml</t>
  </si>
  <si>
    <t>amareto</t>
  </si>
  <si>
    <t>botella x 750 mls</t>
  </si>
  <si>
    <t>brandy</t>
  </si>
  <si>
    <t>x 375 ml</t>
  </si>
  <si>
    <t>cerveza nacional e importadas tipo lager y ale, entre doradas, rojas y rubias</t>
  </si>
  <si>
    <t xml:space="preserve"> tipo lager y ale, entre doradas, rojas y rubias</t>
  </si>
  <si>
    <t>crema de whisky</t>
  </si>
  <si>
    <t>Ginebra</t>
  </si>
  <si>
    <t>granadina 33gr</t>
  </si>
  <si>
    <t>33 mls</t>
  </si>
  <si>
    <t>ron blanco nacional</t>
  </si>
  <si>
    <t>ron nacional dorado</t>
  </si>
  <si>
    <t>tequila 100% agave, blanco, añejo, y extra añejo</t>
  </si>
  <si>
    <t>triple sec</t>
  </si>
  <si>
    <t>botella x 700 mls</t>
  </si>
  <si>
    <t>vino blanco caja</t>
  </si>
  <si>
    <t>L</t>
  </si>
  <si>
    <t>vino blancos argentinos, chardonay</t>
  </si>
  <si>
    <t>vino dulce botella * 750</t>
  </si>
  <si>
    <t>vino espumoso cepa lambrusco</t>
  </si>
  <si>
    <t>vino rosado cepa lambrusco</t>
  </si>
  <si>
    <t>Vino tinto chileno cavernet sauvignon</t>
  </si>
  <si>
    <t>vino tinto caja</t>
  </si>
  <si>
    <t>vino espumoso de uva</t>
  </si>
  <si>
    <t>vodka de triple destilación, importado.</t>
  </si>
  <si>
    <t>whisky tipo bourbon, scoth, tenesse, o irish.</t>
  </si>
  <si>
    <t>Bulto x 50 Kilos</t>
  </si>
  <si>
    <t>KIlo</t>
  </si>
  <si>
    <t>Frasco x 250 gramos</t>
  </si>
  <si>
    <t>x 80 gramos</t>
  </si>
  <si>
    <t>x 230 gramos</t>
  </si>
  <si>
    <t>Gotero x 80 cms</t>
  </si>
  <si>
    <t>Tarro  x 820 gramos</t>
  </si>
  <si>
    <t>x 70 mls</t>
  </si>
  <si>
    <t>Frasco x 626 mls</t>
  </si>
  <si>
    <t>x 500 gramos</t>
  </si>
  <si>
    <t>x 700 gramos</t>
  </si>
  <si>
    <t>Panal x 30 unidades</t>
  </si>
  <si>
    <t>x 400 gramos</t>
  </si>
  <si>
    <t>x 250 gramos</t>
  </si>
  <si>
    <t>Caja x 30 libras</t>
  </si>
  <si>
    <t>Barra Vitina x 2,5 kilos</t>
  </si>
  <si>
    <t>Rollo x 30 m</t>
  </si>
  <si>
    <t>Sachet x 20 gramos</t>
  </si>
  <si>
    <t>Azucar pulverizada X LIBRA</t>
  </si>
  <si>
    <t>azucar pulverizada X KILO</t>
  </si>
  <si>
    <t>uvas pasas X LIBRA</t>
  </si>
  <si>
    <t>uvas pasas X KILO</t>
  </si>
  <si>
    <t>VALOR UNITARIO TECHO 2026 (IVA incluido)</t>
  </si>
  <si>
    <t>https://www.dane.gov.co/files/operaciones/IPC/dic2025/cp-IPC-dic2025.pdf</t>
  </si>
  <si>
    <t>SERVICIO NACIONAL DE APRENDIZAJE
CENTRO DE COMERCIO Y SERVICIOS</t>
  </si>
  <si>
    <t>OFERENTE 1</t>
  </si>
  <si>
    <t>VALOR UNITARIO TOTAL</t>
  </si>
  <si>
    <t>DIFERENCIA TECHO</t>
  </si>
  <si>
    <t>% TECHO</t>
  </si>
  <si>
    <t>OFERENTE 2</t>
  </si>
  <si>
    <t>OFERENTE 3</t>
  </si>
  <si>
    <t>CORPORACION PARA EL DESARROLLO SOCIAL Y BIENESTAR DEL SER HUMANO - MONTERIA</t>
  </si>
  <si>
    <t>CORPODESCAL</t>
  </si>
  <si>
    <t>LOTE 1:CUMPLE</t>
  </si>
  <si>
    <t>MARIA FRANCIA</t>
  </si>
  <si>
    <t>POSICION 1: UNICO</t>
  </si>
  <si>
    <t>PRESUPUESTO POR LOTE</t>
  </si>
  <si>
    <t>LOTE 1
GASTRONOMIA</t>
  </si>
  <si>
    <t>LOTE 2
PANADERIA</t>
  </si>
  <si>
    <t>LOTE 3 
BARISMO</t>
  </si>
  <si>
    <t>TOTAL</t>
  </si>
  <si>
    <t>RECHAZADO</t>
  </si>
  <si>
    <t>LOTE 2:CUMPLE</t>
  </si>
  <si>
    <t xml:space="preserve"> RECHAZADO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</si>
</sst>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(&quot;C$&quot;* #,##0.00_);_(&quot;C$&quot;* \(#,##0.00\);_(&quot;C$&quot;* &quot;-&quot;??_);_(@_)"/>
    <numFmt numFmtId="166" formatCode="0.0%"/>
    <numFmt numFmtId="167" formatCode="_-&quot;$&quot;\ * #,##0.0_-;\-&quot;$&quot;\ * #,##0.0_-;_-&quot;$&quot;\ * &quot;-&quot;??_-;_-@_-"/>
    <numFmt numFmtId="168" formatCode="_-[$$-240A]\ * #,##0.00_-;\-[$$-240A]\ * #,##0.00_-;_-[$$-240A]\ * &quot;-&quot;??_-;_-@_-"/>
  </numFmts>
  <fonts count="24" x14ac:knownFonts="1">
    <font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i/>
      <sz val="11"/>
      <name val="Arial"/>
      <family val="2"/>
    </font>
    <font>
      <u/>
      <sz val="11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11"/>
      <name val="Calibri"/>
      <family val="2"/>
      <scheme val="minor"/>
    </font>
    <font>
      <sz val="10"/>
      <color theme="1"/>
      <name val="Calibri"/>
      <family val="2"/>
    </font>
    <font>
      <sz val="11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8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u/>
      <sz val="10"/>
      <color theme="10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sz val="11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20" fillId="0" borderId="0" applyNumberFormat="0" applyFill="0" applyBorder="0" applyAlignment="0" applyProtection="0"/>
  </cellStyleXfs>
  <cellXfs count="175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6" fillId="4" borderId="1" xfId="1" applyNumberFormat="1" applyFont="1" applyFill="1" applyBorder="1" applyAlignment="1">
      <alignment horizontal="center" vertical="center" wrapText="1"/>
    </xf>
    <xf numFmtId="0" fontId="6" fillId="0" borderId="1" xfId="3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164" fontId="2" fillId="0" borderId="6" xfId="0" applyNumberFormat="1" applyFont="1" applyBorder="1" applyAlignment="1">
      <alignment vertical="center" wrapText="1"/>
    </xf>
    <xf numFmtId="164" fontId="2" fillId="0" borderId="0" xfId="0" applyNumberFormat="1" applyFont="1" applyAlignment="1">
      <alignment horizontal="center" vertical="center" wrapText="1"/>
    </xf>
    <xf numFmtId="166" fontId="2" fillId="0" borderId="0" xfId="2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9" fillId="0" borderId="0" xfId="0" applyFont="1" applyAlignment="1">
      <alignment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4" fontId="1" fillId="0" borderId="0" xfId="0" applyNumberFormat="1" applyFont="1" applyAlignment="1">
      <alignment horizontal="center" vertical="center"/>
    </xf>
    <xf numFmtId="164" fontId="5" fillId="0" borderId="7" xfId="2" applyNumberFormat="1" applyFont="1" applyFill="1" applyBorder="1" applyAlignment="1">
      <alignment horizontal="center" vertical="center" wrapText="1"/>
    </xf>
    <xf numFmtId="164" fontId="5" fillId="0" borderId="0" xfId="2" applyNumberFormat="1" applyFont="1" applyFill="1" applyBorder="1" applyAlignment="1">
      <alignment horizontal="center" vertical="center" wrapText="1"/>
    </xf>
    <xf numFmtId="164" fontId="1" fillId="0" borderId="0" xfId="2" applyNumberFormat="1" applyFont="1" applyFill="1" applyBorder="1" applyAlignment="1">
      <alignment horizontal="center" vertical="center" wrapText="1"/>
    </xf>
    <xf numFmtId="164" fontId="1" fillId="0" borderId="0" xfId="2" applyNumberFormat="1" applyFont="1" applyBorder="1" applyAlignment="1">
      <alignment horizontal="center" vertical="center"/>
    </xf>
    <xf numFmtId="9" fontId="1" fillId="0" borderId="0" xfId="2" applyFont="1" applyFill="1" applyBorder="1" applyAlignment="1">
      <alignment vertical="center"/>
    </xf>
    <xf numFmtId="164" fontId="1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vertical="center"/>
    </xf>
    <xf numFmtId="164" fontId="13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wrapText="1"/>
    </xf>
    <xf numFmtId="0" fontId="1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4" fontId="1" fillId="0" borderId="1" xfId="2" applyNumberFormat="1" applyFont="1" applyFill="1" applyBorder="1" applyAlignment="1">
      <alignment horizontal="center" vertical="center" wrapText="1"/>
    </xf>
    <xf numFmtId="164" fontId="1" fillId="0" borderId="0" xfId="2" applyNumberFormat="1" applyFont="1" applyFill="1" applyBorder="1" applyAlignment="1">
      <alignment vertical="center"/>
    </xf>
    <xf numFmtId="164" fontId="18" fillId="0" borderId="1" xfId="0" applyNumberFormat="1" applyFont="1" applyBorder="1" applyAlignment="1">
      <alignment vertical="center"/>
    </xf>
    <xf numFmtId="164" fontId="18" fillId="0" borderId="1" xfId="2" applyNumberFormat="1" applyFont="1" applyFill="1" applyBorder="1" applyAlignment="1">
      <alignment vertical="center"/>
    </xf>
    <xf numFmtId="164" fontId="2" fillId="0" borderId="1" xfId="2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5" borderId="0" xfId="0" applyNumberFormat="1" applyFont="1" applyFill="1" applyAlignment="1">
      <alignment vertical="center"/>
    </xf>
    <xf numFmtId="167" fontId="2" fillId="3" borderId="5" xfId="0" applyNumberFormat="1" applyFont="1" applyFill="1" applyBorder="1" applyAlignment="1">
      <alignment horizontal="center" vertical="center" wrapText="1"/>
    </xf>
    <xf numFmtId="167" fontId="2" fillId="3" borderId="6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left" vertical="center" wrapText="1"/>
    </xf>
    <xf numFmtId="0" fontId="6" fillId="4" borderId="9" xfId="0" applyFont="1" applyFill="1" applyBorder="1" applyAlignment="1">
      <alignment horizontal="center" vertical="top" wrapText="1"/>
    </xf>
    <xf numFmtId="167" fontId="6" fillId="4" borderId="1" xfId="0" applyNumberFormat="1" applyFont="1" applyFill="1" applyBorder="1" applyAlignment="1">
      <alignment horizontal="right" vertical="center" wrapText="1"/>
    </xf>
    <xf numFmtId="167" fontId="6" fillId="4" borderId="1" xfId="2" applyNumberFormat="1" applyFont="1" applyFill="1" applyBorder="1" applyAlignment="1">
      <alignment horizontal="center" vertical="center" wrapText="1"/>
    </xf>
    <xf numFmtId="167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167" fontId="2" fillId="0" borderId="1" xfId="0" applyNumberFormat="1" applyFont="1" applyBorder="1" applyAlignment="1">
      <alignment vertical="center"/>
    </xf>
    <xf numFmtId="164" fontId="2" fillId="5" borderId="1" xfId="0" applyNumberFormat="1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167" fontId="5" fillId="0" borderId="0" xfId="0" applyNumberFormat="1" applyFont="1" applyAlignment="1">
      <alignment vertical="center"/>
    </xf>
    <xf numFmtId="167" fontId="5" fillId="0" borderId="0" xfId="2" applyNumberFormat="1" applyFont="1" applyFill="1" applyBorder="1" applyAlignment="1">
      <alignment horizontal="center" vertical="center"/>
    </xf>
    <xf numFmtId="0" fontId="5" fillId="0" borderId="1" xfId="4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/>
    <xf numFmtId="10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168" fontId="4" fillId="0" borderId="0" xfId="1" applyNumberFormat="1" applyFont="1" applyAlignment="1">
      <alignment horizontal="center" vertical="center" wrapText="1"/>
    </xf>
    <xf numFmtId="168" fontId="4" fillId="0" borderId="0" xfId="0" applyNumberFormat="1" applyFont="1" applyAlignment="1">
      <alignment horizontal="center" vertical="center" wrapText="1"/>
    </xf>
    <xf numFmtId="168" fontId="5" fillId="0" borderId="0" xfId="0" applyNumberFormat="1" applyFont="1" applyAlignment="1">
      <alignment horizontal="center" vertical="center"/>
    </xf>
    <xf numFmtId="9" fontId="4" fillId="0" borderId="0" xfId="2" applyFont="1" applyAlignment="1">
      <alignment horizontal="center" vertical="center" wrapText="1"/>
    </xf>
    <xf numFmtId="168" fontId="21" fillId="9" borderId="0" xfId="1" applyNumberFormat="1" applyFont="1" applyFill="1" applyAlignment="1">
      <alignment horizontal="center" vertical="center" wrapText="1"/>
    </xf>
    <xf numFmtId="168" fontId="21" fillId="9" borderId="0" xfId="0" applyNumberFormat="1" applyFont="1" applyFill="1" applyAlignment="1">
      <alignment horizontal="center" vertical="center" wrapText="1"/>
    </xf>
    <xf numFmtId="9" fontId="21" fillId="9" borderId="0" xfId="2" applyFont="1" applyFill="1" applyAlignment="1">
      <alignment horizontal="center" vertical="center" wrapText="1"/>
    </xf>
    <xf numFmtId="9" fontId="22" fillId="0" borderId="0" xfId="2" applyFont="1" applyAlignment="1">
      <alignment horizontal="center" vertical="center" wrapText="1"/>
    </xf>
    <xf numFmtId="9" fontId="5" fillId="0" borderId="0" xfId="2" applyFont="1" applyAlignment="1">
      <alignment horizontal="center" vertical="center"/>
    </xf>
    <xf numFmtId="168" fontId="5" fillId="0" borderId="0" xfId="1" applyNumberFormat="1" applyFont="1" applyAlignment="1">
      <alignment horizontal="center" vertical="center"/>
    </xf>
    <xf numFmtId="9" fontId="23" fillId="0" borderId="0" xfId="2" applyFont="1" applyAlignment="1">
      <alignment horizontal="center" vertical="center"/>
    </xf>
    <xf numFmtId="44" fontId="4" fillId="0" borderId="0" xfId="0" applyNumberFormat="1" applyFont="1" applyAlignment="1">
      <alignment horizontal="center" vertical="center" wrapText="1"/>
    </xf>
    <xf numFmtId="44" fontId="1" fillId="0" borderId="0" xfId="0" applyNumberFormat="1" applyFont="1" applyAlignment="1">
      <alignment vertical="center"/>
    </xf>
    <xf numFmtId="168" fontId="5" fillId="0" borderId="0" xfId="1" applyNumberFormat="1" applyFont="1" applyAlignment="1">
      <alignment vertical="center"/>
    </xf>
    <xf numFmtId="168" fontId="5" fillId="0" borderId="0" xfId="1" applyNumberFormat="1" applyFont="1" applyFill="1" applyAlignment="1">
      <alignment horizontal="center" vertical="center"/>
    </xf>
    <xf numFmtId="168" fontId="4" fillId="10" borderId="0" xfId="0" applyNumberFormat="1" applyFont="1" applyFill="1" applyAlignment="1">
      <alignment horizontal="center" vertical="center" wrapText="1"/>
    </xf>
    <xf numFmtId="168" fontId="4" fillId="0" borderId="0" xfId="0" applyNumberFormat="1" applyFont="1" applyAlignment="1">
      <alignment vertical="center"/>
    </xf>
    <xf numFmtId="168" fontId="2" fillId="0" borderId="0" xfId="0" applyNumberFormat="1" applyFont="1"/>
    <xf numFmtId="0" fontId="2" fillId="0" borderId="0" xfId="0" applyFont="1"/>
    <xf numFmtId="0" fontId="4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wrapText="1"/>
    </xf>
    <xf numFmtId="6" fontId="0" fillId="0" borderId="1" xfId="0" applyNumberFormat="1" applyBorder="1"/>
    <xf numFmtId="0" fontId="4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168" fontId="0" fillId="0" borderId="1" xfId="0" applyNumberFormat="1" applyBorder="1" applyAlignment="1">
      <alignment horizontal="center"/>
    </xf>
    <xf numFmtId="0" fontId="4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21" fillId="9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13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4" fillId="8" borderId="13" xfId="0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4" fontId="2" fillId="3" borderId="9" xfId="2" applyNumberFormat="1" applyFont="1" applyFill="1" applyBorder="1" applyAlignment="1">
      <alignment horizontal="center" vertical="center" wrapText="1"/>
    </xf>
    <xf numFmtId="0" fontId="20" fillId="0" borderId="1" xfId="5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164" fontId="2" fillId="5" borderId="1" xfId="2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164" fontId="17" fillId="3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164" fontId="17" fillId="3" borderId="1" xfId="2" applyNumberFormat="1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167" fontId="2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167" fontId="2" fillId="3" borderId="5" xfId="0" applyNumberFormat="1" applyFont="1" applyFill="1" applyBorder="1" applyAlignment="1">
      <alignment horizontal="center" vertical="center" wrapText="1"/>
    </xf>
    <xf numFmtId="167" fontId="2" fillId="3" borderId="6" xfId="0" applyNumberFormat="1" applyFont="1" applyFill="1" applyBorder="1" applyAlignment="1">
      <alignment horizontal="center" vertical="center" wrapText="1"/>
    </xf>
    <xf numFmtId="0" fontId="22" fillId="3" borderId="10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0" fontId="22" fillId="3" borderId="14" xfId="0" applyFont="1" applyFill="1" applyBorder="1" applyAlignment="1">
      <alignment horizontal="center" vertical="center"/>
    </xf>
    <xf numFmtId="0" fontId="22" fillId="3" borderId="2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</cellXfs>
  <cellStyles count="6">
    <cellStyle name="Hipervínculo" xfId="5" builtinId="8"/>
    <cellStyle name="Moneda" xfId="1" builtinId="4"/>
    <cellStyle name="Normal" xfId="0" builtinId="0"/>
    <cellStyle name="Normal 2" xfId="4" xr:uid="{474AC2A9-8205-4136-ACBC-DEB6835014AA}"/>
    <cellStyle name="Normal 6" xfId="3" xr:uid="{0FBD9B57-ADAA-4FEC-8DA8-E68D80249519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0</xdr:rowOff>
    </xdr:from>
    <xdr:to>
      <xdr:col>2</xdr:col>
      <xdr:colOff>38100</xdr:colOff>
      <xdr:row>4</xdr:row>
      <xdr:rowOff>20637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A31465B-0A7B-42B1-A691-28A0BDF03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0"/>
          <a:ext cx="709612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104775</xdr:colOff>
      <xdr:row>0</xdr:row>
      <xdr:rowOff>0</xdr:rowOff>
    </xdr:from>
    <xdr:ext cx="0" cy="1114425"/>
    <xdr:pic>
      <xdr:nvPicPr>
        <xdr:cNvPr id="2" name="1 Imagen">
          <a:extLst>
            <a:ext uri="{FF2B5EF4-FFF2-40B4-BE49-F238E27FC236}">
              <a16:creationId xmlns:a16="http://schemas.microsoft.com/office/drawing/2014/main" id="{E795F10F-A23A-47EF-863D-0F0D013EA7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0"/>
          <a:ext cx="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257175</xdr:colOff>
      <xdr:row>0</xdr:row>
      <xdr:rowOff>0</xdr:rowOff>
    </xdr:from>
    <xdr:ext cx="709612" cy="695325"/>
    <xdr:pic>
      <xdr:nvPicPr>
        <xdr:cNvPr id="3" name="Imagen 1">
          <a:extLst>
            <a:ext uri="{FF2B5EF4-FFF2-40B4-BE49-F238E27FC236}">
              <a16:creationId xmlns:a16="http://schemas.microsoft.com/office/drawing/2014/main" id="{3DA3A564-5FFA-4BDF-B44C-9449FF9B4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0"/>
          <a:ext cx="709612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0</xdr:rowOff>
    </xdr:from>
    <xdr:to>
      <xdr:col>0</xdr:col>
      <xdr:colOff>104775</xdr:colOff>
      <xdr:row>5</xdr:row>
      <xdr:rowOff>366713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D705B94B-CB77-42A0-B3D5-BDDDB185D5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0"/>
          <a:ext cx="0" cy="11168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257175</xdr:colOff>
      <xdr:row>0</xdr:row>
      <xdr:rowOff>0</xdr:rowOff>
    </xdr:from>
    <xdr:to>
      <xdr:col>2</xdr:col>
      <xdr:colOff>200025</xdr:colOff>
      <xdr:row>2</xdr:row>
      <xdr:rowOff>200025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23ABC436-9D2D-40B3-8E08-D05980CC92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" y="0"/>
          <a:ext cx="7048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dane.gov.co/files/operaciones/IPC/dic2025/cp-IPC-dic2025.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dane.gov.co/files/operaciones/IPC/dic2025/cp-IPC-dic2025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dane.gov.co/files/operaciones/IPC/dic2025/cp-IPC-dic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5B42E-EDFB-4FA8-8BDE-7A36ED56A574}">
  <dimension ref="A1:HF632"/>
  <sheetViews>
    <sheetView tabSelected="1" topLeftCell="B1" zoomScale="80" zoomScaleNormal="80" zoomScaleSheetLayoutView="70" workbookViewId="0">
      <selection activeCell="O5" sqref="O5:Q5"/>
    </sheetView>
  </sheetViews>
  <sheetFormatPr baseColWidth="10" defaultColWidth="14" defaultRowHeight="12.5" x14ac:dyDescent="0.25"/>
  <cols>
    <col min="1" max="1" width="6.81640625" style="1" customWidth="1"/>
    <col min="2" max="2" width="13.81640625" style="1" customWidth="1"/>
    <col min="3" max="3" width="39.81640625" style="28" customWidth="1"/>
    <col min="4" max="4" width="16.453125" style="29" bestFit="1" customWidth="1"/>
    <col min="5" max="6" width="14.453125" style="27" hidden="1" customWidth="1"/>
    <col min="7" max="7" width="17.453125" style="33" hidden="1" customWidth="1"/>
    <col min="8" max="8" width="32.6328125" style="1" hidden="1" customWidth="1"/>
    <col min="9" max="9" width="21.36328125" style="1" hidden="1" customWidth="1"/>
    <col min="10" max="10" width="13.453125" style="1" hidden="1" customWidth="1"/>
    <col min="11" max="11" width="20.453125" style="1" customWidth="1"/>
    <col min="12" max="12" width="12.453125" style="1" customWidth="1"/>
    <col min="13" max="13" width="14.36328125" style="1" customWidth="1"/>
    <col min="14" max="14" width="9.36328125" style="1" customWidth="1"/>
    <col min="15" max="15" width="16" style="1" customWidth="1"/>
    <col min="16" max="16" width="13.81640625" style="1" customWidth="1"/>
    <col min="17" max="17" width="9.36328125" style="1" customWidth="1"/>
    <col min="18" max="18" width="16.36328125" style="1" customWidth="1"/>
    <col min="19" max="19" width="13.26953125" style="1" customWidth="1"/>
    <col min="20" max="210" width="9.1796875" style="1" customWidth="1"/>
    <col min="211" max="211" width="3.6328125" style="1" customWidth="1"/>
    <col min="212" max="212" width="4.1796875" style="1" customWidth="1"/>
    <col min="213" max="213" width="5.453125" style="1" customWidth="1"/>
    <col min="214" max="16384" width="14" style="1"/>
  </cols>
  <sheetData>
    <row r="1" spans="1:214" ht="12.75" customHeight="1" x14ac:dyDescent="0.25">
      <c r="A1" s="126"/>
      <c r="B1" s="126"/>
      <c r="C1" s="127" t="s">
        <v>543</v>
      </c>
      <c r="D1" s="128"/>
      <c r="E1" s="128"/>
      <c r="F1" s="128"/>
      <c r="G1" s="128"/>
      <c r="H1" s="136" t="s">
        <v>542</v>
      </c>
      <c r="R1" s="114" t="s">
        <v>554</v>
      </c>
      <c r="S1" s="114"/>
      <c r="T1" s="114"/>
    </row>
    <row r="2" spans="1:214" x14ac:dyDescent="0.25">
      <c r="A2" s="126"/>
      <c r="B2" s="126"/>
      <c r="C2" s="127"/>
      <c r="D2" s="128"/>
      <c r="E2" s="128"/>
      <c r="F2" s="128"/>
      <c r="G2" s="128"/>
      <c r="H2" s="137"/>
      <c r="R2" s="114"/>
      <c r="S2" s="114"/>
      <c r="T2" s="114"/>
    </row>
    <row r="3" spans="1:214" x14ac:dyDescent="0.25">
      <c r="A3" s="126"/>
      <c r="B3" s="126"/>
      <c r="C3" s="127"/>
      <c r="D3" s="128"/>
      <c r="E3" s="128"/>
      <c r="F3" s="128"/>
      <c r="G3" s="128"/>
      <c r="H3" s="137"/>
      <c r="R3" s="114"/>
      <c r="S3" s="114"/>
      <c r="T3" s="114"/>
    </row>
    <row r="4" spans="1:214" ht="13" x14ac:dyDescent="0.25">
      <c r="A4" s="126"/>
      <c r="B4" s="126"/>
      <c r="C4" s="127"/>
      <c r="D4" s="128"/>
      <c r="E4" s="128"/>
      <c r="F4" s="128"/>
      <c r="G4" s="128"/>
      <c r="H4" s="137"/>
      <c r="L4" s="113" t="s">
        <v>560</v>
      </c>
      <c r="M4" s="113"/>
      <c r="N4" s="113"/>
      <c r="O4" s="113" t="s">
        <v>560</v>
      </c>
      <c r="P4" s="113"/>
      <c r="Q4" s="113"/>
      <c r="R4" s="114" t="s">
        <v>552</v>
      </c>
      <c r="S4" s="114"/>
      <c r="T4" s="114"/>
    </row>
    <row r="5" spans="1:214" ht="13" x14ac:dyDescent="0.25">
      <c r="A5" s="126"/>
      <c r="B5" s="126"/>
      <c r="C5" s="129"/>
      <c r="D5" s="130"/>
      <c r="E5" s="130"/>
      <c r="F5" s="130"/>
      <c r="G5" s="130"/>
      <c r="H5" s="137"/>
      <c r="I5" s="140" t="s">
        <v>463</v>
      </c>
      <c r="J5" s="140"/>
      <c r="K5" s="140"/>
      <c r="L5" s="106" t="s">
        <v>544</v>
      </c>
      <c r="M5" s="106"/>
      <c r="N5" s="106"/>
      <c r="O5" s="107" t="s">
        <v>548</v>
      </c>
      <c r="P5" s="107"/>
      <c r="Q5" s="115"/>
      <c r="R5" s="108" t="s">
        <v>549</v>
      </c>
      <c r="S5" s="108"/>
      <c r="T5" s="108"/>
    </row>
    <row r="6" spans="1:214" s="2" customFormat="1" ht="56.25" customHeight="1" x14ac:dyDescent="0.25">
      <c r="A6" s="131" t="s">
        <v>0</v>
      </c>
      <c r="B6" s="133" t="s">
        <v>1</v>
      </c>
      <c r="C6" s="133" t="s">
        <v>2</v>
      </c>
      <c r="D6" s="133" t="s">
        <v>3</v>
      </c>
      <c r="E6" s="134" t="s">
        <v>4</v>
      </c>
      <c r="F6" s="134" t="s">
        <v>5</v>
      </c>
      <c r="G6" s="135" t="s">
        <v>6</v>
      </c>
      <c r="H6" s="52" t="s">
        <v>462</v>
      </c>
      <c r="I6" s="138" t="s">
        <v>4</v>
      </c>
      <c r="J6" s="138" t="s">
        <v>5</v>
      </c>
      <c r="K6" s="139" t="s">
        <v>541</v>
      </c>
      <c r="L6" s="116" t="s">
        <v>550</v>
      </c>
      <c r="M6" s="117"/>
      <c r="N6" s="118"/>
      <c r="O6" s="119" t="s">
        <v>551</v>
      </c>
      <c r="P6" s="120"/>
      <c r="Q6" s="121"/>
      <c r="R6" s="122" t="s">
        <v>553</v>
      </c>
      <c r="S6" s="123"/>
      <c r="T6" s="124"/>
      <c r="HF6" s="125" t="s">
        <v>7</v>
      </c>
    </row>
    <row r="7" spans="1:214" s="2" customFormat="1" ht="69.75" customHeight="1" x14ac:dyDescent="0.25">
      <c r="A7" s="132"/>
      <c r="B7" s="133"/>
      <c r="C7" s="133"/>
      <c r="D7" s="133"/>
      <c r="E7" s="134"/>
      <c r="F7" s="134"/>
      <c r="G7" s="135"/>
      <c r="H7" s="53">
        <v>5.0999999999999997E-2</v>
      </c>
      <c r="I7" s="138"/>
      <c r="J7" s="138"/>
      <c r="K7" s="139"/>
      <c r="L7" s="80" t="s">
        <v>545</v>
      </c>
      <c r="M7" s="80" t="s">
        <v>546</v>
      </c>
      <c r="N7" s="80" t="s">
        <v>547</v>
      </c>
      <c r="O7" s="81" t="s">
        <v>545</v>
      </c>
      <c r="P7" s="81" t="s">
        <v>546</v>
      </c>
      <c r="Q7" s="81" t="s">
        <v>547</v>
      </c>
      <c r="R7" s="82" t="s">
        <v>545</v>
      </c>
      <c r="S7" s="82" t="s">
        <v>546</v>
      </c>
      <c r="T7" s="82" t="s">
        <v>547</v>
      </c>
      <c r="HF7" s="125"/>
    </row>
    <row r="8" spans="1:214" s="2" customFormat="1" ht="30" customHeight="1" x14ac:dyDescent="0.25">
      <c r="A8" s="3">
        <v>1</v>
      </c>
      <c r="B8" s="4">
        <v>50151513</v>
      </c>
      <c r="C8" s="5" t="s">
        <v>8</v>
      </c>
      <c r="D8" s="6" t="s">
        <v>9</v>
      </c>
      <c r="E8" s="7">
        <v>23529</v>
      </c>
      <c r="F8" s="8">
        <v>4471</v>
      </c>
      <c r="G8" s="30">
        <v>28000</v>
      </c>
      <c r="H8" s="53">
        <v>5.0999999999999997E-2</v>
      </c>
      <c r="I8" s="54">
        <f>+(E8*H8)+E8</f>
        <v>24728.978999999999</v>
      </c>
      <c r="J8" s="54">
        <f>+(F8*H8)+F8</f>
        <v>4699.0209999999997</v>
      </c>
      <c r="K8" s="54">
        <f>+I8+J8</f>
        <v>29428</v>
      </c>
      <c r="L8" s="83">
        <v>20349</v>
      </c>
      <c r="M8" s="84">
        <f>+K8-L8</f>
        <v>9079</v>
      </c>
      <c r="N8" s="86">
        <f>+(M8*100%)/K8</f>
        <v>0.30851569933396766</v>
      </c>
      <c r="O8" s="83">
        <v>23542</v>
      </c>
      <c r="P8" s="84">
        <f>K8-O8</f>
        <v>5886</v>
      </c>
      <c r="Q8" s="86">
        <f>+(P8*100%)/K8</f>
        <v>0.2000135924969417</v>
      </c>
      <c r="R8" s="84">
        <v>28000</v>
      </c>
      <c r="S8" s="84">
        <f>K8-R8</f>
        <v>1428</v>
      </c>
      <c r="T8" s="86">
        <f>+(S8*100%)/K8</f>
        <v>4.8525214081826834E-2</v>
      </c>
    </row>
    <row r="9" spans="1:214" s="2" customFormat="1" ht="30" customHeight="1" x14ac:dyDescent="0.25">
      <c r="A9" s="3">
        <v>2</v>
      </c>
      <c r="B9" s="4">
        <v>50151513</v>
      </c>
      <c r="C9" s="5" t="s">
        <v>10</v>
      </c>
      <c r="D9" s="6" t="s">
        <v>11</v>
      </c>
      <c r="E9" s="7">
        <v>29916</v>
      </c>
      <c r="F9" s="8">
        <v>5684</v>
      </c>
      <c r="G9" s="30">
        <v>35600</v>
      </c>
      <c r="H9" s="53">
        <v>5.0999999999999997E-2</v>
      </c>
      <c r="I9" s="54">
        <f t="shared" ref="I9:I72" si="0">+(E9*H9)+E9</f>
        <v>31441.716</v>
      </c>
      <c r="J9" s="54">
        <f t="shared" ref="J9:J72" si="1">+(F9*H9)+F9</f>
        <v>5973.884</v>
      </c>
      <c r="K9" s="54">
        <f t="shared" ref="K9:K72" si="2">+I9+J9</f>
        <v>37415.599999999999</v>
      </c>
      <c r="L9" s="83">
        <v>27846</v>
      </c>
      <c r="M9" s="84">
        <f t="shared" ref="M9:M72" si="3">+K9-L9</f>
        <v>9569.5999999999985</v>
      </c>
      <c r="N9" s="86">
        <f t="shared" ref="N9:N72" si="4">+(M9*100%)/K9</f>
        <v>0.25576497503715023</v>
      </c>
      <c r="O9" s="83">
        <v>33674</v>
      </c>
      <c r="P9" s="84">
        <f t="shared" ref="P9:P72" si="5">K9-O9</f>
        <v>3741.5999999999985</v>
      </c>
      <c r="Q9" s="86">
        <f t="shared" ref="Q9:Q72" si="6">+(P9*100%)/K9</f>
        <v>0.10000106907279313</v>
      </c>
      <c r="R9" s="84">
        <v>35000</v>
      </c>
      <c r="S9" s="84">
        <f t="shared" ref="S9:S72" si="7">K9-R9</f>
        <v>2415.5999999999985</v>
      </c>
      <c r="T9" s="86">
        <f t="shared" ref="T9:T72" si="8">+(S9*100%)/K9</f>
        <v>6.4561305979324093E-2</v>
      </c>
    </row>
    <row r="10" spans="1:214" s="2" customFormat="1" ht="30" customHeight="1" x14ac:dyDescent="0.25">
      <c r="A10" s="3">
        <v>3</v>
      </c>
      <c r="B10" s="4">
        <v>50151513</v>
      </c>
      <c r="C10" s="5" t="s">
        <v>12</v>
      </c>
      <c r="D10" s="6" t="s">
        <v>13</v>
      </c>
      <c r="E10" s="7">
        <v>12857</v>
      </c>
      <c r="F10" s="8">
        <v>2443</v>
      </c>
      <c r="G10" s="30">
        <v>15300</v>
      </c>
      <c r="H10" s="53">
        <v>5.0999999999999997E-2</v>
      </c>
      <c r="I10" s="54">
        <f t="shared" si="0"/>
        <v>13512.707</v>
      </c>
      <c r="J10" s="54">
        <f t="shared" si="1"/>
        <v>2567.5929999999998</v>
      </c>
      <c r="K10" s="54">
        <f t="shared" si="2"/>
        <v>16080.3</v>
      </c>
      <c r="L10" s="83">
        <v>10602.9</v>
      </c>
      <c r="M10" s="84">
        <f t="shared" si="3"/>
        <v>5477.4</v>
      </c>
      <c r="N10" s="86">
        <f t="shared" si="4"/>
        <v>0.34062797335870598</v>
      </c>
      <c r="O10" s="83">
        <v>12944</v>
      </c>
      <c r="P10" s="84">
        <f t="shared" si="5"/>
        <v>3136.2999999999993</v>
      </c>
      <c r="Q10" s="86">
        <f t="shared" si="6"/>
        <v>0.19503989353432458</v>
      </c>
      <c r="R10" s="84">
        <v>16000</v>
      </c>
      <c r="S10" s="84">
        <f t="shared" si="7"/>
        <v>80.299999999999272</v>
      </c>
      <c r="T10" s="86">
        <f t="shared" si="8"/>
        <v>4.9936879287077523E-3</v>
      </c>
    </row>
    <row r="11" spans="1:214" s="2" customFormat="1" ht="30" customHeight="1" x14ac:dyDescent="0.25">
      <c r="A11" s="3">
        <v>4</v>
      </c>
      <c r="B11" s="4">
        <v>50151513</v>
      </c>
      <c r="C11" s="5" t="s">
        <v>14</v>
      </c>
      <c r="D11" s="6" t="s">
        <v>15</v>
      </c>
      <c r="E11" s="7">
        <v>15126</v>
      </c>
      <c r="F11" s="8">
        <v>2874</v>
      </c>
      <c r="G11" s="30">
        <v>18000</v>
      </c>
      <c r="H11" s="53">
        <v>5.0999999999999997E-2</v>
      </c>
      <c r="I11" s="54">
        <f t="shared" si="0"/>
        <v>15897.425999999999</v>
      </c>
      <c r="J11" s="54">
        <f t="shared" si="1"/>
        <v>3020.5740000000001</v>
      </c>
      <c r="K11" s="54">
        <f t="shared" si="2"/>
        <v>18918</v>
      </c>
      <c r="L11" s="83">
        <v>14458.5</v>
      </c>
      <c r="M11" s="84">
        <f t="shared" si="3"/>
        <v>4459.5</v>
      </c>
      <c r="N11" s="86">
        <f t="shared" si="4"/>
        <v>0.2357278782112274</v>
      </c>
      <c r="O11" s="83">
        <v>15134</v>
      </c>
      <c r="P11" s="84">
        <f t="shared" si="5"/>
        <v>3784</v>
      </c>
      <c r="Q11" s="86">
        <f t="shared" si="6"/>
        <v>0.2000211438841315</v>
      </c>
      <c r="R11" s="84">
        <v>18000</v>
      </c>
      <c r="S11" s="84">
        <f t="shared" si="7"/>
        <v>918</v>
      </c>
      <c r="T11" s="86">
        <f t="shared" si="8"/>
        <v>4.8525214081826834E-2</v>
      </c>
    </row>
    <row r="12" spans="1:214" s="2" customFormat="1" ht="30" customHeight="1" x14ac:dyDescent="0.25">
      <c r="A12" s="3">
        <v>5</v>
      </c>
      <c r="B12" s="4">
        <v>503072</v>
      </c>
      <c r="C12" s="5" t="s">
        <v>16</v>
      </c>
      <c r="D12" s="6" t="s">
        <v>15</v>
      </c>
      <c r="E12" s="7">
        <v>9076</v>
      </c>
      <c r="F12" s="8">
        <v>1724</v>
      </c>
      <c r="G12" s="30">
        <v>10800</v>
      </c>
      <c r="H12" s="53">
        <v>5.0999999999999997E-2</v>
      </c>
      <c r="I12" s="54">
        <f t="shared" si="0"/>
        <v>9538.8760000000002</v>
      </c>
      <c r="J12" s="54">
        <f t="shared" si="1"/>
        <v>1811.924</v>
      </c>
      <c r="K12" s="54">
        <f t="shared" si="2"/>
        <v>11350.8</v>
      </c>
      <c r="L12" s="83">
        <v>7818.3</v>
      </c>
      <c r="M12" s="84">
        <f t="shared" si="3"/>
        <v>3532.4999999999991</v>
      </c>
      <c r="N12" s="86">
        <f t="shared" si="4"/>
        <v>0.31121154456073574</v>
      </c>
      <c r="O12" s="83">
        <v>9800</v>
      </c>
      <c r="P12" s="84">
        <f t="shared" si="5"/>
        <v>1550.7999999999993</v>
      </c>
      <c r="Q12" s="86">
        <f t="shared" si="6"/>
        <v>0.13662473129647243</v>
      </c>
      <c r="R12" s="84">
        <v>10000</v>
      </c>
      <c r="S12" s="84">
        <f t="shared" si="7"/>
        <v>1350.7999999999993</v>
      </c>
      <c r="T12" s="86">
        <f t="shared" si="8"/>
        <v>0.11900482785354331</v>
      </c>
    </row>
    <row r="13" spans="1:214" s="2" customFormat="1" ht="30" customHeight="1" x14ac:dyDescent="0.25">
      <c r="A13" s="3">
        <v>6</v>
      </c>
      <c r="B13" s="4">
        <v>503072</v>
      </c>
      <c r="C13" s="5" t="s">
        <v>17</v>
      </c>
      <c r="D13" s="6" t="s">
        <v>18</v>
      </c>
      <c r="E13" s="7">
        <v>13445</v>
      </c>
      <c r="F13" s="8">
        <v>2555</v>
      </c>
      <c r="G13" s="30">
        <v>16000</v>
      </c>
      <c r="H13" s="53">
        <v>5.0999999999999997E-2</v>
      </c>
      <c r="I13" s="54">
        <f t="shared" si="0"/>
        <v>14130.695</v>
      </c>
      <c r="J13" s="54">
        <f t="shared" si="1"/>
        <v>2685.3049999999998</v>
      </c>
      <c r="K13" s="54">
        <f t="shared" si="2"/>
        <v>16816</v>
      </c>
      <c r="L13" s="83">
        <v>11888.1</v>
      </c>
      <c r="M13" s="84">
        <f t="shared" si="3"/>
        <v>4927.8999999999996</v>
      </c>
      <c r="N13" s="86">
        <f t="shared" si="4"/>
        <v>0.29304828734538535</v>
      </c>
      <c r="O13" s="83">
        <v>13452</v>
      </c>
      <c r="P13" s="84">
        <f t="shared" si="5"/>
        <v>3364</v>
      </c>
      <c r="Q13" s="86">
        <f t="shared" si="6"/>
        <v>0.20004757373929591</v>
      </c>
      <c r="R13" s="84">
        <v>16816</v>
      </c>
      <c r="S13" s="84">
        <f t="shared" si="7"/>
        <v>0</v>
      </c>
      <c r="T13" s="86">
        <f t="shared" si="8"/>
        <v>0</v>
      </c>
    </row>
    <row r="14" spans="1:214" s="2" customFormat="1" ht="30" customHeight="1" x14ac:dyDescent="0.25">
      <c r="A14" s="3">
        <v>7</v>
      </c>
      <c r="B14" s="4">
        <v>503072</v>
      </c>
      <c r="C14" s="5" t="s">
        <v>19</v>
      </c>
      <c r="D14" s="6" t="s">
        <v>20</v>
      </c>
      <c r="E14" s="7">
        <v>8403</v>
      </c>
      <c r="F14" s="8">
        <v>1597</v>
      </c>
      <c r="G14" s="30">
        <v>10000</v>
      </c>
      <c r="H14" s="53">
        <v>5.0999999999999997E-2</v>
      </c>
      <c r="I14" s="54">
        <f t="shared" si="0"/>
        <v>8831.5529999999999</v>
      </c>
      <c r="J14" s="54">
        <f t="shared" si="1"/>
        <v>1678.4469999999999</v>
      </c>
      <c r="K14" s="54">
        <f t="shared" si="2"/>
        <v>10510</v>
      </c>
      <c r="L14" s="83">
        <v>6961.5</v>
      </c>
      <c r="M14" s="84">
        <f t="shared" si="3"/>
        <v>3548.5</v>
      </c>
      <c r="N14" s="86">
        <f t="shared" si="4"/>
        <v>0.33763082778306375</v>
      </c>
      <c r="O14" s="83">
        <v>8933</v>
      </c>
      <c r="P14" s="84">
        <f t="shared" si="5"/>
        <v>1577</v>
      </c>
      <c r="Q14" s="86">
        <f t="shared" si="6"/>
        <v>0.15004757373929592</v>
      </c>
      <c r="R14" s="84">
        <v>10501</v>
      </c>
      <c r="S14" s="84">
        <f t="shared" si="7"/>
        <v>9</v>
      </c>
      <c r="T14" s="86">
        <f t="shared" si="8"/>
        <v>8.5632730732635581E-4</v>
      </c>
    </row>
    <row r="15" spans="1:214" s="2" customFormat="1" ht="30" customHeight="1" x14ac:dyDescent="0.3">
      <c r="A15" s="3">
        <v>8</v>
      </c>
      <c r="B15" s="9">
        <v>50405601</v>
      </c>
      <c r="C15" s="5" t="s">
        <v>21</v>
      </c>
      <c r="D15" s="6" t="s">
        <v>18</v>
      </c>
      <c r="E15" s="7">
        <v>5882</v>
      </c>
      <c r="F15" s="8">
        <v>1118</v>
      </c>
      <c r="G15" s="30">
        <v>7000</v>
      </c>
      <c r="H15" s="53">
        <v>5.0999999999999997E-2</v>
      </c>
      <c r="I15" s="54">
        <f t="shared" si="0"/>
        <v>6181.982</v>
      </c>
      <c r="J15" s="54">
        <f t="shared" si="1"/>
        <v>1175.018</v>
      </c>
      <c r="K15" s="54">
        <f t="shared" si="2"/>
        <v>7357</v>
      </c>
      <c r="L15" s="83">
        <v>5355</v>
      </c>
      <c r="M15" s="84">
        <f t="shared" si="3"/>
        <v>2002</v>
      </c>
      <c r="N15" s="86">
        <f t="shared" si="4"/>
        <v>0.27212178877259752</v>
      </c>
      <c r="O15" s="83">
        <v>6621</v>
      </c>
      <c r="P15" s="84">
        <f t="shared" si="5"/>
        <v>736</v>
      </c>
      <c r="Q15" s="86">
        <f t="shared" si="6"/>
        <v>0.10004077749082506</v>
      </c>
      <c r="R15" s="84">
        <v>7299</v>
      </c>
      <c r="S15" s="84">
        <f t="shared" si="7"/>
        <v>58</v>
      </c>
      <c r="T15" s="86">
        <f t="shared" si="8"/>
        <v>7.8836482261791484E-3</v>
      </c>
    </row>
    <row r="16" spans="1:214" s="2" customFormat="1" ht="30" customHeight="1" x14ac:dyDescent="0.25">
      <c r="A16" s="3">
        <v>9</v>
      </c>
      <c r="B16" s="4">
        <v>50131702</v>
      </c>
      <c r="C16" s="5" t="s">
        <v>22</v>
      </c>
      <c r="D16" s="6" t="s">
        <v>23</v>
      </c>
      <c r="E16" s="7">
        <v>8403</v>
      </c>
      <c r="F16" s="8">
        <v>1597</v>
      </c>
      <c r="G16" s="30">
        <v>10000</v>
      </c>
      <c r="H16" s="53">
        <v>5.0999999999999997E-2</v>
      </c>
      <c r="I16" s="54">
        <f t="shared" si="0"/>
        <v>8831.5529999999999</v>
      </c>
      <c r="J16" s="54">
        <f t="shared" si="1"/>
        <v>1678.4469999999999</v>
      </c>
      <c r="K16" s="54">
        <f t="shared" si="2"/>
        <v>10510</v>
      </c>
      <c r="L16" s="83">
        <v>6961.5</v>
      </c>
      <c r="M16" s="84">
        <f t="shared" si="3"/>
        <v>3548.5</v>
      </c>
      <c r="N16" s="86">
        <f t="shared" si="4"/>
        <v>0.33763082778306375</v>
      </c>
      <c r="O16" s="83">
        <v>8400</v>
      </c>
      <c r="P16" s="84">
        <f t="shared" si="5"/>
        <v>2110</v>
      </c>
      <c r="Q16" s="86">
        <f t="shared" si="6"/>
        <v>0.20076117982873454</v>
      </c>
      <c r="R16" s="84">
        <v>10501</v>
      </c>
      <c r="S16" s="84">
        <f t="shared" si="7"/>
        <v>9</v>
      </c>
      <c r="T16" s="86">
        <f t="shared" si="8"/>
        <v>8.5632730732635581E-4</v>
      </c>
    </row>
    <row r="17" spans="1:20" s="2" customFormat="1" ht="30" customHeight="1" x14ac:dyDescent="0.25">
      <c r="A17" s="3">
        <v>10</v>
      </c>
      <c r="B17" s="4">
        <v>50221101</v>
      </c>
      <c r="C17" s="5" t="s">
        <v>24</v>
      </c>
      <c r="D17" s="6" t="s">
        <v>25</v>
      </c>
      <c r="E17" s="7">
        <v>23000</v>
      </c>
      <c r="F17" s="8">
        <v>0</v>
      </c>
      <c r="G17" s="30">
        <v>23000</v>
      </c>
      <c r="H17" s="53">
        <v>5.0999999999999997E-2</v>
      </c>
      <c r="I17" s="54">
        <f t="shared" si="0"/>
        <v>24173</v>
      </c>
      <c r="J17" s="54">
        <f t="shared" si="1"/>
        <v>0</v>
      </c>
      <c r="K17" s="54">
        <f t="shared" si="2"/>
        <v>24173</v>
      </c>
      <c r="L17" s="83">
        <v>18900</v>
      </c>
      <c r="M17" s="84">
        <f t="shared" si="3"/>
        <v>5273</v>
      </c>
      <c r="N17" s="86">
        <f t="shared" si="4"/>
        <v>0.21813593678897944</v>
      </c>
      <c r="O17" s="83">
        <v>20547</v>
      </c>
      <c r="P17" s="84">
        <f t="shared" si="5"/>
        <v>3626</v>
      </c>
      <c r="Q17" s="86">
        <f t="shared" si="6"/>
        <v>0.15000206842344765</v>
      </c>
      <c r="R17" s="84">
        <v>24000</v>
      </c>
      <c r="S17" s="84">
        <f t="shared" si="7"/>
        <v>173</v>
      </c>
      <c r="T17" s="86">
        <f t="shared" si="8"/>
        <v>7.1567451288627806E-3</v>
      </c>
    </row>
    <row r="18" spans="1:20" s="2" customFormat="1" ht="30" customHeight="1" x14ac:dyDescent="0.25">
      <c r="A18" s="3">
        <v>11</v>
      </c>
      <c r="B18" s="4">
        <v>50221101</v>
      </c>
      <c r="C18" s="5" t="s">
        <v>26</v>
      </c>
      <c r="D18" s="6" t="s">
        <v>27</v>
      </c>
      <c r="E18" s="7">
        <v>3000</v>
      </c>
      <c r="F18" s="8">
        <v>0</v>
      </c>
      <c r="G18" s="30">
        <v>3000</v>
      </c>
      <c r="H18" s="53">
        <v>5.0999999999999997E-2</v>
      </c>
      <c r="I18" s="54">
        <f t="shared" si="0"/>
        <v>3153</v>
      </c>
      <c r="J18" s="54">
        <f t="shared" si="1"/>
        <v>0</v>
      </c>
      <c r="K18" s="54">
        <f t="shared" si="2"/>
        <v>3153</v>
      </c>
      <c r="L18" s="83">
        <v>2250</v>
      </c>
      <c r="M18" s="84">
        <f t="shared" si="3"/>
        <v>903</v>
      </c>
      <c r="N18" s="86">
        <f t="shared" si="4"/>
        <v>0.28639391056137015</v>
      </c>
      <c r="O18" s="83">
        <v>3153</v>
      </c>
      <c r="P18" s="84">
        <f t="shared" si="5"/>
        <v>0</v>
      </c>
      <c r="Q18" s="86">
        <f t="shared" si="6"/>
        <v>0</v>
      </c>
      <c r="R18" s="84">
        <v>3153</v>
      </c>
      <c r="S18" s="84">
        <f t="shared" si="7"/>
        <v>0</v>
      </c>
      <c r="T18" s="86">
        <f t="shared" si="8"/>
        <v>0</v>
      </c>
    </row>
    <row r="19" spans="1:20" s="2" customFormat="1" ht="30" customHeight="1" x14ac:dyDescent="0.25">
      <c r="A19" s="3">
        <v>12</v>
      </c>
      <c r="B19" s="4">
        <v>50221101</v>
      </c>
      <c r="C19" s="5" t="s">
        <v>28</v>
      </c>
      <c r="D19" s="6" t="s">
        <v>29</v>
      </c>
      <c r="E19" s="7">
        <v>18500</v>
      </c>
      <c r="F19" s="8">
        <v>0</v>
      </c>
      <c r="G19" s="30">
        <v>18500</v>
      </c>
      <c r="H19" s="53">
        <v>5.0999999999999997E-2</v>
      </c>
      <c r="I19" s="54">
        <f t="shared" si="0"/>
        <v>19443.5</v>
      </c>
      <c r="J19" s="54">
        <f t="shared" si="1"/>
        <v>0</v>
      </c>
      <c r="K19" s="54">
        <f t="shared" si="2"/>
        <v>19443.5</v>
      </c>
      <c r="L19" s="83">
        <v>14400</v>
      </c>
      <c r="M19" s="84">
        <f t="shared" si="3"/>
        <v>5043.5</v>
      </c>
      <c r="N19" s="86">
        <f t="shared" si="4"/>
        <v>0.25939259906909762</v>
      </c>
      <c r="O19" s="83">
        <v>17499</v>
      </c>
      <c r="P19" s="84">
        <f t="shared" si="5"/>
        <v>1944.5</v>
      </c>
      <c r="Q19" s="86">
        <f t="shared" si="6"/>
        <v>0.10000771466042636</v>
      </c>
      <c r="R19" s="84">
        <v>19443</v>
      </c>
      <c r="S19" s="84">
        <f t="shared" si="7"/>
        <v>0.5</v>
      </c>
      <c r="T19" s="86">
        <f t="shared" si="8"/>
        <v>2.5715534754545221E-5</v>
      </c>
    </row>
    <row r="20" spans="1:20" s="2" customFormat="1" ht="30" customHeight="1" x14ac:dyDescent="0.25">
      <c r="A20" s="3">
        <v>13</v>
      </c>
      <c r="B20" s="4">
        <v>50221101</v>
      </c>
      <c r="C20" s="5" t="s">
        <v>30</v>
      </c>
      <c r="D20" s="6" t="s">
        <v>27</v>
      </c>
      <c r="E20" s="7">
        <v>19950</v>
      </c>
      <c r="F20" s="8">
        <v>0</v>
      </c>
      <c r="G20" s="30">
        <v>19950</v>
      </c>
      <c r="H20" s="53">
        <v>5.0999999999999997E-2</v>
      </c>
      <c r="I20" s="54">
        <f t="shared" si="0"/>
        <v>20967.45</v>
      </c>
      <c r="J20" s="54">
        <f t="shared" si="1"/>
        <v>0</v>
      </c>
      <c r="K20" s="54">
        <f t="shared" si="2"/>
        <v>20967.45</v>
      </c>
      <c r="L20" s="83">
        <v>16200</v>
      </c>
      <c r="M20" s="84">
        <f t="shared" si="3"/>
        <v>4767.4500000000007</v>
      </c>
      <c r="N20" s="86">
        <f t="shared" si="4"/>
        <v>0.22737385805140828</v>
      </c>
      <c r="O20" s="83">
        <v>16773</v>
      </c>
      <c r="P20" s="84">
        <f t="shared" si="5"/>
        <v>4194.4500000000007</v>
      </c>
      <c r="Q20" s="86">
        <f t="shared" si="6"/>
        <v>0.20004578525285624</v>
      </c>
      <c r="R20" s="84">
        <v>20000</v>
      </c>
      <c r="S20" s="84">
        <f t="shared" si="7"/>
        <v>967.45000000000073</v>
      </c>
      <c r="T20" s="86">
        <f t="shared" si="8"/>
        <v>4.6140565495565777E-2</v>
      </c>
    </row>
    <row r="21" spans="1:20" s="2" customFormat="1" ht="30" customHeight="1" x14ac:dyDescent="0.25">
      <c r="A21" s="3">
        <v>14</v>
      </c>
      <c r="B21" s="4">
        <v>50221101</v>
      </c>
      <c r="C21" s="5" t="s">
        <v>31</v>
      </c>
      <c r="D21" s="6" t="s">
        <v>27</v>
      </c>
      <c r="E21" s="7">
        <v>12300</v>
      </c>
      <c r="F21" s="8">
        <v>0</v>
      </c>
      <c r="G21" s="30">
        <v>12300</v>
      </c>
      <c r="H21" s="53">
        <v>5.0999999999999997E-2</v>
      </c>
      <c r="I21" s="54">
        <f t="shared" si="0"/>
        <v>12927.3</v>
      </c>
      <c r="J21" s="54">
        <f t="shared" si="1"/>
        <v>0</v>
      </c>
      <c r="K21" s="54">
        <f t="shared" si="2"/>
        <v>12927.3</v>
      </c>
      <c r="L21" s="83">
        <v>9000</v>
      </c>
      <c r="M21" s="84">
        <f t="shared" si="3"/>
        <v>3927.2999999999993</v>
      </c>
      <c r="N21" s="86">
        <f t="shared" si="4"/>
        <v>0.30379893713304401</v>
      </c>
      <c r="O21" s="83">
        <v>10341</v>
      </c>
      <c r="P21" s="84">
        <f t="shared" si="5"/>
        <v>2586.2999999999993</v>
      </c>
      <c r="Q21" s="86">
        <f t="shared" si="6"/>
        <v>0.20006497876586754</v>
      </c>
      <c r="R21" s="84">
        <v>12927</v>
      </c>
      <c r="S21" s="84">
        <f t="shared" si="7"/>
        <v>0.2999999999992724</v>
      </c>
      <c r="T21" s="86">
        <f t="shared" si="8"/>
        <v>2.3206702095508916E-5</v>
      </c>
    </row>
    <row r="22" spans="1:20" s="2" customFormat="1" ht="30" customHeight="1" x14ac:dyDescent="0.25">
      <c r="A22" s="3">
        <v>15</v>
      </c>
      <c r="B22" s="4">
        <v>50221101</v>
      </c>
      <c r="C22" s="5" t="s">
        <v>32</v>
      </c>
      <c r="D22" s="6" t="s">
        <v>33</v>
      </c>
      <c r="E22" s="7">
        <v>6600</v>
      </c>
      <c r="F22" s="8">
        <v>0</v>
      </c>
      <c r="G22" s="30">
        <v>6600</v>
      </c>
      <c r="H22" s="53">
        <v>5.0999999999999997E-2</v>
      </c>
      <c r="I22" s="54">
        <f t="shared" si="0"/>
        <v>6936.6</v>
      </c>
      <c r="J22" s="54">
        <f t="shared" si="1"/>
        <v>0</v>
      </c>
      <c r="K22" s="54">
        <f t="shared" si="2"/>
        <v>6936.6</v>
      </c>
      <c r="L22" s="83">
        <v>4500</v>
      </c>
      <c r="M22" s="84">
        <f t="shared" si="3"/>
        <v>2436.6000000000004</v>
      </c>
      <c r="N22" s="86">
        <f t="shared" si="4"/>
        <v>0.35126719141942742</v>
      </c>
      <c r="O22" s="83">
        <v>5896</v>
      </c>
      <c r="P22" s="84">
        <f t="shared" si="5"/>
        <v>1040.6000000000004</v>
      </c>
      <c r="Q22" s="86">
        <f t="shared" si="6"/>
        <v>0.15001585791309868</v>
      </c>
      <c r="R22" s="84">
        <v>6900</v>
      </c>
      <c r="S22" s="84">
        <f t="shared" si="7"/>
        <v>36.600000000000364</v>
      </c>
      <c r="T22" s="86">
        <f t="shared" si="8"/>
        <v>5.2763601764553763E-3</v>
      </c>
    </row>
    <row r="23" spans="1:20" s="2" customFormat="1" ht="54" customHeight="1" x14ac:dyDescent="0.25">
      <c r="A23" s="3">
        <v>16</v>
      </c>
      <c r="B23" s="4">
        <v>10151506</v>
      </c>
      <c r="C23" s="5" t="s">
        <v>34</v>
      </c>
      <c r="D23" s="6" t="s">
        <v>27</v>
      </c>
      <c r="E23" s="7">
        <v>2500</v>
      </c>
      <c r="F23" s="8">
        <v>0</v>
      </c>
      <c r="G23" s="30">
        <v>2500</v>
      </c>
      <c r="H23" s="53">
        <v>5.0999999999999997E-2</v>
      </c>
      <c r="I23" s="54">
        <f t="shared" si="0"/>
        <v>2627.5</v>
      </c>
      <c r="J23" s="54">
        <f t="shared" si="1"/>
        <v>0</v>
      </c>
      <c r="K23" s="54">
        <f t="shared" si="2"/>
        <v>2627.5</v>
      </c>
      <c r="L23" s="83">
        <v>1710</v>
      </c>
      <c r="M23" s="84">
        <f t="shared" si="3"/>
        <v>917.5</v>
      </c>
      <c r="N23" s="86">
        <f t="shared" si="4"/>
        <v>0.34919124643196953</v>
      </c>
      <c r="O23" s="83">
        <v>2600</v>
      </c>
      <c r="P23" s="84">
        <f t="shared" si="5"/>
        <v>27.5</v>
      </c>
      <c r="Q23" s="86">
        <f t="shared" si="6"/>
        <v>1.0466222645099905E-2</v>
      </c>
      <c r="R23" s="84">
        <v>2600</v>
      </c>
      <c r="S23" s="84">
        <f t="shared" si="7"/>
        <v>27.5</v>
      </c>
      <c r="T23" s="86">
        <f t="shared" si="8"/>
        <v>1.0466222645099905E-2</v>
      </c>
    </row>
    <row r="24" spans="1:20" s="2" customFormat="1" ht="30" customHeight="1" x14ac:dyDescent="0.3">
      <c r="A24" s="3">
        <v>17</v>
      </c>
      <c r="B24" s="10">
        <v>50467007</v>
      </c>
      <c r="C24" s="5" t="s">
        <v>35</v>
      </c>
      <c r="D24" s="6" t="s">
        <v>36</v>
      </c>
      <c r="E24" s="7">
        <v>6639</v>
      </c>
      <c r="F24" s="8">
        <v>1261</v>
      </c>
      <c r="G24" s="30">
        <v>7900</v>
      </c>
      <c r="H24" s="53">
        <v>5.0999999999999997E-2</v>
      </c>
      <c r="I24" s="54">
        <f t="shared" si="0"/>
        <v>6977.5889999999999</v>
      </c>
      <c r="J24" s="54">
        <f t="shared" si="1"/>
        <v>1325.3109999999999</v>
      </c>
      <c r="K24" s="54">
        <f t="shared" si="2"/>
        <v>8302.9</v>
      </c>
      <c r="L24" s="83">
        <v>5355</v>
      </c>
      <c r="M24" s="84">
        <f t="shared" si="3"/>
        <v>2947.8999999999996</v>
      </c>
      <c r="N24" s="86">
        <f t="shared" si="4"/>
        <v>0.35504462296306105</v>
      </c>
      <c r="O24" s="83">
        <v>6644</v>
      </c>
      <c r="P24" s="84">
        <f t="shared" si="5"/>
        <v>1658.8999999999996</v>
      </c>
      <c r="Q24" s="86">
        <f t="shared" si="6"/>
        <v>0.19979766105818444</v>
      </c>
      <c r="R24" s="84">
        <v>8300</v>
      </c>
      <c r="S24" s="84">
        <f t="shared" si="7"/>
        <v>2.8999999999996362</v>
      </c>
      <c r="T24" s="86">
        <f t="shared" si="8"/>
        <v>3.4927555432434887E-4</v>
      </c>
    </row>
    <row r="25" spans="1:20" s="2" customFormat="1" ht="36.75" customHeight="1" x14ac:dyDescent="0.25">
      <c r="A25" s="3">
        <v>18</v>
      </c>
      <c r="B25" s="4">
        <v>50221101</v>
      </c>
      <c r="C25" s="5" t="s">
        <v>37</v>
      </c>
      <c r="D25" s="6" t="s">
        <v>38</v>
      </c>
      <c r="E25" s="7">
        <v>4571</v>
      </c>
      <c r="F25" s="8">
        <v>229</v>
      </c>
      <c r="G25" s="30">
        <v>4800</v>
      </c>
      <c r="H25" s="53">
        <v>5.0999999999999997E-2</v>
      </c>
      <c r="I25" s="54">
        <f t="shared" si="0"/>
        <v>4804.1210000000001</v>
      </c>
      <c r="J25" s="54">
        <f t="shared" si="1"/>
        <v>240.679</v>
      </c>
      <c r="K25" s="54">
        <f t="shared" si="2"/>
        <v>5044.8</v>
      </c>
      <c r="L25" s="83">
        <v>3307.5</v>
      </c>
      <c r="M25" s="84">
        <f t="shared" si="3"/>
        <v>1737.3000000000002</v>
      </c>
      <c r="N25" s="86">
        <f t="shared" si="4"/>
        <v>0.3443744053282588</v>
      </c>
      <c r="O25" s="83">
        <v>4288</v>
      </c>
      <c r="P25" s="84">
        <f t="shared" si="5"/>
        <v>756.80000000000018</v>
      </c>
      <c r="Q25" s="86">
        <f t="shared" si="6"/>
        <v>0.15001585791309865</v>
      </c>
      <c r="R25" s="84">
        <v>5000</v>
      </c>
      <c r="S25" s="84">
        <f t="shared" si="7"/>
        <v>44.800000000000182</v>
      </c>
      <c r="T25" s="86">
        <f t="shared" si="8"/>
        <v>8.880431335236319E-3</v>
      </c>
    </row>
    <row r="26" spans="1:20" s="2" customFormat="1" ht="27" customHeight="1" x14ac:dyDescent="0.25">
      <c r="A26" s="3">
        <v>19</v>
      </c>
      <c r="B26" s="4">
        <v>50161509</v>
      </c>
      <c r="C26" s="5" t="s">
        <v>39</v>
      </c>
      <c r="D26" s="6" t="s">
        <v>40</v>
      </c>
      <c r="E26" s="7">
        <v>4762</v>
      </c>
      <c r="F26" s="8">
        <v>238</v>
      </c>
      <c r="G26" s="30">
        <v>5000</v>
      </c>
      <c r="H26" s="53">
        <v>5.0999999999999997E-2</v>
      </c>
      <c r="I26" s="54">
        <f t="shared" si="0"/>
        <v>5004.8620000000001</v>
      </c>
      <c r="J26" s="54">
        <f t="shared" si="1"/>
        <v>250.13800000000001</v>
      </c>
      <c r="K26" s="54">
        <f t="shared" si="2"/>
        <v>5255</v>
      </c>
      <c r="L26" s="83">
        <v>3780</v>
      </c>
      <c r="M26" s="84">
        <f t="shared" si="3"/>
        <v>1475</v>
      </c>
      <c r="N26" s="86">
        <f t="shared" si="4"/>
        <v>0.28068506184586106</v>
      </c>
      <c r="O26" s="83">
        <v>4466</v>
      </c>
      <c r="P26" s="84">
        <f t="shared" si="5"/>
        <v>789</v>
      </c>
      <c r="Q26" s="86">
        <f t="shared" si="6"/>
        <v>0.15014272121788771</v>
      </c>
      <c r="R26" s="84">
        <v>5200</v>
      </c>
      <c r="S26" s="84">
        <f t="shared" si="7"/>
        <v>55</v>
      </c>
      <c r="T26" s="86">
        <f t="shared" si="8"/>
        <v>1.0466222645099905E-2</v>
      </c>
    </row>
    <row r="27" spans="1:20" s="2" customFormat="1" ht="33.75" customHeight="1" x14ac:dyDescent="0.3">
      <c r="A27" s="3">
        <v>20</v>
      </c>
      <c r="B27" s="10">
        <v>50202300</v>
      </c>
      <c r="C27" s="5" t="s">
        <v>41</v>
      </c>
      <c r="D27" s="6" t="s">
        <v>42</v>
      </c>
      <c r="E27" s="7">
        <v>6471</v>
      </c>
      <c r="F27" s="8">
        <v>1229</v>
      </c>
      <c r="G27" s="30">
        <v>7700</v>
      </c>
      <c r="H27" s="53">
        <v>5.0999999999999997E-2</v>
      </c>
      <c r="I27" s="54">
        <f t="shared" si="0"/>
        <v>6801.0209999999997</v>
      </c>
      <c r="J27" s="54">
        <f t="shared" si="1"/>
        <v>1291.6790000000001</v>
      </c>
      <c r="K27" s="54">
        <f t="shared" si="2"/>
        <v>8092.7</v>
      </c>
      <c r="L27" s="83">
        <v>5355</v>
      </c>
      <c r="M27" s="84">
        <f t="shared" si="3"/>
        <v>2737.7</v>
      </c>
      <c r="N27" s="86">
        <f t="shared" si="4"/>
        <v>0.33829253524781594</v>
      </c>
      <c r="O27" s="83">
        <v>6474</v>
      </c>
      <c r="P27" s="84">
        <f t="shared" si="5"/>
        <v>1618.6999999999998</v>
      </c>
      <c r="Q27" s="86">
        <f t="shared" si="6"/>
        <v>0.20001977090464243</v>
      </c>
      <c r="R27" s="84">
        <v>8090</v>
      </c>
      <c r="S27" s="84">
        <f t="shared" si="7"/>
        <v>2.6999999999998181</v>
      </c>
      <c r="T27" s="86">
        <f t="shared" si="8"/>
        <v>3.336340158414149E-4</v>
      </c>
    </row>
    <row r="28" spans="1:20" s="2" customFormat="1" ht="39" customHeight="1" x14ac:dyDescent="0.3">
      <c r="A28" s="3">
        <v>21</v>
      </c>
      <c r="B28" s="10">
        <v>50202300</v>
      </c>
      <c r="C28" s="5" t="s">
        <v>43</v>
      </c>
      <c r="D28" s="6" t="s">
        <v>42</v>
      </c>
      <c r="E28" s="7">
        <v>5042</v>
      </c>
      <c r="F28" s="8">
        <v>958</v>
      </c>
      <c r="G28" s="30">
        <v>6000</v>
      </c>
      <c r="H28" s="53">
        <v>5.0999999999999997E-2</v>
      </c>
      <c r="I28" s="54">
        <f t="shared" si="0"/>
        <v>5299.1419999999998</v>
      </c>
      <c r="J28" s="54">
        <f t="shared" si="1"/>
        <v>1006.8579999999999</v>
      </c>
      <c r="K28" s="54">
        <f t="shared" si="2"/>
        <v>6306</v>
      </c>
      <c r="L28" s="83">
        <v>4498.2</v>
      </c>
      <c r="M28" s="84">
        <f t="shared" si="3"/>
        <v>1807.8000000000002</v>
      </c>
      <c r="N28" s="86">
        <f t="shared" si="4"/>
        <v>0.28667935299714559</v>
      </c>
      <c r="O28" s="83">
        <v>5044</v>
      </c>
      <c r="P28" s="84">
        <f t="shared" si="5"/>
        <v>1262</v>
      </c>
      <c r="Q28" s="86">
        <f t="shared" si="6"/>
        <v>0.2001268633047891</v>
      </c>
      <c r="R28" s="84">
        <v>6300</v>
      </c>
      <c r="S28" s="84">
        <f t="shared" si="7"/>
        <v>6</v>
      </c>
      <c r="T28" s="86">
        <f t="shared" si="8"/>
        <v>9.5147478591817321E-4</v>
      </c>
    </row>
    <row r="29" spans="1:20" s="2" customFormat="1" ht="31.5" customHeight="1" x14ac:dyDescent="0.3">
      <c r="A29" s="3">
        <v>22</v>
      </c>
      <c r="B29" s="10">
        <v>50201709</v>
      </c>
      <c r="C29" s="5" t="s">
        <v>44</v>
      </c>
      <c r="D29" s="6" t="s">
        <v>45</v>
      </c>
      <c r="E29" s="7">
        <v>33333</v>
      </c>
      <c r="F29" s="8">
        <v>1667</v>
      </c>
      <c r="G29" s="30">
        <v>35000</v>
      </c>
      <c r="H29" s="53">
        <v>5.0999999999999997E-2</v>
      </c>
      <c r="I29" s="54">
        <f t="shared" si="0"/>
        <v>35032.983</v>
      </c>
      <c r="J29" s="54">
        <f t="shared" si="1"/>
        <v>1752.0170000000001</v>
      </c>
      <c r="K29" s="54">
        <f t="shared" si="2"/>
        <v>36785</v>
      </c>
      <c r="L29" s="83">
        <v>26460</v>
      </c>
      <c r="M29" s="84">
        <f t="shared" si="3"/>
        <v>10325</v>
      </c>
      <c r="N29" s="86">
        <f t="shared" si="4"/>
        <v>0.28068506184586106</v>
      </c>
      <c r="O29" s="83">
        <v>34900</v>
      </c>
      <c r="P29" s="84">
        <f t="shared" si="5"/>
        <v>1885</v>
      </c>
      <c r="Q29" s="86">
        <f t="shared" si="6"/>
        <v>5.1243713470164466E-2</v>
      </c>
      <c r="R29" s="84">
        <v>36785</v>
      </c>
      <c r="S29" s="84">
        <f t="shared" si="7"/>
        <v>0</v>
      </c>
      <c r="T29" s="86">
        <f t="shared" si="8"/>
        <v>0</v>
      </c>
    </row>
    <row r="30" spans="1:20" s="2" customFormat="1" ht="30.5" customHeight="1" x14ac:dyDescent="0.3">
      <c r="A30" s="3">
        <v>23</v>
      </c>
      <c r="B30" s="10">
        <v>50221101</v>
      </c>
      <c r="C30" s="5" t="s">
        <v>46</v>
      </c>
      <c r="D30" s="6" t="s">
        <v>27</v>
      </c>
      <c r="E30" s="7">
        <v>20429</v>
      </c>
      <c r="F30" s="8">
        <v>1021</v>
      </c>
      <c r="G30" s="30">
        <v>21450</v>
      </c>
      <c r="H30" s="53">
        <v>5.0999999999999997E-2</v>
      </c>
      <c r="I30" s="54">
        <f t="shared" si="0"/>
        <v>21470.879000000001</v>
      </c>
      <c r="J30" s="54">
        <f t="shared" si="1"/>
        <v>1073.0709999999999</v>
      </c>
      <c r="K30" s="54">
        <f t="shared" si="2"/>
        <v>22543.95</v>
      </c>
      <c r="L30" s="83">
        <v>16065</v>
      </c>
      <c r="M30" s="84">
        <f t="shared" si="3"/>
        <v>6478.9500000000007</v>
      </c>
      <c r="N30" s="86">
        <f t="shared" si="4"/>
        <v>0.28739196103610948</v>
      </c>
      <c r="O30" s="83">
        <v>18035</v>
      </c>
      <c r="P30" s="84">
        <f t="shared" si="5"/>
        <v>4508.9500000000007</v>
      </c>
      <c r="Q30" s="86">
        <f t="shared" si="6"/>
        <v>0.2000070972478204</v>
      </c>
      <c r="R30" s="84">
        <v>22500</v>
      </c>
      <c r="S30" s="84">
        <f t="shared" si="7"/>
        <v>43.950000000000728</v>
      </c>
      <c r="T30" s="86">
        <f t="shared" si="8"/>
        <v>1.9495252606575478E-3</v>
      </c>
    </row>
    <row r="31" spans="1:20" s="2" customFormat="1" ht="30" customHeight="1" x14ac:dyDescent="0.25">
      <c r="A31" s="3">
        <v>24</v>
      </c>
      <c r="B31" s="4">
        <v>50161511</v>
      </c>
      <c r="C31" s="5" t="s">
        <v>47</v>
      </c>
      <c r="D31" s="6" t="s">
        <v>48</v>
      </c>
      <c r="E31" s="7">
        <v>10190</v>
      </c>
      <c r="F31" s="8">
        <v>510</v>
      </c>
      <c r="G31" s="30">
        <v>10700</v>
      </c>
      <c r="H31" s="53">
        <v>5.0999999999999997E-2</v>
      </c>
      <c r="I31" s="54">
        <f t="shared" si="0"/>
        <v>10709.69</v>
      </c>
      <c r="J31" s="54">
        <f t="shared" si="1"/>
        <v>536.01</v>
      </c>
      <c r="K31" s="54">
        <f t="shared" si="2"/>
        <v>11245.7</v>
      </c>
      <c r="L31" s="83">
        <v>7654.5</v>
      </c>
      <c r="M31" s="84">
        <f t="shared" si="3"/>
        <v>3591.2000000000007</v>
      </c>
      <c r="N31" s="86">
        <f t="shared" si="4"/>
        <v>0.31933983655975179</v>
      </c>
      <c r="O31" s="83">
        <v>10100</v>
      </c>
      <c r="P31" s="84">
        <f t="shared" si="5"/>
        <v>1145.7000000000007</v>
      </c>
      <c r="Q31" s="86">
        <f t="shared" si="6"/>
        <v>0.10187894039499548</v>
      </c>
      <c r="R31" s="84">
        <v>11244</v>
      </c>
      <c r="S31" s="84">
        <f t="shared" si="7"/>
        <v>1.7000000000007276</v>
      </c>
      <c r="T31" s="86">
        <f t="shared" si="8"/>
        <v>1.5116889122070902E-4</v>
      </c>
    </row>
    <row r="32" spans="1:20" s="2" customFormat="1" ht="30" customHeight="1" x14ac:dyDescent="0.25">
      <c r="A32" s="3">
        <v>25</v>
      </c>
      <c r="B32" s="4">
        <v>50161511</v>
      </c>
      <c r="C32" s="5" t="s">
        <v>49</v>
      </c>
      <c r="D32" s="6" t="s">
        <v>50</v>
      </c>
      <c r="E32" s="7">
        <v>14238</v>
      </c>
      <c r="F32" s="8">
        <v>712</v>
      </c>
      <c r="G32" s="30">
        <v>14950</v>
      </c>
      <c r="H32" s="53">
        <v>5.0999999999999997E-2</v>
      </c>
      <c r="I32" s="54">
        <f t="shared" si="0"/>
        <v>14964.137999999999</v>
      </c>
      <c r="J32" s="54">
        <f t="shared" si="1"/>
        <v>748.31200000000001</v>
      </c>
      <c r="K32" s="54">
        <f t="shared" si="2"/>
        <v>15712.449999999999</v>
      </c>
      <c r="L32" s="83">
        <v>11151</v>
      </c>
      <c r="M32" s="84">
        <f t="shared" si="3"/>
        <v>4561.4499999999989</v>
      </c>
      <c r="N32" s="86">
        <f t="shared" si="4"/>
        <v>0.29030800416230435</v>
      </c>
      <c r="O32" s="83">
        <v>12550</v>
      </c>
      <c r="P32" s="84">
        <f t="shared" si="5"/>
        <v>3162.4499999999989</v>
      </c>
      <c r="Q32" s="86">
        <f t="shared" si="6"/>
        <v>0.20127033021584789</v>
      </c>
      <c r="R32" s="84">
        <v>15712</v>
      </c>
      <c r="S32" s="84">
        <f t="shared" si="7"/>
        <v>0.44999999999890861</v>
      </c>
      <c r="T32" s="86">
        <f t="shared" si="8"/>
        <v>2.86397092750595E-5</v>
      </c>
    </row>
    <row r="33" spans="1:20" s="2" customFormat="1" ht="30" customHeight="1" x14ac:dyDescent="0.25">
      <c r="A33" s="3">
        <v>26</v>
      </c>
      <c r="B33" s="4">
        <v>50403000</v>
      </c>
      <c r="C33" s="5" t="s">
        <v>51</v>
      </c>
      <c r="D33" s="6" t="s">
        <v>50</v>
      </c>
      <c r="E33" s="7">
        <v>4667</v>
      </c>
      <c r="F33" s="8">
        <v>233</v>
      </c>
      <c r="G33" s="30">
        <v>4900</v>
      </c>
      <c r="H33" s="53">
        <v>5.0999999999999997E-2</v>
      </c>
      <c r="I33" s="54">
        <f t="shared" si="0"/>
        <v>4905.0169999999998</v>
      </c>
      <c r="J33" s="54">
        <f t="shared" si="1"/>
        <v>244.88300000000001</v>
      </c>
      <c r="K33" s="54">
        <f t="shared" si="2"/>
        <v>5149.8999999999996</v>
      </c>
      <c r="L33" s="83">
        <v>3402</v>
      </c>
      <c r="M33" s="84">
        <f t="shared" si="3"/>
        <v>1747.8999999999996</v>
      </c>
      <c r="N33" s="86">
        <f t="shared" si="4"/>
        <v>0.33940464863395403</v>
      </c>
      <c r="O33" s="83">
        <v>4120</v>
      </c>
      <c r="P33" s="84">
        <f t="shared" si="5"/>
        <v>1029.8999999999996</v>
      </c>
      <c r="Q33" s="86">
        <f t="shared" si="6"/>
        <v>0.19998446571778086</v>
      </c>
      <c r="R33" s="84">
        <v>2000</v>
      </c>
      <c r="S33" s="84">
        <f t="shared" si="7"/>
        <v>3149.8999999999996</v>
      </c>
      <c r="T33" s="86">
        <f t="shared" si="8"/>
        <v>0.61164294452319456</v>
      </c>
    </row>
    <row r="34" spans="1:20" s="2" customFormat="1" ht="30" customHeight="1" x14ac:dyDescent="0.25">
      <c r="A34" s="3">
        <v>27</v>
      </c>
      <c r="B34" s="4">
        <v>51101718</v>
      </c>
      <c r="C34" s="5" t="s">
        <v>52</v>
      </c>
      <c r="D34" s="6" t="s">
        <v>53</v>
      </c>
      <c r="E34" s="7">
        <v>2773</v>
      </c>
      <c r="F34" s="8">
        <v>527</v>
      </c>
      <c r="G34" s="30">
        <v>3300</v>
      </c>
      <c r="H34" s="53">
        <v>5.0999999999999997E-2</v>
      </c>
      <c r="I34" s="54">
        <f t="shared" si="0"/>
        <v>2914.4229999999998</v>
      </c>
      <c r="J34" s="54">
        <f t="shared" si="1"/>
        <v>553.87699999999995</v>
      </c>
      <c r="K34" s="54">
        <f t="shared" si="2"/>
        <v>3468.2999999999997</v>
      </c>
      <c r="L34" s="83">
        <v>2249.1</v>
      </c>
      <c r="M34" s="84">
        <f t="shared" si="3"/>
        <v>1219.1999999999998</v>
      </c>
      <c r="N34" s="86">
        <f t="shared" si="4"/>
        <v>0.35152668454285957</v>
      </c>
      <c r="O34" s="83">
        <v>2750</v>
      </c>
      <c r="P34" s="84">
        <f t="shared" si="5"/>
        <v>718.29999999999973</v>
      </c>
      <c r="Q34" s="86">
        <f t="shared" si="6"/>
        <v>0.20710434506818898</v>
      </c>
      <c r="R34" s="84">
        <v>3468</v>
      </c>
      <c r="S34" s="84">
        <f t="shared" si="7"/>
        <v>0.29999999999972715</v>
      </c>
      <c r="T34" s="86">
        <f t="shared" si="8"/>
        <v>8.649770781066435E-5</v>
      </c>
    </row>
    <row r="35" spans="1:20" s="2" customFormat="1" ht="30" customHeight="1" x14ac:dyDescent="0.25">
      <c r="A35" s="3">
        <v>28</v>
      </c>
      <c r="B35" s="4">
        <v>51101718</v>
      </c>
      <c r="C35" s="5" t="s">
        <v>54</v>
      </c>
      <c r="D35" s="6" t="s">
        <v>53</v>
      </c>
      <c r="E35" s="7">
        <v>4328</v>
      </c>
      <c r="F35" s="8">
        <v>822</v>
      </c>
      <c r="G35" s="30">
        <v>5150</v>
      </c>
      <c r="H35" s="53">
        <v>5.0999999999999997E-2</v>
      </c>
      <c r="I35" s="54">
        <f t="shared" si="0"/>
        <v>4548.7280000000001</v>
      </c>
      <c r="J35" s="54">
        <f t="shared" si="1"/>
        <v>863.92200000000003</v>
      </c>
      <c r="K35" s="54">
        <f t="shared" si="2"/>
        <v>5412.65</v>
      </c>
      <c r="L35" s="83">
        <v>3962.7</v>
      </c>
      <c r="M35" s="84">
        <f t="shared" si="3"/>
        <v>1449.9499999999998</v>
      </c>
      <c r="N35" s="86">
        <f t="shared" si="4"/>
        <v>0.26788172152272915</v>
      </c>
      <c r="O35" s="83">
        <v>4300</v>
      </c>
      <c r="P35" s="84">
        <f t="shared" si="5"/>
        <v>1112.6499999999996</v>
      </c>
      <c r="Q35" s="86">
        <f t="shared" si="6"/>
        <v>0.20556474185472914</v>
      </c>
      <c r="R35" s="84">
        <v>5412</v>
      </c>
      <c r="S35" s="84">
        <f t="shared" si="7"/>
        <v>0.6499999999996362</v>
      </c>
      <c r="T35" s="86">
        <f t="shared" si="8"/>
        <v>1.2008905064979932E-4</v>
      </c>
    </row>
    <row r="36" spans="1:20" s="2" customFormat="1" ht="30" customHeight="1" x14ac:dyDescent="0.25">
      <c r="A36" s="3">
        <v>29</v>
      </c>
      <c r="B36" s="4">
        <v>50401800</v>
      </c>
      <c r="C36" s="5" t="s">
        <v>55</v>
      </c>
      <c r="D36" s="6" t="s">
        <v>50</v>
      </c>
      <c r="E36" s="7">
        <v>5400</v>
      </c>
      <c r="F36" s="8">
        <v>0</v>
      </c>
      <c r="G36" s="30">
        <v>5400</v>
      </c>
      <c r="H36" s="53">
        <v>5.0999999999999997E-2</v>
      </c>
      <c r="I36" s="54">
        <f t="shared" si="0"/>
        <v>5675.4</v>
      </c>
      <c r="J36" s="54">
        <f t="shared" si="1"/>
        <v>0</v>
      </c>
      <c r="K36" s="54">
        <f t="shared" si="2"/>
        <v>5675.4</v>
      </c>
      <c r="L36" s="83">
        <v>4320</v>
      </c>
      <c r="M36" s="84">
        <f t="shared" si="3"/>
        <v>1355.3999999999996</v>
      </c>
      <c r="N36" s="86">
        <f t="shared" si="4"/>
        <v>0.23882017126546143</v>
      </c>
      <c r="O36" s="83">
        <v>4540</v>
      </c>
      <c r="P36" s="84">
        <f t="shared" si="5"/>
        <v>1135.3999999999996</v>
      </c>
      <c r="Q36" s="86">
        <f t="shared" si="6"/>
        <v>0.20005638369101733</v>
      </c>
      <c r="R36" s="84">
        <v>5675</v>
      </c>
      <c r="S36" s="84">
        <f t="shared" si="7"/>
        <v>0.3999999999996362</v>
      </c>
      <c r="T36" s="86">
        <f t="shared" si="8"/>
        <v>7.047961377165244E-5</v>
      </c>
    </row>
    <row r="37" spans="1:20" s="2" customFormat="1" ht="30" customHeight="1" x14ac:dyDescent="0.25">
      <c r="A37" s="3">
        <v>30</v>
      </c>
      <c r="B37" s="4">
        <v>50401800</v>
      </c>
      <c r="C37" s="5" t="s">
        <v>56</v>
      </c>
      <c r="D37" s="6" t="s">
        <v>50</v>
      </c>
      <c r="E37" s="7">
        <v>8000</v>
      </c>
      <c r="F37" s="8">
        <v>0</v>
      </c>
      <c r="G37" s="30">
        <v>8000</v>
      </c>
      <c r="H37" s="53">
        <v>5.0999999999999997E-2</v>
      </c>
      <c r="I37" s="54">
        <f t="shared" si="0"/>
        <v>8408</v>
      </c>
      <c r="J37" s="54">
        <f t="shared" si="1"/>
        <v>0</v>
      </c>
      <c r="K37" s="54">
        <f t="shared" si="2"/>
        <v>8408</v>
      </c>
      <c r="L37" s="83">
        <v>5940</v>
      </c>
      <c r="M37" s="84">
        <f t="shared" si="3"/>
        <v>2468</v>
      </c>
      <c r="N37" s="86">
        <f t="shared" si="4"/>
        <v>0.29352997145575643</v>
      </c>
      <c r="O37" s="83">
        <v>7560</v>
      </c>
      <c r="P37" s="84">
        <f t="shared" si="5"/>
        <v>848</v>
      </c>
      <c r="Q37" s="86">
        <f t="shared" si="6"/>
        <v>0.10085632730732635</v>
      </c>
      <c r="R37" s="84">
        <v>8400</v>
      </c>
      <c r="S37" s="84">
        <f t="shared" si="7"/>
        <v>8</v>
      </c>
      <c r="T37" s="86">
        <f t="shared" si="8"/>
        <v>9.5147478591817321E-4</v>
      </c>
    </row>
    <row r="38" spans="1:20" s="2" customFormat="1" ht="30" customHeight="1" x14ac:dyDescent="0.25">
      <c r="A38" s="3">
        <v>31</v>
      </c>
      <c r="B38" s="4">
        <v>50181900</v>
      </c>
      <c r="C38" s="5" t="s">
        <v>57</v>
      </c>
      <c r="D38" s="6" t="s">
        <v>58</v>
      </c>
      <c r="E38" s="7">
        <v>5882</v>
      </c>
      <c r="F38" s="8">
        <v>1118</v>
      </c>
      <c r="G38" s="30">
        <v>7000</v>
      </c>
      <c r="H38" s="53">
        <v>5.0999999999999997E-2</v>
      </c>
      <c r="I38" s="54">
        <f t="shared" si="0"/>
        <v>6181.982</v>
      </c>
      <c r="J38" s="54">
        <f t="shared" si="1"/>
        <v>1175.018</v>
      </c>
      <c r="K38" s="54">
        <f t="shared" si="2"/>
        <v>7357</v>
      </c>
      <c r="L38" s="83">
        <v>5462.1</v>
      </c>
      <c r="M38" s="84">
        <f t="shared" si="3"/>
        <v>1894.8999999999996</v>
      </c>
      <c r="N38" s="86">
        <f t="shared" si="4"/>
        <v>0.25756422454804945</v>
      </c>
      <c r="O38" s="83">
        <v>5885</v>
      </c>
      <c r="P38" s="84">
        <f t="shared" si="5"/>
        <v>1472</v>
      </c>
      <c r="Q38" s="86">
        <f t="shared" si="6"/>
        <v>0.20008155498165012</v>
      </c>
      <c r="R38" s="84">
        <v>7299</v>
      </c>
      <c r="S38" s="84">
        <f t="shared" si="7"/>
        <v>58</v>
      </c>
      <c r="T38" s="86">
        <f t="shared" si="8"/>
        <v>7.8836482261791484E-3</v>
      </c>
    </row>
    <row r="39" spans="1:20" s="2" customFormat="1" ht="30" customHeight="1" x14ac:dyDescent="0.25">
      <c r="A39" s="3">
        <v>32</v>
      </c>
      <c r="B39" s="4">
        <v>50407018</v>
      </c>
      <c r="C39" s="5" t="s">
        <v>59</v>
      </c>
      <c r="D39" s="6" t="s">
        <v>50</v>
      </c>
      <c r="E39" s="7">
        <v>5000</v>
      </c>
      <c r="F39" s="8">
        <v>0</v>
      </c>
      <c r="G39" s="30">
        <v>5000</v>
      </c>
      <c r="H39" s="53">
        <v>5.0999999999999997E-2</v>
      </c>
      <c r="I39" s="54">
        <f t="shared" si="0"/>
        <v>5255</v>
      </c>
      <c r="J39" s="54">
        <f t="shared" si="1"/>
        <v>0</v>
      </c>
      <c r="K39" s="54">
        <f t="shared" si="2"/>
        <v>5255</v>
      </c>
      <c r="L39" s="83">
        <v>3690</v>
      </c>
      <c r="M39" s="84">
        <f t="shared" si="3"/>
        <v>1565</v>
      </c>
      <c r="N39" s="86">
        <f t="shared" si="4"/>
        <v>0.29781160799238821</v>
      </c>
      <c r="O39" s="83">
        <v>4204</v>
      </c>
      <c r="P39" s="84">
        <f t="shared" si="5"/>
        <v>1051</v>
      </c>
      <c r="Q39" s="86">
        <f t="shared" si="6"/>
        <v>0.2</v>
      </c>
      <c r="R39" s="84">
        <v>5200</v>
      </c>
      <c r="S39" s="84">
        <f t="shared" si="7"/>
        <v>55</v>
      </c>
      <c r="T39" s="86">
        <f t="shared" si="8"/>
        <v>1.0466222645099905E-2</v>
      </c>
    </row>
    <row r="40" spans="1:20" s="2" customFormat="1" ht="30" customHeight="1" x14ac:dyDescent="0.25">
      <c r="A40" s="3">
        <v>33</v>
      </c>
      <c r="B40" s="4">
        <v>51131903</v>
      </c>
      <c r="C40" s="5" t="s">
        <v>60</v>
      </c>
      <c r="D40" s="6" t="s">
        <v>61</v>
      </c>
      <c r="E40" s="7">
        <v>2689</v>
      </c>
      <c r="F40" s="8">
        <v>511</v>
      </c>
      <c r="G40" s="30">
        <v>3200</v>
      </c>
      <c r="H40" s="53">
        <v>5.0999999999999997E-2</v>
      </c>
      <c r="I40" s="54">
        <f t="shared" si="0"/>
        <v>2826.1390000000001</v>
      </c>
      <c r="J40" s="54">
        <f t="shared" si="1"/>
        <v>537.06100000000004</v>
      </c>
      <c r="K40" s="54">
        <f t="shared" si="2"/>
        <v>3363.2000000000003</v>
      </c>
      <c r="L40" s="83">
        <v>2142</v>
      </c>
      <c r="M40" s="84">
        <f t="shared" si="3"/>
        <v>1221.2000000000003</v>
      </c>
      <c r="N40" s="86">
        <f t="shared" si="4"/>
        <v>0.36310656517602291</v>
      </c>
      <c r="O40" s="83">
        <v>3150</v>
      </c>
      <c r="P40" s="84">
        <f t="shared" si="5"/>
        <v>213.20000000000027</v>
      </c>
      <c r="Q40" s="86">
        <f t="shared" si="6"/>
        <v>6.3392007611798362E-2</v>
      </c>
      <c r="R40" s="84">
        <v>3363</v>
      </c>
      <c r="S40" s="84">
        <f t="shared" si="7"/>
        <v>0.20000000000027285</v>
      </c>
      <c r="T40" s="86">
        <f t="shared" si="8"/>
        <v>5.9467174119966944E-5</v>
      </c>
    </row>
    <row r="41" spans="1:20" s="2" customFormat="1" ht="30" customHeight="1" x14ac:dyDescent="0.25">
      <c r="A41" s="3">
        <v>34</v>
      </c>
      <c r="B41" s="4">
        <v>50161800</v>
      </c>
      <c r="C41" s="5" t="s">
        <v>62</v>
      </c>
      <c r="D41" s="6" t="s">
        <v>50</v>
      </c>
      <c r="E41" s="7">
        <v>10924</v>
      </c>
      <c r="F41" s="8">
        <v>2076</v>
      </c>
      <c r="G41" s="30">
        <v>13000</v>
      </c>
      <c r="H41" s="53">
        <v>5.0999999999999997E-2</v>
      </c>
      <c r="I41" s="54">
        <f t="shared" si="0"/>
        <v>11481.124</v>
      </c>
      <c r="J41" s="54">
        <f t="shared" si="1"/>
        <v>2181.8760000000002</v>
      </c>
      <c r="K41" s="54">
        <f t="shared" si="2"/>
        <v>13663</v>
      </c>
      <c r="L41" s="83">
        <v>9639</v>
      </c>
      <c r="M41" s="84">
        <f t="shared" si="3"/>
        <v>4024</v>
      </c>
      <c r="N41" s="86">
        <f t="shared" si="4"/>
        <v>0.29451804142574839</v>
      </c>
      <c r="O41" s="83">
        <v>10930</v>
      </c>
      <c r="P41" s="84">
        <f t="shared" si="5"/>
        <v>2733</v>
      </c>
      <c r="Q41" s="86">
        <f t="shared" si="6"/>
        <v>0.20002927614725902</v>
      </c>
      <c r="R41" s="84">
        <v>13601</v>
      </c>
      <c r="S41" s="84">
        <f t="shared" si="7"/>
        <v>62</v>
      </c>
      <c r="T41" s="86">
        <f t="shared" si="8"/>
        <v>4.5378028251482107E-3</v>
      </c>
    </row>
    <row r="42" spans="1:20" s="2" customFormat="1" ht="30" customHeight="1" x14ac:dyDescent="0.25">
      <c r="A42" s="3">
        <v>35</v>
      </c>
      <c r="B42" s="4">
        <v>50221303</v>
      </c>
      <c r="C42" s="5" t="s">
        <v>63</v>
      </c>
      <c r="D42" s="6" t="s">
        <v>50</v>
      </c>
      <c r="E42" s="7">
        <v>2762</v>
      </c>
      <c r="F42" s="8">
        <v>138</v>
      </c>
      <c r="G42" s="30">
        <v>2900</v>
      </c>
      <c r="H42" s="53">
        <v>5.0999999999999997E-2</v>
      </c>
      <c r="I42" s="54">
        <f t="shared" si="0"/>
        <v>2902.8620000000001</v>
      </c>
      <c r="J42" s="54">
        <f t="shared" si="1"/>
        <v>145.03800000000001</v>
      </c>
      <c r="K42" s="54">
        <f t="shared" si="2"/>
        <v>3047.9</v>
      </c>
      <c r="L42" s="83">
        <v>2079</v>
      </c>
      <c r="M42" s="84">
        <f t="shared" si="3"/>
        <v>968.90000000000009</v>
      </c>
      <c r="N42" s="86">
        <f t="shared" si="4"/>
        <v>0.31789100692279931</v>
      </c>
      <c r="O42" s="83">
        <v>3048</v>
      </c>
      <c r="P42" s="84">
        <f t="shared" si="5"/>
        <v>-9.9999999999909051E-2</v>
      </c>
      <c r="Q42" s="86">
        <f t="shared" si="6"/>
        <v>-3.2809475376458891E-5</v>
      </c>
      <c r="R42" s="84">
        <v>3000</v>
      </c>
      <c r="S42" s="84">
        <f t="shared" si="7"/>
        <v>47.900000000000091</v>
      </c>
      <c r="T42" s="86">
        <f t="shared" si="8"/>
        <v>1.5715738705338132E-2</v>
      </c>
    </row>
    <row r="43" spans="1:20" s="2" customFormat="1" ht="30" customHeight="1" x14ac:dyDescent="0.25">
      <c r="A43" s="3">
        <v>36</v>
      </c>
      <c r="B43" s="4">
        <v>50221303</v>
      </c>
      <c r="C43" s="5" t="s">
        <v>64</v>
      </c>
      <c r="D43" s="6" t="s">
        <v>50</v>
      </c>
      <c r="E43" s="7">
        <v>2381</v>
      </c>
      <c r="F43" s="8">
        <v>119</v>
      </c>
      <c r="G43" s="30">
        <v>2500</v>
      </c>
      <c r="H43" s="53">
        <v>5.0999999999999997E-2</v>
      </c>
      <c r="I43" s="54">
        <f t="shared" si="0"/>
        <v>2502.431</v>
      </c>
      <c r="J43" s="54">
        <f t="shared" si="1"/>
        <v>125.069</v>
      </c>
      <c r="K43" s="54">
        <f t="shared" si="2"/>
        <v>2627.5</v>
      </c>
      <c r="L43" s="83">
        <v>1984.5</v>
      </c>
      <c r="M43" s="84">
        <f t="shared" si="3"/>
        <v>643</v>
      </c>
      <c r="N43" s="86">
        <f t="shared" si="4"/>
        <v>0.24471931493815413</v>
      </c>
      <c r="O43" s="83">
        <v>2628</v>
      </c>
      <c r="P43" s="84">
        <f t="shared" si="5"/>
        <v>-0.5</v>
      </c>
      <c r="Q43" s="86">
        <f t="shared" si="6"/>
        <v>-1.9029495718363463E-4</v>
      </c>
      <c r="R43" s="84">
        <v>2600</v>
      </c>
      <c r="S43" s="84">
        <f t="shared" si="7"/>
        <v>27.5</v>
      </c>
      <c r="T43" s="86">
        <f t="shared" si="8"/>
        <v>1.0466222645099905E-2</v>
      </c>
    </row>
    <row r="44" spans="1:20" s="2" customFormat="1" ht="30" customHeight="1" x14ac:dyDescent="0.25">
      <c r="A44" s="3">
        <v>37</v>
      </c>
      <c r="B44" s="4">
        <v>50131623</v>
      </c>
      <c r="C44" s="5" t="s">
        <v>65</v>
      </c>
      <c r="D44" s="6" t="s">
        <v>66</v>
      </c>
      <c r="E44" s="7">
        <v>7800</v>
      </c>
      <c r="F44" s="8">
        <v>0</v>
      </c>
      <c r="G44" s="30">
        <v>7800</v>
      </c>
      <c r="H44" s="53">
        <v>5.0999999999999997E-2</v>
      </c>
      <c r="I44" s="54">
        <f t="shared" si="0"/>
        <v>8197.7999999999993</v>
      </c>
      <c r="J44" s="54">
        <f t="shared" si="1"/>
        <v>0</v>
      </c>
      <c r="K44" s="54">
        <f t="shared" si="2"/>
        <v>8197.7999999999993</v>
      </c>
      <c r="L44" s="83">
        <v>6300</v>
      </c>
      <c r="M44" s="84">
        <f t="shared" si="3"/>
        <v>1897.7999999999993</v>
      </c>
      <c r="N44" s="86">
        <f t="shared" si="4"/>
        <v>0.23150113445070622</v>
      </c>
      <c r="O44" s="83">
        <v>6558</v>
      </c>
      <c r="P44" s="84">
        <f t="shared" si="5"/>
        <v>1639.7999999999993</v>
      </c>
      <c r="Q44" s="86">
        <f t="shared" si="6"/>
        <v>0.20002927614725896</v>
      </c>
      <c r="R44" s="84">
        <v>8197</v>
      </c>
      <c r="S44" s="84">
        <f t="shared" si="7"/>
        <v>0.7999999999992724</v>
      </c>
      <c r="T44" s="86">
        <f t="shared" si="8"/>
        <v>9.7587157529980298E-5</v>
      </c>
    </row>
    <row r="45" spans="1:20" s="2" customFormat="1" ht="30" customHeight="1" x14ac:dyDescent="0.25">
      <c r="A45" s="3">
        <v>38</v>
      </c>
      <c r="B45" s="4">
        <v>50202409</v>
      </c>
      <c r="C45" s="5" t="s">
        <v>67</v>
      </c>
      <c r="D45" s="6" t="s">
        <v>68</v>
      </c>
      <c r="E45" s="7">
        <v>1429</v>
      </c>
      <c r="F45" s="8">
        <v>271</v>
      </c>
      <c r="G45" s="30">
        <v>1700</v>
      </c>
      <c r="H45" s="53">
        <v>5.0999999999999997E-2</v>
      </c>
      <c r="I45" s="54">
        <f t="shared" si="0"/>
        <v>1501.8789999999999</v>
      </c>
      <c r="J45" s="54">
        <f t="shared" si="1"/>
        <v>284.82100000000003</v>
      </c>
      <c r="K45" s="54">
        <f t="shared" si="2"/>
        <v>1786.6999999999998</v>
      </c>
      <c r="L45" s="83">
        <v>963.9</v>
      </c>
      <c r="M45" s="84">
        <f t="shared" si="3"/>
        <v>822.79999999999984</v>
      </c>
      <c r="N45" s="86">
        <f t="shared" si="4"/>
        <v>0.46051379638439577</v>
      </c>
      <c r="O45" s="83">
        <v>1500</v>
      </c>
      <c r="P45" s="84">
        <f t="shared" si="5"/>
        <v>286.69999999999982</v>
      </c>
      <c r="Q45" s="86">
        <f t="shared" si="6"/>
        <v>0.16046342418984713</v>
      </c>
      <c r="R45" s="84">
        <v>1786</v>
      </c>
      <c r="S45" s="84">
        <f t="shared" si="7"/>
        <v>0.6999999999998181</v>
      </c>
      <c r="T45" s="86">
        <f t="shared" si="8"/>
        <v>3.9178373537796955E-4</v>
      </c>
    </row>
    <row r="46" spans="1:20" s="2" customFormat="1" ht="30" customHeight="1" x14ac:dyDescent="0.25">
      <c r="A46" s="3">
        <v>39</v>
      </c>
      <c r="B46" s="4">
        <v>50202409</v>
      </c>
      <c r="C46" s="5" t="s">
        <v>69</v>
      </c>
      <c r="D46" s="6" t="s">
        <v>70</v>
      </c>
      <c r="E46" s="7">
        <v>10084</v>
      </c>
      <c r="F46" s="8">
        <v>1916</v>
      </c>
      <c r="G46" s="30">
        <v>12000</v>
      </c>
      <c r="H46" s="53">
        <v>5.0999999999999997E-2</v>
      </c>
      <c r="I46" s="54">
        <f t="shared" si="0"/>
        <v>10598.284</v>
      </c>
      <c r="J46" s="54">
        <f t="shared" si="1"/>
        <v>2013.7159999999999</v>
      </c>
      <c r="K46" s="54">
        <f t="shared" si="2"/>
        <v>12612</v>
      </c>
      <c r="L46" s="83">
        <v>8568</v>
      </c>
      <c r="M46" s="84">
        <f t="shared" si="3"/>
        <v>4044</v>
      </c>
      <c r="N46" s="86">
        <f t="shared" si="4"/>
        <v>0.32064700285442438</v>
      </c>
      <c r="O46" s="83">
        <v>10000</v>
      </c>
      <c r="P46" s="84">
        <f t="shared" si="5"/>
        <v>2612</v>
      </c>
      <c r="Q46" s="86">
        <f t="shared" si="6"/>
        <v>0.20710434506818903</v>
      </c>
      <c r="R46" s="84">
        <v>12600</v>
      </c>
      <c r="S46" s="84">
        <f t="shared" si="7"/>
        <v>12</v>
      </c>
      <c r="T46" s="86">
        <f t="shared" si="8"/>
        <v>9.5147478591817321E-4</v>
      </c>
    </row>
    <row r="47" spans="1:20" s="2" customFormat="1" ht="30" customHeight="1" x14ac:dyDescent="0.25">
      <c r="A47" s="3">
        <v>40</v>
      </c>
      <c r="B47" s="4">
        <v>50403200</v>
      </c>
      <c r="C47" s="5" t="s">
        <v>71</v>
      </c>
      <c r="D47" s="6" t="s">
        <v>72</v>
      </c>
      <c r="E47" s="7">
        <v>7143</v>
      </c>
      <c r="F47" s="8">
        <v>1357</v>
      </c>
      <c r="G47" s="30">
        <v>8500</v>
      </c>
      <c r="H47" s="53">
        <v>5.0999999999999997E-2</v>
      </c>
      <c r="I47" s="54">
        <f t="shared" si="0"/>
        <v>7507.2929999999997</v>
      </c>
      <c r="J47" s="54">
        <f t="shared" si="1"/>
        <v>1426.2069999999999</v>
      </c>
      <c r="K47" s="54">
        <f t="shared" si="2"/>
        <v>8933.5</v>
      </c>
      <c r="L47" s="83">
        <v>5890.5</v>
      </c>
      <c r="M47" s="84">
        <f t="shared" si="3"/>
        <v>3043</v>
      </c>
      <c r="N47" s="86">
        <f t="shared" si="4"/>
        <v>0.34062797335870598</v>
      </c>
      <c r="O47" s="83">
        <v>7147</v>
      </c>
      <c r="P47" s="84">
        <f t="shared" si="5"/>
        <v>1786.5</v>
      </c>
      <c r="Q47" s="86">
        <f t="shared" si="6"/>
        <v>0.1999776123579784</v>
      </c>
      <c r="R47" s="84">
        <v>8500</v>
      </c>
      <c r="S47" s="84">
        <f t="shared" si="7"/>
        <v>433.5</v>
      </c>
      <c r="T47" s="86">
        <f t="shared" si="8"/>
        <v>4.8525214081826834E-2</v>
      </c>
    </row>
    <row r="48" spans="1:20" s="2" customFormat="1" ht="30" customHeight="1" x14ac:dyDescent="0.25">
      <c r="A48" s="3">
        <v>41</v>
      </c>
      <c r="B48" s="4">
        <v>50403200</v>
      </c>
      <c r="C48" s="5" t="s">
        <v>73</v>
      </c>
      <c r="D48" s="6" t="s">
        <v>27</v>
      </c>
      <c r="E48" s="7">
        <v>2400</v>
      </c>
      <c r="F48" s="8">
        <v>0</v>
      </c>
      <c r="G48" s="30">
        <v>2400</v>
      </c>
      <c r="H48" s="53">
        <v>5.0999999999999997E-2</v>
      </c>
      <c r="I48" s="54">
        <f t="shared" si="0"/>
        <v>2522.4</v>
      </c>
      <c r="J48" s="54">
        <f t="shared" si="1"/>
        <v>0</v>
      </c>
      <c r="K48" s="54">
        <f t="shared" si="2"/>
        <v>2522.4</v>
      </c>
      <c r="L48" s="83">
        <v>1620</v>
      </c>
      <c r="M48" s="84">
        <f t="shared" si="3"/>
        <v>902.40000000000009</v>
      </c>
      <c r="N48" s="86">
        <f t="shared" si="4"/>
        <v>0.35775451950523313</v>
      </c>
      <c r="O48" s="83">
        <v>2522</v>
      </c>
      <c r="P48" s="84">
        <f t="shared" si="5"/>
        <v>0.40000000000009095</v>
      </c>
      <c r="Q48" s="86">
        <f t="shared" si="6"/>
        <v>1.5857913098639824E-4</v>
      </c>
      <c r="R48" s="84">
        <v>2522</v>
      </c>
      <c r="S48" s="84">
        <f t="shared" si="7"/>
        <v>0.40000000000009095</v>
      </c>
      <c r="T48" s="86">
        <f t="shared" si="8"/>
        <v>1.5857913098639824E-4</v>
      </c>
    </row>
    <row r="49" spans="1:20" s="2" customFormat="1" ht="30" customHeight="1" x14ac:dyDescent="0.25">
      <c r="A49" s="3">
        <v>42</v>
      </c>
      <c r="B49" s="4">
        <v>50101717</v>
      </c>
      <c r="C49" s="5" t="s">
        <v>74</v>
      </c>
      <c r="D49" s="6" t="s">
        <v>27</v>
      </c>
      <c r="E49" s="7">
        <v>15630</v>
      </c>
      <c r="F49" s="8">
        <v>2970</v>
      </c>
      <c r="G49" s="30">
        <v>18600</v>
      </c>
      <c r="H49" s="53">
        <v>5.0999999999999997E-2</v>
      </c>
      <c r="I49" s="54">
        <f t="shared" si="0"/>
        <v>16427.13</v>
      </c>
      <c r="J49" s="54">
        <f t="shared" si="1"/>
        <v>3121.47</v>
      </c>
      <c r="K49" s="54">
        <f t="shared" si="2"/>
        <v>19548.600000000002</v>
      </c>
      <c r="L49" s="83">
        <v>14994</v>
      </c>
      <c r="M49" s="84">
        <f t="shared" si="3"/>
        <v>4554.6000000000022</v>
      </c>
      <c r="N49" s="86">
        <f t="shared" si="4"/>
        <v>0.23298855160983403</v>
      </c>
      <c r="O49" s="83">
        <v>15639</v>
      </c>
      <c r="P49" s="84">
        <f t="shared" si="5"/>
        <v>3909.6000000000022</v>
      </c>
      <c r="Q49" s="86">
        <f t="shared" si="6"/>
        <v>0.19999386145299416</v>
      </c>
      <c r="R49" s="84">
        <v>19501</v>
      </c>
      <c r="S49" s="84">
        <f t="shared" si="7"/>
        <v>47.600000000002183</v>
      </c>
      <c r="T49" s="86">
        <f t="shared" si="8"/>
        <v>2.4349569790165114E-3</v>
      </c>
    </row>
    <row r="50" spans="1:20" s="2" customFormat="1" ht="30" customHeight="1" x14ac:dyDescent="0.25">
      <c r="A50" s="3">
        <v>43</v>
      </c>
      <c r="B50" s="4">
        <v>50131700</v>
      </c>
      <c r="C50" s="5" t="s">
        <v>75</v>
      </c>
      <c r="D50" s="6" t="s">
        <v>76</v>
      </c>
      <c r="E50" s="7">
        <v>11513</v>
      </c>
      <c r="F50" s="8">
        <v>2187</v>
      </c>
      <c r="G50" s="30">
        <v>13700</v>
      </c>
      <c r="H50" s="53">
        <v>5.0999999999999997E-2</v>
      </c>
      <c r="I50" s="54">
        <f t="shared" si="0"/>
        <v>12100.163</v>
      </c>
      <c r="J50" s="54">
        <f t="shared" si="1"/>
        <v>2298.5369999999998</v>
      </c>
      <c r="K50" s="54">
        <f t="shared" si="2"/>
        <v>14398.7</v>
      </c>
      <c r="L50" s="83">
        <v>10710</v>
      </c>
      <c r="M50" s="84">
        <f t="shared" si="3"/>
        <v>3688.7000000000007</v>
      </c>
      <c r="N50" s="86">
        <f t="shared" si="4"/>
        <v>0.25618284984061063</v>
      </c>
      <c r="O50" s="83">
        <v>11519</v>
      </c>
      <c r="P50" s="84">
        <f t="shared" si="5"/>
        <v>2879.7000000000007</v>
      </c>
      <c r="Q50" s="86">
        <f t="shared" si="6"/>
        <v>0.19999722197142802</v>
      </c>
      <c r="R50" s="84">
        <v>14398</v>
      </c>
      <c r="S50" s="84">
        <f t="shared" si="7"/>
        <v>0.7000000000007276</v>
      </c>
      <c r="T50" s="86">
        <f t="shared" si="8"/>
        <v>4.8615500010468137E-5</v>
      </c>
    </row>
    <row r="51" spans="1:20" s="2" customFormat="1" ht="30" customHeight="1" x14ac:dyDescent="0.25">
      <c r="A51" s="3">
        <v>44</v>
      </c>
      <c r="B51" s="4">
        <v>50131700</v>
      </c>
      <c r="C51" s="5" t="s">
        <v>75</v>
      </c>
      <c r="D51" s="6" t="s">
        <v>33</v>
      </c>
      <c r="E51" s="7">
        <v>26891</v>
      </c>
      <c r="F51" s="8">
        <v>5109</v>
      </c>
      <c r="G51" s="30">
        <v>32000</v>
      </c>
      <c r="H51" s="53">
        <v>5.0999999999999997E-2</v>
      </c>
      <c r="I51" s="54">
        <f t="shared" si="0"/>
        <v>28262.440999999999</v>
      </c>
      <c r="J51" s="54">
        <f t="shared" si="1"/>
        <v>5369.5590000000002</v>
      </c>
      <c r="K51" s="54">
        <f t="shared" si="2"/>
        <v>33632</v>
      </c>
      <c r="L51" s="83">
        <v>25704</v>
      </c>
      <c r="M51" s="84">
        <f t="shared" si="3"/>
        <v>7928</v>
      </c>
      <c r="N51" s="86">
        <f t="shared" si="4"/>
        <v>0.2357278782112274</v>
      </c>
      <c r="O51" s="83">
        <v>26905</v>
      </c>
      <c r="P51" s="84">
        <f t="shared" si="5"/>
        <v>6727</v>
      </c>
      <c r="Q51" s="86">
        <f t="shared" si="6"/>
        <v>0.20001784015223598</v>
      </c>
      <c r="R51" s="84">
        <v>30000</v>
      </c>
      <c r="S51" s="84">
        <f t="shared" si="7"/>
        <v>3632</v>
      </c>
      <c r="T51" s="86">
        <f t="shared" si="8"/>
        <v>0.10799238820171266</v>
      </c>
    </row>
    <row r="52" spans="1:20" s="2" customFormat="1" ht="30" customHeight="1" x14ac:dyDescent="0.25">
      <c r="A52" s="3">
        <v>45</v>
      </c>
      <c r="B52" s="4">
        <v>50304600</v>
      </c>
      <c r="C52" s="5" t="s">
        <v>77</v>
      </c>
      <c r="D52" s="6" t="s">
        <v>78</v>
      </c>
      <c r="E52" s="7">
        <v>10000</v>
      </c>
      <c r="F52" s="8">
        <v>0</v>
      </c>
      <c r="G52" s="30">
        <v>10000</v>
      </c>
      <c r="H52" s="53">
        <v>5.0999999999999997E-2</v>
      </c>
      <c r="I52" s="54">
        <f t="shared" si="0"/>
        <v>10510</v>
      </c>
      <c r="J52" s="54">
        <f t="shared" si="1"/>
        <v>0</v>
      </c>
      <c r="K52" s="54">
        <f t="shared" si="2"/>
        <v>10510</v>
      </c>
      <c r="L52" s="83">
        <v>7200</v>
      </c>
      <c r="M52" s="84">
        <f t="shared" si="3"/>
        <v>3310</v>
      </c>
      <c r="N52" s="86">
        <f t="shared" si="4"/>
        <v>0.31493815413891529</v>
      </c>
      <c r="O52" s="83">
        <v>8933</v>
      </c>
      <c r="P52" s="84">
        <f t="shared" si="5"/>
        <v>1577</v>
      </c>
      <c r="Q52" s="86">
        <f t="shared" si="6"/>
        <v>0.15004757373929592</v>
      </c>
      <c r="R52" s="84">
        <v>10510</v>
      </c>
      <c r="S52" s="84">
        <f t="shared" si="7"/>
        <v>0</v>
      </c>
      <c r="T52" s="86">
        <f t="shared" si="8"/>
        <v>0</v>
      </c>
    </row>
    <row r="53" spans="1:20" s="2" customFormat="1" ht="30" customHeight="1" x14ac:dyDescent="0.25">
      <c r="A53" s="3">
        <v>46</v>
      </c>
      <c r="B53" s="4">
        <v>50304600</v>
      </c>
      <c r="C53" s="5" t="s">
        <v>79</v>
      </c>
      <c r="D53" s="6" t="s">
        <v>80</v>
      </c>
      <c r="E53" s="7">
        <v>37815</v>
      </c>
      <c r="F53" s="8">
        <v>7185</v>
      </c>
      <c r="G53" s="30">
        <v>45000</v>
      </c>
      <c r="H53" s="53">
        <v>5.0999999999999997E-2</v>
      </c>
      <c r="I53" s="54">
        <f t="shared" si="0"/>
        <v>39743.565000000002</v>
      </c>
      <c r="J53" s="54">
        <f t="shared" si="1"/>
        <v>7551.4350000000004</v>
      </c>
      <c r="K53" s="54">
        <f t="shared" si="2"/>
        <v>47295</v>
      </c>
      <c r="L53" s="83">
        <v>36414</v>
      </c>
      <c r="M53" s="84">
        <f t="shared" si="3"/>
        <v>10881</v>
      </c>
      <c r="N53" s="86">
        <f t="shared" si="4"/>
        <v>0.23006660323501427</v>
      </c>
      <c r="O53" s="83">
        <v>40200</v>
      </c>
      <c r="P53" s="84">
        <f t="shared" si="5"/>
        <v>7095</v>
      </c>
      <c r="Q53" s="86">
        <f t="shared" si="6"/>
        <v>0.15001585791309863</v>
      </c>
      <c r="R53" s="84">
        <v>22000</v>
      </c>
      <c r="S53" s="84">
        <f t="shared" si="7"/>
        <v>25295</v>
      </c>
      <c r="T53" s="86">
        <f t="shared" si="8"/>
        <v>0.53483454910667094</v>
      </c>
    </row>
    <row r="54" spans="1:20" s="2" customFormat="1" ht="30" customHeight="1" x14ac:dyDescent="0.25">
      <c r="A54" s="3">
        <v>47</v>
      </c>
      <c r="B54" s="4">
        <v>50181700</v>
      </c>
      <c r="C54" s="5" t="s">
        <v>81</v>
      </c>
      <c r="D54" s="6" t="s">
        <v>50</v>
      </c>
      <c r="E54" s="7">
        <v>9810</v>
      </c>
      <c r="F54" s="8">
        <v>490</v>
      </c>
      <c r="G54" s="30">
        <v>10300</v>
      </c>
      <c r="H54" s="53">
        <v>5.0999999999999997E-2</v>
      </c>
      <c r="I54" s="54">
        <f t="shared" si="0"/>
        <v>10310.31</v>
      </c>
      <c r="J54" s="54">
        <f t="shared" si="1"/>
        <v>514.99</v>
      </c>
      <c r="K54" s="54">
        <f t="shared" si="2"/>
        <v>10825.3</v>
      </c>
      <c r="L54" s="83">
        <v>7560</v>
      </c>
      <c r="M54" s="84">
        <f t="shared" si="3"/>
        <v>3265.2999999999993</v>
      </c>
      <c r="N54" s="86">
        <f t="shared" si="4"/>
        <v>0.30163598237462236</v>
      </c>
      <c r="O54" s="83">
        <v>7980</v>
      </c>
      <c r="P54" s="84">
        <f t="shared" si="5"/>
        <v>2845.2999999999993</v>
      </c>
      <c r="Q54" s="86">
        <f t="shared" si="6"/>
        <v>0.26283798139543474</v>
      </c>
      <c r="R54" s="84">
        <v>9000</v>
      </c>
      <c r="S54" s="84">
        <f t="shared" si="7"/>
        <v>1825.2999999999993</v>
      </c>
      <c r="T54" s="86">
        <f t="shared" si="8"/>
        <v>0.1686142647316933</v>
      </c>
    </row>
    <row r="55" spans="1:20" s="2" customFormat="1" ht="30" customHeight="1" x14ac:dyDescent="0.25">
      <c r="A55" s="3">
        <v>48</v>
      </c>
      <c r="B55" s="4">
        <v>50202307</v>
      </c>
      <c r="C55" s="5" t="s">
        <v>82</v>
      </c>
      <c r="D55" s="6" t="s">
        <v>50</v>
      </c>
      <c r="E55" s="7">
        <v>21513</v>
      </c>
      <c r="F55" s="8">
        <v>4087</v>
      </c>
      <c r="G55" s="30">
        <v>25600</v>
      </c>
      <c r="H55" s="53">
        <v>5.0999999999999997E-2</v>
      </c>
      <c r="I55" s="54">
        <f t="shared" si="0"/>
        <v>22610.163</v>
      </c>
      <c r="J55" s="54">
        <f t="shared" si="1"/>
        <v>4295.4369999999999</v>
      </c>
      <c r="K55" s="54">
        <f t="shared" si="2"/>
        <v>26905.599999999999</v>
      </c>
      <c r="L55" s="83">
        <v>20349</v>
      </c>
      <c r="M55" s="84">
        <f t="shared" si="3"/>
        <v>6556.5999999999985</v>
      </c>
      <c r="N55" s="86">
        <f t="shared" si="4"/>
        <v>0.24368904614652709</v>
      </c>
      <c r="O55" s="83">
        <v>22850</v>
      </c>
      <c r="P55" s="84">
        <f t="shared" si="5"/>
        <v>4055.5999999999985</v>
      </c>
      <c r="Q55" s="86">
        <f t="shared" si="6"/>
        <v>0.15073441960038053</v>
      </c>
      <c r="R55" s="84">
        <v>26905</v>
      </c>
      <c r="S55" s="84">
        <f t="shared" si="7"/>
        <v>0.59999999999854481</v>
      </c>
      <c r="T55" s="86">
        <f t="shared" si="8"/>
        <v>2.2300190294903099E-5</v>
      </c>
    </row>
    <row r="56" spans="1:20" s="2" customFormat="1" ht="30" customHeight="1" x14ac:dyDescent="0.25">
      <c r="A56" s="3">
        <v>49</v>
      </c>
      <c r="B56" s="4">
        <v>50181700</v>
      </c>
      <c r="C56" s="5" t="s">
        <v>83</v>
      </c>
      <c r="D56" s="6" t="s">
        <v>84</v>
      </c>
      <c r="E56" s="7">
        <v>3810</v>
      </c>
      <c r="F56" s="8">
        <v>190</v>
      </c>
      <c r="G56" s="30">
        <v>4000</v>
      </c>
      <c r="H56" s="53">
        <v>5.0999999999999997E-2</v>
      </c>
      <c r="I56" s="54">
        <f t="shared" si="0"/>
        <v>4004.31</v>
      </c>
      <c r="J56" s="54">
        <f t="shared" si="1"/>
        <v>199.69</v>
      </c>
      <c r="K56" s="54">
        <f t="shared" si="2"/>
        <v>4204</v>
      </c>
      <c r="L56" s="83">
        <v>3213</v>
      </c>
      <c r="M56" s="84">
        <f t="shared" si="3"/>
        <v>991</v>
      </c>
      <c r="N56" s="86">
        <f t="shared" si="4"/>
        <v>0.2357278782112274</v>
      </c>
      <c r="O56" s="83">
        <v>3783</v>
      </c>
      <c r="P56" s="84">
        <f t="shared" si="5"/>
        <v>421</v>
      </c>
      <c r="Q56" s="86">
        <f t="shared" si="6"/>
        <v>0.10014272121788773</v>
      </c>
      <c r="R56" s="84">
        <v>4204</v>
      </c>
      <c r="S56" s="84">
        <f t="shared" si="7"/>
        <v>0</v>
      </c>
      <c r="T56" s="86">
        <f t="shared" si="8"/>
        <v>0</v>
      </c>
    </row>
    <row r="57" spans="1:20" s="2" customFormat="1" ht="30" customHeight="1" x14ac:dyDescent="0.25">
      <c r="A57" s="3">
        <v>50</v>
      </c>
      <c r="B57" s="4">
        <v>50404900</v>
      </c>
      <c r="C57" s="5" t="s">
        <v>85</v>
      </c>
      <c r="D57" s="6" t="s">
        <v>50</v>
      </c>
      <c r="E57" s="7">
        <v>11765</v>
      </c>
      <c r="F57" s="8">
        <v>2235</v>
      </c>
      <c r="G57" s="30">
        <v>14000</v>
      </c>
      <c r="H57" s="53">
        <v>5.0999999999999997E-2</v>
      </c>
      <c r="I57" s="54">
        <f t="shared" si="0"/>
        <v>12365.014999999999</v>
      </c>
      <c r="J57" s="54">
        <f t="shared" si="1"/>
        <v>2348.9850000000001</v>
      </c>
      <c r="K57" s="54">
        <f t="shared" si="2"/>
        <v>14714</v>
      </c>
      <c r="L57" s="83">
        <v>10710</v>
      </c>
      <c r="M57" s="84">
        <f t="shared" si="3"/>
        <v>4004</v>
      </c>
      <c r="N57" s="86">
        <f t="shared" si="4"/>
        <v>0.27212178877259752</v>
      </c>
      <c r="O57" s="83">
        <v>11590</v>
      </c>
      <c r="P57" s="84">
        <f t="shared" si="5"/>
        <v>3124</v>
      </c>
      <c r="Q57" s="86">
        <f t="shared" si="6"/>
        <v>0.21231480222916949</v>
      </c>
      <c r="R57" s="84">
        <v>14700</v>
      </c>
      <c r="S57" s="84">
        <f t="shared" si="7"/>
        <v>14</v>
      </c>
      <c r="T57" s="86">
        <f t="shared" si="8"/>
        <v>9.5147478591817321E-4</v>
      </c>
    </row>
    <row r="58" spans="1:20" s="2" customFormat="1" ht="30" customHeight="1" x14ac:dyDescent="0.25">
      <c r="A58" s="3">
        <v>51</v>
      </c>
      <c r="B58" s="4">
        <v>50181700</v>
      </c>
      <c r="C58" s="5" t="s">
        <v>86</v>
      </c>
      <c r="D58" s="6" t="s">
        <v>87</v>
      </c>
      <c r="E58" s="7">
        <v>3619</v>
      </c>
      <c r="F58" s="8">
        <v>181</v>
      </c>
      <c r="G58" s="30">
        <v>3800</v>
      </c>
      <c r="H58" s="53">
        <v>5.0999999999999997E-2</v>
      </c>
      <c r="I58" s="54">
        <f t="shared" si="0"/>
        <v>3803.569</v>
      </c>
      <c r="J58" s="54">
        <f t="shared" si="1"/>
        <v>190.23099999999999</v>
      </c>
      <c r="K58" s="54">
        <f t="shared" si="2"/>
        <v>3993.8</v>
      </c>
      <c r="L58" s="83">
        <v>2173.5</v>
      </c>
      <c r="M58" s="84">
        <f t="shared" si="3"/>
        <v>1820.3000000000002</v>
      </c>
      <c r="N58" s="86">
        <f t="shared" si="4"/>
        <v>0.45578146126496072</v>
      </c>
      <c r="O58" s="83">
        <v>3900</v>
      </c>
      <c r="P58" s="84">
        <f t="shared" si="5"/>
        <v>93.800000000000182</v>
      </c>
      <c r="Q58" s="86">
        <f t="shared" si="6"/>
        <v>2.3486403926085479E-2</v>
      </c>
      <c r="R58" s="84">
        <v>3993</v>
      </c>
      <c r="S58" s="84">
        <f t="shared" si="7"/>
        <v>0.8000000000001819</v>
      </c>
      <c r="T58" s="86">
        <f t="shared" si="8"/>
        <v>2.0031048124597673E-4</v>
      </c>
    </row>
    <row r="59" spans="1:20" s="2" customFormat="1" ht="30" customHeight="1" x14ac:dyDescent="0.25">
      <c r="A59" s="3">
        <v>52</v>
      </c>
      <c r="B59" s="4">
        <v>50181700</v>
      </c>
      <c r="C59" s="5" t="s">
        <v>88</v>
      </c>
      <c r="D59" s="6" t="s">
        <v>89</v>
      </c>
      <c r="E59" s="7">
        <v>6857</v>
      </c>
      <c r="F59" s="8">
        <v>343</v>
      </c>
      <c r="G59" s="30">
        <v>7200</v>
      </c>
      <c r="H59" s="53">
        <v>5.0999999999999997E-2</v>
      </c>
      <c r="I59" s="54">
        <f t="shared" si="0"/>
        <v>7206.7070000000003</v>
      </c>
      <c r="J59" s="54">
        <f t="shared" si="1"/>
        <v>360.49299999999999</v>
      </c>
      <c r="K59" s="54">
        <f t="shared" si="2"/>
        <v>7567.2000000000007</v>
      </c>
      <c r="L59" s="83">
        <v>5197.5</v>
      </c>
      <c r="M59" s="84">
        <f t="shared" si="3"/>
        <v>2369.7000000000007</v>
      </c>
      <c r="N59" s="86">
        <f t="shared" si="4"/>
        <v>0.31315413891531879</v>
      </c>
      <c r="O59" s="83">
        <v>6800</v>
      </c>
      <c r="P59" s="84">
        <f t="shared" si="5"/>
        <v>767.20000000000073</v>
      </c>
      <c r="Q59" s="86">
        <f t="shared" si="6"/>
        <v>0.10138492441061432</v>
      </c>
      <c r="R59" s="84">
        <v>7567</v>
      </c>
      <c r="S59" s="84">
        <f t="shared" si="7"/>
        <v>0.2000000000007276</v>
      </c>
      <c r="T59" s="86">
        <f t="shared" si="8"/>
        <v>2.6429855164489847E-5</v>
      </c>
    </row>
    <row r="60" spans="1:20" s="2" customFormat="1" ht="30" customHeight="1" x14ac:dyDescent="0.25">
      <c r="A60" s="3">
        <v>53</v>
      </c>
      <c r="B60" s="4">
        <v>50181700</v>
      </c>
      <c r="C60" s="5" t="s">
        <v>90</v>
      </c>
      <c r="D60" s="6" t="s">
        <v>91</v>
      </c>
      <c r="E60" s="7">
        <v>8095</v>
      </c>
      <c r="F60" s="8">
        <v>405</v>
      </c>
      <c r="G60" s="30">
        <v>8500</v>
      </c>
      <c r="H60" s="53">
        <v>5.0999999999999997E-2</v>
      </c>
      <c r="I60" s="54">
        <f t="shared" si="0"/>
        <v>8507.8449999999993</v>
      </c>
      <c r="J60" s="54">
        <f t="shared" si="1"/>
        <v>425.65499999999997</v>
      </c>
      <c r="K60" s="54">
        <f t="shared" si="2"/>
        <v>8933.5</v>
      </c>
      <c r="L60" s="83">
        <v>6615</v>
      </c>
      <c r="M60" s="84">
        <f t="shared" si="3"/>
        <v>2318.5</v>
      </c>
      <c r="N60" s="86">
        <f t="shared" si="4"/>
        <v>0.25952874013544525</v>
      </c>
      <c r="O60" s="83">
        <v>8450</v>
      </c>
      <c r="P60" s="84">
        <f t="shared" si="5"/>
        <v>483.5</v>
      </c>
      <c r="Q60" s="86">
        <f t="shared" si="6"/>
        <v>5.412212458722785E-2</v>
      </c>
      <c r="R60" s="84">
        <v>8933</v>
      </c>
      <c r="S60" s="84">
        <f t="shared" si="7"/>
        <v>0.5</v>
      </c>
      <c r="T60" s="86">
        <f t="shared" si="8"/>
        <v>5.5969105054010188E-5</v>
      </c>
    </row>
    <row r="61" spans="1:20" s="2" customFormat="1" ht="30" customHeight="1" x14ac:dyDescent="0.25">
      <c r="A61" s="3">
        <v>54</v>
      </c>
      <c r="B61" s="4">
        <v>50181700</v>
      </c>
      <c r="C61" s="5" t="s">
        <v>92</v>
      </c>
      <c r="D61" s="6" t="s">
        <v>93</v>
      </c>
      <c r="E61" s="7">
        <v>6667</v>
      </c>
      <c r="F61" s="8">
        <v>333</v>
      </c>
      <c r="G61" s="30">
        <v>7000</v>
      </c>
      <c r="H61" s="53">
        <v>5.0999999999999997E-2</v>
      </c>
      <c r="I61" s="54">
        <f t="shared" si="0"/>
        <v>7007.0169999999998</v>
      </c>
      <c r="J61" s="54">
        <f t="shared" si="1"/>
        <v>349.983</v>
      </c>
      <c r="K61" s="54">
        <f t="shared" si="2"/>
        <v>7357</v>
      </c>
      <c r="L61" s="83">
        <v>5197.5</v>
      </c>
      <c r="M61" s="84">
        <f t="shared" si="3"/>
        <v>2159.5</v>
      </c>
      <c r="N61" s="86">
        <f t="shared" si="4"/>
        <v>0.29352997145575643</v>
      </c>
      <c r="O61" s="83">
        <v>5750</v>
      </c>
      <c r="P61" s="84">
        <f t="shared" si="5"/>
        <v>1607</v>
      </c>
      <c r="Q61" s="86">
        <f t="shared" si="6"/>
        <v>0.21843142585292918</v>
      </c>
      <c r="R61" s="84">
        <v>7357</v>
      </c>
      <c r="S61" s="84">
        <f t="shared" si="7"/>
        <v>0</v>
      </c>
      <c r="T61" s="86">
        <f t="shared" si="8"/>
        <v>0</v>
      </c>
    </row>
    <row r="62" spans="1:20" s="2" customFormat="1" ht="30" customHeight="1" x14ac:dyDescent="0.25">
      <c r="A62" s="3">
        <v>55</v>
      </c>
      <c r="B62" s="4">
        <v>50161500</v>
      </c>
      <c r="C62" s="5" t="s">
        <v>94</v>
      </c>
      <c r="D62" s="6" t="s">
        <v>33</v>
      </c>
      <c r="E62" s="7">
        <v>6000</v>
      </c>
      <c r="F62" s="8">
        <v>0</v>
      </c>
      <c r="G62" s="30">
        <v>6000</v>
      </c>
      <c r="H62" s="53">
        <v>5.0999999999999997E-2</v>
      </c>
      <c r="I62" s="54">
        <f t="shared" si="0"/>
        <v>6306</v>
      </c>
      <c r="J62" s="54">
        <f t="shared" si="1"/>
        <v>0</v>
      </c>
      <c r="K62" s="54">
        <f t="shared" si="2"/>
        <v>6306</v>
      </c>
      <c r="L62" s="83">
        <v>4500</v>
      </c>
      <c r="M62" s="84">
        <f t="shared" si="3"/>
        <v>1806</v>
      </c>
      <c r="N62" s="86">
        <f t="shared" si="4"/>
        <v>0.28639391056137015</v>
      </c>
      <c r="O62" s="83">
        <v>5900</v>
      </c>
      <c r="P62" s="84">
        <f t="shared" si="5"/>
        <v>406</v>
      </c>
      <c r="Q62" s="86">
        <f t="shared" si="6"/>
        <v>6.4383127180463046E-2</v>
      </c>
      <c r="R62" s="84">
        <v>6306</v>
      </c>
      <c r="S62" s="84">
        <f t="shared" si="7"/>
        <v>0</v>
      </c>
      <c r="T62" s="86">
        <f t="shared" si="8"/>
        <v>0</v>
      </c>
    </row>
    <row r="63" spans="1:20" s="2" customFormat="1" ht="30" customHeight="1" x14ac:dyDescent="0.25">
      <c r="A63" s="3">
        <v>56</v>
      </c>
      <c r="B63" s="4">
        <v>50192900</v>
      </c>
      <c r="C63" s="5" t="s">
        <v>95</v>
      </c>
      <c r="D63" s="6" t="s">
        <v>96</v>
      </c>
      <c r="E63" s="7">
        <v>4571</v>
      </c>
      <c r="F63" s="8">
        <v>229</v>
      </c>
      <c r="G63" s="30">
        <v>4800</v>
      </c>
      <c r="H63" s="53">
        <v>5.0999999999999997E-2</v>
      </c>
      <c r="I63" s="54">
        <f t="shared" si="0"/>
        <v>4804.1210000000001</v>
      </c>
      <c r="J63" s="54">
        <f t="shared" si="1"/>
        <v>240.679</v>
      </c>
      <c r="K63" s="54">
        <f t="shared" si="2"/>
        <v>5044.8</v>
      </c>
      <c r="L63" s="83">
        <v>3307.5</v>
      </c>
      <c r="M63" s="84">
        <f t="shared" si="3"/>
        <v>1737.3000000000002</v>
      </c>
      <c r="N63" s="86">
        <f t="shared" si="4"/>
        <v>0.3443744053282588</v>
      </c>
      <c r="O63" s="83">
        <v>4540</v>
      </c>
      <c r="P63" s="84">
        <f t="shared" si="5"/>
        <v>504.80000000000018</v>
      </c>
      <c r="Q63" s="86">
        <f t="shared" si="6"/>
        <v>0.10006343165239458</v>
      </c>
      <c r="R63" s="84">
        <v>5044</v>
      </c>
      <c r="S63" s="84">
        <f t="shared" si="7"/>
        <v>0.8000000000001819</v>
      </c>
      <c r="T63" s="86">
        <f t="shared" si="8"/>
        <v>1.5857913098639824E-4</v>
      </c>
    </row>
    <row r="64" spans="1:20" s="2" customFormat="1" ht="30" customHeight="1" x14ac:dyDescent="0.25">
      <c r="A64" s="3">
        <v>57</v>
      </c>
      <c r="B64" s="4">
        <v>50192900</v>
      </c>
      <c r="C64" s="5" t="s">
        <v>97</v>
      </c>
      <c r="D64" s="6" t="s">
        <v>96</v>
      </c>
      <c r="E64" s="7">
        <v>4571</v>
      </c>
      <c r="F64" s="8">
        <v>229</v>
      </c>
      <c r="G64" s="30">
        <v>4800</v>
      </c>
      <c r="H64" s="53">
        <v>5.0999999999999997E-2</v>
      </c>
      <c r="I64" s="54">
        <f t="shared" si="0"/>
        <v>4804.1210000000001</v>
      </c>
      <c r="J64" s="54">
        <f t="shared" si="1"/>
        <v>240.679</v>
      </c>
      <c r="K64" s="54">
        <f t="shared" si="2"/>
        <v>5044.8</v>
      </c>
      <c r="L64" s="83">
        <v>3591</v>
      </c>
      <c r="M64" s="84">
        <f t="shared" si="3"/>
        <v>1453.8000000000002</v>
      </c>
      <c r="N64" s="86">
        <f t="shared" si="4"/>
        <v>0.2881779257849667</v>
      </c>
      <c r="O64" s="83">
        <v>4540</v>
      </c>
      <c r="P64" s="84">
        <f t="shared" si="5"/>
        <v>504.80000000000018</v>
      </c>
      <c r="Q64" s="86">
        <f t="shared" si="6"/>
        <v>0.10006343165239458</v>
      </c>
      <c r="R64" s="84">
        <v>5044</v>
      </c>
      <c r="S64" s="84">
        <f t="shared" si="7"/>
        <v>0.8000000000001819</v>
      </c>
      <c r="T64" s="86">
        <f t="shared" si="8"/>
        <v>1.5857913098639824E-4</v>
      </c>
    </row>
    <row r="65" spans="1:20" s="2" customFormat="1" ht="30" customHeight="1" x14ac:dyDescent="0.25">
      <c r="A65" s="3">
        <v>58</v>
      </c>
      <c r="B65" s="4">
        <v>50192900</v>
      </c>
      <c r="C65" s="5" t="s">
        <v>98</v>
      </c>
      <c r="D65" s="6" t="s">
        <v>96</v>
      </c>
      <c r="E65" s="7">
        <v>2857</v>
      </c>
      <c r="F65" s="8">
        <v>143</v>
      </c>
      <c r="G65" s="30">
        <v>3000</v>
      </c>
      <c r="H65" s="53">
        <v>5.0999999999999997E-2</v>
      </c>
      <c r="I65" s="54">
        <f t="shared" si="0"/>
        <v>3002.7069999999999</v>
      </c>
      <c r="J65" s="54">
        <f t="shared" si="1"/>
        <v>150.29300000000001</v>
      </c>
      <c r="K65" s="54">
        <f t="shared" si="2"/>
        <v>3153</v>
      </c>
      <c r="L65" s="83">
        <v>2362.5</v>
      </c>
      <c r="M65" s="84">
        <f t="shared" si="3"/>
        <v>790.5</v>
      </c>
      <c r="N65" s="86">
        <f t="shared" si="4"/>
        <v>0.25071360608943866</v>
      </c>
      <c r="O65" s="83">
        <v>2520</v>
      </c>
      <c r="P65" s="84">
        <f t="shared" si="5"/>
        <v>633</v>
      </c>
      <c r="Q65" s="86">
        <f t="shared" si="6"/>
        <v>0.20076117982873454</v>
      </c>
      <c r="R65" s="84">
        <v>3153</v>
      </c>
      <c r="S65" s="84">
        <f t="shared" si="7"/>
        <v>0</v>
      </c>
      <c r="T65" s="86">
        <f t="shared" si="8"/>
        <v>0</v>
      </c>
    </row>
    <row r="66" spans="1:20" s="2" customFormat="1" ht="30" customHeight="1" x14ac:dyDescent="0.25">
      <c r="A66" s="3">
        <v>59</v>
      </c>
      <c r="B66" s="4">
        <v>50192900</v>
      </c>
      <c r="C66" s="5" t="s">
        <v>99</v>
      </c>
      <c r="D66" s="6" t="s">
        <v>100</v>
      </c>
      <c r="E66" s="7">
        <v>7227</v>
      </c>
      <c r="F66" s="8">
        <v>1373</v>
      </c>
      <c r="G66" s="30">
        <v>8600</v>
      </c>
      <c r="H66" s="53">
        <v>5.0999999999999997E-2</v>
      </c>
      <c r="I66" s="54">
        <f t="shared" si="0"/>
        <v>7595.5770000000002</v>
      </c>
      <c r="J66" s="54">
        <f t="shared" si="1"/>
        <v>1443.0229999999999</v>
      </c>
      <c r="K66" s="54">
        <f t="shared" si="2"/>
        <v>9038.6</v>
      </c>
      <c r="L66" s="83">
        <v>5355</v>
      </c>
      <c r="M66" s="84">
        <f t="shared" si="3"/>
        <v>3683.6000000000004</v>
      </c>
      <c r="N66" s="86">
        <f t="shared" si="4"/>
        <v>0.4075409908614166</v>
      </c>
      <c r="O66" s="83">
        <v>8100</v>
      </c>
      <c r="P66" s="84">
        <f t="shared" si="5"/>
        <v>938.60000000000036</v>
      </c>
      <c r="Q66" s="86">
        <f t="shared" si="6"/>
        <v>0.10384351558869741</v>
      </c>
      <c r="R66" s="84">
        <v>9000</v>
      </c>
      <c r="S66" s="84">
        <f t="shared" si="7"/>
        <v>38.600000000000364</v>
      </c>
      <c r="T66" s="86">
        <f t="shared" si="8"/>
        <v>4.2705728763304451E-3</v>
      </c>
    </row>
    <row r="67" spans="1:20" s="2" customFormat="1" ht="30" customHeight="1" x14ac:dyDescent="0.25">
      <c r="A67" s="3">
        <v>60</v>
      </c>
      <c r="B67" s="4">
        <v>50192900</v>
      </c>
      <c r="C67" s="5" t="s">
        <v>101</v>
      </c>
      <c r="D67" s="6" t="s">
        <v>102</v>
      </c>
      <c r="E67" s="7">
        <v>31933</v>
      </c>
      <c r="F67" s="8">
        <v>6067</v>
      </c>
      <c r="G67" s="30">
        <v>38000</v>
      </c>
      <c r="H67" s="53">
        <v>5.0999999999999997E-2</v>
      </c>
      <c r="I67" s="54">
        <f t="shared" si="0"/>
        <v>33561.582999999999</v>
      </c>
      <c r="J67" s="54">
        <f t="shared" si="1"/>
        <v>6376.4170000000004</v>
      </c>
      <c r="K67" s="54">
        <f t="shared" si="2"/>
        <v>39938</v>
      </c>
      <c r="L67" s="83">
        <v>28917</v>
      </c>
      <c r="M67" s="84">
        <f t="shared" si="3"/>
        <v>11021</v>
      </c>
      <c r="N67" s="86">
        <f t="shared" si="4"/>
        <v>0.27595272672642596</v>
      </c>
      <c r="O67" s="83">
        <v>34950</v>
      </c>
      <c r="P67" s="84">
        <f t="shared" si="5"/>
        <v>4988</v>
      </c>
      <c r="Q67" s="86">
        <f t="shared" si="6"/>
        <v>0.12489358505683811</v>
      </c>
      <c r="R67" s="84">
        <v>35000</v>
      </c>
      <c r="S67" s="84">
        <f t="shared" si="7"/>
        <v>4938</v>
      </c>
      <c r="T67" s="86">
        <f t="shared" si="8"/>
        <v>0.12364164454905104</v>
      </c>
    </row>
    <row r="68" spans="1:20" s="2" customFormat="1" ht="30" customHeight="1" x14ac:dyDescent="0.25">
      <c r="A68" s="3">
        <v>61</v>
      </c>
      <c r="B68" s="4">
        <v>50192900</v>
      </c>
      <c r="C68" s="5" t="s">
        <v>103</v>
      </c>
      <c r="D68" s="6" t="s">
        <v>104</v>
      </c>
      <c r="E68" s="7">
        <v>12381</v>
      </c>
      <c r="F68" s="8">
        <v>619</v>
      </c>
      <c r="G68" s="30">
        <v>13000</v>
      </c>
      <c r="H68" s="53">
        <v>5.0999999999999997E-2</v>
      </c>
      <c r="I68" s="54">
        <f t="shared" si="0"/>
        <v>13012.431</v>
      </c>
      <c r="J68" s="54">
        <f t="shared" si="1"/>
        <v>650.56899999999996</v>
      </c>
      <c r="K68" s="54">
        <f t="shared" si="2"/>
        <v>13663</v>
      </c>
      <c r="L68" s="83">
        <v>8977.5</v>
      </c>
      <c r="M68" s="84">
        <f t="shared" si="3"/>
        <v>4685.5</v>
      </c>
      <c r="N68" s="86">
        <f t="shared" si="4"/>
        <v>0.3429334699553539</v>
      </c>
      <c r="O68" s="83">
        <v>10930</v>
      </c>
      <c r="P68" s="84">
        <f t="shared" si="5"/>
        <v>2733</v>
      </c>
      <c r="Q68" s="86">
        <f t="shared" si="6"/>
        <v>0.20002927614725902</v>
      </c>
      <c r="R68" s="84">
        <v>13663</v>
      </c>
      <c r="S68" s="84">
        <f t="shared" si="7"/>
        <v>0</v>
      </c>
      <c r="T68" s="86">
        <f t="shared" si="8"/>
        <v>0</v>
      </c>
    </row>
    <row r="69" spans="1:20" s="2" customFormat="1" ht="30" customHeight="1" x14ac:dyDescent="0.25">
      <c r="A69" s="3">
        <v>62</v>
      </c>
      <c r="B69" s="4">
        <v>50192900</v>
      </c>
      <c r="C69" s="5" t="s">
        <v>105</v>
      </c>
      <c r="D69" s="6" t="s">
        <v>106</v>
      </c>
      <c r="E69" s="7">
        <v>8571</v>
      </c>
      <c r="F69" s="8">
        <v>429</v>
      </c>
      <c r="G69" s="30">
        <v>9000</v>
      </c>
      <c r="H69" s="53">
        <v>5.0999999999999997E-2</v>
      </c>
      <c r="I69" s="54">
        <f t="shared" si="0"/>
        <v>9008.1209999999992</v>
      </c>
      <c r="J69" s="54">
        <f t="shared" si="1"/>
        <v>450.87900000000002</v>
      </c>
      <c r="K69" s="54">
        <f t="shared" si="2"/>
        <v>9459</v>
      </c>
      <c r="L69" s="83">
        <v>7560</v>
      </c>
      <c r="M69" s="84">
        <f t="shared" si="3"/>
        <v>1899</v>
      </c>
      <c r="N69" s="86">
        <f t="shared" si="4"/>
        <v>0.20076117982873454</v>
      </c>
      <c r="O69" s="83">
        <v>7956</v>
      </c>
      <c r="P69" s="84">
        <f t="shared" si="5"/>
        <v>1503</v>
      </c>
      <c r="Q69" s="86">
        <f t="shared" si="6"/>
        <v>0.15889628924833493</v>
      </c>
      <c r="R69" s="84">
        <v>9459</v>
      </c>
      <c r="S69" s="84">
        <f t="shared" si="7"/>
        <v>0</v>
      </c>
      <c r="T69" s="86">
        <f t="shared" si="8"/>
        <v>0</v>
      </c>
    </row>
    <row r="70" spans="1:20" s="2" customFormat="1" ht="30" customHeight="1" x14ac:dyDescent="0.25">
      <c r="A70" s="3">
        <v>63</v>
      </c>
      <c r="B70" s="4">
        <v>50192900</v>
      </c>
      <c r="C70" s="5" t="s">
        <v>107</v>
      </c>
      <c r="D70" s="6" t="s">
        <v>108</v>
      </c>
      <c r="E70" s="7">
        <v>9244</v>
      </c>
      <c r="F70" s="8">
        <v>1756</v>
      </c>
      <c r="G70" s="30">
        <v>11000</v>
      </c>
      <c r="H70" s="53">
        <v>5.0999999999999997E-2</v>
      </c>
      <c r="I70" s="54">
        <f t="shared" si="0"/>
        <v>9715.4439999999995</v>
      </c>
      <c r="J70" s="54">
        <f t="shared" si="1"/>
        <v>1845.556</v>
      </c>
      <c r="K70" s="54">
        <f t="shared" si="2"/>
        <v>11561</v>
      </c>
      <c r="L70" s="83">
        <v>8032.5</v>
      </c>
      <c r="M70" s="84">
        <f t="shared" si="3"/>
        <v>3528.5</v>
      </c>
      <c r="N70" s="86">
        <f t="shared" si="4"/>
        <v>0.30520716201020676</v>
      </c>
      <c r="O70" s="83">
        <v>9248</v>
      </c>
      <c r="P70" s="84">
        <f t="shared" si="5"/>
        <v>2313</v>
      </c>
      <c r="Q70" s="86">
        <f t="shared" si="6"/>
        <v>0.2000691981662486</v>
      </c>
      <c r="R70" s="84">
        <v>11561</v>
      </c>
      <c r="S70" s="84">
        <f t="shared" si="7"/>
        <v>0</v>
      </c>
      <c r="T70" s="86">
        <f t="shared" si="8"/>
        <v>0</v>
      </c>
    </row>
    <row r="71" spans="1:20" s="2" customFormat="1" ht="30" customHeight="1" x14ac:dyDescent="0.25">
      <c r="A71" s="3">
        <v>64</v>
      </c>
      <c r="B71" s="4">
        <v>50171551</v>
      </c>
      <c r="C71" s="5" t="s">
        <v>109</v>
      </c>
      <c r="D71" s="6" t="s">
        <v>40</v>
      </c>
      <c r="E71" s="7">
        <v>2840</v>
      </c>
      <c r="F71" s="8">
        <v>0</v>
      </c>
      <c r="G71" s="30">
        <v>2840</v>
      </c>
      <c r="H71" s="53">
        <v>5.0999999999999997E-2</v>
      </c>
      <c r="I71" s="54">
        <f t="shared" si="0"/>
        <v>2984.84</v>
      </c>
      <c r="J71" s="54">
        <f t="shared" si="1"/>
        <v>0</v>
      </c>
      <c r="K71" s="54">
        <f t="shared" si="2"/>
        <v>2984.84</v>
      </c>
      <c r="L71" s="83">
        <v>2250</v>
      </c>
      <c r="M71" s="84">
        <f t="shared" si="3"/>
        <v>734.84000000000015</v>
      </c>
      <c r="N71" s="86">
        <f t="shared" si="4"/>
        <v>0.24619075059299664</v>
      </c>
      <c r="O71" s="83">
        <v>2985</v>
      </c>
      <c r="P71" s="84">
        <f t="shared" si="5"/>
        <v>-0.15999999999985448</v>
      </c>
      <c r="Q71" s="86">
        <f t="shared" si="6"/>
        <v>-5.3604213291115933E-5</v>
      </c>
      <c r="R71" s="84">
        <v>2984</v>
      </c>
      <c r="S71" s="84">
        <f t="shared" si="7"/>
        <v>0.84000000000014552</v>
      </c>
      <c r="T71" s="86">
        <f t="shared" si="8"/>
        <v>2.8142211977866336E-4</v>
      </c>
    </row>
    <row r="72" spans="1:20" s="2" customFormat="1" ht="30" customHeight="1" x14ac:dyDescent="0.25">
      <c r="A72" s="3">
        <v>65</v>
      </c>
      <c r="B72" s="4">
        <v>50171551</v>
      </c>
      <c r="C72" s="5" t="s">
        <v>109</v>
      </c>
      <c r="D72" s="6" t="s">
        <v>50</v>
      </c>
      <c r="E72" s="7">
        <v>1550</v>
      </c>
      <c r="F72" s="8">
        <v>0</v>
      </c>
      <c r="G72" s="30">
        <v>1550</v>
      </c>
      <c r="H72" s="53">
        <v>5.0999999999999997E-2</v>
      </c>
      <c r="I72" s="54">
        <f t="shared" si="0"/>
        <v>1629.05</v>
      </c>
      <c r="J72" s="54">
        <f t="shared" si="1"/>
        <v>0</v>
      </c>
      <c r="K72" s="54">
        <f t="shared" si="2"/>
        <v>1629.05</v>
      </c>
      <c r="L72" s="83">
        <v>1440</v>
      </c>
      <c r="M72" s="84">
        <f t="shared" si="3"/>
        <v>189.04999999999995</v>
      </c>
      <c r="N72" s="86">
        <f t="shared" si="4"/>
        <v>0.11604923114698748</v>
      </c>
      <c r="O72" s="83">
        <v>1550</v>
      </c>
      <c r="P72" s="84">
        <f t="shared" si="5"/>
        <v>79.049999999999955</v>
      </c>
      <c r="Q72" s="86">
        <f t="shared" si="6"/>
        <v>4.8525214081826806E-2</v>
      </c>
      <c r="R72" s="84">
        <v>1629</v>
      </c>
      <c r="S72" s="84">
        <f t="shared" si="7"/>
        <v>4.9999999999954525E-2</v>
      </c>
      <c r="T72" s="86">
        <f t="shared" si="8"/>
        <v>3.0692735029590575E-5</v>
      </c>
    </row>
    <row r="73" spans="1:20" s="2" customFormat="1" ht="30" customHeight="1" x14ac:dyDescent="0.25">
      <c r="A73" s="3">
        <v>66</v>
      </c>
      <c r="B73" s="4">
        <v>50171551</v>
      </c>
      <c r="C73" s="5" t="s">
        <v>110</v>
      </c>
      <c r="D73" s="6" t="s">
        <v>111</v>
      </c>
      <c r="E73" s="7">
        <v>11500</v>
      </c>
      <c r="F73" s="8">
        <v>0</v>
      </c>
      <c r="G73" s="30">
        <v>11500</v>
      </c>
      <c r="H73" s="53">
        <v>5.0999999999999997E-2</v>
      </c>
      <c r="I73" s="54">
        <f t="shared" ref="I73:I136" si="9">+(E73*H73)+E73</f>
        <v>12086.5</v>
      </c>
      <c r="J73" s="54">
        <f t="shared" ref="J73:J136" si="10">+(F73*H73)+F73</f>
        <v>0</v>
      </c>
      <c r="K73" s="54">
        <f t="shared" ref="K73:K136" si="11">+I73+J73</f>
        <v>12086.5</v>
      </c>
      <c r="L73" s="83">
        <v>8550</v>
      </c>
      <c r="M73" s="84">
        <f t="shared" ref="M73:M136" si="12">+K73-L73</f>
        <v>3536.5</v>
      </c>
      <c r="N73" s="86">
        <f t="shared" ref="N73:N136" si="13">+(M73*100%)/K73</f>
        <v>0.29259918090431475</v>
      </c>
      <c r="O73" s="83">
        <v>9650</v>
      </c>
      <c r="P73" s="84">
        <f t="shared" ref="P73:P136" si="14">K73-O73</f>
        <v>2436.5</v>
      </c>
      <c r="Q73" s="86">
        <f t="shared" ref="Q73:Q136" si="15">+(P73*100%)/K73</f>
        <v>0.20158854920779382</v>
      </c>
      <c r="R73" s="84">
        <v>12086</v>
      </c>
      <c r="S73" s="84">
        <f t="shared" ref="S73:S136" si="16">K73-R73</f>
        <v>0.5</v>
      </c>
      <c r="T73" s="86">
        <f t="shared" ref="T73:T136" si="17">+(S73*100%)/K73</f>
        <v>4.1368468952964048E-5</v>
      </c>
    </row>
    <row r="74" spans="1:20" s="2" customFormat="1" ht="30" customHeight="1" x14ac:dyDescent="0.25">
      <c r="A74" s="3">
        <v>67</v>
      </c>
      <c r="B74" s="4">
        <v>50171800</v>
      </c>
      <c r="C74" s="5" t="s">
        <v>112</v>
      </c>
      <c r="D74" s="6" t="s">
        <v>113</v>
      </c>
      <c r="E74" s="7">
        <v>18403</v>
      </c>
      <c r="F74" s="8">
        <v>3497</v>
      </c>
      <c r="G74" s="30">
        <v>21900</v>
      </c>
      <c r="H74" s="53">
        <v>5.0999999999999997E-2</v>
      </c>
      <c r="I74" s="54">
        <f t="shared" si="9"/>
        <v>19341.553</v>
      </c>
      <c r="J74" s="54">
        <f t="shared" si="10"/>
        <v>3675.3469999999998</v>
      </c>
      <c r="K74" s="54">
        <f t="shared" si="11"/>
        <v>23016.9</v>
      </c>
      <c r="L74" s="83">
        <v>17136</v>
      </c>
      <c r="M74" s="84">
        <f t="shared" si="12"/>
        <v>5880.9000000000015</v>
      </c>
      <c r="N74" s="86">
        <f t="shared" si="13"/>
        <v>0.25550356477197195</v>
      </c>
      <c r="O74" s="83">
        <v>18400</v>
      </c>
      <c r="P74" s="84">
        <f t="shared" si="14"/>
        <v>4616.9000000000015</v>
      </c>
      <c r="Q74" s="86">
        <f t="shared" si="15"/>
        <v>0.20058739447970844</v>
      </c>
      <c r="R74" s="84">
        <v>21000</v>
      </c>
      <c r="S74" s="84">
        <f t="shared" si="16"/>
        <v>2016.9000000000015</v>
      </c>
      <c r="T74" s="86">
        <f t="shared" si="17"/>
        <v>8.7626917612710714E-2</v>
      </c>
    </row>
    <row r="75" spans="1:20" s="2" customFormat="1" ht="30" customHeight="1" x14ac:dyDescent="0.25">
      <c r="A75" s="3">
        <v>68</v>
      </c>
      <c r="B75" s="4">
        <v>50171800</v>
      </c>
      <c r="C75" s="5" t="s">
        <v>114</v>
      </c>
      <c r="D75" s="6" t="s">
        <v>80</v>
      </c>
      <c r="E75" s="7">
        <v>7563</v>
      </c>
      <c r="F75" s="8">
        <v>1437</v>
      </c>
      <c r="G75" s="30">
        <v>9000</v>
      </c>
      <c r="H75" s="53">
        <v>5.0999999999999997E-2</v>
      </c>
      <c r="I75" s="54">
        <f t="shared" si="9"/>
        <v>7948.7129999999997</v>
      </c>
      <c r="J75" s="54">
        <f t="shared" si="10"/>
        <v>1510.287</v>
      </c>
      <c r="K75" s="54">
        <f t="shared" si="11"/>
        <v>9459</v>
      </c>
      <c r="L75" s="83">
        <v>6426</v>
      </c>
      <c r="M75" s="84">
        <f t="shared" si="12"/>
        <v>3033</v>
      </c>
      <c r="N75" s="86">
        <f t="shared" si="13"/>
        <v>0.32064700285442438</v>
      </c>
      <c r="O75" s="83">
        <v>8000</v>
      </c>
      <c r="P75" s="84">
        <f t="shared" si="14"/>
        <v>1459</v>
      </c>
      <c r="Q75" s="86">
        <f t="shared" si="15"/>
        <v>0.15424463473940161</v>
      </c>
      <c r="R75" s="84">
        <v>9459</v>
      </c>
      <c r="S75" s="84">
        <f t="shared" si="16"/>
        <v>0</v>
      </c>
      <c r="T75" s="86">
        <f t="shared" si="17"/>
        <v>0</v>
      </c>
    </row>
    <row r="76" spans="1:20" s="2" customFormat="1" ht="30" customHeight="1" x14ac:dyDescent="0.25">
      <c r="A76" s="3">
        <v>69</v>
      </c>
      <c r="B76" s="4">
        <v>50171800</v>
      </c>
      <c r="C76" s="5" t="s">
        <v>115</v>
      </c>
      <c r="D76" s="6" t="s">
        <v>80</v>
      </c>
      <c r="E76" s="7">
        <v>7563</v>
      </c>
      <c r="F76" s="8">
        <v>1437</v>
      </c>
      <c r="G76" s="30">
        <v>9000</v>
      </c>
      <c r="H76" s="53">
        <v>5.0999999999999997E-2</v>
      </c>
      <c r="I76" s="54">
        <f t="shared" si="9"/>
        <v>7948.7129999999997</v>
      </c>
      <c r="J76" s="54">
        <f t="shared" si="10"/>
        <v>1510.287</v>
      </c>
      <c r="K76" s="54">
        <f t="shared" si="11"/>
        <v>9459</v>
      </c>
      <c r="L76" s="83">
        <v>6426</v>
      </c>
      <c r="M76" s="84">
        <f t="shared" si="12"/>
        <v>3033</v>
      </c>
      <c r="N76" s="86">
        <f t="shared" si="13"/>
        <v>0.32064700285442438</v>
      </c>
      <c r="O76" s="83">
        <v>8040</v>
      </c>
      <c r="P76" s="84">
        <f t="shared" si="14"/>
        <v>1419</v>
      </c>
      <c r="Q76" s="86">
        <f t="shared" si="15"/>
        <v>0.15001585791309863</v>
      </c>
      <c r="R76" s="84">
        <v>9459</v>
      </c>
      <c r="S76" s="84">
        <f t="shared" si="16"/>
        <v>0</v>
      </c>
      <c r="T76" s="86">
        <f t="shared" si="17"/>
        <v>0</v>
      </c>
    </row>
    <row r="77" spans="1:20" s="2" customFormat="1" ht="30" customHeight="1" x14ac:dyDescent="0.25">
      <c r="A77" s="3">
        <v>70</v>
      </c>
      <c r="B77" s="4">
        <v>50171800</v>
      </c>
      <c r="C77" s="5" t="s">
        <v>116</v>
      </c>
      <c r="D77" s="6" t="s">
        <v>80</v>
      </c>
      <c r="E77" s="7">
        <v>14706</v>
      </c>
      <c r="F77" s="8">
        <v>2794</v>
      </c>
      <c r="G77" s="30">
        <v>17500</v>
      </c>
      <c r="H77" s="53">
        <v>5.0999999999999997E-2</v>
      </c>
      <c r="I77" s="54">
        <f t="shared" si="9"/>
        <v>15456.005999999999</v>
      </c>
      <c r="J77" s="54">
        <f t="shared" si="10"/>
        <v>2936.4940000000001</v>
      </c>
      <c r="K77" s="54">
        <f t="shared" si="11"/>
        <v>18392.5</v>
      </c>
      <c r="L77" s="83">
        <v>13923</v>
      </c>
      <c r="M77" s="84">
        <f t="shared" si="12"/>
        <v>4469.5</v>
      </c>
      <c r="N77" s="86">
        <f t="shared" si="13"/>
        <v>0.24300666032350143</v>
      </c>
      <c r="O77" s="83">
        <v>13760</v>
      </c>
      <c r="P77" s="84">
        <f t="shared" si="14"/>
        <v>4632.5</v>
      </c>
      <c r="Q77" s="86">
        <f t="shared" si="15"/>
        <v>0.25186896832948213</v>
      </c>
      <c r="R77" s="84">
        <v>18391</v>
      </c>
      <c r="S77" s="84">
        <f t="shared" si="16"/>
        <v>1.5</v>
      </c>
      <c r="T77" s="86">
        <f t="shared" si="17"/>
        <v>8.155498165012913E-5</v>
      </c>
    </row>
    <row r="78" spans="1:20" s="2" customFormat="1" ht="30" customHeight="1" x14ac:dyDescent="0.25">
      <c r="A78" s="3">
        <v>71</v>
      </c>
      <c r="B78" s="4">
        <v>50171800</v>
      </c>
      <c r="C78" s="5" t="s">
        <v>117</v>
      </c>
      <c r="D78" s="6" t="s">
        <v>80</v>
      </c>
      <c r="E78" s="7">
        <v>26050</v>
      </c>
      <c r="F78" s="8">
        <v>4950</v>
      </c>
      <c r="G78" s="30">
        <v>31000</v>
      </c>
      <c r="H78" s="53">
        <v>5.0999999999999997E-2</v>
      </c>
      <c r="I78" s="54">
        <f t="shared" si="9"/>
        <v>27378.55</v>
      </c>
      <c r="J78" s="54">
        <f t="shared" si="10"/>
        <v>5202.45</v>
      </c>
      <c r="K78" s="54">
        <f t="shared" si="11"/>
        <v>32581</v>
      </c>
      <c r="L78" s="83">
        <v>22491</v>
      </c>
      <c r="M78" s="84">
        <f t="shared" si="12"/>
        <v>10090</v>
      </c>
      <c r="N78" s="86">
        <f t="shared" si="13"/>
        <v>0.30968969644885058</v>
      </c>
      <c r="O78" s="83">
        <v>26500</v>
      </c>
      <c r="P78" s="84">
        <f t="shared" si="14"/>
        <v>6081</v>
      </c>
      <c r="Q78" s="86">
        <f t="shared" si="15"/>
        <v>0.18664252171511003</v>
      </c>
      <c r="R78" s="84">
        <v>32581</v>
      </c>
      <c r="S78" s="84">
        <f t="shared" si="16"/>
        <v>0</v>
      </c>
      <c r="T78" s="86">
        <f t="shared" si="17"/>
        <v>0</v>
      </c>
    </row>
    <row r="79" spans="1:20" s="2" customFormat="1" ht="30" customHeight="1" x14ac:dyDescent="0.25">
      <c r="A79" s="3">
        <v>72</v>
      </c>
      <c r="B79" s="4">
        <v>10121501</v>
      </c>
      <c r="C79" s="5" t="s">
        <v>118</v>
      </c>
      <c r="D79" s="6" t="s">
        <v>119</v>
      </c>
      <c r="E79" s="7">
        <v>4476</v>
      </c>
      <c r="F79" s="8">
        <v>224</v>
      </c>
      <c r="G79" s="30">
        <v>4700</v>
      </c>
      <c r="H79" s="53">
        <v>5.0999999999999997E-2</v>
      </c>
      <c r="I79" s="54">
        <f t="shared" si="9"/>
        <v>4704.2759999999998</v>
      </c>
      <c r="J79" s="54">
        <f t="shared" si="10"/>
        <v>235.42400000000001</v>
      </c>
      <c r="K79" s="54">
        <f t="shared" si="11"/>
        <v>4939.7</v>
      </c>
      <c r="L79" s="83">
        <v>2362.5</v>
      </c>
      <c r="M79" s="84">
        <f t="shared" si="12"/>
        <v>2577.1999999999998</v>
      </c>
      <c r="N79" s="86">
        <f t="shared" si="13"/>
        <v>0.52173208899325874</v>
      </c>
      <c r="O79" s="83">
        <v>3830</v>
      </c>
      <c r="P79" s="84">
        <f t="shared" si="14"/>
        <v>1109.6999999999998</v>
      </c>
      <c r="Q79" s="86">
        <f t="shared" si="15"/>
        <v>0.22464927019859504</v>
      </c>
      <c r="R79" s="84">
        <v>4939</v>
      </c>
      <c r="S79" s="84">
        <f t="shared" si="16"/>
        <v>0.6999999999998181</v>
      </c>
      <c r="T79" s="86">
        <f t="shared" si="17"/>
        <v>1.4170901066862726E-4</v>
      </c>
    </row>
    <row r="80" spans="1:20" s="2" customFormat="1" ht="30" customHeight="1" x14ac:dyDescent="0.25">
      <c r="A80" s="3">
        <v>73</v>
      </c>
      <c r="B80" s="4">
        <v>50202300</v>
      </c>
      <c r="C80" s="5" t="s">
        <v>120</v>
      </c>
      <c r="D80" s="6" t="s">
        <v>121</v>
      </c>
      <c r="E80" s="7">
        <v>4538</v>
      </c>
      <c r="F80" s="8">
        <v>862</v>
      </c>
      <c r="G80" s="30">
        <v>5400</v>
      </c>
      <c r="H80" s="53">
        <v>5.0999999999999997E-2</v>
      </c>
      <c r="I80" s="54">
        <f t="shared" si="9"/>
        <v>4769.4380000000001</v>
      </c>
      <c r="J80" s="54">
        <f t="shared" si="10"/>
        <v>905.96199999999999</v>
      </c>
      <c r="K80" s="54">
        <f t="shared" si="11"/>
        <v>5675.4</v>
      </c>
      <c r="L80" s="83">
        <v>2362.5</v>
      </c>
      <c r="M80" s="84">
        <f t="shared" si="12"/>
        <v>3312.8999999999996</v>
      </c>
      <c r="N80" s="86">
        <f t="shared" si="13"/>
        <v>0.58372978116079921</v>
      </c>
      <c r="O80" s="83">
        <v>4540</v>
      </c>
      <c r="P80" s="84">
        <f t="shared" si="14"/>
        <v>1135.3999999999996</v>
      </c>
      <c r="Q80" s="86">
        <f t="shared" si="15"/>
        <v>0.20005638369101733</v>
      </c>
      <c r="R80" s="84">
        <v>5675</v>
      </c>
      <c r="S80" s="84">
        <f t="shared" si="16"/>
        <v>0.3999999999996362</v>
      </c>
      <c r="T80" s="86">
        <f t="shared" si="17"/>
        <v>7.047961377165244E-5</v>
      </c>
    </row>
    <row r="81" spans="1:20" s="2" customFormat="1" ht="30" customHeight="1" x14ac:dyDescent="0.25">
      <c r="A81" s="3">
        <v>74</v>
      </c>
      <c r="B81" s="4">
        <v>50221300</v>
      </c>
      <c r="C81" s="5" t="s">
        <v>122</v>
      </c>
      <c r="D81" s="6" t="s">
        <v>123</v>
      </c>
      <c r="E81" s="7">
        <v>9664</v>
      </c>
      <c r="F81" s="8">
        <v>1836</v>
      </c>
      <c r="G81" s="30">
        <v>11500</v>
      </c>
      <c r="H81" s="53">
        <v>5.0999999999999997E-2</v>
      </c>
      <c r="I81" s="54">
        <f t="shared" si="9"/>
        <v>10156.864</v>
      </c>
      <c r="J81" s="54">
        <f t="shared" si="10"/>
        <v>1929.636</v>
      </c>
      <c r="K81" s="54">
        <f t="shared" si="11"/>
        <v>12086.5</v>
      </c>
      <c r="L81" s="83">
        <v>7497</v>
      </c>
      <c r="M81" s="84">
        <f t="shared" si="12"/>
        <v>4589.5</v>
      </c>
      <c r="N81" s="86">
        <f t="shared" si="13"/>
        <v>0.37972117651925702</v>
      </c>
      <c r="O81" s="83">
        <v>10250</v>
      </c>
      <c r="P81" s="84">
        <f t="shared" si="14"/>
        <v>1836.5</v>
      </c>
      <c r="Q81" s="86">
        <f t="shared" si="15"/>
        <v>0.15194638646423697</v>
      </c>
      <c r="R81" s="84">
        <v>12086</v>
      </c>
      <c r="S81" s="84">
        <f t="shared" si="16"/>
        <v>0.5</v>
      </c>
      <c r="T81" s="86">
        <f t="shared" si="17"/>
        <v>4.1368468952964048E-5</v>
      </c>
    </row>
    <row r="82" spans="1:20" s="2" customFormat="1" ht="30" customHeight="1" x14ac:dyDescent="0.25">
      <c r="A82" s="3">
        <v>75</v>
      </c>
      <c r="B82" s="4">
        <v>50221300</v>
      </c>
      <c r="C82" s="5" t="s">
        <v>124</v>
      </c>
      <c r="D82" s="6" t="s">
        <v>125</v>
      </c>
      <c r="E82" s="7">
        <v>14118</v>
      </c>
      <c r="F82" s="8">
        <v>2682</v>
      </c>
      <c r="G82" s="30">
        <v>16800</v>
      </c>
      <c r="H82" s="53">
        <v>5.0999999999999997E-2</v>
      </c>
      <c r="I82" s="54">
        <f t="shared" si="9"/>
        <v>14838.018</v>
      </c>
      <c r="J82" s="54">
        <f t="shared" si="10"/>
        <v>2818.7820000000002</v>
      </c>
      <c r="K82" s="54">
        <f t="shared" si="11"/>
        <v>17656.8</v>
      </c>
      <c r="L82" s="83">
        <v>10710</v>
      </c>
      <c r="M82" s="84">
        <f t="shared" si="12"/>
        <v>6946.7999999999993</v>
      </c>
      <c r="N82" s="86">
        <f t="shared" si="13"/>
        <v>0.39343482397716456</v>
      </c>
      <c r="O82" s="83">
        <v>15000</v>
      </c>
      <c r="P82" s="84">
        <f t="shared" si="14"/>
        <v>2656.7999999999993</v>
      </c>
      <c r="Q82" s="86">
        <f t="shared" si="15"/>
        <v>0.15046894114448819</v>
      </c>
      <c r="R82" s="84">
        <v>17656</v>
      </c>
      <c r="S82" s="84">
        <f t="shared" si="16"/>
        <v>0.7999999999992724</v>
      </c>
      <c r="T82" s="86">
        <f t="shared" si="17"/>
        <v>4.5308323138919418E-5</v>
      </c>
    </row>
    <row r="83" spans="1:20" s="2" customFormat="1" ht="30" customHeight="1" x14ac:dyDescent="0.25">
      <c r="A83" s="3">
        <v>76</v>
      </c>
      <c r="B83" s="4">
        <v>50221300</v>
      </c>
      <c r="C83" s="5" t="s">
        <v>126</v>
      </c>
      <c r="D83" s="6" t="s">
        <v>127</v>
      </c>
      <c r="E83" s="7">
        <v>7610</v>
      </c>
      <c r="F83" s="8">
        <v>380</v>
      </c>
      <c r="G83" s="30">
        <v>7990</v>
      </c>
      <c r="H83" s="53">
        <v>5.0999999999999997E-2</v>
      </c>
      <c r="I83" s="54">
        <f t="shared" si="9"/>
        <v>7998.11</v>
      </c>
      <c r="J83" s="54">
        <f t="shared" si="10"/>
        <v>399.38</v>
      </c>
      <c r="K83" s="54">
        <f t="shared" si="11"/>
        <v>8397.49</v>
      </c>
      <c r="L83" s="83">
        <v>4725</v>
      </c>
      <c r="M83" s="84">
        <f t="shared" si="12"/>
        <v>3672.49</v>
      </c>
      <c r="N83" s="86">
        <f t="shared" si="13"/>
        <v>0.43733186940383373</v>
      </c>
      <c r="O83" s="83">
        <v>4890</v>
      </c>
      <c r="P83" s="84">
        <f t="shared" si="14"/>
        <v>3507.49</v>
      </c>
      <c r="Q83" s="86">
        <f t="shared" si="15"/>
        <v>0.41768314103380888</v>
      </c>
      <c r="R83" s="84">
        <v>8397</v>
      </c>
      <c r="S83" s="84">
        <f t="shared" si="16"/>
        <v>0.48999999999978172</v>
      </c>
      <c r="T83" s="86">
        <f t="shared" si="17"/>
        <v>5.8350769098835693E-5</v>
      </c>
    </row>
    <row r="84" spans="1:20" s="2" customFormat="1" ht="30" customHeight="1" x14ac:dyDescent="0.25">
      <c r="A84" s="3">
        <v>77</v>
      </c>
      <c r="B84" s="4">
        <v>50171700</v>
      </c>
      <c r="C84" s="5" t="s">
        <v>128</v>
      </c>
      <c r="D84" s="6" t="s">
        <v>80</v>
      </c>
      <c r="E84" s="7">
        <v>2521</v>
      </c>
      <c r="F84" s="8">
        <v>479</v>
      </c>
      <c r="G84" s="30">
        <v>3000</v>
      </c>
      <c r="H84" s="53">
        <v>5.0999999999999997E-2</v>
      </c>
      <c r="I84" s="54">
        <f t="shared" si="9"/>
        <v>2649.5709999999999</v>
      </c>
      <c r="J84" s="54">
        <f t="shared" si="10"/>
        <v>503.42899999999997</v>
      </c>
      <c r="K84" s="54">
        <f t="shared" si="11"/>
        <v>3153</v>
      </c>
      <c r="L84" s="83">
        <v>2034.9</v>
      </c>
      <c r="M84" s="84">
        <f t="shared" si="12"/>
        <v>1118.0999999999999</v>
      </c>
      <c r="N84" s="86">
        <f t="shared" si="13"/>
        <v>0.35461465271170312</v>
      </c>
      <c r="O84" s="83">
        <v>2837</v>
      </c>
      <c r="P84" s="84">
        <f t="shared" si="14"/>
        <v>316</v>
      </c>
      <c r="Q84" s="86">
        <f t="shared" si="15"/>
        <v>0.1002220107833809</v>
      </c>
      <c r="R84" s="84">
        <v>3152</v>
      </c>
      <c r="S84" s="84">
        <f t="shared" si="16"/>
        <v>1</v>
      </c>
      <c r="T84" s="86">
        <f t="shared" si="17"/>
        <v>3.1715826197272439E-4</v>
      </c>
    </row>
    <row r="85" spans="1:20" s="2" customFormat="1" ht="30" customHeight="1" x14ac:dyDescent="0.25">
      <c r="A85" s="3">
        <v>78</v>
      </c>
      <c r="B85" s="4">
        <v>50171700</v>
      </c>
      <c r="C85" s="5" t="s">
        <v>129</v>
      </c>
      <c r="D85" s="6" t="s">
        <v>70</v>
      </c>
      <c r="E85" s="7">
        <v>4874</v>
      </c>
      <c r="F85" s="8">
        <v>926</v>
      </c>
      <c r="G85" s="30">
        <v>5800</v>
      </c>
      <c r="H85" s="53">
        <v>5.0999999999999997E-2</v>
      </c>
      <c r="I85" s="54">
        <f t="shared" si="9"/>
        <v>5122.5739999999996</v>
      </c>
      <c r="J85" s="54">
        <f t="shared" si="10"/>
        <v>973.226</v>
      </c>
      <c r="K85" s="54">
        <f t="shared" si="11"/>
        <v>6095.7999999999993</v>
      </c>
      <c r="L85" s="83">
        <v>4284</v>
      </c>
      <c r="M85" s="84">
        <f t="shared" si="12"/>
        <v>1811.7999999999993</v>
      </c>
      <c r="N85" s="86">
        <f t="shared" si="13"/>
        <v>0.29722103743561135</v>
      </c>
      <c r="O85" s="83">
        <v>4876</v>
      </c>
      <c r="P85" s="84">
        <f t="shared" si="14"/>
        <v>1219.7999999999993</v>
      </c>
      <c r="Q85" s="86">
        <f t="shared" si="15"/>
        <v>0.20010499032120466</v>
      </c>
      <c r="R85" s="84">
        <v>6095</v>
      </c>
      <c r="S85" s="84">
        <f t="shared" si="16"/>
        <v>0.7999999999992724</v>
      </c>
      <c r="T85" s="86">
        <f t="shared" si="17"/>
        <v>1.3123790150583556E-4</v>
      </c>
    </row>
    <row r="86" spans="1:20" s="2" customFormat="1" ht="30" customHeight="1" x14ac:dyDescent="0.25">
      <c r="A86" s="3">
        <v>79</v>
      </c>
      <c r="B86" s="4">
        <v>51212007</v>
      </c>
      <c r="C86" s="5" t="s">
        <v>130</v>
      </c>
      <c r="D86" s="6" t="s">
        <v>131</v>
      </c>
      <c r="E86" s="7">
        <v>2234</v>
      </c>
      <c r="F86" s="8">
        <v>424</v>
      </c>
      <c r="G86" s="30">
        <v>2658</v>
      </c>
      <c r="H86" s="53">
        <v>5.0999999999999997E-2</v>
      </c>
      <c r="I86" s="54">
        <f t="shared" si="9"/>
        <v>2347.9340000000002</v>
      </c>
      <c r="J86" s="54">
        <f t="shared" si="10"/>
        <v>445.62400000000002</v>
      </c>
      <c r="K86" s="54">
        <f t="shared" si="11"/>
        <v>2793.558</v>
      </c>
      <c r="L86" s="83">
        <v>1927.8</v>
      </c>
      <c r="M86" s="84">
        <f t="shared" si="12"/>
        <v>865.75800000000004</v>
      </c>
      <c r="N86" s="86">
        <f t="shared" si="13"/>
        <v>0.30991230538259812</v>
      </c>
      <c r="O86" s="83">
        <v>2794</v>
      </c>
      <c r="P86" s="84">
        <f t="shared" si="14"/>
        <v>-0.44200000000000728</v>
      </c>
      <c r="Q86" s="86">
        <f t="shared" si="15"/>
        <v>-1.5822116455072968E-4</v>
      </c>
      <c r="R86" s="84">
        <v>2793</v>
      </c>
      <c r="S86" s="84">
        <f t="shared" si="16"/>
        <v>0.55799999999999272</v>
      </c>
      <c r="T86" s="86">
        <f t="shared" si="17"/>
        <v>1.9974527108439943E-4</v>
      </c>
    </row>
    <row r="87" spans="1:20" s="2" customFormat="1" ht="30" customHeight="1" x14ac:dyDescent="0.25">
      <c r="A87" s="3">
        <v>80</v>
      </c>
      <c r="B87" s="4">
        <v>50171902</v>
      </c>
      <c r="C87" s="5" t="s">
        <v>132</v>
      </c>
      <c r="D87" s="6" t="s">
        <v>133</v>
      </c>
      <c r="E87" s="7">
        <v>4769</v>
      </c>
      <c r="F87" s="8">
        <v>906</v>
      </c>
      <c r="G87" s="30">
        <v>5675</v>
      </c>
      <c r="H87" s="53">
        <v>5.0999999999999997E-2</v>
      </c>
      <c r="I87" s="54">
        <f t="shared" si="9"/>
        <v>5012.2190000000001</v>
      </c>
      <c r="J87" s="54">
        <f t="shared" si="10"/>
        <v>952.20600000000002</v>
      </c>
      <c r="K87" s="54">
        <f t="shared" si="11"/>
        <v>5964.4250000000002</v>
      </c>
      <c r="L87" s="83">
        <v>3748.5</v>
      </c>
      <c r="M87" s="84">
        <f t="shared" si="12"/>
        <v>2215.9250000000002</v>
      </c>
      <c r="N87" s="86">
        <f t="shared" si="13"/>
        <v>0.37152365902832213</v>
      </c>
      <c r="O87" s="83">
        <v>4771</v>
      </c>
      <c r="P87" s="84">
        <f t="shared" si="14"/>
        <v>1193.4250000000002</v>
      </c>
      <c r="Q87" s="86">
        <f t="shared" si="15"/>
        <v>0.20009053680782307</v>
      </c>
      <c r="R87" s="84">
        <v>5964</v>
      </c>
      <c r="S87" s="84">
        <f t="shared" si="16"/>
        <v>0.4250000000001819</v>
      </c>
      <c r="T87" s="86">
        <f t="shared" si="17"/>
        <v>7.125582097187606E-5</v>
      </c>
    </row>
    <row r="88" spans="1:20" s="2" customFormat="1" ht="30" customHeight="1" x14ac:dyDescent="0.25">
      <c r="A88" s="3">
        <v>81</v>
      </c>
      <c r="B88" s="4">
        <v>50424100</v>
      </c>
      <c r="C88" s="5" t="s">
        <v>134</v>
      </c>
      <c r="D88" s="6" t="s">
        <v>135</v>
      </c>
      <c r="E88" s="7">
        <v>3025</v>
      </c>
      <c r="F88" s="8">
        <v>575</v>
      </c>
      <c r="G88" s="30">
        <v>3600</v>
      </c>
      <c r="H88" s="53">
        <v>5.0999999999999997E-2</v>
      </c>
      <c r="I88" s="54">
        <f t="shared" si="9"/>
        <v>3179.2750000000001</v>
      </c>
      <c r="J88" s="54">
        <f t="shared" si="10"/>
        <v>604.32500000000005</v>
      </c>
      <c r="K88" s="54">
        <f t="shared" si="11"/>
        <v>3783.6000000000004</v>
      </c>
      <c r="L88" s="83">
        <v>2784.6</v>
      </c>
      <c r="M88" s="84">
        <f t="shared" si="12"/>
        <v>999.00000000000045</v>
      </c>
      <c r="N88" s="86">
        <f t="shared" si="13"/>
        <v>0.26403425309229317</v>
      </c>
      <c r="O88" s="83">
        <v>3027</v>
      </c>
      <c r="P88" s="84">
        <f t="shared" si="14"/>
        <v>756.60000000000036</v>
      </c>
      <c r="Q88" s="86">
        <f t="shared" si="15"/>
        <v>0.1999682841738028</v>
      </c>
      <c r="R88" s="84">
        <v>3783</v>
      </c>
      <c r="S88" s="84">
        <f t="shared" si="16"/>
        <v>0.6000000000003638</v>
      </c>
      <c r="T88" s="86">
        <f t="shared" si="17"/>
        <v>1.5857913098645833E-4</v>
      </c>
    </row>
    <row r="89" spans="1:20" s="2" customFormat="1" ht="30" customHeight="1" x14ac:dyDescent="0.25">
      <c r="A89" s="3">
        <v>82</v>
      </c>
      <c r="B89" s="4">
        <v>50171500</v>
      </c>
      <c r="C89" s="5" t="s">
        <v>136</v>
      </c>
      <c r="D89" s="6" t="s">
        <v>137</v>
      </c>
      <c r="E89" s="7">
        <v>2997</v>
      </c>
      <c r="F89" s="8">
        <v>569</v>
      </c>
      <c r="G89" s="30">
        <v>3566</v>
      </c>
      <c r="H89" s="53">
        <v>5.0999999999999997E-2</v>
      </c>
      <c r="I89" s="54">
        <f t="shared" si="9"/>
        <v>3149.8469999999998</v>
      </c>
      <c r="J89" s="54">
        <f t="shared" si="10"/>
        <v>598.01900000000001</v>
      </c>
      <c r="K89" s="54">
        <f t="shared" si="11"/>
        <v>3747.866</v>
      </c>
      <c r="L89" s="83">
        <v>2142</v>
      </c>
      <c r="M89" s="84">
        <f t="shared" si="12"/>
        <v>1605.866</v>
      </c>
      <c r="N89" s="86">
        <f t="shared" si="13"/>
        <v>0.42847476403905582</v>
      </c>
      <c r="O89" s="83">
        <v>3027</v>
      </c>
      <c r="P89" s="84">
        <f t="shared" si="14"/>
        <v>720.86599999999999</v>
      </c>
      <c r="Q89" s="86">
        <f t="shared" si="15"/>
        <v>0.19234038783670493</v>
      </c>
      <c r="R89" s="84">
        <v>3747</v>
      </c>
      <c r="S89" s="84">
        <f t="shared" si="16"/>
        <v>0.86599999999998545</v>
      </c>
      <c r="T89" s="86">
        <f t="shared" si="17"/>
        <v>2.3106482462286151E-4</v>
      </c>
    </row>
    <row r="90" spans="1:20" s="2" customFormat="1" ht="30" customHeight="1" x14ac:dyDescent="0.25">
      <c r="A90" s="3">
        <v>83</v>
      </c>
      <c r="B90" s="4">
        <v>50404115</v>
      </c>
      <c r="C90" s="5" t="s">
        <v>138</v>
      </c>
      <c r="D90" s="6" t="s">
        <v>135</v>
      </c>
      <c r="E90" s="7">
        <v>4412</v>
      </c>
      <c r="F90" s="8">
        <v>838</v>
      </c>
      <c r="G90" s="30">
        <v>5250</v>
      </c>
      <c r="H90" s="53">
        <v>5.0999999999999997E-2</v>
      </c>
      <c r="I90" s="54">
        <f t="shared" si="9"/>
        <v>4637.0119999999997</v>
      </c>
      <c r="J90" s="54">
        <f t="shared" si="10"/>
        <v>880.73800000000006</v>
      </c>
      <c r="K90" s="54">
        <f t="shared" si="11"/>
        <v>5517.75</v>
      </c>
      <c r="L90" s="83">
        <v>3427.2</v>
      </c>
      <c r="M90" s="84">
        <f t="shared" si="12"/>
        <v>2090.5500000000002</v>
      </c>
      <c r="N90" s="86">
        <f t="shared" si="13"/>
        <v>0.3788772597526166</v>
      </c>
      <c r="O90" s="83">
        <v>4414</v>
      </c>
      <c r="P90" s="84">
        <f t="shared" si="14"/>
        <v>1103.75</v>
      </c>
      <c r="Q90" s="86">
        <f t="shared" si="15"/>
        <v>0.20003624665851116</v>
      </c>
      <c r="R90" s="84">
        <v>5517</v>
      </c>
      <c r="S90" s="84">
        <f t="shared" si="16"/>
        <v>0.75</v>
      </c>
      <c r="T90" s="86">
        <f t="shared" si="17"/>
        <v>1.3592496941688189E-4</v>
      </c>
    </row>
    <row r="91" spans="1:20" s="2" customFormat="1" ht="30" customHeight="1" x14ac:dyDescent="0.25">
      <c r="A91" s="3">
        <v>84</v>
      </c>
      <c r="B91" s="4">
        <v>50407049</v>
      </c>
      <c r="C91" s="5" t="s">
        <v>139</v>
      </c>
      <c r="D91" s="6" t="s">
        <v>140</v>
      </c>
      <c r="E91" s="7">
        <v>5882</v>
      </c>
      <c r="F91" s="8">
        <v>1118</v>
      </c>
      <c r="G91" s="30">
        <v>7000</v>
      </c>
      <c r="H91" s="53">
        <v>5.0999999999999997E-2</v>
      </c>
      <c r="I91" s="54">
        <f t="shared" si="9"/>
        <v>6181.982</v>
      </c>
      <c r="J91" s="54">
        <f t="shared" si="10"/>
        <v>1175.018</v>
      </c>
      <c r="K91" s="54">
        <f t="shared" si="11"/>
        <v>7357</v>
      </c>
      <c r="L91" s="83">
        <v>5355</v>
      </c>
      <c r="M91" s="84">
        <f t="shared" si="12"/>
        <v>2002</v>
      </c>
      <c r="N91" s="86">
        <f t="shared" si="13"/>
        <v>0.27212178877259752</v>
      </c>
      <c r="O91" s="83">
        <v>7357</v>
      </c>
      <c r="P91" s="84">
        <f t="shared" si="14"/>
        <v>0</v>
      </c>
      <c r="Q91" s="86">
        <f t="shared" si="15"/>
        <v>0</v>
      </c>
      <c r="R91" s="84">
        <v>7357</v>
      </c>
      <c r="S91" s="84">
        <f t="shared" si="16"/>
        <v>0</v>
      </c>
      <c r="T91" s="86">
        <f t="shared" si="17"/>
        <v>0</v>
      </c>
    </row>
    <row r="92" spans="1:20" s="2" customFormat="1" ht="30" customHeight="1" x14ac:dyDescent="0.25">
      <c r="A92" s="3">
        <v>85</v>
      </c>
      <c r="B92" s="4">
        <v>50171902</v>
      </c>
      <c r="C92" s="5" t="s">
        <v>141</v>
      </c>
      <c r="D92" s="6" t="s">
        <v>135</v>
      </c>
      <c r="E92" s="7">
        <v>2185</v>
      </c>
      <c r="F92" s="8">
        <v>415</v>
      </c>
      <c r="G92" s="30">
        <v>2600</v>
      </c>
      <c r="H92" s="53">
        <v>5.0999999999999997E-2</v>
      </c>
      <c r="I92" s="54">
        <f t="shared" si="9"/>
        <v>2296.4349999999999</v>
      </c>
      <c r="J92" s="54">
        <f t="shared" si="10"/>
        <v>436.16500000000002</v>
      </c>
      <c r="K92" s="54">
        <f t="shared" si="11"/>
        <v>2732.6</v>
      </c>
      <c r="L92" s="83">
        <v>1606.5</v>
      </c>
      <c r="M92" s="84">
        <f t="shared" si="12"/>
        <v>1126.0999999999999</v>
      </c>
      <c r="N92" s="86">
        <f t="shared" si="13"/>
        <v>0.41209836785479032</v>
      </c>
      <c r="O92" s="83">
        <v>2733</v>
      </c>
      <c r="P92" s="84">
        <f t="shared" si="14"/>
        <v>-0.40000000000009095</v>
      </c>
      <c r="Q92" s="86">
        <f t="shared" si="15"/>
        <v>-1.4638073629513686E-4</v>
      </c>
      <c r="R92" s="84">
        <v>2732</v>
      </c>
      <c r="S92" s="84">
        <f t="shared" si="16"/>
        <v>0.59999999999990905</v>
      </c>
      <c r="T92" s="86">
        <f t="shared" si="17"/>
        <v>2.1957110444262206E-4</v>
      </c>
    </row>
    <row r="93" spans="1:20" s="2" customFormat="1" ht="30" customHeight="1" x14ac:dyDescent="0.25">
      <c r="A93" s="3">
        <v>86</v>
      </c>
      <c r="B93" s="4">
        <v>50171902</v>
      </c>
      <c r="C93" s="5" t="s">
        <v>142</v>
      </c>
      <c r="D93" s="6" t="s">
        <v>143</v>
      </c>
      <c r="E93" s="7">
        <v>4885</v>
      </c>
      <c r="F93" s="8">
        <v>928</v>
      </c>
      <c r="G93" s="30">
        <v>5813</v>
      </c>
      <c r="H93" s="53">
        <v>5.0999999999999997E-2</v>
      </c>
      <c r="I93" s="54">
        <f t="shared" si="9"/>
        <v>5134.1350000000002</v>
      </c>
      <c r="J93" s="54">
        <f t="shared" si="10"/>
        <v>975.32799999999997</v>
      </c>
      <c r="K93" s="54">
        <f t="shared" si="11"/>
        <v>6109.4629999999997</v>
      </c>
      <c r="L93" s="83">
        <v>4284</v>
      </c>
      <c r="M93" s="84">
        <f t="shared" si="12"/>
        <v>1825.4629999999997</v>
      </c>
      <c r="N93" s="86">
        <f t="shared" si="13"/>
        <v>0.29879270895003374</v>
      </c>
      <c r="O93" s="83">
        <v>4850</v>
      </c>
      <c r="P93" s="84">
        <f t="shared" si="14"/>
        <v>1259.4629999999997</v>
      </c>
      <c r="Q93" s="86">
        <f t="shared" si="15"/>
        <v>0.20614954211196626</v>
      </c>
      <c r="R93" s="84">
        <v>6109</v>
      </c>
      <c r="S93" s="84">
        <f t="shared" si="16"/>
        <v>0.46299999999973807</v>
      </c>
      <c r="T93" s="86">
        <f t="shared" si="17"/>
        <v>7.5784074639577672E-5</v>
      </c>
    </row>
    <row r="94" spans="1:20" s="2" customFormat="1" ht="30" customHeight="1" x14ac:dyDescent="0.25">
      <c r="A94" s="3">
        <v>87</v>
      </c>
      <c r="B94" s="4">
        <v>50171902</v>
      </c>
      <c r="C94" s="5" t="s">
        <v>144</v>
      </c>
      <c r="D94" s="6" t="s">
        <v>145</v>
      </c>
      <c r="E94" s="7">
        <v>2857</v>
      </c>
      <c r="F94" s="8">
        <v>543</v>
      </c>
      <c r="G94" s="30">
        <v>3400</v>
      </c>
      <c r="H94" s="53">
        <v>5.0999999999999997E-2</v>
      </c>
      <c r="I94" s="54">
        <f t="shared" si="9"/>
        <v>3002.7069999999999</v>
      </c>
      <c r="J94" s="54">
        <f t="shared" si="10"/>
        <v>570.69299999999998</v>
      </c>
      <c r="K94" s="54">
        <f t="shared" si="11"/>
        <v>3573.3999999999996</v>
      </c>
      <c r="L94" s="83">
        <v>2142</v>
      </c>
      <c r="M94" s="84">
        <f t="shared" si="12"/>
        <v>1431.3999999999996</v>
      </c>
      <c r="N94" s="86">
        <f t="shared" si="13"/>
        <v>0.40057088487155085</v>
      </c>
      <c r="O94" s="83">
        <v>2858</v>
      </c>
      <c r="P94" s="84">
        <f t="shared" si="14"/>
        <v>715.39999999999964</v>
      </c>
      <c r="Q94" s="86">
        <f t="shared" si="15"/>
        <v>0.20020148877819435</v>
      </c>
      <c r="R94" s="84">
        <v>3572</v>
      </c>
      <c r="S94" s="84">
        <f t="shared" si="16"/>
        <v>1.3999999999996362</v>
      </c>
      <c r="T94" s="86">
        <f t="shared" si="17"/>
        <v>3.9178373537796955E-4</v>
      </c>
    </row>
    <row r="95" spans="1:20" s="2" customFormat="1" ht="30" customHeight="1" x14ac:dyDescent="0.25">
      <c r="A95" s="3">
        <v>88</v>
      </c>
      <c r="B95" s="4">
        <v>50171900</v>
      </c>
      <c r="C95" s="5" t="s">
        <v>146</v>
      </c>
      <c r="D95" s="6" t="s">
        <v>135</v>
      </c>
      <c r="E95" s="7">
        <v>5347</v>
      </c>
      <c r="F95" s="8">
        <v>1016</v>
      </c>
      <c r="G95" s="30">
        <v>6363</v>
      </c>
      <c r="H95" s="53">
        <v>5.0999999999999997E-2</v>
      </c>
      <c r="I95" s="54">
        <f t="shared" si="9"/>
        <v>5619.6970000000001</v>
      </c>
      <c r="J95" s="54">
        <f t="shared" si="10"/>
        <v>1067.816</v>
      </c>
      <c r="K95" s="54">
        <f t="shared" si="11"/>
        <v>6687.5129999999999</v>
      </c>
      <c r="L95" s="83">
        <v>4284</v>
      </c>
      <c r="M95" s="84">
        <f t="shared" si="12"/>
        <v>2403.5129999999999</v>
      </c>
      <c r="N95" s="86">
        <f t="shared" si="13"/>
        <v>0.35940311443132894</v>
      </c>
      <c r="O95" s="83">
        <v>5350</v>
      </c>
      <c r="P95" s="84">
        <f t="shared" si="14"/>
        <v>1337.5129999999999</v>
      </c>
      <c r="Q95" s="86">
        <f t="shared" si="15"/>
        <v>0.20000155513716383</v>
      </c>
      <c r="R95" s="84">
        <v>6687</v>
      </c>
      <c r="S95" s="84">
        <f t="shared" si="16"/>
        <v>0.51299999999991996</v>
      </c>
      <c r="T95" s="86">
        <f t="shared" si="17"/>
        <v>7.6710131255059992E-5</v>
      </c>
    </row>
    <row r="96" spans="1:20" s="2" customFormat="1" ht="30" customHeight="1" x14ac:dyDescent="0.25">
      <c r="A96" s="3">
        <v>89</v>
      </c>
      <c r="B96" s="4">
        <v>51212007</v>
      </c>
      <c r="C96" s="5" t="s">
        <v>147</v>
      </c>
      <c r="D96" s="6" t="s">
        <v>27</v>
      </c>
      <c r="E96" s="7">
        <v>18487</v>
      </c>
      <c r="F96" s="8">
        <v>3513</v>
      </c>
      <c r="G96" s="30">
        <v>22000</v>
      </c>
      <c r="H96" s="53">
        <v>5.0999999999999997E-2</v>
      </c>
      <c r="I96" s="54">
        <f t="shared" si="9"/>
        <v>19429.837</v>
      </c>
      <c r="J96" s="54">
        <f t="shared" si="10"/>
        <v>3692.163</v>
      </c>
      <c r="K96" s="54">
        <f t="shared" si="11"/>
        <v>23122</v>
      </c>
      <c r="L96" s="83">
        <v>16065</v>
      </c>
      <c r="M96" s="84">
        <f t="shared" si="12"/>
        <v>7057</v>
      </c>
      <c r="N96" s="86">
        <f t="shared" si="13"/>
        <v>0.30520716201020676</v>
      </c>
      <c r="O96" s="83">
        <v>18450</v>
      </c>
      <c r="P96" s="84">
        <f t="shared" si="14"/>
        <v>4672</v>
      </c>
      <c r="Q96" s="86">
        <f t="shared" si="15"/>
        <v>0.20205864544589569</v>
      </c>
      <c r="R96" s="84">
        <v>23122</v>
      </c>
      <c r="S96" s="84">
        <f t="shared" si="16"/>
        <v>0</v>
      </c>
      <c r="T96" s="86">
        <f t="shared" si="17"/>
        <v>0</v>
      </c>
    </row>
    <row r="97" spans="1:20" s="2" customFormat="1" ht="30" customHeight="1" x14ac:dyDescent="0.25">
      <c r="A97" s="3">
        <v>90</v>
      </c>
      <c r="B97" s="4">
        <v>10151606</v>
      </c>
      <c r="C97" s="5" t="s">
        <v>148</v>
      </c>
      <c r="D97" s="6" t="s">
        <v>149</v>
      </c>
      <c r="E97" s="7">
        <v>6471</v>
      </c>
      <c r="F97" s="8">
        <v>1229</v>
      </c>
      <c r="G97" s="30">
        <v>7700</v>
      </c>
      <c r="H97" s="53">
        <v>5.0999999999999997E-2</v>
      </c>
      <c r="I97" s="54">
        <f t="shared" si="9"/>
        <v>6801.0209999999997</v>
      </c>
      <c r="J97" s="54">
        <f t="shared" si="10"/>
        <v>1291.6790000000001</v>
      </c>
      <c r="K97" s="54">
        <f t="shared" si="11"/>
        <v>8092.7</v>
      </c>
      <c r="L97" s="83">
        <v>5355</v>
      </c>
      <c r="M97" s="84">
        <f t="shared" si="12"/>
        <v>2737.7</v>
      </c>
      <c r="N97" s="86">
        <f t="shared" si="13"/>
        <v>0.33829253524781594</v>
      </c>
      <c r="O97" s="83">
        <v>6474</v>
      </c>
      <c r="P97" s="84">
        <f t="shared" si="14"/>
        <v>1618.6999999999998</v>
      </c>
      <c r="Q97" s="86">
        <f t="shared" si="15"/>
        <v>0.20001977090464243</v>
      </c>
      <c r="R97" s="84">
        <v>8092</v>
      </c>
      <c r="S97" s="84">
        <f t="shared" si="16"/>
        <v>0.6999999999998181</v>
      </c>
      <c r="T97" s="86">
        <f t="shared" si="17"/>
        <v>8.6497707810720539E-5</v>
      </c>
    </row>
    <row r="98" spans="1:20" s="2" customFormat="1" ht="30" customHeight="1" x14ac:dyDescent="0.25">
      <c r="A98" s="3">
        <v>91</v>
      </c>
      <c r="B98" s="4">
        <v>50325801</v>
      </c>
      <c r="C98" s="5" t="s">
        <v>150</v>
      </c>
      <c r="D98" s="6" t="s">
        <v>27</v>
      </c>
      <c r="E98" s="7">
        <v>2101</v>
      </c>
      <c r="F98" s="8">
        <v>399</v>
      </c>
      <c r="G98" s="30">
        <v>2500</v>
      </c>
      <c r="H98" s="53">
        <v>5.0999999999999997E-2</v>
      </c>
      <c r="I98" s="54">
        <f t="shared" si="9"/>
        <v>2208.1509999999998</v>
      </c>
      <c r="J98" s="54">
        <f t="shared" si="10"/>
        <v>419.34899999999999</v>
      </c>
      <c r="K98" s="54">
        <f t="shared" si="11"/>
        <v>2627.5</v>
      </c>
      <c r="L98" s="83">
        <v>1820.7</v>
      </c>
      <c r="M98" s="84">
        <f t="shared" si="12"/>
        <v>806.8</v>
      </c>
      <c r="N98" s="86">
        <f t="shared" si="13"/>
        <v>0.30705994291151284</v>
      </c>
      <c r="O98" s="83">
        <v>2102</v>
      </c>
      <c r="P98" s="84">
        <f t="shared" si="14"/>
        <v>525.5</v>
      </c>
      <c r="Q98" s="86">
        <f t="shared" si="15"/>
        <v>0.2</v>
      </c>
      <c r="R98" s="84">
        <v>2626</v>
      </c>
      <c r="S98" s="84">
        <f t="shared" si="16"/>
        <v>1.5</v>
      </c>
      <c r="T98" s="86">
        <f t="shared" si="17"/>
        <v>5.7088487155090395E-4</v>
      </c>
    </row>
    <row r="99" spans="1:20" s="2" customFormat="1" ht="30" customHeight="1" x14ac:dyDescent="0.25">
      <c r="A99" s="3">
        <v>92</v>
      </c>
      <c r="B99" s="4">
        <v>50101716</v>
      </c>
      <c r="C99" s="5" t="s">
        <v>151</v>
      </c>
      <c r="D99" s="6" t="s">
        <v>152</v>
      </c>
      <c r="E99" s="7">
        <v>7143</v>
      </c>
      <c r="F99" s="8">
        <v>1357</v>
      </c>
      <c r="G99" s="30">
        <v>8500</v>
      </c>
      <c r="H99" s="53">
        <v>5.0999999999999997E-2</v>
      </c>
      <c r="I99" s="54">
        <f t="shared" si="9"/>
        <v>7507.2929999999997</v>
      </c>
      <c r="J99" s="54">
        <f t="shared" si="10"/>
        <v>1426.2069999999999</v>
      </c>
      <c r="K99" s="54">
        <f t="shared" si="11"/>
        <v>8933.5</v>
      </c>
      <c r="L99" s="83">
        <v>5355</v>
      </c>
      <c r="M99" s="84">
        <f t="shared" si="12"/>
        <v>3578.5</v>
      </c>
      <c r="N99" s="86">
        <f t="shared" si="13"/>
        <v>0.4005708848715509</v>
      </c>
      <c r="O99" s="83">
        <v>7147</v>
      </c>
      <c r="P99" s="84">
        <f t="shared" si="14"/>
        <v>1786.5</v>
      </c>
      <c r="Q99" s="86">
        <f t="shared" si="15"/>
        <v>0.1999776123579784</v>
      </c>
      <c r="R99" s="84">
        <v>8933</v>
      </c>
      <c r="S99" s="84">
        <f t="shared" si="16"/>
        <v>0.5</v>
      </c>
      <c r="T99" s="86">
        <f t="shared" si="17"/>
        <v>5.5969105054010188E-5</v>
      </c>
    </row>
    <row r="100" spans="1:20" s="2" customFormat="1" ht="30" customHeight="1" x14ac:dyDescent="0.25">
      <c r="A100" s="3">
        <v>93</v>
      </c>
      <c r="B100" s="4">
        <v>50181700</v>
      </c>
      <c r="C100" s="5" t="s">
        <v>153</v>
      </c>
      <c r="D100" s="6" t="s">
        <v>135</v>
      </c>
      <c r="E100" s="7">
        <v>2857</v>
      </c>
      <c r="F100" s="8">
        <v>543</v>
      </c>
      <c r="G100" s="30">
        <v>3400</v>
      </c>
      <c r="H100" s="53">
        <v>5.0999999999999997E-2</v>
      </c>
      <c r="I100" s="54">
        <f t="shared" si="9"/>
        <v>3002.7069999999999</v>
      </c>
      <c r="J100" s="54">
        <f t="shared" si="10"/>
        <v>570.69299999999998</v>
      </c>
      <c r="K100" s="54">
        <f t="shared" si="11"/>
        <v>3573.3999999999996</v>
      </c>
      <c r="L100" s="83">
        <v>2142</v>
      </c>
      <c r="M100" s="84">
        <f t="shared" si="12"/>
        <v>1431.3999999999996</v>
      </c>
      <c r="N100" s="86">
        <f t="shared" si="13"/>
        <v>0.40057088487155085</v>
      </c>
      <c r="O100" s="83">
        <v>2850</v>
      </c>
      <c r="P100" s="84">
        <f t="shared" si="14"/>
        <v>723.39999999999964</v>
      </c>
      <c r="Q100" s="86">
        <f t="shared" si="15"/>
        <v>0.20244025298035476</v>
      </c>
      <c r="R100" s="84">
        <v>3572</v>
      </c>
      <c r="S100" s="84">
        <f t="shared" si="16"/>
        <v>1.3999999999996362</v>
      </c>
      <c r="T100" s="86">
        <f t="shared" si="17"/>
        <v>3.9178373537796955E-4</v>
      </c>
    </row>
    <row r="101" spans="1:20" s="2" customFormat="1" ht="30" customHeight="1" x14ac:dyDescent="0.25">
      <c r="A101" s="3">
        <v>94</v>
      </c>
      <c r="B101" s="4">
        <v>50101700</v>
      </c>
      <c r="C101" s="5" t="s">
        <v>154</v>
      </c>
      <c r="D101" s="6" t="s">
        <v>155</v>
      </c>
      <c r="E101" s="7">
        <v>5708</v>
      </c>
      <c r="F101" s="8">
        <v>1085</v>
      </c>
      <c r="G101" s="30">
        <v>6793</v>
      </c>
      <c r="H101" s="53">
        <v>5.0999999999999997E-2</v>
      </c>
      <c r="I101" s="54">
        <f t="shared" si="9"/>
        <v>5999.1080000000002</v>
      </c>
      <c r="J101" s="54">
        <f t="shared" si="10"/>
        <v>1140.335</v>
      </c>
      <c r="K101" s="54">
        <f t="shared" si="11"/>
        <v>7139.4430000000002</v>
      </c>
      <c r="L101" s="83">
        <v>4284</v>
      </c>
      <c r="M101" s="84">
        <f t="shared" si="12"/>
        <v>2855.4430000000002</v>
      </c>
      <c r="N101" s="86">
        <f t="shared" si="13"/>
        <v>0.39995318962557724</v>
      </c>
      <c r="O101" s="83">
        <v>5711</v>
      </c>
      <c r="P101" s="84">
        <f t="shared" si="14"/>
        <v>1428.4430000000002</v>
      </c>
      <c r="Q101" s="86">
        <f t="shared" si="15"/>
        <v>0.20007765311663672</v>
      </c>
      <c r="R101" s="84">
        <v>7139</v>
      </c>
      <c r="S101" s="84">
        <f t="shared" si="16"/>
        <v>0.443000000000211</v>
      </c>
      <c r="T101" s="86">
        <f t="shared" si="17"/>
        <v>6.2049658495797361E-5</v>
      </c>
    </row>
    <row r="102" spans="1:20" s="2" customFormat="1" ht="30" customHeight="1" x14ac:dyDescent="0.25">
      <c r="A102" s="3">
        <v>95</v>
      </c>
      <c r="B102" s="4">
        <v>50323501</v>
      </c>
      <c r="C102" s="5" t="s">
        <v>156</v>
      </c>
      <c r="D102" s="6" t="s">
        <v>27</v>
      </c>
      <c r="E102" s="7">
        <v>8403</v>
      </c>
      <c r="F102" s="8">
        <v>1597</v>
      </c>
      <c r="G102" s="30">
        <v>10000</v>
      </c>
      <c r="H102" s="53">
        <v>5.0999999999999997E-2</v>
      </c>
      <c r="I102" s="54">
        <f t="shared" si="9"/>
        <v>8831.5529999999999</v>
      </c>
      <c r="J102" s="54">
        <f t="shared" si="10"/>
        <v>1678.4469999999999</v>
      </c>
      <c r="K102" s="54">
        <f t="shared" si="11"/>
        <v>10510</v>
      </c>
      <c r="L102" s="83">
        <v>6426</v>
      </c>
      <c r="M102" s="84">
        <f t="shared" si="12"/>
        <v>4084</v>
      </c>
      <c r="N102" s="86">
        <f t="shared" si="13"/>
        <v>0.38858230256898191</v>
      </c>
      <c r="O102" s="83">
        <v>8400</v>
      </c>
      <c r="P102" s="84">
        <f t="shared" si="14"/>
        <v>2110</v>
      </c>
      <c r="Q102" s="86">
        <f t="shared" si="15"/>
        <v>0.20076117982873454</v>
      </c>
      <c r="R102" s="84">
        <v>10510</v>
      </c>
      <c r="S102" s="84">
        <f t="shared" si="16"/>
        <v>0</v>
      </c>
      <c r="T102" s="86">
        <f t="shared" si="17"/>
        <v>0</v>
      </c>
    </row>
    <row r="103" spans="1:20" s="2" customFormat="1" ht="30" customHeight="1" x14ac:dyDescent="0.25">
      <c r="A103" s="3">
        <v>96</v>
      </c>
      <c r="B103" s="4">
        <v>50417014</v>
      </c>
      <c r="C103" s="5" t="s">
        <v>157</v>
      </c>
      <c r="D103" s="6" t="s">
        <v>33</v>
      </c>
      <c r="E103" s="7">
        <v>5500</v>
      </c>
      <c r="F103" s="8">
        <v>0</v>
      </c>
      <c r="G103" s="30">
        <v>5500</v>
      </c>
      <c r="H103" s="53">
        <v>5.0999999999999997E-2</v>
      </c>
      <c r="I103" s="54">
        <f t="shared" si="9"/>
        <v>5780.5</v>
      </c>
      <c r="J103" s="54">
        <f t="shared" si="10"/>
        <v>0</v>
      </c>
      <c r="K103" s="54">
        <f t="shared" si="11"/>
        <v>5780.5</v>
      </c>
      <c r="L103" s="83">
        <v>3600</v>
      </c>
      <c r="M103" s="84">
        <f t="shared" si="12"/>
        <v>2180.5</v>
      </c>
      <c r="N103" s="86">
        <f t="shared" si="13"/>
        <v>0.37721650376265031</v>
      </c>
      <c r="O103" s="83">
        <v>4600</v>
      </c>
      <c r="P103" s="84">
        <f t="shared" si="14"/>
        <v>1180.5</v>
      </c>
      <c r="Q103" s="86">
        <f t="shared" si="15"/>
        <v>0.20422108814116427</v>
      </c>
      <c r="R103" s="84">
        <v>5780</v>
      </c>
      <c r="S103" s="84">
        <f t="shared" si="16"/>
        <v>0.5</v>
      </c>
      <c r="T103" s="86">
        <f t="shared" si="17"/>
        <v>8.6497707810743009E-5</v>
      </c>
    </row>
    <row r="104" spans="1:20" s="2" customFormat="1" ht="30" customHeight="1" x14ac:dyDescent="0.25">
      <c r="A104" s="3">
        <v>97</v>
      </c>
      <c r="B104" s="4">
        <v>50401700</v>
      </c>
      <c r="C104" s="5" t="s">
        <v>158</v>
      </c>
      <c r="D104" s="6" t="s">
        <v>33</v>
      </c>
      <c r="E104" s="7">
        <v>8500</v>
      </c>
      <c r="F104" s="8">
        <v>0</v>
      </c>
      <c r="G104" s="30">
        <v>8500</v>
      </c>
      <c r="H104" s="53">
        <v>5.0999999999999997E-2</v>
      </c>
      <c r="I104" s="54">
        <f t="shared" si="9"/>
        <v>8933.5</v>
      </c>
      <c r="J104" s="54">
        <f t="shared" si="10"/>
        <v>0</v>
      </c>
      <c r="K104" s="54">
        <f t="shared" si="11"/>
        <v>8933.5</v>
      </c>
      <c r="L104" s="83">
        <v>5400</v>
      </c>
      <c r="M104" s="84">
        <f t="shared" si="12"/>
        <v>3533.5</v>
      </c>
      <c r="N104" s="86">
        <f t="shared" si="13"/>
        <v>0.39553366541668999</v>
      </c>
      <c r="O104" s="83">
        <v>6400</v>
      </c>
      <c r="P104" s="84">
        <f t="shared" si="14"/>
        <v>2533.5</v>
      </c>
      <c r="Q104" s="86">
        <f t="shared" si="15"/>
        <v>0.28359545530866964</v>
      </c>
      <c r="R104" s="84">
        <v>8933</v>
      </c>
      <c r="S104" s="84">
        <f t="shared" si="16"/>
        <v>0.5</v>
      </c>
      <c r="T104" s="86">
        <f t="shared" si="17"/>
        <v>5.5969105054010188E-5</v>
      </c>
    </row>
    <row r="105" spans="1:20" s="2" customFormat="1" ht="30" customHeight="1" x14ac:dyDescent="0.25">
      <c r="A105" s="3">
        <v>98</v>
      </c>
      <c r="B105" s="4">
        <v>50400000</v>
      </c>
      <c r="C105" s="5" t="s">
        <v>159</v>
      </c>
      <c r="D105" s="6" t="s">
        <v>33</v>
      </c>
      <c r="E105" s="7">
        <v>3200</v>
      </c>
      <c r="F105" s="8">
        <v>0</v>
      </c>
      <c r="G105" s="30">
        <v>3200</v>
      </c>
      <c r="H105" s="53">
        <v>5.0999999999999997E-2</v>
      </c>
      <c r="I105" s="54">
        <f t="shared" si="9"/>
        <v>3363.2</v>
      </c>
      <c r="J105" s="54">
        <f t="shared" si="10"/>
        <v>0</v>
      </c>
      <c r="K105" s="54">
        <f t="shared" si="11"/>
        <v>3363.2</v>
      </c>
      <c r="L105" s="83">
        <v>1890</v>
      </c>
      <c r="M105" s="84">
        <f t="shared" si="12"/>
        <v>1473.1999999999998</v>
      </c>
      <c r="N105" s="86">
        <f t="shared" si="13"/>
        <v>0.43803520456707895</v>
      </c>
      <c r="O105" s="83">
        <v>2650</v>
      </c>
      <c r="P105" s="84">
        <f t="shared" si="14"/>
        <v>713.19999999999982</v>
      </c>
      <c r="Q105" s="86">
        <f t="shared" si="15"/>
        <v>0.21205994291151281</v>
      </c>
      <c r="R105" s="84">
        <v>3363</v>
      </c>
      <c r="S105" s="84">
        <f t="shared" si="16"/>
        <v>0.1999999999998181</v>
      </c>
      <c r="T105" s="86">
        <f t="shared" si="17"/>
        <v>5.9467174119831744E-5</v>
      </c>
    </row>
    <row r="106" spans="1:20" s="2" customFormat="1" ht="30" customHeight="1" x14ac:dyDescent="0.25">
      <c r="A106" s="3">
        <v>99</v>
      </c>
      <c r="B106" s="4">
        <v>50171902</v>
      </c>
      <c r="C106" s="5" t="s">
        <v>160</v>
      </c>
      <c r="D106" s="6" t="s">
        <v>161</v>
      </c>
      <c r="E106" s="7">
        <v>1600</v>
      </c>
      <c r="F106" s="8">
        <v>0</v>
      </c>
      <c r="G106" s="30">
        <v>1600</v>
      </c>
      <c r="H106" s="53">
        <v>5.0999999999999997E-2</v>
      </c>
      <c r="I106" s="54">
        <f t="shared" si="9"/>
        <v>1681.6</v>
      </c>
      <c r="J106" s="54">
        <f t="shared" si="10"/>
        <v>0</v>
      </c>
      <c r="K106" s="54">
        <f t="shared" si="11"/>
        <v>1681.6</v>
      </c>
      <c r="L106" s="83">
        <v>810</v>
      </c>
      <c r="M106" s="84">
        <f t="shared" si="12"/>
        <v>871.59999999999991</v>
      </c>
      <c r="N106" s="86">
        <f t="shared" si="13"/>
        <v>0.51831588962892483</v>
      </c>
      <c r="O106" s="83">
        <v>1600</v>
      </c>
      <c r="P106" s="84">
        <f t="shared" si="14"/>
        <v>81.599999999999909</v>
      </c>
      <c r="Q106" s="86">
        <f t="shared" si="15"/>
        <v>4.8525214081826779E-2</v>
      </c>
      <c r="R106" s="84">
        <v>1681</v>
      </c>
      <c r="S106" s="84">
        <f t="shared" si="16"/>
        <v>0.59999999999990905</v>
      </c>
      <c r="T106" s="86">
        <f t="shared" si="17"/>
        <v>3.5680304471926089E-4</v>
      </c>
    </row>
    <row r="107" spans="1:20" s="2" customFormat="1" ht="30" customHeight="1" x14ac:dyDescent="0.25">
      <c r="A107" s="3">
        <v>100</v>
      </c>
      <c r="B107" s="4">
        <v>51212007</v>
      </c>
      <c r="C107" s="5" t="s">
        <v>162</v>
      </c>
      <c r="D107" s="6" t="s">
        <v>163</v>
      </c>
      <c r="E107" s="7">
        <v>800</v>
      </c>
      <c r="F107" s="8">
        <v>0</v>
      </c>
      <c r="G107" s="30">
        <v>800</v>
      </c>
      <c r="H107" s="53">
        <v>5.0999999999999997E-2</v>
      </c>
      <c r="I107" s="54">
        <f t="shared" si="9"/>
        <v>840.8</v>
      </c>
      <c r="J107" s="54">
        <f t="shared" si="10"/>
        <v>0</v>
      </c>
      <c r="K107" s="54">
        <f t="shared" si="11"/>
        <v>840.8</v>
      </c>
      <c r="L107" s="83">
        <v>540</v>
      </c>
      <c r="M107" s="84">
        <f t="shared" si="12"/>
        <v>300.79999999999995</v>
      </c>
      <c r="N107" s="86">
        <f t="shared" si="13"/>
        <v>0.35775451950523307</v>
      </c>
      <c r="O107" s="83">
        <v>840</v>
      </c>
      <c r="P107" s="84">
        <f t="shared" si="14"/>
        <v>0.79999999999995453</v>
      </c>
      <c r="Q107" s="86">
        <f t="shared" si="15"/>
        <v>9.5147478591811911E-4</v>
      </c>
      <c r="R107" s="84">
        <v>840</v>
      </c>
      <c r="S107" s="84">
        <f t="shared" si="16"/>
        <v>0.79999999999995453</v>
      </c>
      <c r="T107" s="86">
        <f t="shared" si="17"/>
        <v>9.5147478591811911E-4</v>
      </c>
    </row>
    <row r="108" spans="1:20" s="2" customFormat="1" ht="30" customHeight="1" x14ac:dyDescent="0.25">
      <c r="A108" s="3">
        <v>101</v>
      </c>
      <c r="B108" s="4">
        <v>50171500</v>
      </c>
      <c r="C108" s="5" t="s">
        <v>164</v>
      </c>
      <c r="D108" s="6" t="s">
        <v>165</v>
      </c>
      <c r="E108" s="7">
        <v>3000</v>
      </c>
      <c r="F108" s="8">
        <v>0</v>
      </c>
      <c r="G108" s="30">
        <v>3000</v>
      </c>
      <c r="H108" s="53">
        <v>5.0999999999999997E-2</v>
      </c>
      <c r="I108" s="54">
        <f t="shared" si="9"/>
        <v>3153</v>
      </c>
      <c r="J108" s="54">
        <f t="shared" si="10"/>
        <v>0</v>
      </c>
      <c r="K108" s="54">
        <f t="shared" si="11"/>
        <v>3153</v>
      </c>
      <c r="L108" s="83">
        <v>2160</v>
      </c>
      <c r="M108" s="84">
        <f t="shared" si="12"/>
        <v>993</v>
      </c>
      <c r="N108" s="86">
        <f t="shared" si="13"/>
        <v>0.31493815413891529</v>
      </c>
      <c r="O108" s="83">
        <v>2500</v>
      </c>
      <c r="P108" s="84">
        <f t="shared" si="14"/>
        <v>653</v>
      </c>
      <c r="Q108" s="86">
        <f t="shared" si="15"/>
        <v>0.20710434506818903</v>
      </c>
      <c r="R108" s="84">
        <v>3153</v>
      </c>
      <c r="S108" s="84">
        <f t="shared" si="16"/>
        <v>0</v>
      </c>
      <c r="T108" s="86">
        <f t="shared" si="17"/>
        <v>0</v>
      </c>
    </row>
    <row r="109" spans="1:20" s="2" customFormat="1" ht="30" customHeight="1" x14ac:dyDescent="0.25">
      <c r="A109" s="3">
        <v>102</v>
      </c>
      <c r="B109" s="4">
        <v>50171500</v>
      </c>
      <c r="C109" s="5" t="s">
        <v>166</v>
      </c>
      <c r="D109" s="6" t="s">
        <v>33</v>
      </c>
      <c r="E109" s="7">
        <v>19000</v>
      </c>
      <c r="F109" s="8">
        <v>0</v>
      </c>
      <c r="G109" s="30">
        <v>19000</v>
      </c>
      <c r="H109" s="53">
        <v>5.0999999999999997E-2</v>
      </c>
      <c r="I109" s="54">
        <f t="shared" si="9"/>
        <v>19969</v>
      </c>
      <c r="J109" s="54">
        <f t="shared" si="10"/>
        <v>0</v>
      </c>
      <c r="K109" s="54">
        <f t="shared" si="11"/>
        <v>19969</v>
      </c>
      <c r="L109" s="83">
        <v>13500</v>
      </c>
      <c r="M109" s="84">
        <f t="shared" si="12"/>
        <v>6469</v>
      </c>
      <c r="N109" s="86">
        <f t="shared" si="13"/>
        <v>0.32395212579498223</v>
      </c>
      <c r="O109" s="83">
        <v>15550</v>
      </c>
      <c r="P109" s="84">
        <f t="shared" si="14"/>
        <v>4419</v>
      </c>
      <c r="Q109" s="86">
        <f t="shared" si="15"/>
        <v>0.22129300415644249</v>
      </c>
      <c r="R109" s="84">
        <v>12000</v>
      </c>
      <c r="S109" s="84">
        <f t="shared" si="16"/>
        <v>7969</v>
      </c>
      <c r="T109" s="86">
        <f t="shared" si="17"/>
        <v>0.39906855626220644</v>
      </c>
    </row>
    <row r="110" spans="1:20" s="2" customFormat="1" ht="30" customHeight="1" x14ac:dyDescent="0.25">
      <c r="A110" s="3">
        <v>103</v>
      </c>
      <c r="B110" s="4">
        <v>50407003</v>
      </c>
      <c r="C110" s="5" t="s">
        <v>167</v>
      </c>
      <c r="D110" s="6" t="s">
        <v>40</v>
      </c>
      <c r="E110" s="7">
        <v>3500</v>
      </c>
      <c r="F110" s="8">
        <v>0</v>
      </c>
      <c r="G110" s="30">
        <v>3500</v>
      </c>
      <c r="H110" s="53">
        <v>5.0999999999999997E-2</v>
      </c>
      <c r="I110" s="54">
        <f t="shared" si="9"/>
        <v>3678.5</v>
      </c>
      <c r="J110" s="54">
        <f t="shared" si="10"/>
        <v>0</v>
      </c>
      <c r="K110" s="54">
        <f t="shared" si="11"/>
        <v>3678.5</v>
      </c>
      <c r="L110" s="83">
        <v>2880</v>
      </c>
      <c r="M110" s="84">
        <f t="shared" si="12"/>
        <v>798.5</v>
      </c>
      <c r="N110" s="86">
        <f t="shared" si="13"/>
        <v>0.21707217615876037</v>
      </c>
      <c r="O110" s="83">
        <v>2943</v>
      </c>
      <c r="P110" s="84">
        <f t="shared" si="14"/>
        <v>735.5</v>
      </c>
      <c r="Q110" s="86">
        <f t="shared" si="15"/>
        <v>0.19994563001223326</v>
      </c>
      <c r="R110" s="84">
        <v>3678</v>
      </c>
      <c r="S110" s="84">
        <f t="shared" si="16"/>
        <v>0.5</v>
      </c>
      <c r="T110" s="86">
        <f t="shared" si="17"/>
        <v>1.3592496941688189E-4</v>
      </c>
    </row>
    <row r="111" spans="1:20" s="2" customFormat="1" ht="30" customHeight="1" x14ac:dyDescent="0.25">
      <c r="A111" s="3">
        <v>104</v>
      </c>
      <c r="B111" s="4">
        <v>50407200</v>
      </c>
      <c r="C111" s="5" t="s">
        <v>168</v>
      </c>
      <c r="D111" s="6" t="s">
        <v>169</v>
      </c>
      <c r="E111" s="7">
        <v>6000</v>
      </c>
      <c r="F111" s="8">
        <v>0</v>
      </c>
      <c r="G111" s="30">
        <v>6000</v>
      </c>
      <c r="H111" s="53">
        <v>5.0999999999999997E-2</v>
      </c>
      <c r="I111" s="54">
        <f t="shared" si="9"/>
        <v>6306</v>
      </c>
      <c r="J111" s="54">
        <f t="shared" si="10"/>
        <v>0</v>
      </c>
      <c r="K111" s="54">
        <f t="shared" si="11"/>
        <v>6306</v>
      </c>
      <c r="L111" s="83">
        <v>3600</v>
      </c>
      <c r="M111" s="84">
        <f t="shared" si="12"/>
        <v>2706</v>
      </c>
      <c r="N111" s="86">
        <f t="shared" si="13"/>
        <v>0.42911512844909611</v>
      </c>
      <c r="O111" s="83">
        <v>5044</v>
      </c>
      <c r="P111" s="84">
        <f t="shared" si="14"/>
        <v>1262</v>
      </c>
      <c r="Q111" s="86">
        <f t="shared" si="15"/>
        <v>0.2001268633047891</v>
      </c>
      <c r="R111" s="84">
        <v>6306</v>
      </c>
      <c r="S111" s="84">
        <f t="shared" si="16"/>
        <v>0</v>
      </c>
      <c r="T111" s="86">
        <f t="shared" si="17"/>
        <v>0</v>
      </c>
    </row>
    <row r="112" spans="1:20" s="2" customFormat="1" ht="30" customHeight="1" x14ac:dyDescent="0.25">
      <c r="A112" s="3">
        <v>105</v>
      </c>
      <c r="B112" s="4">
        <v>50405405</v>
      </c>
      <c r="C112" s="5" t="s">
        <v>170</v>
      </c>
      <c r="D112" s="6" t="s">
        <v>33</v>
      </c>
      <c r="E112" s="7">
        <v>15000</v>
      </c>
      <c r="F112" s="8">
        <v>0</v>
      </c>
      <c r="G112" s="30">
        <v>15000</v>
      </c>
      <c r="H112" s="53">
        <v>5.0999999999999997E-2</v>
      </c>
      <c r="I112" s="54">
        <f t="shared" si="9"/>
        <v>15765</v>
      </c>
      <c r="J112" s="54">
        <f t="shared" si="10"/>
        <v>0</v>
      </c>
      <c r="K112" s="54">
        <f t="shared" si="11"/>
        <v>15765</v>
      </c>
      <c r="L112" s="83">
        <v>11700</v>
      </c>
      <c r="M112" s="84">
        <f t="shared" si="12"/>
        <v>4065</v>
      </c>
      <c r="N112" s="86">
        <f t="shared" si="13"/>
        <v>0.25784966698382494</v>
      </c>
      <c r="O112" s="83">
        <v>12612</v>
      </c>
      <c r="P112" s="84">
        <f t="shared" si="14"/>
        <v>3153</v>
      </c>
      <c r="Q112" s="86">
        <f t="shared" si="15"/>
        <v>0.2</v>
      </c>
      <c r="R112" s="84">
        <v>15765</v>
      </c>
      <c r="S112" s="84">
        <f t="shared" si="16"/>
        <v>0</v>
      </c>
      <c r="T112" s="86">
        <f t="shared" si="17"/>
        <v>0</v>
      </c>
    </row>
    <row r="113" spans="1:20" s="2" customFormat="1" ht="30" customHeight="1" x14ac:dyDescent="0.25">
      <c r="A113" s="3">
        <v>106</v>
      </c>
      <c r="B113" s="4">
        <v>50301700</v>
      </c>
      <c r="C113" s="5" t="s">
        <v>171</v>
      </c>
      <c r="D113" s="6" t="s">
        <v>172</v>
      </c>
      <c r="E113" s="7">
        <v>2500</v>
      </c>
      <c r="F113" s="8">
        <v>0</v>
      </c>
      <c r="G113" s="30">
        <v>2500</v>
      </c>
      <c r="H113" s="53">
        <v>5.0999999999999997E-2</v>
      </c>
      <c r="I113" s="54">
        <f t="shared" si="9"/>
        <v>2627.5</v>
      </c>
      <c r="J113" s="54">
        <f t="shared" si="10"/>
        <v>0</v>
      </c>
      <c r="K113" s="54">
        <f t="shared" si="11"/>
        <v>2627.5</v>
      </c>
      <c r="L113" s="83">
        <v>1890</v>
      </c>
      <c r="M113" s="84">
        <f t="shared" si="12"/>
        <v>737.5</v>
      </c>
      <c r="N113" s="86">
        <f t="shared" si="13"/>
        <v>0.28068506184586106</v>
      </c>
      <c r="O113" s="83">
        <v>2102</v>
      </c>
      <c r="P113" s="84">
        <f t="shared" si="14"/>
        <v>525.5</v>
      </c>
      <c r="Q113" s="86">
        <f t="shared" si="15"/>
        <v>0.2</v>
      </c>
      <c r="R113" s="84">
        <v>2627</v>
      </c>
      <c r="S113" s="84">
        <f t="shared" si="16"/>
        <v>0.5</v>
      </c>
      <c r="T113" s="86">
        <f t="shared" si="17"/>
        <v>1.9029495718363463E-4</v>
      </c>
    </row>
    <row r="114" spans="1:20" s="2" customFormat="1" ht="30" customHeight="1" x14ac:dyDescent="0.25">
      <c r="A114" s="3">
        <v>107</v>
      </c>
      <c r="B114" s="4">
        <v>50403500</v>
      </c>
      <c r="C114" s="5" t="s">
        <v>173</v>
      </c>
      <c r="D114" s="6" t="s">
        <v>33</v>
      </c>
      <c r="E114" s="7">
        <v>9000</v>
      </c>
      <c r="F114" s="8">
        <v>0</v>
      </c>
      <c r="G114" s="30">
        <v>9000</v>
      </c>
      <c r="H114" s="53">
        <v>5.0999999999999997E-2</v>
      </c>
      <c r="I114" s="54">
        <f t="shared" si="9"/>
        <v>9459</v>
      </c>
      <c r="J114" s="54">
        <f t="shared" si="10"/>
        <v>0</v>
      </c>
      <c r="K114" s="54">
        <f t="shared" si="11"/>
        <v>9459</v>
      </c>
      <c r="L114" s="83">
        <v>7290</v>
      </c>
      <c r="M114" s="84">
        <f t="shared" si="12"/>
        <v>2169</v>
      </c>
      <c r="N114" s="86">
        <f t="shared" si="13"/>
        <v>0.22930542340627974</v>
      </c>
      <c r="O114" s="83">
        <v>7560</v>
      </c>
      <c r="P114" s="84">
        <f t="shared" si="14"/>
        <v>1899</v>
      </c>
      <c r="Q114" s="86">
        <f t="shared" si="15"/>
        <v>0.20076117982873454</v>
      </c>
      <c r="R114" s="84">
        <v>9459</v>
      </c>
      <c r="S114" s="84">
        <f t="shared" si="16"/>
        <v>0</v>
      </c>
      <c r="T114" s="86">
        <f t="shared" si="17"/>
        <v>0</v>
      </c>
    </row>
    <row r="115" spans="1:20" s="2" customFormat="1" ht="30" customHeight="1" x14ac:dyDescent="0.25">
      <c r="A115" s="3">
        <v>108</v>
      </c>
      <c r="B115" s="4">
        <v>50402000</v>
      </c>
      <c r="C115" s="5" t="s">
        <v>174</v>
      </c>
      <c r="D115" s="6" t="s">
        <v>169</v>
      </c>
      <c r="E115" s="7">
        <v>10500</v>
      </c>
      <c r="F115" s="8">
        <v>0</v>
      </c>
      <c r="G115" s="30">
        <v>10500</v>
      </c>
      <c r="H115" s="53">
        <v>5.0999999999999997E-2</v>
      </c>
      <c r="I115" s="54">
        <f t="shared" si="9"/>
        <v>11035.5</v>
      </c>
      <c r="J115" s="54">
        <f t="shared" si="10"/>
        <v>0</v>
      </c>
      <c r="K115" s="54">
        <f t="shared" si="11"/>
        <v>11035.5</v>
      </c>
      <c r="L115" s="83">
        <v>7200</v>
      </c>
      <c r="M115" s="84">
        <f t="shared" si="12"/>
        <v>3835.5</v>
      </c>
      <c r="N115" s="86">
        <f t="shared" si="13"/>
        <v>0.34756014679896696</v>
      </c>
      <c r="O115" s="83">
        <v>8800</v>
      </c>
      <c r="P115" s="84">
        <f t="shared" si="14"/>
        <v>2235.5</v>
      </c>
      <c r="Q115" s="86">
        <f t="shared" si="15"/>
        <v>0.20257351275429297</v>
      </c>
      <c r="R115" s="84">
        <v>11035</v>
      </c>
      <c r="S115" s="84">
        <f t="shared" si="16"/>
        <v>0.5</v>
      </c>
      <c r="T115" s="86">
        <f t="shared" si="17"/>
        <v>4.5308323138960625E-5</v>
      </c>
    </row>
    <row r="116" spans="1:20" s="2" customFormat="1" ht="30" customHeight="1" x14ac:dyDescent="0.25">
      <c r="A116" s="3">
        <v>109</v>
      </c>
      <c r="B116" s="4">
        <v>50405320</v>
      </c>
      <c r="C116" s="5" t="s">
        <v>175</v>
      </c>
      <c r="D116" s="6" t="s">
        <v>33</v>
      </c>
      <c r="E116" s="7">
        <v>3800</v>
      </c>
      <c r="F116" s="8">
        <v>0</v>
      </c>
      <c r="G116" s="30">
        <v>3800</v>
      </c>
      <c r="H116" s="53">
        <v>5.0999999999999997E-2</v>
      </c>
      <c r="I116" s="54">
        <f t="shared" si="9"/>
        <v>3993.8</v>
      </c>
      <c r="J116" s="54">
        <f t="shared" si="10"/>
        <v>0</v>
      </c>
      <c r="K116" s="54">
        <f t="shared" si="11"/>
        <v>3993.8</v>
      </c>
      <c r="L116" s="83">
        <v>1890</v>
      </c>
      <c r="M116" s="84">
        <f t="shared" si="12"/>
        <v>2103.8000000000002</v>
      </c>
      <c r="N116" s="86">
        <f t="shared" si="13"/>
        <v>0.52676648805648763</v>
      </c>
      <c r="O116" s="83">
        <v>3150</v>
      </c>
      <c r="P116" s="84">
        <f t="shared" si="14"/>
        <v>843.80000000000018</v>
      </c>
      <c r="Q116" s="86">
        <f t="shared" si="15"/>
        <v>0.21127748009414596</v>
      </c>
      <c r="R116" s="84">
        <v>3993</v>
      </c>
      <c r="S116" s="84">
        <f t="shared" si="16"/>
        <v>0.8000000000001819</v>
      </c>
      <c r="T116" s="86">
        <f t="shared" si="17"/>
        <v>2.0031048124597673E-4</v>
      </c>
    </row>
    <row r="117" spans="1:20" s="2" customFormat="1" ht="30" customHeight="1" x14ac:dyDescent="0.25">
      <c r="A117" s="3">
        <v>110</v>
      </c>
      <c r="B117" s="4">
        <v>50405320</v>
      </c>
      <c r="C117" s="5" t="s">
        <v>176</v>
      </c>
      <c r="D117" s="6" t="s">
        <v>40</v>
      </c>
      <c r="E117" s="7">
        <v>6000</v>
      </c>
      <c r="F117" s="8">
        <v>0</v>
      </c>
      <c r="G117" s="30">
        <v>6000</v>
      </c>
      <c r="H117" s="53">
        <v>5.0999999999999997E-2</v>
      </c>
      <c r="I117" s="54">
        <f t="shared" si="9"/>
        <v>6306</v>
      </c>
      <c r="J117" s="54">
        <f t="shared" si="10"/>
        <v>0</v>
      </c>
      <c r="K117" s="54">
        <f t="shared" si="11"/>
        <v>6306</v>
      </c>
      <c r="L117" s="83">
        <v>4500</v>
      </c>
      <c r="M117" s="84">
        <f t="shared" si="12"/>
        <v>1806</v>
      </c>
      <c r="N117" s="86">
        <f t="shared" si="13"/>
        <v>0.28639391056137015</v>
      </c>
      <c r="O117" s="83">
        <v>5000</v>
      </c>
      <c r="P117" s="84">
        <f t="shared" si="14"/>
        <v>1306</v>
      </c>
      <c r="Q117" s="86">
        <f t="shared" si="15"/>
        <v>0.20710434506818903</v>
      </c>
      <c r="R117" s="84">
        <v>6306</v>
      </c>
      <c r="S117" s="84">
        <f t="shared" si="16"/>
        <v>0</v>
      </c>
      <c r="T117" s="86">
        <f t="shared" si="17"/>
        <v>0</v>
      </c>
    </row>
    <row r="118" spans="1:20" s="2" customFormat="1" ht="30" customHeight="1" x14ac:dyDescent="0.25">
      <c r="A118" s="3">
        <v>111</v>
      </c>
      <c r="B118" s="4">
        <v>50405320</v>
      </c>
      <c r="C118" s="5" t="s">
        <v>177</v>
      </c>
      <c r="D118" s="6" t="s">
        <v>33</v>
      </c>
      <c r="E118" s="7">
        <v>5000</v>
      </c>
      <c r="F118" s="8">
        <v>0</v>
      </c>
      <c r="G118" s="30">
        <v>5000</v>
      </c>
      <c r="H118" s="53">
        <v>5.0999999999999997E-2</v>
      </c>
      <c r="I118" s="54">
        <f t="shared" si="9"/>
        <v>5255</v>
      </c>
      <c r="J118" s="54">
        <f t="shared" si="10"/>
        <v>0</v>
      </c>
      <c r="K118" s="54">
        <f t="shared" si="11"/>
        <v>5255</v>
      </c>
      <c r="L118" s="83">
        <v>3600</v>
      </c>
      <c r="M118" s="84">
        <f t="shared" si="12"/>
        <v>1655</v>
      </c>
      <c r="N118" s="86">
        <f t="shared" si="13"/>
        <v>0.31493815413891529</v>
      </c>
      <c r="O118" s="83">
        <v>4200</v>
      </c>
      <c r="P118" s="84">
        <f t="shared" si="14"/>
        <v>1055</v>
      </c>
      <c r="Q118" s="86">
        <f t="shared" si="15"/>
        <v>0.20076117982873454</v>
      </c>
      <c r="R118" s="84">
        <v>5255</v>
      </c>
      <c r="S118" s="84">
        <f t="shared" si="16"/>
        <v>0</v>
      </c>
      <c r="T118" s="86">
        <f t="shared" si="17"/>
        <v>0</v>
      </c>
    </row>
    <row r="119" spans="1:20" s="2" customFormat="1" ht="30" customHeight="1" x14ac:dyDescent="0.25">
      <c r="A119" s="3">
        <v>112</v>
      </c>
      <c r="B119" s="4">
        <v>50405320</v>
      </c>
      <c r="C119" s="5" t="s">
        <v>178</v>
      </c>
      <c r="D119" s="6" t="s">
        <v>33</v>
      </c>
      <c r="E119" s="7">
        <v>9000</v>
      </c>
      <c r="F119" s="8">
        <v>0</v>
      </c>
      <c r="G119" s="30">
        <v>9000</v>
      </c>
      <c r="H119" s="53">
        <v>5.0999999999999997E-2</v>
      </c>
      <c r="I119" s="54">
        <f t="shared" si="9"/>
        <v>9459</v>
      </c>
      <c r="J119" s="54">
        <f t="shared" si="10"/>
        <v>0</v>
      </c>
      <c r="K119" s="54">
        <f t="shared" si="11"/>
        <v>9459</v>
      </c>
      <c r="L119" s="83">
        <v>5850</v>
      </c>
      <c r="M119" s="84">
        <f t="shared" si="12"/>
        <v>3609</v>
      </c>
      <c r="N119" s="86">
        <f t="shared" si="13"/>
        <v>0.38154138915318742</v>
      </c>
      <c r="O119" s="83">
        <v>7550</v>
      </c>
      <c r="P119" s="84">
        <f t="shared" si="14"/>
        <v>1909</v>
      </c>
      <c r="Q119" s="86">
        <f t="shared" si="15"/>
        <v>0.20181837403531028</v>
      </c>
      <c r="R119" s="84">
        <v>9459</v>
      </c>
      <c r="S119" s="84">
        <f t="shared" si="16"/>
        <v>0</v>
      </c>
      <c r="T119" s="86">
        <f t="shared" si="17"/>
        <v>0</v>
      </c>
    </row>
    <row r="120" spans="1:20" s="2" customFormat="1" ht="30" customHeight="1" x14ac:dyDescent="0.25">
      <c r="A120" s="3">
        <v>113</v>
      </c>
      <c r="B120" s="4">
        <v>50405320</v>
      </c>
      <c r="C120" s="5" t="s">
        <v>179</v>
      </c>
      <c r="D120" s="6" t="s">
        <v>165</v>
      </c>
      <c r="E120" s="7">
        <v>5400</v>
      </c>
      <c r="F120" s="8">
        <v>0</v>
      </c>
      <c r="G120" s="30">
        <v>5400</v>
      </c>
      <c r="H120" s="53">
        <v>5.0999999999999997E-2</v>
      </c>
      <c r="I120" s="54">
        <f t="shared" si="9"/>
        <v>5675.4</v>
      </c>
      <c r="J120" s="54">
        <f t="shared" si="10"/>
        <v>0</v>
      </c>
      <c r="K120" s="54">
        <f t="shared" si="11"/>
        <v>5675.4</v>
      </c>
      <c r="L120" s="83">
        <v>3420</v>
      </c>
      <c r="M120" s="84">
        <f t="shared" si="12"/>
        <v>2255.3999999999996</v>
      </c>
      <c r="N120" s="86">
        <f t="shared" si="13"/>
        <v>0.39739930225182363</v>
      </c>
      <c r="O120" s="83">
        <v>5450</v>
      </c>
      <c r="P120" s="84">
        <f t="shared" si="14"/>
        <v>225.39999999999964</v>
      </c>
      <c r="Q120" s="86">
        <f t="shared" si="15"/>
        <v>3.9715262360362207E-2</v>
      </c>
      <c r="R120" s="84">
        <v>5675</v>
      </c>
      <c r="S120" s="84">
        <f t="shared" si="16"/>
        <v>0.3999999999996362</v>
      </c>
      <c r="T120" s="86">
        <f t="shared" si="17"/>
        <v>7.047961377165244E-5</v>
      </c>
    </row>
    <row r="121" spans="1:20" s="2" customFormat="1" ht="30" customHeight="1" x14ac:dyDescent="0.25">
      <c r="A121" s="3">
        <v>114</v>
      </c>
      <c r="B121" s="4">
        <v>50404800</v>
      </c>
      <c r="C121" s="5" t="s">
        <v>180</v>
      </c>
      <c r="D121" s="6" t="s">
        <v>23</v>
      </c>
      <c r="E121" s="7">
        <v>11760</v>
      </c>
      <c r="F121" s="8">
        <v>0</v>
      </c>
      <c r="G121" s="30">
        <v>11760</v>
      </c>
      <c r="H121" s="53">
        <v>5.0999999999999997E-2</v>
      </c>
      <c r="I121" s="54">
        <f t="shared" si="9"/>
        <v>12359.76</v>
      </c>
      <c r="J121" s="54">
        <f t="shared" si="10"/>
        <v>0</v>
      </c>
      <c r="K121" s="54">
        <f t="shared" si="11"/>
        <v>12359.76</v>
      </c>
      <c r="L121" s="83">
        <v>8550</v>
      </c>
      <c r="M121" s="84">
        <f t="shared" si="12"/>
        <v>3809.76</v>
      </c>
      <c r="N121" s="86">
        <f t="shared" si="13"/>
        <v>0.30823899493194046</v>
      </c>
      <c r="O121" s="83">
        <v>9850</v>
      </c>
      <c r="P121" s="84">
        <f t="shared" si="14"/>
        <v>2509.7600000000002</v>
      </c>
      <c r="Q121" s="86">
        <f t="shared" si="15"/>
        <v>0.20305895907363899</v>
      </c>
      <c r="R121" s="84">
        <v>12359</v>
      </c>
      <c r="S121" s="84">
        <f t="shared" si="16"/>
        <v>0.76000000000021828</v>
      </c>
      <c r="T121" s="86">
        <f t="shared" si="17"/>
        <v>6.1489867117178509E-5</v>
      </c>
    </row>
    <row r="122" spans="1:20" s="2" customFormat="1" ht="30" customHeight="1" x14ac:dyDescent="0.25">
      <c r="A122" s="3">
        <v>115</v>
      </c>
      <c r="B122" s="4">
        <v>50404800</v>
      </c>
      <c r="C122" s="5" t="s">
        <v>181</v>
      </c>
      <c r="D122" s="6" t="s">
        <v>23</v>
      </c>
      <c r="E122" s="7">
        <v>9500</v>
      </c>
      <c r="F122" s="8">
        <v>0</v>
      </c>
      <c r="G122" s="30">
        <v>9500</v>
      </c>
      <c r="H122" s="53">
        <v>5.0999999999999997E-2</v>
      </c>
      <c r="I122" s="54">
        <f t="shared" si="9"/>
        <v>9984.5</v>
      </c>
      <c r="J122" s="54">
        <f t="shared" si="10"/>
        <v>0</v>
      </c>
      <c r="K122" s="54">
        <f t="shared" si="11"/>
        <v>9984.5</v>
      </c>
      <c r="L122" s="83">
        <v>6120</v>
      </c>
      <c r="M122" s="84">
        <f t="shared" si="12"/>
        <v>3864.5</v>
      </c>
      <c r="N122" s="86">
        <f t="shared" si="13"/>
        <v>0.38704992738745053</v>
      </c>
      <c r="O122" s="83">
        <v>7940</v>
      </c>
      <c r="P122" s="84">
        <f t="shared" si="14"/>
        <v>2044.5</v>
      </c>
      <c r="Q122" s="86">
        <f t="shared" si="15"/>
        <v>0.20476738945365316</v>
      </c>
      <c r="R122" s="84">
        <v>9984</v>
      </c>
      <c r="S122" s="84">
        <f t="shared" si="16"/>
        <v>0.5</v>
      </c>
      <c r="T122" s="86">
        <f t="shared" si="17"/>
        <v>5.0077620311482798E-5</v>
      </c>
    </row>
    <row r="123" spans="1:20" s="2" customFormat="1" ht="30" customHeight="1" x14ac:dyDescent="0.25">
      <c r="A123" s="3">
        <v>116</v>
      </c>
      <c r="B123" s="4">
        <v>50323501</v>
      </c>
      <c r="C123" s="5" t="s">
        <v>182</v>
      </c>
      <c r="D123" s="6" t="s">
        <v>165</v>
      </c>
      <c r="E123" s="7">
        <v>1950</v>
      </c>
      <c r="F123" s="8">
        <v>0</v>
      </c>
      <c r="G123" s="30">
        <v>1950</v>
      </c>
      <c r="H123" s="53">
        <v>5.0999999999999997E-2</v>
      </c>
      <c r="I123" s="54">
        <f t="shared" si="9"/>
        <v>2049.4499999999998</v>
      </c>
      <c r="J123" s="54">
        <f t="shared" si="10"/>
        <v>0</v>
      </c>
      <c r="K123" s="54">
        <f t="shared" si="11"/>
        <v>2049.4499999999998</v>
      </c>
      <c r="L123" s="83">
        <v>1350</v>
      </c>
      <c r="M123" s="84">
        <f t="shared" si="12"/>
        <v>699.44999999999982</v>
      </c>
      <c r="N123" s="86">
        <f t="shared" si="13"/>
        <v>0.34128668667203388</v>
      </c>
      <c r="O123" s="83">
        <v>2049</v>
      </c>
      <c r="P123" s="84">
        <f t="shared" si="14"/>
        <v>0.4499999999998181</v>
      </c>
      <c r="Q123" s="86">
        <f t="shared" si="15"/>
        <v>2.195711044425666E-4</v>
      </c>
      <c r="R123" s="84">
        <v>2049</v>
      </c>
      <c r="S123" s="84">
        <f t="shared" si="16"/>
        <v>0.4499999999998181</v>
      </c>
      <c r="T123" s="86">
        <f t="shared" si="17"/>
        <v>2.195711044425666E-4</v>
      </c>
    </row>
    <row r="124" spans="1:20" s="2" customFormat="1" ht="30" customHeight="1" x14ac:dyDescent="0.25">
      <c r="A124" s="3">
        <v>117</v>
      </c>
      <c r="B124" s="4">
        <v>50307008</v>
      </c>
      <c r="C124" s="5" t="s">
        <v>183</v>
      </c>
      <c r="D124" s="6" t="s">
        <v>184</v>
      </c>
      <c r="E124" s="7">
        <v>10700</v>
      </c>
      <c r="F124" s="8">
        <v>0</v>
      </c>
      <c r="G124" s="30">
        <v>10700</v>
      </c>
      <c r="H124" s="53">
        <v>5.0999999999999997E-2</v>
      </c>
      <c r="I124" s="54">
        <f t="shared" si="9"/>
        <v>11245.7</v>
      </c>
      <c r="J124" s="54">
        <f t="shared" si="10"/>
        <v>0</v>
      </c>
      <c r="K124" s="54">
        <f t="shared" si="11"/>
        <v>11245.7</v>
      </c>
      <c r="L124" s="83">
        <v>7290</v>
      </c>
      <c r="M124" s="84">
        <f t="shared" si="12"/>
        <v>3955.7000000000007</v>
      </c>
      <c r="N124" s="86">
        <f t="shared" si="13"/>
        <v>0.35175222529500166</v>
      </c>
      <c r="O124" s="83">
        <v>8950</v>
      </c>
      <c r="P124" s="84">
        <f t="shared" si="14"/>
        <v>2295.7000000000007</v>
      </c>
      <c r="Q124" s="86">
        <f t="shared" si="15"/>
        <v>0.20414024916190193</v>
      </c>
      <c r="R124" s="84">
        <v>11245</v>
      </c>
      <c r="S124" s="84">
        <f t="shared" si="16"/>
        <v>0.7000000000007276</v>
      </c>
      <c r="T124" s="86">
        <f t="shared" si="17"/>
        <v>6.2246014032094714E-5</v>
      </c>
    </row>
    <row r="125" spans="1:20" s="2" customFormat="1" ht="30" customHeight="1" x14ac:dyDescent="0.25">
      <c r="A125" s="3">
        <v>118</v>
      </c>
      <c r="B125" s="4">
        <v>50402600</v>
      </c>
      <c r="C125" s="5" t="s">
        <v>185</v>
      </c>
      <c r="D125" s="6" t="s">
        <v>33</v>
      </c>
      <c r="E125" s="7">
        <v>9950</v>
      </c>
      <c r="F125" s="8">
        <v>0</v>
      </c>
      <c r="G125" s="30">
        <v>9950</v>
      </c>
      <c r="H125" s="53">
        <v>5.0999999999999997E-2</v>
      </c>
      <c r="I125" s="54">
        <f t="shared" si="9"/>
        <v>10457.450000000001</v>
      </c>
      <c r="J125" s="54">
        <f t="shared" si="10"/>
        <v>0</v>
      </c>
      <c r="K125" s="54">
        <f t="shared" si="11"/>
        <v>10457.450000000001</v>
      </c>
      <c r="L125" s="83">
        <v>6300</v>
      </c>
      <c r="M125" s="84">
        <f t="shared" si="12"/>
        <v>4157.4500000000007</v>
      </c>
      <c r="N125" s="86">
        <f t="shared" si="13"/>
        <v>0.39755867826286528</v>
      </c>
      <c r="O125" s="83">
        <v>8360</v>
      </c>
      <c r="P125" s="84">
        <f t="shared" si="14"/>
        <v>2097.4500000000007</v>
      </c>
      <c r="Q125" s="86">
        <f t="shared" si="15"/>
        <v>0.2005699286154847</v>
      </c>
      <c r="R125" s="84">
        <v>10457</v>
      </c>
      <c r="S125" s="84">
        <f t="shared" si="16"/>
        <v>0.4500000000007276</v>
      </c>
      <c r="T125" s="86">
        <f t="shared" si="17"/>
        <v>4.3031522981293487E-5</v>
      </c>
    </row>
    <row r="126" spans="1:20" s="2" customFormat="1" ht="30" customHeight="1" x14ac:dyDescent="0.25">
      <c r="A126" s="3">
        <v>119</v>
      </c>
      <c r="B126" s="4">
        <v>50401600</v>
      </c>
      <c r="C126" s="5" t="s">
        <v>186</v>
      </c>
      <c r="D126" s="6" t="s">
        <v>23</v>
      </c>
      <c r="E126" s="7">
        <v>12000</v>
      </c>
      <c r="F126" s="8">
        <v>0</v>
      </c>
      <c r="G126" s="30">
        <v>12000</v>
      </c>
      <c r="H126" s="53">
        <v>5.0999999999999997E-2</v>
      </c>
      <c r="I126" s="54">
        <f t="shared" si="9"/>
        <v>12612</v>
      </c>
      <c r="J126" s="54">
        <f t="shared" si="10"/>
        <v>0</v>
      </c>
      <c r="K126" s="54">
        <f t="shared" si="11"/>
        <v>12612</v>
      </c>
      <c r="L126" s="83">
        <v>9000</v>
      </c>
      <c r="M126" s="84">
        <f t="shared" si="12"/>
        <v>3612</v>
      </c>
      <c r="N126" s="86">
        <f t="shared" si="13"/>
        <v>0.28639391056137015</v>
      </c>
      <c r="O126" s="83">
        <v>10050</v>
      </c>
      <c r="P126" s="84">
        <f t="shared" si="14"/>
        <v>2562</v>
      </c>
      <c r="Q126" s="86">
        <f t="shared" si="15"/>
        <v>0.20313986679352997</v>
      </c>
      <c r="R126" s="84">
        <v>12612</v>
      </c>
      <c r="S126" s="84">
        <f t="shared" si="16"/>
        <v>0</v>
      </c>
      <c r="T126" s="86">
        <f t="shared" si="17"/>
        <v>0</v>
      </c>
    </row>
    <row r="127" spans="1:20" s="2" customFormat="1" ht="30" customHeight="1" x14ac:dyDescent="0.25">
      <c r="A127" s="3">
        <v>120</v>
      </c>
      <c r="B127" s="4">
        <v>50406200</v>
      </c>
      <c r="C127" s="5" t="s">
        <v>187</v>
      </c>
      <c r="D127" s="6" t="s">
        <v>33</v>
      </c>
      <c r="E127" s="7">
        <v>9550</v>
      </c>
      <c r="F127" s="8">
        <v>0</v>
      </c>
      <c r="G127" s="30">
        <v>9550</v>
      </c>
      <c r="H127" s="53">
        <v>5.0999999999999997E-2</v>
      </c>
      <c r="I127" s="54">
        <f t="shared" si="9"/>
        <v>10037.049999999999</v>
      </c>
      <c r="J127" s="54">
        <f t="shared" si="10"/>
        <v>0</v>
      </c>
      <c r="K127" s="54">
        <f t="shared" si="11"/>
        <v>10037.049999999999</v>
      </c>
      <c r="L127" s="83">
        <v>6750</v>
      </c>
      <c r="M127" s="84">
        <f t="shared" si="12"/>
        <v>3287.0499999999993</v>
      </c>
      <c r="N127" s="86">
        <f t="shared" si="13"/>
        <v>0.32749164346097703</v>
      </c>
      <c r="O127" s="83">
        <v>8029</v>
      </c>
      <c r="P127" s="84">
        <f t="shared" si="14"/>
        <v>2008.0499999999993</v>
      </c>
      <c r="Q127" s="86">
        <f t="shared" si="15"/>
        <v>0.20006376375528662</v>
      </c>
      <c r="R127" s="84">
        <v>10037</v>
      </c>
      <c r="S127" s="84">
        <f t="shared" si="16"/>
        <v>4.9999999999272404E-2</v>
      </c>
      <c r="T127" s="86">
        <f t="shared" si="17"/>
        <v>4.9815433816980494E-6</v>
      </c>
    </row>
    <row r="128" spans="1:20" s="2" customFormat="1" ht="30" customHeight="1" x14ac:dyDescent="0.25">
      <c r="A128" s="3">
        <v>121</v>
      </c>
      <c r="B128" s="4">
        <v>50307000</v>
      </c>
      <c r="C128" s="5" t="s">
        <v>188</v>
      </c>
      <c r="D128" s="6" t="s">
        <v>33</v>
      </c>
      <c r="E128" s="7">
        <v>14500</v>
      </c>
      <c r="F128" s="8">
        <v>0</v>
      </c>
      <c r="G128" s="30">
        <v>14500</v>
      </c>
      <c r="H128" s="53">
        <v>5.0999999999999997E-2</v>
      </c>
      <c r="I128" s="54">
        <f t="shared" si="9"/>
        <v>15239.5</v>
      </c>
      <c r="J128" s="54">
        <f t="shared" si="10"/>
        <v>0</v>
      </c>
      <c r="K128" s="54">
        <f t="shared" si="11"/>
        <v>15239.5</v>
      </c>
      <c r="L128" s="83">
        <v>9900</v>
      </c>
      <c r="M128" s="84">
        <f t="shared" si="12"/>
        <v>5339.5</v>
      </c>
      <c r="N128" s="86">
        <f t="shared" si="13"/>
        <v>0.35037238754552313</v>
      </c>
      <c r="O128" s="83">
        <v>12150</v>
      </c>
      <c r="P128" s="84">
        <f t="shared" si="14"/>
        <v>3089.5</v>
      </c>
      <c r="Q128" s="86">
        <f t="shared" si="15"/>
        <v>0.20272974835132387</v>
      </c>
      <c r="R128" s="84">
        <v>15239</v>
      </c>
      <c r="S128" s="84">
        <f t="shared" si="16"/>
        <v>0.5</v>
      </c>
      <c r="T128" s="86">
        <f t="shared" si="17"/>
        <v>3.2809475376488733E-5</v>
      </c>
    </row>
    <row r="129" spans="1:20" s="2" customFormat="1" ht="30" customHeight="1" x14ac:dyDescent="0.25">
      <c r="A129" s="3">
        <v>122</v>
      </c>
      <c r="B129" s="4">
        <v>50401800</v>
      </c>
      <c r="C129" s="5" t="s">
        <v>189</v>
      </c>
      <c r="D129" s="6" t="s">
        <v>33</v>
      </c>
      <c r="E129" s="7">
        <v>12450</v>
      </c>
      <c r="F129" s="8">
        <v>0</v>
      </c>
      <c r="G129" s="30">
        <v>12450</v>
      </c>
      <c r="H129" s="53">
        <v>5.0999999999999997E-2</v>
      </c>
      <c r="I129" s="54">
        <f t="shared" si="9"/>
        <v>13084.95</v>
      </c>
      <c r="J129" s="54">
        <f t="shared" si="10"/>
        <v>0</v>
      </c>
      <c r="K129" s="54">
        <f t="shared" si="11"/>
        <v>13084.95</v>
      </c>
      <c r="L129" s="83">
        <v>10350</v>
      </c>
      <c r="M129" s="84">
        <f t="shared" si="12"/>
        <v>2734.9500000000007</v>
      </c>
      <c r="N129" s="86">
        <f t="shared" si="13"/>
        <v>0.20901493700778379</v>
      </c>
      <c r="O129" s="83">
        <v>10450</v>
      </c>
      <c r="P129" s="84">
        <f t="shared" si="14"/>
        <v>2634.9500000000007</v>
      </c>
      <c r="Q129" s="86">
        <f t="shared" si="15"/>
        <v>0.20137256924940489</v>
      </c>
      <c r="R129" s="84">
        <v>13084</v>
      </c>
      <c r="S129" s="84">
        <f t="shared" si="16"/>
        <v>0.9500000000007276</v>
      </c>
      <c r="T129" s="86">
        <f t="shared" si="17"/>
        <v>7.2602493704655154E-5</v>
      </c>
    </row>
    <row r="130" spans="1:20" s="2" customFormat="1" ht="30" customHeight="1" x14ac:dyDescent="0.25">
      <c r="A130" s="3">
        <v>123</v>
      </c>
      <c r="B130" s="4">
        <v>50307000</v>
      </c>
      <c r="C130" s="5" t="s">
        <v>190</v>
      </c>
      <c r="D130" s="6" t="s">
        <v>33</v>
      </c>
      <c r="E130" s="7">
        <v>8150</v>
      </c>
      <c r="F130" s="8">
        <v>0</v>
      </c>
      <c r="G130" s="30">
        <v>8150</v>
      </c>
      <c r="H130" s="53">
        <v>5.0999999999999997E-2</v>
      </c>
      <c r="I130" s="54">
        <f t="shared" si="9"/>
        <v>8565.65</v>
      </c>
      <c r="J130" s="54">
        <f t="shared" si="10"/>
        <v>0</v>
      </c>
      <c r="K130" s="54">
        <f t="shared" si="11"/>
        <v>8565.65</v>
      </c>
      <c r="L130" s="83">
        <v>5400</v>
      </c>
      <c r="M130" s="84">
        <f t="shared" si="12"/>
        <v>3165.6499999999996</v>
      </c>
      <c r="N130" s="86">
        <f t="shared" si="13"/>
        <v>0.36957498847139442</v>
      </c>
      <c r="O130" s="83">
        <v>6852</v>
      </c>
      <c r="P130" s="84">
        <f t="shared" si="14"/>
        <v>1713.6499999999996</v>
      </c>
      <c r="Q130" s="86">
        <f t="shared" si="15"/>
        <v>0.20006070759370273</v>
      </c>
      <c r="R130" s="84">
        <v>8565</v>
      </c>
      <c r="S130" s="84">
        <f t="shared" si="16"/>
        <v>0.6499999999996362</v>
      </c>
      <c r="T130" s="86">
        <f t="shared" si="17"/>
        <v>7.5884492128400796E-5</v>
      </c>
    </row>
    <row r="131" spans="1:20" s="2" customFormat="1" ht="30" customHeight="1" x14ac:dyDescent="0.25">
      <c r="A131" s="3">
        <v>124</v>
      </c>
      <c r="B131" s="4">
        <v>50171500</v>
      </c>
      <c r="C131" s="5" t="s">
        <v>191</v>
      </c>
      <c r="D131" s="6" t="s">
        <v>165</v>
      </c>
      <c r="E131" s="7">
        <v>1850</v>
      </c>
      <c r="F131" s="8">
        <v>0</v>
      </c>
      <c r="G131" s="30">
        <v>1850</v>
      </c>
      <c r="H131" s="53">
        <v>5.0999999999999997E-2</v>
      </c>
      <c r="I131" s="54">
        <f t="shared" si="9"/>
        <v>1944.35</v>
      </c>
      <c r="J131" s="54">
        <f t="shared" si="10"/>
        <v>0</v>
      </c>
      <c r="K131" s="54">
        <f t="shared" si="11"/>
        <v>1944.35</v>
      </c>
      <c r="L131" s="83">
        <v>990</v>
      </c>
      <c r="M131" s="84">
        <f t="shared" si="12"/>
        <v>954.34999999999991</v>
      </c>
      <c r="N131" s="86">
        <f t="shared" si="13"/>
        <v>0.49083241186000459</v>
      </c>
      <c r="O131" s="83">
        <v>1944</v>
      </c>
      <c r="P131" s="84">
        <f t="shared" si="14"/>
        <v>0.34999999999990905</v>
      </c>
      <c r="Q131" s="86">
        <f t="shared" si="15"/>
        <v>1.8000874328176977E-4</v>
      </c>
      <c r="R131" s="84">
        <v>1944</v>
      </c>
      <c r="S131" s="84">
        <f t="shared" si="16"/>
        <v>0.34999999999990905</v>
      </c>
      <c r="T131" s="86">
        <f t="shared" si="17"/>
        <v>1.8000874328176977E-4</v>
      </c>
    </row>
    <row r="132" spans="1:20" s="2" customFormat="1" ht="30" customHeight="1" x14ac:dyDescent="0.25">
      <c r="A132" s="3">
        <v>125</v>
      </c>
      <c r="B132" s="4">
        <v>50307000</v>
      </c>
      <c r="C132" s="5" t="s">
        <v>192</v>
      </c>
      <c r="D132" s="6" t="s">
        <v>193</v>
      </c>
      <c r="E132" s="7">
        <v>5000</v>
      </c>
      <c r="F132" s="8">
        <v>0</v>
      </c>
      <c r="G132" s="30">
        <v>5000</v>
      </c>
      <c r="H132" s="53">
        <v>5.0999999999999997E-2</v>
      </c>
      <c r="I132" s="54">
        <f t="shared" si="9"/>
        <v>5255</v>
      </c>
      <c r="J132" s="54">
        <f t="shared" si="10"/>
        <v>0</v>
      </c>
      <c r="K132" s="54">
        <f t="shared" si="11"/>
        <v>5255</v>
      </c>
      <c r="L132" s="83">
        <v>3420</v>
      </c>
      <c r="M132" s="84">
        <f t="shared" si="12"/>
        <v>1835</v>
      </c>
      <c r="N132" s="86">
        <f t="shared" si="13"/>
        <v>0.34919124643196953</v>
      </c>
      <c r="O132" s="83">
        <v>4204</v>
      </c>
      <c r="P132" s="84">
        <f t="shared" si="14"/>
        <v>1051</v>
      </c>
      <c r="Q132" s="86">
        <f t="shared" si="15"/>
        <v>0.2</v>
      </c>
      <c r="R132" s="84">
        <v>5255</v>
      </c>
      <c r="S132" s="84">
        <f t="shared" si="16"/>
        <v>0</v>
      </c>
      <c r="T132" s="86">
        <f t="shared" si="17"/>
        <v>0</v>
      </c>
    </row>
    <row r="133" spans="1:20" s="2" customFormat="1" ht="30" customHeight="1" x14ac:dyDescent="0.25">
      <c r="A133" s="3">
        <v>126</v>
      </c>
      <c r="B133" s="4">
        <v>50307000</v>
      </c>
      <c r="C133" s="5" t="s">
        <v>194</v>
      </c>
      <c r="D133" s="6" t="s">
        <v>193</v>
      </c>
      <c r="E133" s="7">
        <v>4300</v>
      </c>
      <c r="F133" s="8">
        <v>0</v>
      </c>
      <c r="G133" s="30">
        <v>4300</v>
      </c>
      <c r="H133" s="53">
        <v>5.0999999999999997E-2</v>
      </c>
      <c r="I133" s="54">
        <f t="shared" si="9"/>
        <v>4519.3</v>
      </c>
      <c r="J133" s="54">
        <f t="shared" si="10"/>
        <v>0</v>
      </c>
      <c r="K133" s="54">
        <f t="shared" si="11"/>
        <v>4519.3</v>
      </c>
      <c r="L133" s="83">
        <v>3510</v>
      </c>
      <c r="M133" s="84">
        <f t="shared" si="12"/>
        <v>1009.3000000000002</v>
      </c>
      <c r="N133" s="86">
        <f t="shared" si="13"/>
        <v>0.22333104684353774</v>
      </c>
      <c r="O133" s="83">
        <v>3615</v>
      </c>
      <c r="P133" s="84">
        <f t="shared" si="14"/>
        <v>904.30000000000018</v>
      </c>
      <c r="Q133" s="86">
        <f t="shared" si="15"/>
        <v>0.20009736021065214</v>
      </c>
      <c r="R133" s="84">
        <v>4519</v>
      </c>
      <c r="S133" s="84">
        <f t="shared" si="16"/>
        <v>0.3000000000001819</v>
      </c>
      <c r="T133" s="86">
        <f t="shared" si="17"/>
        <v>6.6381961808284885E-5</v>
      </c>
    </row>
    <row r="134" spans="1:20" s="2" customFormat="1" ht="30" customHeight="1" x14ac:dyDescent="0.25">
      <c r="A134" s="3">
        <v>127</v>
      </c>
      <c r="B134" s="4">
        <v>50400000</v>
      </c>
      <c r="C134" s="5" t="s">
        <v>195</v>
      </c>
      <c r="D134" s="6" t="s">
        <v>33</v>
      </c>
      <c r="E134" s="7">
        <v>8600</v>
      </c>
      <c r="F134" s="8">
        <v>0</v>
      </c>
      <c r="G134" s="30">
        <v>8600</v>
      </c>
      <c r="H134" s="53">
        <v>5.0999999999999997E-2</v>
      </c>
      <c r="I134" s="54">
        <f t="shared" si="9"/>
        <v>9038.6</v>
      </c>
      <c r="J134" s="54">
        <f t="shared" si="10"/>
        <v>0</v>
      </c>
      <c r="K134" s="54">
        <f t="shared" si="11"/>
        <v>9038.6</v>
      </c>
      <c r="L134" s="83">
        <v>6300</v>
      </c>
      <c r="M134" s="84">
        <f t="shared" si="12"/>
        <v>2738.6000000000004</v>
      </c>
      <c r="N134" s="86">
        <f t="shared" si="13"/>
        <v>0.3029894010134313</v>
      </c>
      <c r="O134" s="83">
        <v>7231</v>
      </c>
      <c r="P134" s="84">
        <f t="shared" si="14"/>
        <v>1807.6000000000004</v>
      </c>
      <c r="Q134" s="86">
        <f t="shared" si="15"/>
        <v>0.19998672360763839</v>
      </c>
      <c r="R134" s="84">
        <v>9038</v>
      </c>
      <c r="S134" s="84">
        <f t="shared" si="16"/>
        <v>0.6000000000003638</v>
      </c>
      <c r="T134" s="86">
        <f t="shared" si="17"/>
        <v>6.6381961808284885E-5</v>
      </c>
    </row>
    <row r="135" spans="1:20" s="2" customFormat="1" ht="30" customHeight="1" x14ac:dyDescent="0.25">
      <c r="A135" s="3">
        <v>128</v>
      </c>
      <c r="B135" s="4">
        <v>50171500</v>
      </c>
      <c r="C135" s="5" t="s">
        <v>196</v>
      </c>
      <c r="D135" s="6" t="s">
        <v>165</v>
      </c>
      <c r="E135" s="7">
        <v>2800</v>
      </c>
      <c r="F135" s="8">
        <v>0</v>
      </c>
      <c r="G135" s="30">
        <v>2800</v>
      </c>
      <c r="H135" s="53">
        <v>5.0999999999999997E-2</v>
      </c>
      <c r="I135" s="54">
        <f t="shared" si="9"/>
        <v>2942.8</v>
      </c>
      <c r="J135" s="54">
        <f t="shared" si="10"/>
        <v>0</v>
      </c>
      <c r="K135" s="54">
        <f t="shared" si="11"/>
        <v>2942.8</v>
      </c>
      <c r="L135" s="83">
        <v>1800</v>
      </c>
      <c r="M135" s="84">
        <f t="shared" si="12"/>
        <v>1142.8000000000002</v>
      </c>
      <c r="N135" s="86">
        <f t="shared" si="13"/>
        <v>0.38833763762403156</v>
      </c>
      <c r="O135" s="83">
        <v>2943</v>
      </c>
      <c r="P135" s="84">
        <f t="shared" si="14"/>
        <v>-0.1999999999998181</v>
      </c>
      <c r="Q135" s="86">
        <f t="shared" si="15"/>
        <v>-6.7962484708379131E-5</v>
      </c>
      <c r="R135" s="84">
        <v>2942</v>
      </c>
      <c r="S135" s="84">
        <f t="shared" si="16"/>
        <v>0.8000000000001819</v>
      </c>
      <c r="T135" s="86">
        <f t="shared" si="17"/>
        <v>2.7184993883382557E-4</v>
      </c>
    </row>
    <row r="136" spans="1:20" s="2" customFormat="1" ht="30" customHeight="1" x14ac:dyDescent="0.25">
      <c r="A136" s="3">
        <v>129</v>
      </c>
      <c r="B136" s="4">
        <v>50171500</v>
      </c>
      <c r="C136" s="5" t="s">
        <v>197</v>
      </c>
      <c r="D136" s="6" t="s">
        <v>184</v>
      </c>
      <c r="E136" s="7">
        <v>4200</v>
      </c>
      <c r="F136" s="8">
        <v>0</v>
      </c>
      <c r="G136" s="30">
        <v>4200</v>
      </c>
      <c r="H136" s="53">
        <v>5.0999999999999997E-2</v>
      </c>
      <c r="I136" s="54">
        <f t="shared" si="9"/>
        <v>4414.2</v>
      </c>
      <c r="J136" s="54">
        <f t="shared" si="10"/>
        <v>0</v>
      </c>
      <c r="K136" s="54">
        <f t="shared" si="11"/>
        <v>4414.2</v>
      </c>
      <c r="L136" s="83">
        <v>2790</v>
      </c>
      <c r="M136" s="84">
        <f t="shared" si="12"/>
        <v>1624.1999999999998</v>
      </c>
      <c r="N136" s="86">
        <f t="shared" si="13"/>
        <v>0.36794889221149923</v>
      </c>
      <c r="O136" s="83">
        <v>3531</v>
      </c>
      <c r="P136" s="84">
        <f t="shared" si="14"/>
        <v>883.19999999999982</v>
      </c>
      <c r="Q136" s="86">
        <f t="shared" si="15"/>
        <v>0.20008155498165009</v>
      </c>
      <c r="R136" s="84">
        <v>4414</v>
      </c>
      <c r="S136" s="84">
        <f t="shared" si="16"/>
        <v>0.1999999999998181</v>
      </c>
      <c r="T136" s="86">
        <f t="shared" si="17"/>
        <v>4.5308323138919418E-5</v>
      </c>
    </row>
    <row r="137" spans="1:20" s="2" customFormat="1" ht="30" customHeight="1" x14ac:dyDescent="0.25">
      <c r="A137" s="3">
        <v>130</v>
      </c>
      <c r="B137" s="4">
        <v>50307000</v>
      </c>
      <c r="C137" s="5" t="s">
        <v>198</v>
      </c>
      <c r="D137" s="6" t="s">
        <v>33</v>
      </c>
      <c r="E137" s="7">
        <v>26000</v>
      </c>
      <c r="F137" s="8">
        <v>0</v>
      </c>
      <c r="G137" s="30">
        <v>26000</v>
      </c>
      <c r="H137" s="53">
        <v>5.0999999999999997E-2</v>
      </c>
      <c r="I137" s="54">
        <f t="shared" ref="I137:I200" si="18">+(E137*H137)+E137</f>
        <v>27326</v>
      </c>
      <c r="J137" s="54">
        <f t="shared" ref="J137:J200" si="19">+(F137*H137)+F137</f>
        <v>0</v>
      </c>
      <c r="K137" s="54">
        <f t="shared" ref="K137:K200" si="20">+I137+J137</f>
        <v>27326</v>
      </c>
      <c r="L137" s="83">
        <v>21600</v>
      </c>
      <c r="M137" s="84">
        <f t="shared" ref="M137:M200" si="21">+K137-L137</f>
        <v>5726</v>
      </c>
      <c r="N137" s="86">
        <f t="shared" ref="N137:N200" si="22">+(M137*100%)/K137</f>
        <v>0.20954402400644076</v>
      </c>
      <c r="O137" s="83">
        <v>19980</v>
      </c>
      <c r="P137" s="84">
        <f t="shared" ref="P137:P200" si="23">K137-O137</f>
        <v>7346</v>
      </c>
      <c r="Q137" s="86">
        <f t="shared" ref="Q137:Q200" si="24">+(P137*100%)/K137</f>
        <v>0.2688282222059577</v>
      </c>
      <c r="R137" s="84">
        <v>27326</v>
      </c>
      <c r="S137" s="84">
        <f t="shared" ref="S137:S200" si="25">K137-R137</f>
        <v>0</v>
      </c>
      <c r="T137" s="86">
        <f t="shared" ref="T137:T200" si="26">+(S137*100%)/K137</f>
        <v>0</v>
      </c>
    </row>
    <row r="138" spans="1:20" s="2" customFormat="1" ht="30" customHeight="1" x14ac:dyDescent="0.25">
      <c r="A138" s="3">
        <v>131</v>
      </c>
      <c r="B138" s="4">
        <v>50303900</v>
      </c>
      <c r="C138" s="5" t="s">
        <v>199</v>
      </c>
      <c r="D138" s="6" t="s">
        <v>33</v>
      </c>
      <c r="E138" s="7">
        <v>24500</v>
      </c>
      <c r="F138" s="8">
        <v>0</v>
      </c>
      <c r="G138" s="30">
        <v>24500</v>
      </c>
      <c r="H138" s="53">
        <v>5.0999999999999997E-2</v>
      </c>
      <c r="I138" s="54">
        <f t="shared" si="18"/>
        <v>25749.5</v>
      </c>
      <c r="J138" s="54">
        <f t="shared" si="19"/>
        <v>0</v>
      </c>
      <c r="K138" s="54">
        <f t="shared" si="20"/>
        <v>25749.5</v>
      </c>
      <c r="L138" s="83">
        <v>18900</v>
      </c>
      <c r="M138" s="84">
        <f t="shared" si="21"/>
        <v>6849.5</v>
      </c>
      <c r="N138" s="86">
        <f t="shared" si="22"/>
        <v>0.26600516514883782</v>
      </c>
      <c r="O138" s="83">
        <v>20600</v>
      </c>
      <c r="P138" s="84">
        <f t="shared" si="23"/>
        <v>5149.5</v>
      </c>
      <c r="Q138" s="86">
        <f t="shared" si="24"/>
        <v>0.19998446571778092</v>
      </c>
      <c r="R138" s="84">
        <v>25749</v>
      </c>
      <c r="S138" s="84">
        <f t="shared" si="25"/>
        <v>0.5</v>
      </c>
      <c r="T138" s="86">
        <f t="shared" si="26"/>
        <v>1.9417852773840269E-5</v>
      </c>
    </row>
    <row r="139" spans="1:20" s="2" customFormat="1" ht="30" customHeight="1" x14ac:dyDescent="0.25">
      <c r="A139" s="3">
        <v>132</v>
      </c>
      <c r="B139" s="4">
        <v>50404102</v>
      </c>
      <c r="C139" s="5" t="s">
        <v>200</v>
      </c>
      <c r="D139" s="6" t="s">
        <v>165</v>
      </c>
      <c r="E139" s="7">
        <v>2600</v>
      </c>
      <c r="F139" s="8">
        <v>0</v>
      </c>
      <c r="G139" s="30">
        <v>2600</v>
      </c>
      <c r="H139" s="53">
        <v>5.0999999999999997E-2</v>
      </c>
      <c r="I139" s="54">
        <f t="shared" si="18"/>
        <v>2732.6</v>
      </c>
      <c r="J139" s="54">
        <f t="shared" si="19"/>
        <v>0</v>
      </c>
      <c r="K139" s="54">
        <f t="shared" si="20"/>
        <v>2732.6</v>
      </c>
      <c r="L139" s="83">
        <v>1350</v>
      </c>
      <c r="M139" s="84">
        <f t="shared" si="21"/>
        <v>1382.6</v>
      </c>
      <c r="N139" s="86">
        <f t="shared" si="22"/>
        <v>0.50596501500402546</v>
      </c>
      <c r="O139" s="83">
        <v>2733</v>
      </c>
      <c r="P139" s="84">
        <f t="shared" si="23"/>
        <v>-0.40000000000009095</v>
      </c>
      <c r="Q139" s="86">
        <f t="shared" si="24"/>
        <v>-1.4638073629513686E-4</v>
      </c>
      <c r="R139" s="84">
        <v>2732</v>
      </c>
      <c r="S139" s="84">
        <f t="shared" si="25"/>
        <v>0.59999999999990905</v>
      </c>
      <c r="T139" s="86">
        <f t="shared" si="26"/>
        <v>2.1957110444262206E-4</v>
      </c>
    </row>
    <row r="140" spans="1:20" s="2" customFormat="1" ht="30" customHeight="1" x14ac:dyDescent="0.25">
      <c r="A140" s="3">
        <v>133</v>
      </c>
      <c r="B140" s="4">
        <v>50404600</v>
      </c>
      <c r="C140" s="5" t="s">
        <v>201</v>
      </c>
      <c r="D140" s="6" t="s">
        <v>40</v>
      </c>
      <c r="E140" s="7">
        <v>3000</v>
      </c>
      <c r="F140" s="8">
        <v>0</v>
      </c>
      <c r="G140" s="30">
        <v>3000</v>
      </c>
      <c r="H140" s="53">
        <v>5.0999999999999997E-2</v>
      </c>
      <c r="I140" s="54">
        <f t="shared" si="18"/>
        <v>3153</v>
      </c>
      <c r="J140" s="54">
        <f t="shared" si="19"/>
        <v>0</v>
      </c>
      <c r="K140" s="54">
        <f t="shared" si="20"/>
        <v>3153</v>
      </c>
      <c r="L140" s="83">
        <v>1890</v>
      </c>
      <c r="M140" s="84">
        <f t="shared" si="21"/>
        <v>1263</v>
      </c>
      <c r="N140" s="86">
        <f t="shared" si="22"/>
        <v>0.4005708848715509</v>
      </c>
      <c r="O140" s="83">
        <v>2680</v>
      </c>
      <c r="P140" s="84">
        <f t="shared" si="23"/>
        <v>473</v>
      </c>
      <c r="Q140" s="86">
        <f t="shared" si="24"/>
        <v>0.15001585791309863</v>
      </c>
      <c r="R140" s="84">
        <v>3153</v>
      </c>
      <c r="S140" s="84">
        <f t="shared" si="25"/>
        <v>0</v>
      </c>
      <c r="T140" s="86">
        <f t="shared" si="26"/>
        <v>0</v>
      </c>
    </row>
    <row r="141" spans="1:20" s="2" customFormat="1" ht="30" customHeight="1" x14ac:dyDescent="0.25">
      <c r="A141" s="3">
        <v>134</v>
      </c>
      <c r="B141" s="4">
        <v>50404600</v>
      </c>
      <c r="C141" s="5" t="s">
        <v>202</v>
      </c>
      <c r="D141" s="6" t="s">
        <v>33</v>
      </c>
      <c r="E141" s="7">
        <v>3600</v>
      </c>
      <c r="F141" s="8">
        <v>0</v>
      </c>
      <c r="G141" s="30">
        <v>3600</v>
      </c>
      <c r="H141" s="53">
        <v>5.0999999999999997E-2</v>
      </c>
      <c r="I141" s="54">
        <f t="shared" si="18"/>
        <v>3783.6</v>
      </c>
      <c r="J141" s="54">
        <f t="shared" si="19"/>
        <v>0</v>
      </c>
      <c r="K141" s="54">
        <f t="shared" si="20"/>
        <v>3783.6</v>
      </c>
      <c r="L141" s="83">
        <v>2520</v>
      </c>
      <c r="M141" s="84">
        <f t="shared" si="21"/>
        <v>1263.5999999999999</v>
      </c>
      <c r="N141" s="86">
        <f t="shared" si="22"/>
        <v>0.33396764985727878</v>
      </c>
      <c r="O141" s="83">
        <v>3027</v>
      </c>
      <c r="P141" s="84">
        <f t="shared" si="23"/>
        <v>756.59999999999991</v>
      </c>
      <c r="Q141" s="86">
        <f t="shared" si="24"/>
        <v>0.19996828417380272</v>
      </c>
      <c r="R141" s="84">
        <v>3783</v>
      </c>
      <c r="S141" s="84">
        <f t="shared" si="25"/>
        <v>0.59999999999990905</v>
      </c>
      <c r="T141" s="86">
        <f t="shared" si="26"/>
        <v>1.5857913098633815E-4</v>
      </c>
    </row>
    <row r="142" spans="1:20" s="2" customFormat="1" ht="30" customHeight="1" x14ac:dyDescent="0.25">
      <c r="A142" s="3">
        <v>135</v>
      </c>
      <c r="B142" s="4">
        <v>50404600</v>
      </c>
      <c r="C142" s="5" t="s">
        <v>203</v>
      </c>
      <c r="D142" s="6" t="s">
        <v>33</v>
      </c>
      <c r="E142" s="7">
        <v>4500</v>
      </c>
      <c r="F142" s="8">
        <v>0</v>
      </c>
      <c r="G142" s="30">
        <v>4500</v>
      </c>
      <c r="H142" s="53">
        <v>5.0999999999999997E-2</v>
      </c>
      <c r="I142" s="54">
        <f t="shared" si="18"/>
        <v>4729.5</v>
      </c>
      <c r="J142" s="54">
        <f t="shared" si="19"/>
        <v>0</v>
      </c>
      <c r="K142" s="54">
        <f t="shared" si="20"/>
        <v>4729.5</v>
      </c>
      <c r="L142" s="83">
        <v>3150</v>
      </c>
      <c r="M142" s="84">
        <f t="shared" si="21"/>
        <v>1579.5</v>
      </c>
      <c r="N142" s="86">
        <f t="shared" si="22"/>
        <v>0.33396764985727878</v>
      </c>
      <c r="O142" s="83">
        <v>3784</v>
      </c>
      <c r="P142" s="84">
        <f t="shared" si="23"/>
        <v>945.5</v>
      </c>
      <c r="Q142" s="86">
        <f t="shared" si="24"/>
        <v>0.19991542446347393</v>
      </c>
      <c r="R142" s="84">
        <v>4729</v>
      </c>
      <c r="S142" s="84">
        <f t="shared" si="25"/>
        <v>0.5</v>
      </c>
      <c r="T142" s="86">
        <f t="shared" si="26"/>
        <v>1.057194206575748E-4</v>
      </c>
    </row>
    <row r="143" spans="1:20" s="2" customFormat="1" ht="30" customHeight="1" x14ac:dyDescent="0.25">
      <c r="A143" s="3">
        <v>136</v>
      </c>
      <c r="B143" s="4">
        <v>50307000</v>
      </c>
      <c r="C143" s="5" t="s">
        <v>204</v>
      </c>
      <c r="D143" s="6" t="s">
        <v>33</v>
      </c>
      <c r="E143" s="7">
        <v>3550</v>
      </c>
      <c r="F143" s="8">
        <v>0</v>
      </c>
      <c r="G143" s="30">
        <v>3550</v>
      </c>
      <c r="H143" s="53">
        <v>5.0999999999999997E-2</v>
      </c>
      <c r="I143" s="54">
        <f t="shared" si="18"/>
        <v>3731.05</v>
      </c>
      <c r="J143" s="54">
        <f t="shared" si="19"/>
        <v>0</v>
      </c>
      <c r="K143" s="54">
        <f t="shared" si="20"/>
        <v>3731.05</v>
      </c>
      <c r="L143" s="83">
        <v>2250</v>
      </c>
      <c r="M143" s="84">
        <f t="shared" si="21"/>
        <v>1481.0500000000002</v>
      </c>
      <c r="N143" s="86">
        <f t="shared" si="22"/>
        <v>0.39695260047439734</v>
      </c>
      <c r="O143" s="83">
        <v>2984</v>
      </c>
      <c r="P143" s="84">
        <f t="shared" si="23"/>
        <v>747.05000000000018</v>
      </c>
      <c r="Q143" s="86">
        <f t="shared" si="24"/>
        <v>0.20022513769582292</v>
      </c>
      <c r="R143" s="84">
        <v>3731</v>
      </c>
      <c r="S143" s="84">
        <f t="shared" si="25"/>
        <v>5.0000000000181899E-2</v>
      </c>
      <c r="T143" s="86">
        <f t="shared" si="26"/>
        <v>1.3401053322839924E-5</v>
      </c>
    </row>
    <row r="144" spans="1:20" s="2" customFormat="1" ht="30" customHeight="1" x14ac:dyDescent="0.25">
      <c r="A144" s="3">
        <v>137</v>
      </c>
      <c r="B144" s="4">
        <v>50171500</v>
      </c>
      <c r="C144" s="5" t="s">
        <v>205</v>
      </c>
      <c r="D144" s="6" t="s">
        <v>165</v>
      </c>
      <c r="E144" s="7">
        <v>3425</v>
      </c>
      <c r="F144" s="8">
        <v>0</v>
      </c>
      <c r="G144" s="30">
        <v>3425</v>
      </c>
      <c r="H144" s="53">
        <v>5.0999999999999997E-2</v>
      </c>
      <c r="I144" s="54">
        <f t="shared" si="18"/>
        <v>3599.6750000000002</v>
      </c>
      <c r="J144" s="54">
        <f t="shared" si="19"/>
        <v>0</v>
      </c>
      <c r="K144" s="54">
        <f t="shared" si="20"/>
        <v>3599.6750000000002</v>
      </c>
      <c r="L144" s="83">
        <v>2250</v>
      </c>
      <c r="M144" s="84">
        <f t="shared" si="21"/>
        <v>1349.6750000000002</v>
      </c>
      <c r="N144" s="86">
        <f t="shared" si="22"/>
        <v>0.3749435712946308</v>
      </c>
      <c r="O144" s="83">
        <v>2800</v>
      </c>
      <c r="P144" s="84">
        <f t="shared" si="23"/>
        <v>799.67500000000018</v>
      </c>
      <c r="Q144" s="86">
        <f t="shared" si="24"/>
        <v>0.22215199983331832</v>
      </c>
      <c r="R144" s="84">
        <v>3599</v>
      </c>
      <c r="S144" s="84">
        <f t="shared" si="25"/>
        <v>0.6750000000001819</v>
      </c>
      <c r="T144" s="86">
        <f t="shared" si="26"/>
        <v>1.8751692861166129E-4</v>
      </c>
    </row>
    <row r="145" spans="1:20" s="2" customFormat="1" ht="30" customHeight="1" x14ac:dyDescent="0.25">
      <c r="A145" s="3">
        <v>138</v>
      </c>
      <c r="B145" s="4">
        <v>50307000</v>
      </c>
      <c r="C145" s="5" t="s">
        <v>206</v>
      </c>
      <c r="D145" s="6" t="s">
        <v>33</v>
      </c>
      <c r="E145" s="7">
        <v>6500</v>
      </c>
      <c r="F145" s="8">
        <v>0</v>
      </c>
      <c r="G145" s="30">
        <v>6500</v>
      </c>
      <c r="H145" s="53">
        <v>5.0999999999999997E-2</v>
      </c>
      <c r="I145" s="54">
        <f t="shared" si="18"/>
        <v>6831.5</v>
      </c>
      <c r="J145" s="54">
        <f t="shared" si="19"/>
        <v>0</v>
      </c>
      <c r="K145" s="54">
        <f t="shared" si="20"/>
        <v>6831.5</v>
      </c>
      <c r="L145" s="83">
        <v>4500</v>
      </c>
      <c r="M145" s="84">
        <f t="shared" si="21"/>
        <v>2331.5</v>
      </c>
      <c r="N145" s="86">
        <f t="shared" si="22"/>
        <v>0.34128668667203393</v>
      </c>
      <c r="O145" s="83">
        <v>5465</v>
      </c>
      <c r="P145" s="84">
        <f t="shared" si="23"/>
        <v>1366.5</v>
      </c>
      <c r="Q145" s="86">
        <f t="shared" si="24"/>
        <v>0.20002927614725902</v>
      </c>
      <c r="R145" s="84">
        <v>6831</v>
      </c>
      <c r="S145" s="84">
        <f t="shared" si="25"/>
        <v>0.5</v>
      </c>
      <c r="T145" s="86">
        <f t="shared" si="26"/>
        <v>7.3190368147551786E-5</v>
      </c>
    </row>
    <row r="146" spans="1:20" s="2" customFormat="1" ht="30" customHeight="1" x14ac:dyDescent="0.25">
      <c r="A146" s="3">
        <v>139</v>
      </c>
      <c r="B146" s="4">
        <v>50307000</v>
      </c>
      <c r="C146" s="5" t="s">
        <v>207</v>
      </c>
      <c r="D146" s="6" t="s">
        <v>33</v>
      </c>
      <c r="E146" s="7">
        <v>5750</v>
      </c>
      <c r="F146" s="8">
        <v>0</v>
      </c>
      <c r="G146" s="30">
        <v>5750</v>
      </c>
      <c r="H146" s="53">
        <v>5.0999999999999997E-2</v>
      </c>
      <c r="I146" s="54">
        <f t="shared" si="18"/>
        <v>6043.25</v>
      </c>
      <c r="J146" s="54">
        <f t="shared" si="19"/>
        <v>0</v>
      </c>
      <c r="K146" s="54">
        <f t="shared" si="20"/>
        <v>6043.25</v>
      </c>
      <c r="L146" s="83">
        <v>3600</v>
      </c>
      <c r="M146" s="84">
        <f t="shared" si="21"/>
        <v>2443.25</v>
      </c>
      <c r="N146" s="86">
        <f t="shared" si="22"/>
        <v>0.40429404707731764</v>
      </c>
      <c r="O146" s="83">
        <v>4830</v>
      </c>
      <c r="P146" s="84">
        <f t="shared" si="23"/>
        <v>1213.25</v>
      </c>
      <c r="Q146" s="86">
        <f t="shared" si="24"/>
        <v>0.20076117982873454</v>
      </c>
      <c r="R146" s="84">
        <v>6043</v>
      </c>
      <c r="S146" s="84">
        <f t="shared" si="25"/>
        <v>0.25</v>
      </c>
      <c r="T146" s="86">
        <f t="shared" si="26"/>
        <v>4.1368468952964048E-5</v>
      </c>
    </row>
    <row r="147" spans="1:20" s="2" customFormat="1" ht="30" customHeight="1" x14ac:dyDescent="0.25">
      <c r="A147" s="3">
        <v>140</v>
      </c>
      <c r="B147" s="4">
        <v>50307000</v>
      </c>
      <c r="C147" s="5" t="s">
        <v>208</v>
      </c>
      <c r="D147" s="6" t="s">
        <v>33</v>
      </c>
      <c r="E147" s="7">
        <v>6800</v>
      </c>
      <c r="F147" s="8">
        <v>0</v>
      </c>
      <c r="G147" s="30">
        <v>6800</v>
      </c>
      <c r="H147" s="53">
        <v>5.0999999999999997E-2</v>
      </c>
      <c r="I147" s="54">
        <f t="shared" si="18"/>
        <v>7146.8</v>
      </c>
      <c r="J147" s="54">
        <f t="shared" si="19"/>
        <v>0</v>
      </c>
      <c r="K147" s="54">
        <f t="shared" si="20"/>
        <v>7146.8</v>
      </c>
      <c r="L147" s="83">
        <v>4500</v>
      </c>
      <c r="M147" s="84">
        <f t="shared" si="21"/>
        <v>2646.8</v>
      </c>
      <c r="N147" s="86">
        <f t="shared" si="22"/>
        <v>0.3703475681423854</v>
      </c>
      <c r="O147" s="83">
        <v>5741</v>
      </c>
      <c r="P147" s="84">
        <f t="shared" si="23"/>
        <v>1405.8000000000002</v>
      </c>
      <c r="Q147" s="86">
        <f t="shared" si="24"/>
        <v>0.19670341971231883</v>
      </c>
      <c r="R147" s="84">
        <v>7146</v>
      </c>
      <c r="S147" s="84">
        <f t="shared" si="25"/>
        <v>0.8000000000001819</v>
      </c>
      <c r="T147" s="86">
        <f t="shared" si="26"/>
        <v>1.1193821010804583E-4</v>
      </c>
    </row>
    <row r="148" spans="1:20" s="2" customFormat="1" ht="30" customHeight="1" x14ac:dyDescent="0.25">
      <c r="A148" s="3">
        <v>141</v>
      </c>
      <c r="B148" s="4">
        <v>50301500</v>
      </c>
      <c r="C148" s="5" t="s">
        <v>209</v>
      </c>
      <c r="D148" s="6" t="s">
        <v>169</v>
      </c>
      <c r="E148" s="7">
        <v>13200</v>
      </c>
      <c r="F148" s="8">
        <v>0</v>
      </c>
      <c r="G148" s="30">
        <v>13200</v>
      </c>
      <c r="H148" s="53">
        <v>5.0999999999999997E-2</v>
      </c>
      <c r="I148" s="54">
        <f t="shared" si="18"/>
        <v>13873.2</v>
      </c>
      <c r="J148" s="54">
        <f t="shared" si="19"/>
        <v>0</v>
      </c>
      <c r="K148" s="54">
        <f t="shared" si="20"/>
        <v>13873.2</v>
      </c>
      <c r="L148" s="83">
        <v>9000</v>
      </c>
      <c r="M148" s="84">
        <f t="shared" si="21"/>
        <v>4873.2000000000007</v>
      </c>
      <c r="N148" s="86">
        <f t="shared" si="22"/>
        <v>0.35126719141942742</v>
      </c>
      <c r="O148" s="83">
        <v>11050</v>
      </c>
      <c r="P148" s="84">
        <f t="shared" si="23"/>
        <v>2823.2000000000007</v>
      </c>
      <c r="Q148" s="86">
        <f t="shared" si="24"/>
        <v>0.20350027390940811</v>
      </c>
      <c r="R148" s="84">
        <v>13873</v>
      </c>
      <c r="S148" s="84">
        <f t="shared" si="25"/>
        <v>0.2000000000007276</v>
      </c>
      <c r="T148" s="86">
        <f t="shared" si="26"/>
        <v>1.4416284635176281E-5</v>
      </c>
    </row>
    <row r="149" spans="1:20" s="2" customFormat="1" ht="30" customHeight="1" x14ac:dyDescent="0.25">
      <c r="A149" s="3">
        <v>142</v>
      </c>
      <c r="B149" s="4">
        <v>50307000</v>
      </c>
      <c r="C149" s="5" t="s">
        <v>210</v>
      </c>
      <c r="D149" s="6" t="s">
        <v>33</v>
      </c>
      <c r="E149" s="7">
        <v>11500</v>
      </c>
      <c r="F149" s="8">
        <v>0</v>
      </c>
      <c r="G149" s="30">
        <v>11500</v>
      </c>
      <c r="H149" s="53">
        <v>5.0999999999999997E-2</v>
      </c>
      <c r="I149" s="54">
        <f t="shared" si="18"/>
        <v>12086.5</v>
      </c>
      <c r="J149" s="54">
        <f t="shared" si="19"/>
        <v>0</v>
      </c>
      <c r="K149" s="54">
        <f t="shared" si="20"/>
        <v>12086.5</v>
      </c>
      <c r="L149" s="83">
        <v>8100</v>
      </c>
      <c r="M149" s="84">
        <f t="shared" si="21"/>
        <v>3986.5</v>
      </c>
      <c r="N149" s="86">
        <f t="shared" si="22"/>
        <v>0.32983080296198236</v>
      </c>
      <c r="O149" s="83">
        <v>9660</v>
      </c>
      <c r="P149" s="84">
        <f t="shared" si="23"/>
        <v>2426.5</v>
      </c>
      <c r="Q149" s="86">
        <f t="shared" si="24"/>
        <v>0.20076117982873454</v>
      </c>
      <c r="R149" s="84">
        <v>12086</v>
      </c>
      <c r="S149" s="84">
        <f t="shared" si="25"/>
        <v>0.5</v>
      </c>
      <c r="T149" s="86">
        <f t="shared" si="26"/>
        <v>4.1368468952964048E-5</v>
      </c>
    </row>
    <row r="150" spans="1:20" s="2" customFormat="1" ht="30" customHeight="1" x14ac:dyDescent="0.25">
      <c r="A150" s="3">
        <v>143</v>
      </c>
      <c r="B150" s="4">
        <v>50301500</v>
      </c>
      <c r="C150" s="5" t="s">
        <v>211</v>
      </c>
      <c r="D150" s="6" t="s">
        <v>33</v>
      </c>
      <c r="E150" s="7">
        <v>8250</v>
      </c>
      <c r="F150" s="8">
        <v>0</v>
      </c>
      <c r="G150" s="30">
        <v>8250</v>
      </c>
      <c r="H150" s="53">
        <v>5.0999999999999997E-2</v>
      </c>
      <c r="I150" s="54">
        <f t="shared" si="18"/>
        <v>8670.75</v>
      </c>
      <c r="J150" s="54">
        <f t="shared" si="19"/>
        <v>0</v>
      </c>
      <c r="K150" s="54">
        <f t="shared" si="20"/>
        <v>8670.75</v>
      </c>
      <c r="L150" s="83">
        <v>5400</v>
      </c>
      <c r="M150" s="84">
        <f t="shared" si="21"/>
        <v>3270.75</v>
      </c>
      <c r="N150" s="86">
        <f t="shared" si="22"/>
        <v>0.37721650376265031</v>
      </c>
      <c r="O150" s="83">
        <v>6936</v>
      </c>
      <c r="P150" s="84">
        <f t="shared" si="23"/>
        <v>1734.75</v>
      </c>
      <c r="Q150" s="86">
        <f t="shared" si="24"/>
        <v>0.2000691981662486</v>
      </c>
      <c r="R150" s="84">
        <v>8670</v>
      </c>
      <c r="S150" s="84">
        <f t="shared" si="25"/>
        <v>0.75</v>
      </c>
      <c r="T150" s="86">
        <f t="shared" si="26"/>
        <v>8.6497707810743009E-5</v>
      </c>
    </row>
    <row r="151" spans="1:20" s="2" customFormat="1" ht="30" customHeight="1" x14ac:dyDescent="0.25">
      <c r="A151" s="3">
        <v>144</v>
      </c>
      <c r="B151" s="4">
        <v>50307000</v>
      </c>
      <c r="C151" s="5" t="s">
        <v>212</v>
      </c>
      <c r="D151" s="6" t="s">
        <v>33</v>
      </c>
      <c r="E151" s="7">
        <v>7800</v>
      </c>
      <c r="F151" s="8">
        <v>0</v>
      </c>
      <c r="G151" s="30">
        <v>7800</v>
      </c>
      <c r="H151" s="53">
        <v>5.0999999999999997E-2</v>
      </c>
      <c r="I151" s="54">
        <f t="shared" si="18"/>
        <v>8197.7999999999993</v>
      </c>
      <c r="J151" s="54">
        <f t="shared" si="19"/>
        <v>0</v>
      </c>
      <c r="K151" s="54">
        <f t="shared" si="20"/>
        <v>8197.7999999999993</v>
      </c>
      <c r="L151" s="83">
        <v>5400</v>
      </c>
      <c r="M151" s="84">
        <f t="shared" si="21"/>
        <v>2797.7999999999993</v>
      </c>
      <c r="N151" s="86">
        <f t="shared" si="22"/>
        <v>0.34128668667203388</v>
      </c>
      <c r="O151" s="83">
        <v>6558</v>
      </c>
      <c r="P151" s="84">
        <f t="shared" si="23"/>
        <v>1639.7999999999993</v>
      </c>
      <c r="Q151" s="86">
        <f t="shared" si="24"/>
        <v>0.20002927614725896</v>
      </c>
      <c r="R151" s="84">
        <v>8197</v>
      </c>
      <c r="S151" s="84">
        <f t="shared" si="25"/>
        <v>0.7999999999992724</v>
      </c>
      <c r="T151" s="86">
        <f t="shared" si="26"/>
        <v>9.7587157529980298E-5</v>
      </c>
    </row>
    <row r="152" spans="1:20" s="2" customFormat="1" ht="30" customHeight="1" x14ac:dyDescent="0.25">
      <c r="A152" s="3">
        <v>145</v>
      </c>
      <c r="B152" s="4">
        <v>50304600</v>
      </c>
      <c r="C152" s="5" t="s">
        <v>213</v>
      </c>
      <c r="D152" s="6" t="s">
        <v>33</v>
      </c>
      <c r="E152" s="7">
        <v>8400</v>
      </c>
      <c r="F152" s="8">
        <v>0</v>
      </c>
      <c r="G152" s="30">
        <v>8400</v>
      </c>
      <c r="H152" s="53">
        <v>5.0999999999999997E-2</v>
      </c>
      <c r="I152" s="54">
        <f t="shared" si="18"/>
        <v>8828.4</v>
      </c>
      <c r="J152" s="54">
        <f t="shared" si="19"/>
        <v>0</v>
      </c>
      <c r="K152" s="54">
        <f t="shared" si="20"/>
        <v>8828.4</v>
      </c>
      <c r="L152" s="83">
        <v>5400</v>
      </c>
      <c r="M152" s="84">
        <f t="shared" si="21"/>
        <v>3428.3999999999996</v>
      </c>
      <c r="N152" s="86">
        <f t="shared" si="22"/>
        <v>0.38833763762403151</v>
      </c>
      <c r="O152" s="83">
        <v>7062</v>
      </c>
      <c r="P152" s="84">
        <f t="shared" si="23"/>
        <v>1766.3999999999996</v>
      </c>
      <c r="Q152" s="86">
        <f t="shared" si="24"/>
        <v>0.20008155498165009</v>
      </c>
      <c r="R152" s="84">
        <v>8828</v>
      </c>
      <c r="S152" s="84">
        <f t="shared" si="25"/>
        <v>0.3999999999996362</v>
      </c>
      <c r="T152" s="86">
        <f t="shared" si="26"/>
        <v>4.5308323138919418E-5</v>
      </c>
    </row>
    <row r="153" spans="1:20" s="2" customFormat="1" ht="30" customHeight="1" x14ac:dyDescent="0.25">
      <c r="A153" s="3">
        <v>146</v>
      </c>
      <c r="B153" s="4">
        <v>50307000</v>
      </c>
      <c r="C153" s="5" t="s">
        <v>214</v>
      </c>
      <c r="D153" s="6" t="s">
        <v>50</v>
      </c>
      <c r="E153" s="7">
        <v>5000</v>
      </c>
      <c r="F153" s="8">
        <v>0</v>
      </c>
      <c r="G153" s="30">
        <v>5000</v>
      </c>
      <c r="H153" s="53">
        <v>5.0999999999999997E-2</v>
      </c>
      <c r="I153" s="54">
        <f t="shared" si="18"/>
        <v>5255</v>
      </c>
      <c r="J153" s="54">
        <f t="shared" si="19"/>
        <v>0</v>
      </c>
      <c r="K153" s="54">
        <f t="shared" si="20"/>
        <v>5255</v>
      </c>
      <c r="L153" s="83">
        <v>3150</v>
      </c>
      <c r="M153" s="84">
        <f t="shared" si="21"/>
        <v>2105</v>
      </c>
      <c r="N153" s="86">
        <f t="shared" si="22"/>
        <v>0.4005708848715509</v>
      </c>
      <c r="O153" s="83">
        <v>4204</v>
      </c>
      <c r="P153" s="84">
        <f t="shared" si="23"/>
        <v>1051</v>
      </c>
      <c r="Q153" s="86">
        <f t="shared" si="24"/>
        <v>0.2</v>
      </c>
      <c r="R153" s="84">
        <v>5255</v>
      </c>
      <c r="S153" s="84">
        <f t="shared" si="25"/>
        <v>0</v>
      </c>
      <c r="T153" s="86">
        <f t="shared" si="26"/>
        <v>0</v>
      </c>
    </row>
    <row r="154" spans="1:20" s="2" customFormat="1" ht="30" customHeight="1" x14ac:dyDescent="0.25">
      <c r="A154" s="3">
        <v>147</v>
      </c>
      <c r="B154" s="4">
        <v>50305000</v>
      </c>
      <c r="C154" s="5" t="s">
        <v>215</v>
      </c>
      <c r="D154" s="6" t="s">
        <v>40</v>
      </c>
      <c r="E154" s="7">
        <v>7100</v>
      </c>
      <c r="F154" s="8">
        <v>0</v>
      </c>
      <c r="G154" s="30">
        <v>7100</v>
      </c>
      <c r="H154" s="53">
        <v>5.0999999999999997E-2</v>
      </c>
      <c r="I154" s="54">
        <f t="shared" si="18"/>
        <v>7462.1</v>
      </c>
      <c r="J154" s="54">
        <f t="shared" si="19"/>
        <v>0</v>
      </c>
      <c r="K154" s="54">
        <f t="shared" si="20"/>
        <v>7462.1</v>
      </c>
      <c r="L154" s="83">
        <v>4500</v>
      </c>
      <c r="M154" s="84">
        <f t="shared" si="21"/>
        <v>2962.1000000000004</v>
      </c>
      <c r="N154" s="86">
        <f t="shared" si="22"/>
        <v>0.39695260047439734</v>
      </c>
      <c r="O154" s="83">
        <v>5800</v>
      </c>
      <c r="P154" s="84">
        <f t="shared" si="23"/>
        <v>1662.1000000000004</v>
      </c>
      <c r="Q154" s="86">
        <f t="shared" si="24"/>
        <v>0.2227389072781121</v>
      </c>
      <c r="R154" s="84">
        <v>7462</v>
      </c>
      <c r="S154" s="84">
        <f t="shared" si="25"/>
        <v>0.1000000000003638</v>
      </c>
      <c r="T154" s="86">
        <f t="shared" si="26"/>
        <v>1.3401053322839924E-5</v>
      </c>
    </row>
    <row r="155" spans="1:20" s="2" customFormat="1" ht="30" customHeight="1" x14ac:dyDescent="0.25">
      <c r="A155" s="3">
        <v>148</v>
      </c>
      <c r="B155" s="4">
        <v>50305000</v>
      </c>
      <c r="C155" s="5" t="s">
        <v>216</v>
      </c>
      <c r="D155" s="6" t="s">
        <v>33</v>
      </c>
      <c r="E155" s="7">
        <v>3300</v>
      </c>
      <c r="F155" s="8">
        <v>0</v>
      </c>
      <c r="G155" s="30">
        <v>3300</v>
      </c>
      <c r="H155" s="53">
        <v>5.0999999999999997E-2</v>
      </c>
      <c r="I155" s="54">
        <f t="shared" si="18"/>
        <v>3468.3</v>
      </c>
      <c r="J155" s="54">
        <f t="shared" si="19"/>
        <v>0</v>
      </c>
      <c r="K155" s="54">
        <f t="shared" si="20"/>
        <v>3468.3</v>
      </c>
      <c r="L155" s="83">
        <v>2250</v>
      </c>
      <c r="M155" s="84">
        <f t="shared" si="21"/>
        <v>1218.3000000000002</v>
      </c>
      <c r="N155" s="86">
        <f t="shared" si="22"/>
        <v>0.35126719141942742</v>
      </c>
      <c r="O155" s="83">
        <v>2750</v>
      </c>
      <c r="P155" s="84">
        <f t="shared" si="23"/>
        <v>718.30000000000018</v>
      </c>
      <c r="Q155" s="86">
        <f t="shared" si="24"/>
        <v>0.20710434506818906</v>
      </c>
      <c r="R155" s="84">
        <v>3468</v>
      </c>
      <c r="S155" s="84">
        <f t="shared" si="25"/>
        <v>0.3000000000001819</v>
      </c>
      <c r="T155" s="86">
        <f t="shared" si="26"/>
        <v>8.6497707810795458E-5</v>
      </c>
    </row>
    <row r="156" spans="1:20" s="2" customFormat="1" ht="30" customHeight="1" x14ac:dyDescent="0.25">
      <c r="A156" s="3">
        <v>149</v>
      </c>
      <c r="B156" s="4">
        <v>50404115</v>
      </c>
      <c r="C156" s="5" t="s">
        <v>217</v>
      </c>
      <c r="D156" s="6" t="s">
        <v>165</v>
      </c>
      <c r="E156" s="7">
        <v>4500</v>
      </c>
      <c r="F156" s="8">
        <v>0</v>
      </c>
      <c r="G156" s="30">
        <v>4500</v>
      </c>
      <c r="H156" s="53">
        <v>5.0999999999999997E-2</v>
      </c>
      <c r="I156" s="54">
        <f t="shared" si="18"/>
        <v>4729.5</v>
      </c>
      <c r="J156" s="54">
        <f t="shared" si="19"/>
        <v>0</v>
      </c>
      <c r="K156" s="54">
        <f t="shared" si="20"/>
        <v>4729.5</v>
      </c>
      <c r="L156" s="83">
        <v>3150</v>
      </c>
      <c r="M156" s="84">
        <f t="shared" si="21"/>
        <v>1579.5</v>
      </c>
      <c r="N156" s="86">
        <f t="shared" si="22"/>
        <v>0.33396764985727878</v>
      </c>
      <c r="O156" s="83">
        <v>3750</v>
      </c>
      <c r="P156" s="84">
        <f t="shared" si="23"/>
        <v>979.5</v>
      </c>
      <c r="Q156" s="86">
        <f t="shared" si="24"/>
        <v>0.20710434506818903</v>
      </c>
      <c r="R156" s="84">
        <v>4729</v>
      </c>
      <c r="S156" s="84">
        <f t="shared" si="25"/>
        <v>0.5</v>
      </c>
      <c r="T156" s="86">
        <f t="shared" si="26"/>
        <v>1.057194206575748E-4</v>
      </c>
    </row>
    <row r="157" spans="1:20" s="2" customFormat="1" ht="30" customHeight="1" x14ac:dyDescent="0.25">
      <c r="A157" s="3">
        <v>150</v>
      </c>
      <c r="B157" s="4">
        <v>50405700</v>
      </c>
      <c r="C157" s="5" t="s">
        <v>218</v>
      </c>
      <c r="D157" s="6" t="s">
        <v>33</v>
      </c>
      <c r="E157" s="7">
        <v>5500</v>
      </c>
      <c r="F157" s="8">
        <v>0</v>
      </c>
      <c r="G157" s="30">
        <v>5500</v>
      </c>
      <c r="H157" s="53">
        <v>5.0999999999999997E-2</v>
      </c>
      <c r="I157" s="54">
        <f t="shared" si="18"/>
        <v>5780.5</v>
      </c>
      <c r="J157" s="54">
        <f t="shared" si="19"/>
        <v>0</v>
      </c>
      <c r="K157" s="54">
        <f t="shared" si="20"/>
        <v>5780.5</v>
      </c>
      <c r="L157" s="83">
        <v>3690</v>
      </c>
      <c r="M157" s="84">
        <f t="shared" si="21"/>
        <v>2090.5</v>
      </c>
      <c r="N157" s="86">
        <f t="shared" si="22"/>
        <v>0.36164691635671653</v>
      </c>
      <c r="O157" s="83">
        <v>4624</v>
      </c>
      <c r="P157" s="84">
        <f t="shared" si="23"/>
        <v>1156.5</v>
      </c>
      <c r="Q157" s="86">
        <f t="shared" si="24"/>
        <v>0.2000691981662486</v>
      </c>
      <c r="R157" s="84">
        <v>5780</v>
      </c>
      <c r="S157" s="84">
        <f t="shared" si="25"/>
        <v>0.5</v>
      </c>
      <c r="T157" s="86">
        <f t="shared" si="26"/>
        <v>8.6497707810743009E-5</v>
      </c>
    </row>
    <row r="158" spans="1:20" s="2" customFormat="1" ht="30" customHeight="1" x14ac:dyDescent="0.25">
      <c r="A158" s="3">
        <v>151</v>
      </c>
      <c r="B158" s="4">
        <v>50405700</v>
      </c>
      <c r="C158" s="5" t="s">
        <v>219</v>
      </c>
      <c r="D158" s="6" t="s">
        <v>33</v>
      </c>
      <c r="E158" s="7">
        <v>5000</v>
      </c>
      <c r="F158" s="8">
        <v>0</v>
      </c>
      <c r="G158" s="30">
        <v>5000</v>
      </c>
      <c r="H158" s="53">
        <v>5.0999999999999997E-2</v>
      </c>
      <c r="I158" s="54">
        <f t="shared" si="18"/>
        <v>5255</v>
      </c>
      <c r="J158" s="54">
        <f t="shared" si="19"/>
        <v>0</v>
      </c>
      <c r="K158" s="54">
        <f t="shared" si="20"/>
        <v>5255</v>
      </c>
      <c r="L158" s="83">
        <v>3600</v>
      </c>
      <c r="M158" s="84">
        <f t="shared" si="21"/>
        <v>1655</v>
      </c>
      <c r="N158" s="86">
        <f t="shared" si="22"/>
        <v>0.31493815413891529</v>
      </c>
      <c r="O158" s="83">
        <v>4204</v>
      </c>
      <c r="P158" s="84">
        <f t="shared" si="23"/>
        <v>1051</v>
      </c>
      <c r="Q158" s="86">
        <f t="shared" si="24"/>
        <v>0.2</v>
      </c>
      <c r="R158" s="84">
        <v>5255</v>
      </c>
      <c r="S158" s="84">
        <f t="shared" si="25"/>
        <v>0</v>
      </c>
      <c r="T158" s="86">
        <f t="shared" si="26"/>
        <v>0</v>
      </c>
    </row>
    <row r="159" spans="1:20" s="2" customFormat="1" ht="30" customHeight="1" x14ac:dyDescent="0.25">
      <c r="A159" s="3">
        <v>152</v>
      </c>
      <c r="B159" s="4">
        <v>50405700</v>
      </c>
      <c r="C159" s="5" t="s">
        <v>220</v>
      </c>
      <c r="D159" s="6" t="s">
        <v>33</v>
      </c>
      <c r="E159" s="7">
        <v>4800</v>
      </c>
      <c r="F159" s="8">
        <v>0</v>
      </c>
      <c r="G159" s="30">
        <v>4800</v>
      </c>
      <c r="H159" s="53">
        <v>5.0999999999999997E-2</v>
      </c>
      <c r="I159" s="54">
        <f t="shared" si="18"/>
        <v>5044.8</v>
      </c>
      <c r="J159" s="54">
        <f t="shared" si="19"/>
        <v>0</v>
      </c>
      <c r="K159" s="54">
        <f t="shared" si="20"/>
        <v>5044.8</v>
      </c>
      <c r="L159" s="83">
        <v>3600</v>
      </c>
      <c r="M159" s="84">
        <f t="shared" si="21"/>
        <v>1444.8000000000002</v>
      </c>
      <c r="N159" s="86">
        <f t="shared" si="22"/>
        <v>0.28639391056137015</v>
      </c>
      <c r="O159" s="83">
        <v>4036</v>
      </c>
      <c r="P159" s="84">
        <f t="shared" si="23"/>
        <v>1008.8000000000002</v>
      </c>
      <c r="Q159" s="86">
        <f t="shared" si="24"/>
        <v>0.19996828417380275</v>
      </c>
      <c r="R159" s="84">
        <v>5044</v>
      </c>
      <c r="S159" s="84">
        <f t="shared" si="25"/>
        <v>0.8000000000001819</v>
      </c>
      <c r="T159" s="86">
        <f t="shared" si="26"/>
        <v>1.5857913098639824E-4</v>
      </c>
    </row>
    <row r="160" spans="1:20" s="2" customFormat="1" ht="30" customHeight="1" x14ac:dyDescent="0.25">
      <c r="A160" s="3">
        <v>153</v>
      </c>
      <c r="B160" s="4">
        <v>50405700</v>
      </c>
      <c r="C160" s="5" t="s">
        <v>221</v>
      </c>
      <c r="D160" s="6" t="s">
        <v>33</v>
      </c>
      <c r="E160" s="7">
        <v>5000</v>
      </c>
      <c r="F160" s="8">
        <v>0</v>
      </c>
      <c r="G160" s="30">
        <v>5000</v>
      </c>
      <c r="H160" s="53">
        <v>5.0999999999999997E-2</v>
      </c>
      <c r="I160" s="54">
        <f t="shared" si="18"/>
        <v>5255</v>
      </c>
      <c r="J160" s="54">
        <f t="shared" si="19"/>
        <v>0</v>
      </c>
      <c r="K160" s="54">
        <f t="shared" si="20"/>
        <v>5255</v>
      </c>
      <c r="L160" s="83">
        <v>3600</v>
      </c>
      <c r="M160" s="84">
        <f t="shared" si="21"/>
        <v>1655</v>
      </c>
      <c r="N160" s="86">
        <f t="shared" si="22"/>
        <v>0.31493815413891529</v>
      </c>
      <c r="O160" s="83">
        <v>4200</v>
      </c>
      <c r="P160" s="84">
        <f t="shared" si="23"/>
        <v>1055</v>
      </c>
      <c r="Q160" s="86">
        <f t="shared" si="24"/>
        <v>0.20076117982873454</v>
      </c>
      <c r="R160" s="84">
        <v>5255</v>
      </c>
      <c r="S160" s="84">
        <f t="shared" si="25"/>
        <v>0</v>
      </c>
      <c r="T160" s="86">
        <f t="shared" si="26"/>
        <v>0</v>
      </c>
    </row>
    <row r="161" spans="1:20" s="2" customFormat="1" ht="30" customHeight="1" x14ac:dyDescent="0.25">
      <c r="A161" s="3">
        <v>154</v>
      </c>
      <c r="B161" s="4">
        <v>50305100</v>
      </c>
      <c r="C161" s="5" t="s">
        <v>222</v>
      </c>
      <c r="D161" s="6" t="s">
        <v>33</v>
      </c>
      <c r="E161" s="7">
        <v>7500</v>
      </c>
      <c r="F161" s="8">
        <v>0</v>
      </c>
      <c r="G161" s="30">
        <v>7500</v>
      </c>
      <c r="H161" s="53">
        <v>5.0999999999999997E-2</v>
      </c>
      <c r="I161" s="54">
        <f t="shared" si="18"/>
        <v>7882.5</v>
      </c>
      <c r="J161" s="54">
        <f t="shared" si="19"/>
        <v>0</v>
      </c>
      <c r="K161" s="54">
        <f t="shared" si="20"/>
        <v>7882.5</v>
      </c>
      <c r="L161" s="83">
        <v>4500</v>
      </c>
      <c r="M161" s="84">
        <f t="shared" si="21"/>
        <v>3382.5</v>
      </c>
      <c r="N161" s="86">
        <f t="shared" si="22"/>
        <v>0.42911512844909611</v>
      </c>
      <c r="O161" s="83">
        <v>6300</v>
      </c>
      <c r="P161" s="84">
        <f t="shared" si="23"/>
        <v>1582.5</v>
      </c>
      <c r="Q161" s="86">
        <f t="shared" si="24"/>
        <v>0.20076117982873454</v>
      </c>
      <c r="R161" s="84">
        <v>7882</v>
      </c>
      <c r="S161" s="84">
        <f t="shared" si="25"/>
        <v>0.5</v>
      </c>
      <c r="T161" s="86">
        <f t="shared" si="26"/>
        <v>6.3431652394544877E-5</v>
      </c>
    </row>
    <row r="162" spans="1:20" s="2" customFormat="1" ht="30" customHeight="1" x14ac:dyDescent="0.25">
      <c r="A162" s="3">
        <v>155</v>
      </c>
      <c r="B162" s="4">
        <v>50307024</v>
      </c>
      <c r="C162" s="5" t="s">
        <v>223</v>
      </c>
      <c r="D162" s="6" t="s">
        <v>33</v>
      </c>
      <c r="E162" s="7">
        <v>2500</v>
      </c>
      <c r="F162" s="8">
        <v>0</v>
      </c>
      <c r="G162" s="30">
        <v>2500</v>
      </c>
      <c r="H162" s="53">
        <v>5.0999999999999997E-2</v>
      </c>
      <c r="I162" s="54">
        <f t="shared" si="18"/>
        <v>2627.5</v>
      </c>
      <c r="J162" s="54">
        <f t="shared" si="19"/>
        <v>0</v>
      </c>
      <c r="K162" s="54">
        <f t="shared" si="20"/>
        <v>2627.5</v>
      </c>
      <c r="L162" s="83">
        <v>1620</v>
      </c>
      <c r="M162" s="84">
        <f t="shared" si="21"/>
        <v>1007.5</v>
      </c>
      <c r="N162" s="86">
        <f t="shared" si="22"/>
        <v>0.38344433872502381</v>
      </c>
      <c r="O162" s="83">
        <v>2628</v>
      </c>
      <c r="P162" s="84">
        <f t="shared" si="23"/>
        <v>-0.5</v>
      </c>
      <c r="Q162" s="86">
        <f t="shared" si="24"/>
        <v>-1.9029495718363463E-4</v>
      </c>
      <c r="R162" s="84">
        <v>2627</v>
      </c>
      <c r="S162" s="84">
        <f t="shared" si="25"/>
        <v>0.5</v>
      </c>
      <c r="T162" s="86">
        <f t="shared" si="26"/>
        <v>1.9029495718363463E-4</v>
      </c>
    </row>
    <row r="163" spans="1:20" s="2" customFormat="1" ht="30" customHeight="1" x14ac:dyDescent="0.25">
      <c r="A163" s="3">
        <v>156</v>
      </c>
      <c r="B163" s="4">
        <v>50307024</v>
      </c>
      <c r="C163" s="5" t="s">
        <v>224</v>
      </c>
      <c r="D163" s="6" t="s">
        <v>33</v>
      </c>
      <c r="E163" s="7">
        <v>4000</v>
      </c>
      <c r="F163" s="8">
        <v>0</v>
      </c>
      <c r="G163" s="30">
        <v>4000</v>
      </c>
      <c r="H163" s="53">
        <v>5.0999999999999997E-2</v>
      </c>
      <c r="I163" s="54">
        <f t="shared" si="18"/>
        <v>4204</v>
      </c>
      <c r="J163" s="54">
        <f t="shared" si="19"/>
        <v>0</v>
      </c>
      <c r="K163" s="54">
        <f t="shared" si="20"/>
        <v>4204</v>
      </c>
      <c r="L163" s="83">
        <v>2340</v>
      </c>
      <c r="M163" s="84">
        <f t="shared" si="21"/>
        <v>1864</v>
      </c>
      <c r="N163" s="86">
        <f t="shared" si="22"/>
        <v>0.44338725023786868</v>
      </c>
      <c r="O163" s="83">
        <v>3300</v>
      </c>
      <c r="P163" s="84">
        <f t="shared" si="23"/>
        <v>904</v>
      </c>
      <c r="Q163" s="86">
        <f t="shared" si="24"/>
        <v>0.21503330161750714</v>
      </c>
      <c r="R163" s="84">
        <v>4204</v>
      </c>
      <c r="S163" s="84">
        <f t="shared" si="25"/>
        <v>0</v>
      </c>
      <c r="T163" s="86">
        <f t="shared" si="26"/>
        <v>0</v>
      </c>
    </row>
    <row r="164" spans="1:20" s="2" customFormat="1" ht="30" customHeight="1" x14ac:dyDescent="0.25">
      <c r="A164" s="3">
        <v>157</v>
      </c>
      <c r="B164" s="4">
        <v>50305400</v>
      </c>
      <c r="C164" s="5" t="s">
        <v>225</v>
      </c>
      <c r="D164" s="6" t="s">
        <v>193</v>
      </c>
      <c r="E164" s="7">
        <v>13700</v>
      </c>
      <c r="F164" s="8">
        <v>0</v>
      </c>
      <c r="G164" s="30">
        <v>13700</v>
      </c>
      <c r="H164" s="53">
        <v>5.0999999999999997E-2</v>
      </c>
      <c r="I164" s="54">
        <f t="shared" si="18"/>
        <v>14398.7</v>
      </c>
      <c r="J164" s="54">
        <f t="shared" si="19"/>
        <v>0</v>
      </c>
      <c r="K164" s="54">
        <f t="shared" si="20"/>
        <v>14398.7</v>
      </c>
      <c r="L164" s="83">
        <v>9450</v>
      </c>
      <c r="M164" s="84">
        <f t="shared" si="21"/>
        <v>4948.7000000000007</v>
      </c>
      <c r="N164" s="86">
        <f t="shared" si="22"/>
        <v>0.34369074985936232</v>
      </c>
      <c r="O164" s="83">
        <v>11500</v>
      </c>
      <c r="P164" s="84">
        <f t="shared" si="23"/>
        <v>2898.7000000000007</v>
      </c>
      <c r="Q164" s="86">
        <f t="shared" si="24"/>
        <v>0.20131678554313936</v>
      </c>
      <c r="R164" s="84">
        <v>14398</v>
      </c>
      <c r="S164" s="84">
        <f t="shared" si="25"/>
        <v>0.7000000000007276</v>
      </c>
      <c r="T164" s="86">
        <f t="shared" si="26"/>
        <v>4.8615500010468137E-5</v>
      </c>
    </row>
    <row r="165" spans="1:20" s="2" customFormat="1" ht="30" customHeight="1" x14ac:dyDescent="0.25">
      <c r="A165" s="3">
        <v>158</v>
      </c>
      <c r="B165" s="4">
        <v>50404100</v>
      </c>
      <c r="C165" s="5" t="s">
        <v>226</v>
      </c>
      <c r="D165" s="6" t="s">
        <v>165</v>
      </c>
      <c r="E165" s="7">
        <v>1850</v>
      </c>
      <c r="F165" s="8">
        <v>0</v>
      </c>
      <c r="G165" s="30">
        <v>1850</v>
      </c>
      <c r="H165" s="53">
        <v>5.0999999999999997E-2</v>
      </c>
      <c r="I165" s="54">
        <f t="shared" si="18"/>
        <v>1944.35</v>
      </c>
      <c r="J165" s="54">
        <f t="shared" si="19"/>
        <v>0</v>
      </c>
      <c r="K165" s="54">
        <f t="shared" si="20"/>
        <v>1944.35</v>
      </c>
      <c r="L165" s="83">
        <v>1350</v>
      </c>
      <c r="M165" s="84">
        <f t="shared" si="21"/>
        <v>594.34999999999991</v>
      </c>
      <c r="N165" s="86">
        <f t="shared" si="22"/>
        <v>0.30568056162727902</v>
      </c>
      <c r="O165" s="83">
        <v>1900</v>
      </c>
      <c r="P165" s="84">
        <f t="shared" si="23"/>
        <v>44.349999999999909</v>
      </c>
      <c r="Q165" s="86">
        <f t="shared" si="24"/>
        <v>2.2809679327281566E-2</v>
      </c>
      <c r="R165" s="84">
        <v>1944</v>
      </c>
      <c r="S165" s="84">
        <f t="shared" si="25"/>
        <v>0.34999999999990905</v>
      </c>
      <c r="T165" s="86">
        <f t="shared" si="26"/>
        <v>1.8000874328176977E-4</v>
      </c>
    </row>
    <row r="166" spans="1:20" s="2" customFormat="1" ht="30" customHeight="1" x14ac:dyDescent="0.25">
      <c r="A166" s="3">
        <v>159</v>
      </c>
      <c r="B166" s="4">
        <v>50405606</v>
      </c>
      <c r="C166" s="5" t="s">
        <v>227</v>
      </c>
      <c r="D166" s="6" t="s">
        <v>40</v>
      </c>
      <c r="E166" s="7">
        <v>4500</v>
      </c>
      <c r="F166" s="8">
        <v>0</v>
      </c>
      <c r="G166" s="30">
        <v>4500</v>
      </c>
      <c r="H166" s="53">
        <v>5.0999999999999997E-2</v>
      </c>
      <c r="I166" s="54">
        <f t="shared" si="18"/>
        <v>4729.5</v>
      </c>
      <c r="J166" s="54">
        <f t="shared" si="19"/>
        <v>0</v>
      </c>
      <c r="K166" s="54">
        <f t="shared" si="20"/>
        <v>4729.5</v>
      </c>
      <c r="L166" s="83">
        <v>2880</v>
      </c>
      <c r="M166" s="84">
        <f t="shared" si="21"/>
        <v>1849.5</v>
      </c>
      <c r="N166" s="86">
        <f t="shared" si="22"/>
        <v>0.39105613701236919</v>
      </c>
      <c r="O166" s="83">
        <v>3750</v>
      </c>
      <c r="P166" s="84">
        <f t="shared" si="23"/>
        <v>979.5</v>
      </c>
      <c r="Q166" s="86">
        <f t="shared" si="24"/>
        <v>0.20710434506818903</v>
      </c>
      <c r="R166" s="84">
        <v>4729</v>
      </c>
      <c r="S166" s="84">
        <f t="shared" si="25"/>
        <v>0.5</v>
      </c>
      <c r="T166" s="86">
        <f t="shared" si="26"/>
        <v>1.057194206575748E-4</v>
      </c>
    </row>
    <row r="167" spans="1:20" s="2" customFormat="1" ht="30" customHeight="1" x14ac:dyDescent="0.25">
      <c r="A167" s="3">
        <v>160</v>
      </c>
      <c r="B167" s="4">
        <v>50405606</v>
      </c>
      <c r="C167" s="5" t="s">
        <v>228</v>
      </c>
      <c r="D167" s="6" t="s">
        <v>40</v>
      </c>
      <c r="E167" s="7">
        <v>4000</v>
      </c>
      <c r="F167" s="8">
        <v>0</v>
      </c>
      <c r="G167" s="30">
        <v>4000</v>
      </c>
      <c r="H167" s="53">
        <v>5.0999999999999997E-2</v>
      </c>
      <c r="I167" s="54">
        <f t="shared" si="18"/>
        <v>4204</v>
      </c>
      <c r="J167" s="54">
        <f t="shared" si="19"/>
        <v>0</v>
      </c>
      <c r="K167" s="54">
        <f t="shared" si="20"/>
        <v>4204</v>
      </c>
      <c r="L167" s="83">
        <v>3150</v>
      </c>
      <c r="M167" s="84">
        <f t="shared" si="21"/>
        <v>1054</v>
      </c>
      <c r="N167" s="86">
        <f t="shared" si="22"/>
        <v>0.25071360608943866</v>
      </c>
      <c r="O167" s="83">
        <v>3300</v>
      </c>
      <c r="P167" s="84">
        <f t="shared" si="23"/>
        <v>904</v>
      </c>
      <c r="Q167" s="86">
        <f t="shared" si="24"/>
        <v>0.21503330161750714</v>
      </c>
      <c r="R167" s="84">
        <v>4204</v>
      </c>
      <c r="S167" s="84">
        <f t="shared" si="25"/>
        <v>0</v>
      </c>
      <c r="T167" s="86">
        <f t="shared" si="26"/>
        <v>0</v>
      </c>
    </row>
    <row r="168" spans="1:20" s="2" customFormat="1" ht="30" customHeight="1" x14ac:dyDescent="0.25">
      <c r="A168" s="3">
        <v>161</v>
      </c>
      <c r="B168" s="4">
        <v>50405606</v>
      </c>
      <c r="C168" s="5" t="s">
        <v>229</v>
      </c>
      <c r="D168" s="6" t="s">
        <v>33</v>
      </c>
      <c r="E168" s="7">
        <v>4000</v>
      </c>
      <c r="F168" s="8">
        <v>0</v>
      </c>
      <c r="G168" s="30">
        <v>4000</v>
      </c>
      <c r="H168" s="53">
        <v>5.0999999999999997E-2</v>
      </c>
      <c r="I168" s="54">
        <f t="shared" si="18"/>
        <v>4204</v>
      </c>
      <c r="J168" s="54">
        <f t="shared" si="19"/>
        <v>0</v>
      </c>
      <c r="K168" s="54">
        <f t="shared" si="20"/>
        <v>4204</v>
      </c>
      <c r="L168" s="83">
        <v>2790</v>
      </c>
      <c r="M168" s="84">
        <f t="shared" si="21"/>
        <v>1414</v>
      </c>
      <c r="N168" s="86">
        <f t="shared" si="22"/>
        <v>0.33634633682207421</v>
      </c>
      <c r="O168" s="83">
        <v>3300</v>
      </c>
      <c r="P168" s="84">
        <f t="shared" si="23"/>
        <v>904</v>
      </c>
      <c r="Q168" s="86">
        <f t="shared" si="24"/>
        <v>0.21503330161750714</v>
      </c>
      <c r="R168" s="84">
        <v>4204</v>
      </c>
      <c r="S168" s="84">
        <f t="shared" si="25"/>
        <v>0</v>
      </c>
      <c r="T168" s="86">
        <f t="shared" si="26"/>
        <v>0</v>
      </c>
    </row>
    <row r="169" spans="1:20" s="2" customFormat="1" ht="30" customHeight="1" x14ac:dyDescent="0.25">
      <c r="A169" s="3">
        <v>162</v>
      </c>
      <c r="B169" s="4">
        <v>50305602</v>
      </c>
      <c r="C169" s="5" t="s">
        <v>230</v>
      </c>
      <c r="D169" s="6" t="s">
        <v>33</v>
      </c>
      <c r="E169" s="7">
        <v>6000</v>
      </c>
      <c r="F169" s="8">
        <v>0</v>
      </c>
      <c r="G169" s="30">
        <v>6000</v>
      </c>
      <c r="H169" s="53">
        <v>5.0999999999999997E-2</v>
      </c>
      <c r="I169" s="54">
        <f t="shared" si="18"/>
        <v>6306</v>
      </c>
      <c r="J169" s="54">
        <f t="shared" si="19"/>
        <v>0</v>
      </c>
      <c r="K169" s="54">
        <f t="shared" si="20"/>
        <v>6306</v>
      </c>
      <c r="L169" s="83">
        <v>3780</v>
      </c>
      <c r="M169" s="84">
        <f t="shared" si="21"/>
        <v>2526</v>
      </c>
      <c r="N169" s="86">
        <f t="shared" si="22"/>
        <v>0.4005708848715509</v>
      </c>
      <c r="O169" s="83">
        <v>5044</v>
      </c>
      <c r="P169" s="84">
        <f t="shared" si="23"/>
        <v>1262</v>
      </c>
      <c r="Q169" s="86">
        <f t="shared" si="24"/>
        <v>0.2001268633047891</v>
      </c>
      <c r="R169" s="84">
        <v>6306</v>
      </c>
      <c r="S169" s="84">
        <f t="shared" si="25"/>
        <v>0</v>
      </c>
      <c r="T169" s="86">
        <f t="shared" si="26"/>
        <v>0</v>
      </c>
    </row>
    <row r="170" spans="1:20" s="2" customFormat="1" ht="30" customHeight="1" x14ac:dyDescent="0.25">
      <c r="A170" s="3">
        <v>163</v>
      </c>
      <c r="B170" s="4">
        <v>50303000</v>
      </c>
      <c r="C170" s="5" t="s">
        <v>231</v>
      </c>
      <c r="D170" s="6" t="s">
        <v>33</v>
      </c>
      <c r="E170" s="7">
        <v>12550</v>
      </c>
      <c r="F170" s="8">
        <v>0</v>
      </c>
      <c r="G170" s="30">
        <v>12550</v>
      </c>
      <c r="H170" s="53">
        <v>5.0999999999999997E-2</v>
      </c>
      <c r="I170" s="54">
        <f t="shared" si="18"/>
        <v>13190.05</v>
      </c>
      <c r="J170" s="54">
        <f t="shared" si="19"/>
        <v>0</v>
      </c>
      <c r="K170" s="54">
        <f t="shared" si="20"/>
        <v>13190.05</v>
      </c>
      <c r="L170" s="83">
        <v>10350</v>
      </c>
      <c r="M170" s="84">
        <f t="shared" si="21"/>
        <v>2840.0499999999993</v>
      </c>
      <c r="N170" s="86">
        <f t="shared" si="22"/>
        <v>0.21531760683242288</v>
      </c>
      <c r="O170" s="83">
        <v>10550</v>
      </c>
      <c r="P170" s="84">
        <f t="shared" si="23"/>
        <v>2640.0499999999993</v>
      </c>
      <c r="Q170" s="86">
        <f t="shared" si="24"/>
        <v>0.20015466203691415</v>
      </c>
      <c r="R170" s="84">
        <v>13190</v>
      </c>
      <c r="S170" s="84">
        <f t="shared" si="25"/>
        <v>4.9999999999272404E-2</v>
      </c>
      <c r="T170" s="86">
        <f t="shared" si="26"/>
        <v>3.7907361988220215E-6</v>
      </c>
    </row>
    <row r="171" spans="1:20" s="2" customFormat="1" ht="30" customHeight="1" x14ac:dyDescent="0.25">
      <c r="A171" s="3">
        <v>164</v>
      </c>
      <c r="B171" s="4">
        <v>50301700</v>
      </c>
      <c r="C171" s="5" t="s">
        <v>232</v>
      </c>
      <c r="D171" s="6" t="s">
        <v>33</v>
      </c>
      <c r="E171" s="7">
        <v>1950</v>
      </c>
      <c r="F171" s="8">
        <v>0</v>
      </c>
      <c r="G171" s="30">
        <v>1950</v>
      </c>
      <c r="H171" s="53">
        <v>5.0999999999999997E-2</v>
      </c>
      <c r="I171" s="54">
        <f t="shared" si="18"/>
        <v>2049.4499999999998</v>
      </c>
      <c r="J171" s="54">
        <f t="shared" si="19"/>
        <v>0</v>
      </c>
      <c r="K171" s="54">
        <f t="shared" si="20"/>
        <v>2049.4499999999998</v>
      </c>
      <c r="L171" s="83">
        <v>1350</v>
      </c>
      <c r="M171" s="84">
        <f t="shared" si="21"/>
        <v>699.44999999999982</v>
      </c>
      <c r="N171" s="86">
        <f t="shared" si="22"/>
        <v>0.34128668667203388</v>
      </c>
      <c r="O171" s="83">
        <v>2049</v>
      </c>
      <c r="P171" s="84">
        <f t="shared" si="23"/>
        <v>0.4499999999998181</v>
      </c>
      <c r="Q171" s="86">
        <f t="shared" si="24"/>
        <v>2.195711044425666E-4</v>
      </c>
      <c r="R171" s="84">
        <v>2049</v>
      </c>
      <c r="S171" s="84">
        <f t="shared" si="25"/>
        <v>0.4499999999998181</v>
      </c>
      <c r="T171" s="86">
        <f t="shared" si="26"/>
        <v>2.195711044425666E-4</v>
      </c>
    </row>
    <row r="172" spans="1:20" s="2" customFormat="1" ht="30" customHeight="1" x14ac:dyDescent="0.25">
      <c r="A172" s="3">
        <v>165</v>
      </c>
      <c r="B172" s="4">
        <v>50301700</v>
      </c>
      <c r="C172" s="5" t="s">
        <v>233</v>
      </c>
      <c r="D172" s="6" t="s">
        <v>33</v>
      </c>
      <c r="E172" s="7">
        <v>1950</v>
      </c>
      <c r="F172" s="8">
        <v>0</v>
      </c>
      <c r="G172" s="30">
        <v>1950</v>
      </c>
      <c r="H172" s="53">
        <v>5.0999999999999997E-2</v>
      </c>
      <c r="I172" s="54">
        <f t="shared" si="18"/>
        <v>2049.4499999999998</v>
      </c>
      <c r="J172" s="54">
        <f t="shared" si="19"/>
        <v>0</v>
      </c>
      <c r="K172" s="54">
        <f t="shared" si="20"/>
        <v>2049.4499999999998</v>
      </c>
      <c r="L172" s="83">
        <v>1350</v>
      </c>
      <c r="M172" s="84">
        <f t="shared" si="21"/>
        <v>699.44999999999982</v>
      </c>
      <c r="N172" s="86">
        <f t="shared" si="22"/>
        <v>0.34128668667203388</v>
      </c>
      <c r="O172" s="83">
        <v>2049</v>
      </c>
      <c r="P172" s="84">
        <f t="shared" si="23"/>
        <v>0.4499999999998181</v>
      </c>
      <c r="Q172" s="86">
        <f t="shared" si="24"/>
        <v>2.195711044425666E-4</v>
      </c>
      <c r="R172" s="84">
        <v>2049</v>
      </c>
      <c r="S172" s="84">
        <f t="shared" si="25"/>
        <v>0.4499999999998181</v>
      </c>
      <c r="T172" s="86">
        <f t="shared" si="26"/>
        <v>2.195711044425666E-4</v>
      </c>
    </row>
    <row r="173" spans="1:20" s="2" customFormat="1" ht="30" customHeight="1" x14ac:dyDescent="0.25">
      <c r="A173" s="3">
        <v>166</v>
      </c>
      <c r="B173" s="4">
        <v>50407000</v>
      </c>
      <c r="C173" s="5" t="s">
        <v>234</v>
      </c>
      <c r="D173" s="6" t="s">
        <v>33</v>
      </c>
      <c r="E173" s="7">
        <v>7000</v>
      </c>
      <c r="F173" s="8">
        <v>0</v>
      </c>
      <c r="G173" s="30">
        <v>7000</v>
      </c>
      <c r="H173" s="53">
        <v>5.0999999999999997E-2</v>
      </c>
      <c r="I173" s="54">
        <f t="shared" si="18"/>
        <v>7357</v>
      </c>
      <c r="J173" s="54">
        <f t="shared" si="19"/>
        <v>0</v>
      </c>
      <c r="K173" s="54">
        <f t="shared" si="20"/>
        <v>7357</v>
      </c>
      <c r="L173" s="83">
        <v>4500</v>
      </c>
      <c r="M173" s="84">
        <f t="shared" si="21"/>
        <v>2857</v>
      </c>
      <c r="N173" s="86">
        <f t="shared" si="22"/>
        <v>0.38833763762403156</v>
      </c>
      <c r="O173" s="83">
        <v>5850</v>
      </c>
      <c r="P173" s="84">
        <f t="shared" si="23"/>
        <v>1507</v>
      </c>
      <c r="Q173" s="86">
        <f t="shared" si="24"/>
        <v>0.204838928911241</v>
      </c>
      <c r="R173" s="84">
        <v>7357</v>
      </c>
      <c r="S173" s="84">
        <f t="shared" si="25"/>
        <v>0</v>
      </c>
      <c r="T173" s="86">
        <f t="shared" si="26"/>
        <v>0</v>
      </c>
    </row>
    <row r="174" spans="1:20" s="2" customFormat="1" ht="30" customHeight="1" x14ac:dyDescent="0.25">
      <c r="A174" s="3">
        <v>167</v>
      </c>
      <c r="B174" s="4">
        <v>50407000</v>
      </c>
      <c r="C174" s="5" t="s">
        <v>235</v>
      </c>
      <c r="D174" s="6" t="s">
        <v>27</v>
      </c>
      <c r="E174" s="7">
        <v>3950</v>
      </c>
      <c r="F174" s="8">
        <v>0</v>
      </c>
      <c r="G174" s="30">
        <v>3950</v>
      </c>
      <c r="H174" s="53">
        <v>5.0999999999999997E-2</v>
      </c>
      <c r="I174" s="54">
        <f t="shared" si="18"/>
        <v>4151.45</v>
      </c>
      <c r="J174" s="54">
        <f t="shared" si="19"/>
        <v>0</v>
      </c>
      <c r="K174" s="54">
        <f t="shared" si="20"/>
        <v>4151.45</v>
      </c>
      <c r="L174" s="83">
        <v>2520</v>
      </c>
      <c r="M174" s="84">
        <f t="shared" si="21"/>
        <v>1631.4499999999998</v>
      </c>
      <c r="N174" s="86">
        <f t="shared" si="22"/>
        <v>0.39298317455346926</v>
      </c>
      <c r="O174" s="83">
        <v>3300</v>
      </c>
      <c r="P174" s="84">
        <f t="shared" si="23"/>
        <v>851.44999999999982</v>
      </c>
      <c r="Q174" s="86">
        <f t="shared" si="24"/>
        <v>0.20509701429620972</v>
      </c>
      <c r="R174" s="84">
        <v>4151</v>
      </c>
      <c r="S174" s="84">
        <f t="shared" si="25"/>
        <v>0.4499999999998181</v>
      </c>
      <c r="T174" s="86">
        <f t="shared" si="26"/>
        <v>1.0839586168683668E-4</v>
      </c>
    </row>
    <row r="175" spans="1:20" s="2" customFormat="1" ht="30" customHeight="1" x14ac:dyDescent="0.25">
      <c r="A175" s="3">
        <v>168</v>
      </c>
      <c r="B175" s="4">
        <v>50402100</v>
      </c>
      <c r="C175" s="5" t="s">
        <v>236</v>
      </c>
      <c r="D175" s="6" t="s">
        <v>33</v>
      </c>
      <c r="E175" s="7">
        <v>3250</v>
      </c>
      <c r="F175" s="8">
        <v>0</v>
      </c>
      <c r="G175" s="30">
        <v>3250</v>
      </c>
      <c r="H175" s="53">
        <v>5.0999999999999997E-2</v>
      </c>
      <c r="I175" s="54">
        <f t="shared" si="18"/>
        <v>3415.75</v>
      </c>
      <c r="J175" s="54">
        <f t="shared" si="19"/>
        <v>0</v>
      </c>
      <c r="K175" s="54">
        <f t="shared" si="20"/>
        <v>3415.75</v>
      </c>
      <c r="L175" s="83">
        <v>1890</v>
      </c>
      <c r="M175" s="84">
        <f t="shared" si="21"/>
        <v>1525.75</v>
      </c>
      <c r="N175" s="86">
        <f t="shared" si="22"/>
        <v>0.44668081680450855</v>
      </c>
      <c r="O175" s="83">
        <v>2700</v>
      </c>
      <c r="P175" s="84">
        <f t="shared" si="23"/>
        <v>715.75</v>
      </c>
      <c r="Q175" s="86">
        <f t="shared" si="24"/>
        <v>0.20954402400644076</v>
      </c>
      <c r="R175" s="84">
        <v>3415</v>
      </c>
      <c r="S175" s="84">
        <f t="shared" si="25"/>
        <v>0.75</v>
      </c>
      <c r="T175" s="86">
        <f t="shared" si="26"/>
        <v>2.1957110444265535E-4</v>
      </c>
    </row>
    <row r="176" spans="1:20" s="2" customFormat="1" ht="30" customHeight="1" x14ac:dyDescent="0.25">
      <c r="A176" s="3">
        <v>169</v>
      </c>
      <c r="B176" s="4">
        <v>50402100</v>
      </c>
      <c r="C176" s="5" t="s">
        <v>237</v>
      </c>
      <c r="D176" s="6" t="s">
        <v>33</v>
      </c>
      <c r="E176" s="7">
        <v>2950</v>
      </c>
      <c r="F176" s="8">
        <v>0</v>
      </c>
      <c r="G176" s="30">
        <v>2950</v>
      </c>
      <c r="H176" s="53">
        <v>5.0999999999999997E-2</v>
      </c>
      <c r="I176" s="54">
        <f t="shared" si="18"/>
        <v>3100.45</v>
      </c>
      <c r="J176" s="54">
        <f t="shared" si="19"/>
        <v>0</v>
      </c>
      <c r="K176" s="54">
        <f t="shared" si="20"/>
        <v>3100.45</v>
      </c>
      <c r="L176" s="83">
        <v>2070</v>
      </c>
      <c r="M176" s="84">
        <f t="shared" si="21"/>
        <v>1030.4499999999998</v>
      </c>
      <c r="N176" s="86">
        <f t="shared" si="22"/>
        <v>0.33235498072860387</v>
      </c>
      <c r="O176" s="83">
        <v>2450</v>
      </c>
      <c r="P176" s="84">
        <f t="shared" si="23"/>
        <v>650.44999999999982</v>
      </c>
      <c r="Q176" s="86">
        <f t="shared" si="24"/>
        <v>0.20979212694931376</v>
      </c>
      <c r="R176" s="84">
        <v>3100</v>
      </c>
      <c r="S176" s="84">
        <f t="shared" si="25"/>
        <v>0.4499999999998181</v>
      </c>
      <c r="T176" s="86">
        <f t="shared" si="26"/>
        <v>1.4514022158067962E-4</v>
      </c>
    </row>
    <row r="177" spans="1:20" s="2" customFormat="1" ht="30" customHeight="1" x14ac:dyDescent="0.25">
      <c r="A177" s="3">
        <v>170</v>
      </c>
      <c r="B177" s="4">
        <v>50171500</v>
      </c>
      <c r="C177" s="5" t="s">
        <v>238</v>
      </c>
      <c r="D177" s="6" t="s">
        <v>165</v>
      </c>
      <c r="E177" s="7">
        <v>2800</v>
      </c>
      <c r="F177" s="8">
        <v>0</v>
      </c>
      <c r="G177" s="30">
        <v>2800</v>
      </c>
      <c r="H177" s="53">
        <v>5.0999999999999997E-2</v>
      </c>
      <c r="I177" s="54">
        <f t="shared" si="18"/>
        <v>2942.8</v>
      </c>
      <c r="J177" s="54">
        <f t="shared" si="19"/>
        <v>0</v>
      </c>
      <c r="K177" s="54">
        <f t="shared" si="20"/>
        <v>2942.8</v>
      </c>
      <c r="L177" s="83">
        <v>1800</v>
      </c>
      <c r="M177" s="84">
        <f t="shared" si="21"/>
        <v>1142.8000000000002</v>
      </c>
      <c r="N177" s="86">
        <f t="shared" si="22"/>
        <v>0.38833763762403156</v>
      </c>
      <c r="O177" s="83">
        <v>2350</v>
      </c>
      <c r="P177" s="84">
        <f t="shared" si="23"/>
        <v>592.80000000000018</v>
      </c>
      <c r="Q177" s="86">
        <f t="shared" si="24"/>
        <v>0.20144080467581899</v>
      </c>
      <c r="R177" s="84">
        <v>2942</v>
      </c>
      <c r="S177" s="84">
        <f t="shared" si="25"/>
        <v>0.8000000000001819</v>
      </c>
      <c r="T177" s="86">
        <f t="shared" si="26"/>
        <v>2.7184993883382557E-4</v>
      </c>
    </row>
    <row r="178" spans="1:20" s="2" customFormat="1" ht="30" customHeight="1" x14ac:dyDescent="0.25">
      <c r="A178" s="3">
        <v>171</v>
      </c>
      <c r="B178" s="4">
        <v>50171500</v>
      </c>
      <c r="C178" s="5" t="s">
        <v>239</v>
      </c>
      <c r="D178" s="6" t="s">
        <v>40</v>
      </c>
      <c r="E178" s="7">
        <v>7700</v>
      </c>
      <c r="F178" s="8">
        <v>0</v>
      </c>
      <c r="G178" s="30">
        <v>7700</v>
      </c>
      <c r="H178" s="53">
        <v>5.0999999999999997E-2</v>
      </c>
      <c r="I178" s="54">
        <f t="shared" si="18"/>
        <v>8092.7</v>
      </c>
      <c r="J178" s="54">
        <f t="shared" si="19"/>
        <v>0</v>
      </c>
      <c r="K178" s="54">
        <f t="shared" si="20"/>
        <v>8092.7</v>
      </c>
      <c r="L178" s="83">
        <v>5400</v>
      </c>
      <c r="M178" s="84">
        <f t="shared" si="21"/>
        <v>2692.7</v>
      </c>
      <c r="N178" s="86">
        <f t="shared" si="22"/>
        <v>0.33273196831712532</v>
      </c>
      <c r="O178" s="83">
        <v>6450</v>
      </c>
      <c r="P178" s="84">
        <f t="shared" si="23"/>
        <v>1642.6999999999998</v>
      </c>
      <c r="Q178" s="86">
        <f t="shared" si="24"/>
        <v>0.20298540660101078</v>
      </c>
      <c r="R178" s="84">
        <v>8092</v>
      </c>
      <c r="S178" s="84">
        <f t="shared" si="25"/>
        <v>0.6999999999998181</v>
      </c>
      <c r="T178" s="86">
        <f t="shared" si="26"/>
        <v>8.6497707810720539E-5</v>
      </c>
    </row>
    <row r="179" spans="1:20" s="2" customFormat="1" ht="30" customHeight="1" x14ac:dyDescent="0.25">
      <c r="A179" s="3">
        <v>172</v>
      </c>
      <c r="B179" s="4">
        <v>50112000</v>
      </c>
      <c r="C179" s="5" t="s">
        <v>240</v>
      </c>
      <c r="D179" s="6" t="s">
        <v>152</v>
      </c>
      <c r="E179" s="7">
        <v>16849</v>
      </c>
      <c r="F179" s="8">
        <v>3201</v>
      </c>
      <c r="G179" s="30">
        <v>20050</v>
      </c>
      <c r="H179" s="53">
        <v>5.0999999999999997E-2</v>
      </c>
      <c r="I179" s="54">
        <f t="shared" si="18"/>
        <v>17708.298999999999</v>
      </c>
      <c r="J179" s="54">
        <f t="shared" si="19"/>
        <v>3364.2510000000002</v>
      </c>
      <c r="K179" s="54">
        <f t="shared" si="20"/>
        <v>21072.55</v>
      </c>
      <c r="L179" s="83">
        <v>14994</v>
      </c>
      <c r="M179" s="84">
        <f t="shared" si="21"/>
        <v>6078.5499999999993</v>
      </c>
      <c r="N179" s="86">
        <f t="shared" si="22"/>
        <v>0.28845820747844941</v>
      </c>
      <c r="O179" s="83">
        <v>16800</v>
      </c>
      <c r="P179" s="84">
        <f t="shared" si="23"/>
        <v>4272.5499999999993</v>
      </c>
      <c r="Q179" s="86">
        <f t="shared" si="24"/>
        <v>0.20275429409350076</v>
      </c>
      <c r="R179" s="84">
        <v>21071</v>
      </c>
      <c r="S179" s="84">
        <f t="shared" si="25"/>
        <v>1.5499999999992724</v>
      </c>
      <c r="T179" s="86">
        <f t="shared" si="26"/>
        <v>7.355540739014844E-5</v>
      </c>
    </row>
    <row r="180" spans="1:20" s="2" customFormat="1" ht="30" customHeight="1" x14ac:dyDescent="0.25">
      <c r="A180" s="3">
        <v>173</v>
      </c>
      <c r="B180" s="4">
        <v>50112000</v>
      </c>
      <c r="C180" s="5" t="s">
        <v>241</v>
      </c>
      <c r="D180" s="6" t="s">
        <v>27</v>
      </c>
      <c r="E180" s="7">
        <v>23270</v>
      </c>
      <c r="F180" s="8">
        <v>4421</v>
      </c>
      <c r="G180" s="30">
        <v>27691</v>
      </c>
      <c r="H180" s="53">
        <v>5.0999999999999997E-2</v>
      </c>
      <c r="I180" s="54">
        <f t="shared" si="18"/>
        <v>24456.77</v>
      </c>
      <c r="J180" s="54">
        <f t="shared" si="19"/>
        <v>4646.4709999999995</v>
      </c>
      <c r="K180" s="54">
        <f t="shared" si="20"/>
        <v>29103.241000000002</v>
      </c>
      <c r="L180" s="83">
        <v>22491</v>
      </c>
      <c r="M180" s="84">
        <f t="shared" si="21"/>
        <v>6612.2410000000018</v>
      </c>
      <c r="N180" s="86">
        <f t="shared" si="22"/>
        <v>0.22719947238865945</v>
      </c>
      <c r="O180" s="83">
        <v>23250</v>
      </c>
      <c r="P180" s="84">
        <f t="shared" si="23"/>
        <v>5853.2410000000018</v>
      </c>
      <c r="Q180" s="86">
        <f t="shared" si="24"/>
        <v>0.20111990276271985</v>
      </c>
      <c r="R180" s="84">
        <v>29101</v>
      </c>
      <c r="S180" s="84">
        <f t="shared" si="25"/>
        <v>2.2410000000018044</v>
      </c>
      <c r="T180" s="86">
        <f t="shared" si="26"/>
        <v>7.7001733243448872E-5</v>
      </c>
    </row>
    <row r="181" spans="1:20" s="2" customFormat="1" ht="30" customHeight="1" x14ac:dyDescent="0.25">
      <c r="A181" s="3">
        <v>174</v>
      </c>
      <c r="B181" s="4">
        <v>50112000</v>
      </c>
      <c r="C181" s="5" t="s">
        <v>242</v>
      </c>
      <c r="D181" s="6" t="s">
        <v>33</v>
      </c>
      <c r="E181" s="7">
        <v>9750</v>
      </c>
      <c r="F181" s="8">
        <v>0</v>
      </c>
      <c r="G181" s="30">
        <v>9750</v>
      </c>
      <c r="H181" s="53">
        <v>5.0999999999999997E-2</v>
      </c>
      <c r="I181" s="54">
        <f t="shared" si="18"/>
        <v>10247.25</v>
      </c>
      <c r="J181" s="54">
        <f t="shared" si="19"/>
        <v>0</v>
      </c>
      <c r="K181" s="54">
        <f t="shared" si="20"/>
        <v>10247.25</v>
      </c>
      <c r="L181" s="83">
        <v>7200</v>
      </c>
      <c r="M181" s="84">
        <f t="shared" si="21"/>
        <v>3047.25</v>
      </c>
      <c r="N181" s="86">
        <f t="shared" si="22"/>
        <v>0.2973724657835029</v>
      </c>
      <c r="O181" s="83">
        <v>8150</v>
      </c>
      <c r="P181" s="84">
        <f t="shared" si="23"/>
        <v>2097.25</v>
      </c>
      <c r="Q181" s="86">
        <f t="shared" si="24"/>
        <v>0.20466466612993731</v>
      </c>
      <c r="R181" s="84">
        <v>10247</v>
      </c>
      <c r="S181" s="84">
        <f t="shared" si="25"/>
        <v>0.25</v>
      </c>
      <c r="T181" s="86">
        <f t="shared" si="26"/>
        <v>2.439678938251726E-5</v>
      </c>
    </row>
    <row r="182" spans="1:20" s="2" customFormat="1" ht="30" customHeight="1" x14ac:dyDescent="0.25">
      <c r="A182" s="3">
        <v>175</v>
      </c>
      <c r="B182" s="4">
        <v>50406501</v>
      </c>
      <c r="C182" s="5" t="s">
        <v>243</v>
      </c>
      <c r="D182" s="6" t="s">
        <v>23</v>
      </c>
      <c r="E182" s="7">
        <v>4000</v>
      </c>
      <c r="F182" s="8">
        <v>0</v>
      </c>
      <c r="G182" s="30">
        <v>4000</v>
      </c>
      <c r="H182" s="53">
        <v>5.0999999999999997E-2</v>
      </c>
      <c r="I182" s="54">
        <f t="shared" si="18"/>
        <v>4204</v>
      </c>
      <c r="J182" s="54">
        <f t="shared" si="19"/>
        <v>0</v>
      </c>
      <c r="K182" s="54">
        <f t="shared" si="20"/>
        <v>4204</v>
      </c>
      <c r="L182" s="83">
        <v>3150</v>
      </c>
      <c r="M182" s="84">
        <f t="shared" si="21"/>
        <v>1054</v>
      </c>
      <c r="N182" s="86">
        <f t="shared" si="22"/>
        <v>0.25071360608943866</v>
      </c>
      <c r="O182" s="83">
        <v>3300</v>
      </c>
      <c r="P182" s="84">
        <f t="shared" si="23"/>
        <v>904</v>
      </c>
      <c r="Q182" s="86">
        <f t="shared" si="24"/>
        <v>0.21503330161750714</v>
      </c>
      <c r="R182" s="84">
        <v>4204</v>
      </c>
      <c r="S182" s="84">
        <f t="shared" si="25"/>
        <v>0</v>
      </c>
      <c r="T182" s="86">
        <f t="shared" si="26"/>
        <v>0</v>
      </c>
    </row>
    <row r="183" spans="1:20" s="2" customFormat="1" ht="30" customHeight="1" x14ac:dyDescent="0.25">
      <c r="A183" s="3">
        <v>176</v>
      </c>
      <c r="B183" s="4">
        <v>50406501</v>
      </c>
      <c r="C183" s="5" t="s">
        <v>244</v>
      </c>
      <c r="D183" s="6" t="s">
        <v>40</v>
      </c>
      <c r="E183" s="7">
        <v>6000</v>
      </c>
      <c r="F183" s="8">
        <v>0</v>
      </c>
      <c r="G183" s="30">
        <v>6000</v>
      </c>
      <c r="H183" s="53">
        <v>5.0999999999999997E-2</v>
      </c>
      <c r="I183" s="54">
        <f t="shared" si="18"/>
        <v>6306</v>
      </c>
      <c r="J183" s="54">
        <f t="shared" si="19"/>
        <v>0</v>
      </c>
      <c r="K183" s="54">
        <f t="shared" si="20"/>
        <v>6306</v>
      </c>
      <c r="L183" s="83">
        <v>4500</v>
      </c>
      <c r="M183" s="84">
        <f t="shared" si="21"/>
        <v>1806</v>
      </c>
      <c r="N183" s="86">
        <f t="shared" si="22"/>
        <v>0.28639391056137015</v>
      </c>
      <c r="O183" s="83">
        <v>5000</v>
      </c>
      <c r="P183" s="84">
        <f t="shared" si="23"/>
        <v>1306</v>
      </c>
      <c r="Q183" s="86">
        <f t="shared" si="24"/>
        <v>0.20710434506818903</v>
      </c>
      <c r="R183" s="84">
        <v>6306</v>
      </c>
      <c r="S183" s="84">
        <f t="shared" si="25"/>
        <v>0</v>
      </c>
      <c r="T183" s="86">
        <f t="shared" si="26"/>
        <v>0</v>
      </c>
    </row>
    <row r="184" spans="1:20" s="2" customFormat="1" ht="30" customHeight="1" x14ac:dyDescent="0.25">
      <c r="A184" s="3">
        <v>177</v>
      </c>
      <c r="B184" s="4">
        <v>50406500</v>
      </c>
      <c r="C184" s="5" t="s">
        <v>245</v>
      </c>
      <c r="D184" s="6" t="s">
        <v>40</v>
      </c>
      <c r="E184" s="7">
        <v>4000</v>
      </c>
      <c r="F184" s="8">
        <v>0</v>
      </c>
      <c r="G184" s="30">
        <v>4000</v>
      </c>
      <c r="H184" s="53">
        <v>5.0999999999999997E-2</v>
      </c>
      <c r="I184" s="54">
        <f t="shared" si="18"/>
        <v>4204</v>
      </c>
      <c r="J184" s="54">
        <f t="shared" si="19"/>
        <v>0</v>
      </c>
      <c r="K184" s="54">
        <f t="shared" si="20"/>
        <v>4204</v>
      </c>
      <c r="L184" s="83">
        <v>2880</v>
      </c>
      <c r="M184" s="84">
        <f t="shared" si="21"/>
        <v>1324</v>
      </c>
      <c r="N184" s="86">
        <f t="shared" si="22"/>
        <v>0.31493815413891529</v>
      </c>
      <c r="O184" s="83">
        <v>3300</v>
      </c>
      <c r="P184" s="84">
        <f t="shared" si="23"/>
        <v>904</v>
      </c>
      <c r="Q184" s="86">
        <f t="shared" si="24"/>
        <v>0.21503330161750714</v>
      </c>
      <c r="R184" s="84">
        <v>4204</v>
      </c>
      <c r="S184" s="84">
        <f t="shared" si="25"/>
        <v>0</v>
      </c>
      <c r="T184" s="86">
        <f t="shared" si="26"/>
        <v>0</v>
      </c>
    </row>
    <row r="185" spans="1:20" s="2" customFormat="1" ht="30" customHeight="1" x14ac:dyDescent="0.25">
      <c r="A185" s="3">
        <v>178</v>
      </c>
      <c r="B185" s="4">
        <v>50406501</v>
      </c>
      <c r="C185" s="5" t="s">
        <v>246</v>
      </c>
      <c r="D185" s="6" t="s">
        <v>33</v>
      </c>
      <c r="E185" s="7">
        <v>5000</v>
      </c>
      <c r="F185" s="8">
        <v>0</v>
      </c>
      <c r="G185" s="30">
        <v>5000</v>
      </c>
      <c r="H185" s="53">
        <v>5.0999999999999997E-2</v>
      </c>
      <c r="I185" s="54">
        <f t="shared" si="18"/>
        <v>5255</v>
      </c>
      <c r="J185" s="54">
        <f t="shared" si="19"/>
        <v>0</v>
      </c>
      <c r="K185" s="54">
        <f t="shared" si="20"/>
        <v>5255</v>
      </c>
      <c r="L185" s="83">
        <v>3600</v>
      </c>
      <c r="M185" s="84">
        <f t="shared" si="21"/>
        <v>1655</v>
      </c>
      <c r="N185" s="86">
        <f t="shared" si="22"/>
        <v>0.31493815413891529</v>
      </c>
      <c r="O185" s="83">
        <v>4204</v>
      </c>
      <c r="P185" s="84">
        <f t="shared" si="23"/>
        <v>1051</v>
      </c>
      <c r="Q185" s="86">
        <f t="shared" si="24"/>
        <v>0.2</v>
      </c>
      <c r="R185" s="84">
        <v>5255</v>
      </c>
      <c r="S185" s="84">
        <f t="shared" si="25"/>
        <v>0</v>
      </c>
      <c r="T185" s="86">
        <f t="shared" si="26"/>
        <v>0</v>
      </c>
    </row>
    <row r="186" spans="1:20" s="2" customFormat="1" ht="30" customHeight="1" x14ac:dyDescent="0.25">
      <c r="A186" s="3">
        <v>179</v>
      </c>
      <c r="B186" s="4">
        <v>50404125</v>
      </c>
      <c r="C186" s="5" t="s">
        <v>247</v>
      </c>
      <c r="D186" s="6" t="s">
        <v>165</v>
      </c>
      <c r="E186" s="7">
        <v>3050</v>
      </c>
      <c r="F186" s="8">
        <v>0</v>
      </c>
      <c r="G186" s="30">
        <v>3050</v>
      </c>
      <c r="H186" s="53">
        <v>5.0999999999999997E-2</v>
      </c>
      <c r="I186" s="54">
        <f t="shared" si="18"/>
        <v>3205.55</v>
      </c>
      <c r="J186" s="54">
        <f t="shared" si="19"/>
        <v>0</v>
      </c>
      <c r="K186" s="54">
        <f t="shared" si="20"/>
        <v>3205.55</v>
      </c>
      <c r="L186" s="83">
        <v>1800</v>
      </c>
      <c r="M186" s="84">
        <f t="shared" si="21"/>
        <v>1405.5500000000002</v>
      </c>
      <c r="N186" s="86">
        <f t="shared" si="22"/>
        <v>0.43847389683517651</v>
      </c>
      <c r="O186" s="83">
        <v>2550</v>
      </c>
      <c r="P186" s="84">
        <f t="shared" si="23"/>
        <v>655.55000000000018</v>
      </c>
      <c r="Q186" s="86">
        <f t="shared" si="24"/>
        <v>0.20450468718316675</v>
      </c>
      <c r="R186" s="84">
        <v>3205</v>
      </c>
      <c r="S186" s="84">
        <f t="shared" si="25"/>
        <v>0.5500000000001819</v>
      </c>
      <c r="T186" s="86">
        <f t="shared" si="26"/>
        <v>1.7157742041153058E-4</v>
      </c>
    </row>
    <row r="187" spans="1:20" s="2" customFormat="1" ht="30" customHeight="1" x14ac:dyDescent="0.25">
      <c r="A187" s="3">
        <v>180</v>
      </c>
      <c r="B187" s="4">
        <v>50307000</v>
      </c>
      <c r="C187" s="5" t="s">
        <v>248</v>
      </c>
      <c r="D187" s="6" t="s">
        <v>33</v>
      </c>
      <c r="E187" s="7">
        <v>10000</v>
      </c>
      <c r="F187" s="8">
        <v>0</v>
      </c>
      <c r="G187" s="30">
        <v>10000</v>
      </c>
      <c r="H187" s="53">
        <v>5.0999999999999997E-2</v>
      </c>
      <c r="I187" s="54">
        <f t="shared" si="18"/>
        <v>10510</v>
      </c>
      <c r="J187" s="54">
        <f t="shared" si="19"/>
        <v>0</v>
      </c>
      <c r="K187" s="54">
        <f t="shared" si="20"/>
        <v>10510</v>
      </c>
      <c r="L187" s="83">
        <v>7200</v>
      </c>
      <c r="M187" s="84">
        <f t="shared" si="21"/>
        <v>3310</v>
      </c>
      <c r="N187" s="86">
        <f t="shared" si="22"/>
        <v>0.31493815413891529</v>
      </c>
      <c r="O187" s="83">
        <v>8400</v>
      </c>
      <c r="P187" s="84">
        <f t="shared" si="23"/>
        <v>2110</v>
      </c>
      <c r="Q187" s="86">
        <f t="shared" si="24"/>
        <v>0.20076117982873454</v>
      </c>
      <c r="R187" s="84">
        <v>10510</v>
      </c>
      <c r="S187" s="84">
        <f t="shared" si="25"/>
        <v>0</v>
      </c>
      <c r="T187" s="86">
        <f t="shared" si="26"/>
        <v>0</v>
      </c>
    </row>
    <row r="188" spans="1:20" s="2" customFormat="1" ht="30" customHeight="1" x14ac:dyDescent="0.25">
      <c r="A188" s="3">
        <v>181</v>
      </c>
      <c r="B188" s="4">
        <v>50303400</v>
      </c>
      <c r="C188" s="5" t="s">
        <v>249</v>
      </c>
      <c r="D188" s="6" t="s">
        <v>33</v>
      </c>
      <c r="E188" s="7">
        <v>26100</v>
      </c>
      <c r="F188" s="8">
        <v>0</v>
      </c>
      <c r="G188" s="30">
        <v>26100</v>
      </c>
      <c r="H188" s="53">
        <v>5.0999999999999997E-2</v>
      </c>
      <c r="I188" s="54">
        <f t="shared" si="18"/>
        <v>27431.1</v>
      </c>
      <c r="J188" s="54">
        <f t="shared" si="19"/>
        <v>0</v>
      </c>
      <c r="K188" s="54">
        <f t="shared" si="20"/>
        <v>27431.1</v>
      </c>
      <c r="L188" s="83">
        <v>18900</v>
      </c>
      <c r="M188" s="84">
        <f t="shared" si="21"/>
        <v>8531.0999999999985</v>
      </c>
      <c r="N188" s="86">
        <f t="shared" si="22"/>
        <v>0.31100101709373662</v>
      </c>
      <c r="O188" s="83">
        <v>21900</v>
      </c>
      <c r="P188" s="84">
        <f t="shared" si="23"/>
        <v>5531.0999999999985</v>
      </c>
      <c r="Q188" s="86">
        <f t="shared" si="24"/>
        <v>0.20163609917210754</v>
      </c>
      <c r="R188" s="84">
        <v>27431</v>
      </c>
      <c r="S188" s="84">
        <f t="shared" si="25"/>
        <v>9.9999999998544808E-2</v>
      </c>
      <c r="T188" s="86">
        <f t="shared" si="26"/>
        <v>3.6454972640012544E-6</v>
      </c>
    </row>
    <row r="189" spans="1:20" s="2" customFormat="1" ht="30" customHeight="1" x14ac:dyDescent="0.25">
      <c r="A189" s="3">
        <v>182</v>
      </c>
      <c r="B189" s="4">
        <v>50407070</v>
      </c>
      <c r="C189" s="5" t="s">
        <v>250</v>
      </c>
      <c r="D189" s="6" t="s">
        <v>33</v>
      </c>
      <c r="E189" s="7">
        <v>2900</v>
      </c>
      <c r="F189" s="8">
        <v>0</v>
      </c>
      <c r="G189" s="30">
        <v>2900</v>
      </c>
      <c r="H189" s="53">
        <v>5.0999999999999997E-2</v>
      </c>
      <c r="I189" s="54">
        <f t="shared" si="18"/>
        <v>3047.9</v>
      </c>
      <c r="J189" s="54">
        <f t="shared" si="19"/>
        <v>0</v>
      </c>
      <c r="K189" s="54">
        <f t="shared" si="20"/>
        <v>3047.9</v>
      </c>
      <c r="L189" s="87">
        <v>18900</v>
      </c>
      <c r="M189" s="88">
        <f t="shared" si="21"/>
        <v>-15852.1</v>
      </c>
      <c r="N189" s="89">
        <f t="shared" si="22"/>
        <v>-5.2009908461563699</v>
      </c>
      <c r="O189" s="83">
        <v>2400</v>
      </c>
      <c r="P189" s="84">
        <f t="shared" si="23"/>
        <v>647.90000000000009</v>
      </c>
      <c r="Q189" s="86">
        <f t="shared" si="24"/>
        <v>0.2125725909642705</v>
      </c>
      <c r="R189" s="84">
        <v>3047</v>
      </c>
      <c r="S189" s="84">
        <f t="shared" si="25"/>
        <v>0.90000000000009095</v>
      </c>
      <c r="T189" s="86">
        <f t="shared" si="26"/>
        <v>2.9528527838842841E-4</v>
      </c>
    </row>
    <row r="190" spans="1:20" s="2" customFormat="1" ht="30" customHeight="1" x14ac:dyDescent="0.25">
      <c r="A190" s="3">
        <v>183</v>
      </c>
      <c r="B190" s="4">
        <v>50402500</v>
      </c>
      <c r="C190" s="5" t="s">
        <v>251</v>
      </c>
      <c r="D190" s="6" t="s">
        <v>33</v>
      </c>
      <c r="E190" s="7">
        <v>4800</v>
      </c>
      <c r="F190" s="8">
        <v>0</v>
      </c>
      <c r="G190" s="30">
        <v>4800</v>
      </c>
      <c r="H190" s="53">
        <v>5.0999999999999997E-2</v>
      </c>
      <c r="I190" s="54">
        <f t="shared" si="18"/>
        <v>5044.8</v>
      </c>
      <c r="J190" s="54">
        <f t="shared" si="19"/>
        <v>0</v>
      </c>
      <c r="K190" s="54">
        <f t="shared" si="20"/>
        <v>5044.8</v>
      </c>
      <c r="L190" s="83">
        <v>3600</v>
      </c>
      <c r="M190" s="84">
        <f t="shared" si="21"/>
        <v>1444.8000000000002</v>
      </c>
      <c r="N190" s="86">
        <f t="shared" si="22"/>
        <v>0.28639391056137015</v>
      </c>
      <c r="O190" s="83">
        <v>4000</v>
      </c>
      <c r="P190" s="84">
        <f t="shared" si="23"/>
        <v>1044.8000000000002</v>
      </c>
      <c r="Q190" s="86">
        <f t="shared" si="24"/>
        <v>0.20710434506818906</v>
      </c>
      <c r="R190" s="84">
        <v>5044</v>
      </c>
      <c r="S190" s="84">
        <f t="shared" si="25"/>
        <v>0.8000000000001819</v>
      </c>
      <c r="T190" s="86">
        <f t="shared" si="26"/>
        <v>1.5857913098639824E-4</v>
      </c>
    </row>
    <row r="191" spans="1:20" s="2" customFormat="1" ht="30" customHeight="1" x14ac:dyDescent="0.25">
      <c r="A191" s="3">
        <v>184</v>
      </c>
      <c r="B191" s="4">
        <v>50400000</v>
      </c>
      <c r="C191" s="5" t="s">
        <v>252</v>
      </c>
      <c r="D191" s="6" t="s">
        <v>33</v>
      </c>
      <c r="E191" s="7">
        <v>6150</v>
      </c>
      <c r="F191" s="8">
        <v>0</v>
      </c>
      <c r="G191" s="30">
        <v>6150</v>
      </c>
      <c r="H191" s="53">
        <v>5.0999999999999997E-2</v>
      </c>
      <c r="I191" s="54">
        <f t="shared" si="18"/>
        <v>6463.65</v>
      </c>
      <c r="J191" s="54">
        <f t="shared" si="19"/>
        <v>0</v>
      </c>
      <c r="K191" s="54">
        <f t="shared" si="20"/>
        <v>6463.65</v>
      </c>
      <c r="L191" s="83">
        <v>3960</v>
      </c>
      <c r="M191" s="84">
        <f t="shared" si="21"/>
        <v>2503.6499999999996</v>
      </c>
      <c r="N191" s="86">
        <f t="shared" si="22"/>
        <v>0.38734306467707869</v>
      </c>
      <c r="O191" s="83">
        <v>5100</v>
      </c>
      <c r="P191" s="84">
        <f t="shared" si="23"/>
        <v>1363.6499999999996</v>
      </c>
      <c r="Q191" s="86">
        <f t="shared" si="24"/>
        <v>0.21097212875078319</v>
      </c>
      <c r="R191" s="84">
        <v>6463</v>
      </c>
      <c r="S191" s="84">
        <f t="shared" si="25"/>
        <v>0.6499999999996362</v>
      </c>
      <c r="T191" s="86">
        <f t="shared" si="26"/>
        <v>1.0056237574739292E-4</v>
      </c>
    </row>
    <row r="192" spans="1:20" s="2" customFormat="1" ht="30" customHeight="1" x14ac:dyDescent="0.25">
      <c r="A192" s="3">
        <v>185</v>
      </c>
      <c r="B192" s="4">
        <v>50400000</v>
      </c>
      <c r="C192" s="5" t="s">
        <v>253</v>
      </c>
      <c r="D192" s="6" t="s">
        <v>33</v>
      </c>
      <c r="E192" s="7">
        <v>6150</v>
      </c>
      <c r="F192" s="8">
        <v>0</v>
      </c>
      <c r="G192" s="30">
        <v>6150</v>
      </c>
      <c r="H192" s="53">
        <v>5.0999999999999997E-2</v>
      </c>
      <c r="I192" s="54">
        <f t="shared" si="18"/>
        <v>6463.65</v>
      </c>
      <c r="J192" s="54">
        <f t="shared" si="19"/>
        <v>0</v>
      </c>
      <c r="K192" s="54">
        <f t="shared" si="20"/>
        <v>6463.65</v>
      </c>
      <c r="L192" s="83">
        <v>3960</v>
      </c>
      <c r="M192" s="84">
        <f t="shared" si="21"/>
        <v>2503.6499999999996</v>
      </c>
      <c r="N192" s="86">
        <f t="shared" si="22"/>
        <v>0.38734306467707869</v>
      </c>
      <c r="O192" s="83">
        <v>5100</v>
      </c>
      <c r="P192" s="84">
        <f t="shared" si="23"/>
        <v>1363.6499999999996</v>
      </c>
      <c r="Q192" s="86">
        <f t="shared" si="24"/>
        <v>0.21097212875078319</v>
      </c>
      <c r="R192" s="84">
        <v>6463</v>
      </c>
      <c r="S192" s="84">
        <f t="shared" si="25"/>
        <v>0.6499999999996362</v>
      </c>
      <c r="T192" s="86">
        <f t="shared" si="26"/>
        <v>1.0056237574739292E-4</v>
      </c>
    </row>
    <row r="193" spans="1:20" s="2" customFormat="1" ht="30" customHeight="1" x14ac:dyDescent="0.25">
      <c r="A193" s="3">
        <v>186</v>
      </c>
      <c r="B193" s="4">
        <v>50405909</v>
      </c>
      <c r="C193" s="5" t="s">
        <v>254</v>
      </c>
      <c r="D193" s="6" t="s">
        <v>255</v>
      </c>
      <c r="E193" s="7">
        <v>15592</v>
      </c>
      <c r="F193" s="8">
        <v>2962</v>
      </c>
      <c r="G193" s="30">
        <v>18554</v>
      </c>
      <c r="H193" s="53">
        <v>5.0999999999999997E-2</v>
      </c>
      <c r="I193" s="54">
        <f t="shared" si="18"/>
        <v>16387.191999999999</v>
      </c>
      <c r="J193" s="54">
        <f t="shared" si="19"/>
        <v>3113.0619999999999</v>
      </c>
      <c r="K193" s="54">
        <f t="shared" si="20"/>
        <v>19500.254000000001</v>
      </c>
      <c r="L193" s="83">
        <v>13923</v>
      </c>
      <c r="M193" s="84">
        <f t="shared" si="21"/>
        <v>5577.2540000000008</v>
      </c>
      <c r="N193" s="86">
        <f t="shared" si="22"/>
        <v>0.28600930018655146</v>
      </c>
      <c r="O193" s="83">
        <v>15600</v>
      </c>
      <c r="P193" s="84">
        <f t="shared" si="23"/>
        <v>3900.2540000000008</v>
      </c>
      <c r="Q193" s="86">
        <f t="shared" si="24"/>
        <v>0.20001042037708847</v>
      </c>
      <c r="R193" s="84">
        <v>19499</v>
      </c>
      <c r="S193" s="84">
        <f t="shared" si="25"/>
        <v>1.2540000000008149</v>
      </c>
      <c r="T193" s="86">
        <f t="shared" si="26"/>
        <v>6.4306854669729673E-5</v>
      </c>
    </row>
    <row r="194" spans="1:20" s="2" customFormat="1" ht="30" customHeight="1" x14ac:dyDescent="0.25">
      <c r="A194" s="3">
        <v>187</v>
      </c>
      <c r="B194" s="4">
        <v>50151513</v>
      </c>
      <c r="C194" s="5" t="s">
        <v>256</v>
      </c>
      <c r="D194" s="6" t="s">
        <v>257</v>
      </c>
      <c r="E194" s="7">
        <v>33613</v>
      </c>
      <c r="F194" s="8">
        <v>6387</v>
      </c>
      <c r="G194" s="30">
        <v>40000</v>
      </c>
      <c r="H194" s="53">
        <v>5.0999999999999997E-2</v>
      </c>
      <c r="I194" s="54">
        <f t="shared" si="18"/>
        <v>35327.262999999999</v>
      </c>
      <c r="J194" s="54">
        <f t="shared" si="19"/>
        <v>6712.7370000000001</v>
      </c>
      <c r="K194" s="54">
        <f t="shared" si="20"/>
        <v>42040</v>
      </c>
      <c r="L194" s="83">
        <v>29988</v>
      </c>
      <c r="M194" s="84">
        <f t="shared" si="21"/>
        <v>12052</v>
      </c>
      <c r="N194" s="86">
        <f t="shared" si="22"/>
        <v>0.28667935299714559</v>
      </c>
      <c r="O194" s="83">
        <v>35700</v>
      </c>
      <c r="P194" s="84">
        <f t="shared" si="23"/>
        <v>6340</v>
      </c>
      <c r="Q194" s="86">
        <f t="shared" si="24"/>
        <v>0.15080875356803045</v>
      </c>
      <c r="R194" s="84">
        <v>39999</v>
      </c>
      <c r="S194" s="84">
        <f t="shared" si="25"/>
        <v>2041</v>
      </c>
      <c r="T194" s="86">
        <f t="shared" si="26"/>
        <v>4.8549000951474783E-2</v>
      </c>
    </row>
    <row r="195" spans="1:20" s="2" customFormat="1" ht="30" customHeight="1" x14ac:dyDescent="0.25">
      <c r="A195" s="3">
        <v>188</v>
      </c>
      <c r="B195" s="4">
        <v>50202801</v>
      </c>
      <c r="C195" s="5" t="s">
        <v>258</v>
      </c>
      <c r="D195" s="6" t="s">
        <v>259</v>
      </c>
      <c r="E195" s="7">
        <v>15546</v>
      </c>
      <c r="F195" s="8">
        <v>2954</v>
      </c>
      <c r="G195" s="30">
        <v>18500</v>
      </c>
      <c r="H195" s="53">
        <v>5.0999999999999997E-2</v>
      </c>
      <c r="I195" s="54">
        <f t="shared" si="18"/>
        <v>16338.846</v>
      </c>
      <c r="J195" s="54">
        <f t="shared" si="19"/>
        <v>3104.654</v>
      </c>
      <c r="K195" s="54">
        <f t="shared" si="20"/>
        <v>19443.5</v>
      </c>
      <c r="L195" s="83">
        <v>14994</v>
      </c>
      <c r="M195" s="84">
        <f t="shared" si="21"/>
        <v>4449.5</v>
      </c>
      <c r="N195" s="86">
        <f t="shared" si="22"/>
        <v>0.22884254378069793</v>
      </c>
      <c r="O195" s="83">
        <v>15500</v>
      </c>
      <c r="P195" s="84">
        <f t="shared" si="23"/>
        <v>3943.5</v>
      </c>
      <c r="Q195" s="86">
        <f t="shared" si="24"/>
        <v>0.20281842260909816</v>
      </c>
      <c r="R195" s="84">
        <v>19443</v>
      </c>
      <c r="S195" s="84">
        <f t="shared" si="25"/>
        <v>0.5</v>
      </c>
      <c r="T195" s="86">
        <f t="shared" si="26"/>
        <v>2.5715534754545221E-5</v>
      </c>
    </row>
    <row r="196" spans="1:20" s="2" customFormat="1" ht="30" customHeight="1" x14ac:dyDescent="0.25">
      <c r="A196" s="3">
        <v>189</v>
      </c>
      <c r="B196" s="4">
        <v>50171800</v>
      </c>
      <c r="C196" s="5" t="s">
        <v>260</v>
      </c>
      <c r="D196" s="6" t="s">
        <v>261</v>
      </c>
      <c r="E196" s="7">
        <v>4202</v>
      </c>
      <c r="F196" s="8">
        <v>798</v>
      </c>
      <c r="G196" s="30">
        <v>5000</v>
      </c>
      <c r="H196" s="53">
        <v>5.0999999999999997E-2</v>
      </c>
      <c r="I196" s="54">
        <f t="shared" si="18"/>
        <v>4416.3019999999997</v>
      </c>
      <c r="J196" s="54">
        <f t="shared" si="19"/>
        <v>838.69799999999998</v>
      </c>
      <c r="K196" s="54">
        <f t="shared" si="20"/>
        <v>5255</v>
      </c>
      <c r="L196" s="83">
        <v>3213</v>
      </c>
      <c r="M196" s="84">
        <f t="shared" si="21"/>
        <v>2042</v>
      </c>
      <c r="N196" s="86">
        <f t="shared" si="22"/>
        <v>0.38858230256898191</v>
      </c>
      <c r="O196" s="83">
        <v>4204</v>
      </c>
      <c r="P196" s="84">
        <f t="shared" si="23"/>
        <v>1051</v>
      </c>
      <c r="Q196" s="86">
        <f t="shared" si="24"/>
        <v>0.2</v>
      </c>
      <c r="R196" s="84">
        <v>5255</v>
      </c>
      <c r="S196" s="84">
        <f t="shared" si="25"/>
        <v>0</v>
      </c>
      <c r="T196" s="86">
        <f t="shared" si="26"/>
        <v>0</v>
      </c>
    </row>
    <row r="197" spans="1:20" s="2" customFormat="1" ht="30" customHeight="1" x14ac:dyDescent="0.25">
      <c r="A197" s="3">
        <v>190</v>
      </c>
      <c r="B197" s="4">
        <v>50221300</v>
      </c>
      <c r="C197" s="5" t="s">
        <v>262</v>
      </c>
      <c r="D197" s="6" t="s">
        <v>27</v>
      </c>
      <c r="E197" s="7">
        <v>18067</v>
      </c>
      <c r="F197" s="8">
        <v>3433</v>
      </c>
      <c r="G197" s="30">
        <v>21500</v>
      </c>
      <c r="H197" s="53">
        <v>5.0999999999999997E-2</v>
      </c>
      <c r="I197" s="54">
        <f t="shared" si="18"/>
        <v>18988.417000000001</v>
      </c>
      <c r="J197" s="54">
        <f t="shared" si="19"/>
        <v>3608.0830000000001</v>
      </c>
      <c r="K197" s="54">
        <f t="shared" si="20"/>
        <v>22596.5</v>
      </c>
      <c r="L197" s="83">
        <v>14994</v>
      </c>
      <c r="M197" s="84">
        <f t="shared" si="21"/>
        <v>7602.5</v>
      </c>
      <c r="N197" s="86">
        <f t="shared" si="22"/>
        <v>0.33644590976478655</v>
      </c>
      <c r="O197" s="83">
        <v>18000</v>
      </c>
      <c r="P197" s="84">
        <f t="shared" si="23"/>
        <v>4596.5</v>
      </c>
      <c r="Q197" s="86">
        <f t="shared" si="24"/>
        <v>0.20341645830106433</v>
      </c>
      <c r="R197" s="84">
        <v>20000</v>
      </c>
      <c r="S197" s="84">
        <f t="shared" si="25"/>
        <v>2596.5</v>
      </c>
      <c r="T197" s="86">
        <f t="shared" si="26"/>
        <v>0.11490717589007148</v>
      </c>
    </row>
    <row r="198" spans="1:20" s="2" customFormat="1" ht="30" customHeight="1" x14ac:dyDescent="0.25">
      <c r="A198" s="3">
        <v>191</v>
      </c>
      <c r="B198" s="4">
        <v>50307024</v>
      </c>
      <c r="C198" s="5" t="s">
        <v>263</v>
      </c>
      <c r="D198" s="6" t="s">
        <v>264</v>
      </c>
      <c r="E198" s="7">
        <v>16107</v>
      </c>
      <c r="F198" s="8">
        <v>3060</v>
      </c>
      <c r="G198" s="30">
        <v>19167</v>
      </c>
      <c r="H198" s="53">
        <v>5.0999999999999997E-2</v>
      </c>
      <c r="I198" s="54">
        <f t="shared" si="18"/>
        <v>16928.456999999999</v>
      </c>
      <c r="J198" s="54">
        <f t="shared" si="19"/>
        <v>3216.06</v>
      </c>
      <c r="K198" s="54">
        <f t="shared" si="20"/>
        <v>20144.517</v>
      </c>
      <c r="L198" s="83">
        <v>13923</v>
      </c>
      <c r="M198" s="84">
        <f t="shared" si="21"/>
        <v>6221.5169999999998</v>
      </c>
      <c r="N198" s="86">
        <f t="shared" si="22"/>
        <v>0.30884418822253223</v>
      </c>
      <c r="O198" s="83">
        <v>16100</v>
      </c>
      <c r="P198" s="84">
        <f t="shared" si="23"/>
        <v>4044.5169999999998</v>
      </c>
      <c r="Q198" s="86">
        <f t="shared" si="24"/>
        <v>0.20077507939257119</v>
      </c>
      <c r="R198" s="84">
        <v>20144</v>
      </c>
      <c r="S198" s="84">
        <f t="shared" si="25"/>
        <v>0.51699999999982538</v>
      </c>
      <c r="T198" s="86">
        <f t="shared" si="26"/>
        <v>2.5664551798378952E-5</v>
      </c>
    </row>
    <row r="199" spans="1:20" s="2" customFormat="1" ht="30" customHeight="1" x14ac:dyDescent="0.25">
      <c r="A199" s="3">
        <v>192</v>
      </c>
      <c r="B199" s="4">
        <v>50171800</v>
      </c>
      <c r="C199" s="5" t="s">
        <v>265</v>
      </c>
      <c r="D199" s="6" t="s">
        <v>80</v>
      </c>
      <c r="E199" s="7">
        <v>28571</v>
      </c>
      <c r="F199" s="8">
        <v>5429</v>
      </c>
      <c r="G199" s="30">
        <v>34000</v>
      </c>
      <c r="H199" s="53">
        <v>5.0999999999999997E-2</v>
      </c>
      <c r="I199" s="54">
        <f t="shared" si="18"/>
        <v>30028.120999999999</v>
      </c>
      <c r="J199" s="54">
        <f t="shared" si="19"/>
        <v>5705.8789999999999</v>
      </c>
      <c r="K199" s="54">
        <f t="shared" si="20"/>
        <v>35734</v>
      </c>
      <c r="L199" s="83">
        <v>28917</v>
      </c>
      <c r="M199" s="84">
        <f t="shared" si="21"/>
        <v>6817</v>
      </c>
      <c r="N199" s="86">
        <f t="shared" si="22"/>
        <v>0.19077069457659371</v>
      </c>
      <c r="O199" s="83">
        <v>30300</v>
      </c>
      <c r="P199" s="84">
        <f t="shared" si="23"/>
        <v>5434</v>
      </c>
      <c r="Q199" s="86">
        <f t="shared" si="24"/>
        <v>0.15206805843174567</v>
      </c>
      <c r="R199" s="84">
        <v>35733</v>
      </c>
      <c r="S199" s="84">
        <f t="shared" si="25"/>
        <v>1</v>
      </c>
      <c r="T199" s="86">
        <f t="shared" si="26"/>
        <v>2.7984552527005094E-5</v>
      </c>
    </row>
    <row r="200" spans="1:20" s="2" customFormat="1" ht="30" customHeight="1" x14ac:dyDescent="0.25">
      <c r="A200" s="3">
        <v>193</v>
      </c>
      <c r="B200" s="4">
        <v>50171707</v>
      </c>
      <c r="C200" s="5" t="s">
        <v>266</v>
      </c>
      <c r="D200" s="6" t="s">
        <v>80</v>
      </c>
      <c r="E200" s="7">
        <v>16008</v>
      </c>
      <c r="F200" s="8">
        <v>3042</v>
      </c>
      <c r="G200" s="30">
        <v>19050</v>
      </c>
      <c r="H200" s="53">
        <v>5.0999999999999997E-2</v>
      </c>
      <c r="I200" s="54">
        <f t="shared" si="18"/>
        <v>16824.407999999999</v>
      </c>
      <c r="J200" s="54">
        <f t="shared" si="19"/>
        <v>3197.1419999999998</v>
      </c>
      <c r="K200" s="54">
        <f t="shared" si="20"/>
        <v>20021.55</v>
      </c>
      <c r="L200" s="83">
        <v>14994</v>
      </c>
      <c r="M200" s="84">
        <f t="shared" si="21"/>
        <v>5027.5499999999993</v>
      </c>
      <c r="N200" s="86">
        <f t="shared" si="22"/>
        <v>0.25110693228046777</v>
      </c>
      <c r="O200" s="83">
        <v>16000</v>
      </c>
      <c r="P200" s="84">
        <f t="shared" si="23"/>
        <v>4021.5499999999993</v>
      </c>
      <c r="Q200" s="86">
        <f t="shared" si="24"/>
        <v>0.20086107219471017</v>
      </c>
      <c r="R200" s="84">
        <v>20021</v>
      </c>
      <c r="S200" s="84">
        <f t="shared" si="25"/>
        <v>0.5499999999992724</v>
      </c>
      <c r="T200" s="86">
        <f t="shared" si="26"/>
        <v>2.7470400643270499E-5</v>
      </c>
    </row>
    <row r="201" spans="1:20" s="2" customFormat="1" ht="30" customHeight="1" x14ac:dyDescent="0.25">
      <c r="A201" s="3">
        <v>194</v>
      </c>
      <c r="B201" s="4">
        <v>50171707</v>
      </c>
      <c r="C201" s="5" t="s">
        <v>267</v>
      </c>
      <c r="D201" s="6" t="s">
        <v>80</v>
      </c>
      <c r="E201" s="7">
        <v>20210</v>
      </c>
      <c r="F201" s="8">
        <v>3840</v>
      </c>
      <c r="G201" s="30">
        <v>24050</v>
      </c>
      <c r="H201" s="53">
        <v>5.0999999999999997E-2</v>
      </c>
      <c r="I201" s="54">
        <f t="shared" ref="I201:I264" si="27">+(E201*H201)+E201</f>
        <v>21240.71</v>
      </c>
      <c r="J201" s="54">
        <f t="shared" ref="J201:J264" si="28">+(F201*H201)+F201</f>
        <v>4035.84</v>
      </c>
      <c r="K201" s="54">
        <f t="shared" ref="K201:K264" si="29">+I201+J201</f>
        <v>25276.55</v>
      </c>
      <c r="L201" s="83">
        <v>19278</v>
      </c>
      <c r="M201" s="84">
        <f t="shared" ref="M201:M264" si="30">+K201-L201</f>
        <v>5998.5499999999993</v>
      </c>
      <c r="N201" s="86">
        <f t="shared" ref="N201:N264" si="31">+(M201*100%)/K201</f>
        <v>0.23731680154134957</v>
      </c>
      <c r="O201" s="83">
        <v>21900</v>
      </c>
      <c r="P201" s="84">
        <f t="shared" ref="P201:P264" si="32">K201-O201</f>
        <v>3376.5499999999993</v>
      </c>
      <c r="Q201" s="86">
        <f t="shared" ref="Q201:Q264" si="33">+(P201*100%)/K201</f>
        <v>0.13358429057763022</v>
      </c>
      <c r="R201" s="84">
        <v>25276</v>
      </c>
      <c r="S201" s="84">
        <f t="shared" ref="S201:S264" si="34">K201-R201</f>
        <v>0.5499999999992724</v>
      </c>
      <c r="T201" s="86">
        <f t="shared" ref="T201:T264" si="35">+(S201*100%)/K201</f>
        <v>2.1759298638432556E-5</v>
      </c>
    </row>
    <row r="202" spans="1:20" s="2" customFormat="1" ht="30" customHeight="1" x14ac:dyDescent="0.25">
      <c r="A202" s="3">
        <v>195</v>
      </c>
      <c r="B202" s="4">
        <v>50171707</v>
      </c>
      <c r="C202" s="5" t="s">
        <v>268</v>
      </c>
      <c r="D202" s="6" t="s">
        <v>80</v>
      </c>
      <c r="E202" s="7">
        <v>15462</v>
      </c>
      <c r="F202" s="8">
        <v>2938</v>
      </c>
      <c r="G202" s="30">
        <v>18400</v>
      </c>
      <c r="H202" s="53">
        <v>5.0999999999999997E-2</v>
      </c>
      <c r="I202" s="54">
        <f t="shared" si="27"/>
        <v>16250.562</v>
      </c>
      <c r="J202" s="54">
        <f t="shared" si="28"/>
        <v>3087.8380000000002</v>
      </c>
      <c r="K202" s="54">
        <f t="shared" si="29"/>
        <v>19338.400000000001</v>
      </c>
      <c r="L202" s="83">
        <v>14994</v>
      </c>
      <c r="M202" s="84">
        <f t="shared" si="30"/>
        <v>4344.4000000000015</v>
      </c>
      <c r="N202" s="86">
        <f t="shared" si="31"/>
        <v>0.22465147064907134</v>
      </c>
      <c r="O202" s="83">
        <v>15400</v>
      </c>
      <c r="P202" s="84">
        <f t="shared" si="32"/>
        <v>3938.4000000000015</v>
      </c>
      <c r="Q202" s="86">
        <f t="shared" si="33"/>
        <v>0.20365697265544208</v>
      </c>
      <c r="R202" s="84">
        <v>19338</v>
      </c>
      <c r="S202" s="84">
        <f t="shared" si="34"/>
        <v>0.40000000000145519</v>
      </c>
      <c r="T202" s="86">
        <f t="shared" si="35"/>
        <v>2.0684234476557274E-5</v>
      </c>
    </row>
    <row r="203" spans="1:20" s="2" customFormat="1" ht="30" customHeight="1" x14ac:dyDescent="0.25">
      <c r="A203" s="3">
        <v>196</v>
      </c>
      <c r="B203" s="4">
        <v>50221300</v>
      </c>
      <c r="C203" s="5" t="s">
        <v>269</v>
      </c>
      <c r="D203" s="6" t="s">
        <v>27</v>
      </c>
      <c r="E203" s="7">
        <v>21008</v>
      </c>
      <c r="F203" s="8">
        <v>3992</v>
      </c>
      <c r="G203" s="30">
        <v>25000</v>
      </c>
      <c r="H203" s="53">
        <v>5.0999999999999997E-2</v>
      </c>
      <c r="I203" s="54">
        <f t="shared" si="27"/>
        <v>22079.407999999999</v>
      </c>
      <c r="J203" s="54">
        <f t="shared" si="28"/>
        <v>4195.5919999999996</v>
      </c>
      <c r="K203" s="54">
        <f t="shared" si="29"/>
        <v>26275</v>
      </c>
      <c r="L203" s="83">
        <v>19278</v>
      </c>
      <c r="M203" s="84">
        <f t="shared" si="30"/>
        <v>6997</v>
      </c>
      <c r="N203" s="86">
        <f t="shared" si="31"/>
        <v>0.26629876308277833</v>
      </c>
      <c r="O203" s="83">
        <v>22300</v>
      </c>
      <c r="P203" s="84">
        <f t="shared" si="32"/>
        <v>3975</v>
      </c>
      <c r="Q203" s="86">
        <f t="shared" si="33"/>
        <v>0.15128449096098953</v>
      </c>
      <c r="R203" s="84">
        <v>26275</v>
      </c>
      <c r="S203" s="84">
        <f t="shared" si="34"/>
        <v>0</v>
      </c>
      <c r="T203" s="86">
        <f t="shared" si="35"/>
        <v>0</v>
      </c>
    </row>
    <row r="204" spans="1:20" s="2" customFormat="1" ht="30" customHeight="1" x14ac:dyDescent="0.25">
      <c r="A204" s="3">
        <v>197</v>
      </c>
      <c r="B204" s="4">
        <v>50221101</v>
      </c>
      <c r="C204" s="5" t="s">
        <v>270</v>
      </c>
      <c r="D204" s="6" t="s">
        <v>271</v>
      </c>
      <c r="E204" s="7">
        <v>30000</v>
      </c>
      <c r="F204" s="8">
        <v>0</v>
      </c>
      <c r="G204" s="30">
        <v>30000</v>
      </c>
      <c r="H204" s="53">
        <v>5.0999999999999997E-2</v>
      </c>
      <c r="I204" s="54">
        <f t="shared" si="27"/>
        <v>31530</v>
      </c>
      <c r="J204" s="54">
        <f t="shared" si="28"/>
        <v>0</v>
      </c>
      <c r="K204" s="54">
        <f t="shared" si="29"/>
        <v>31530</v>
      </c>
      <c r="L204" s="83">
        <v>23400</v>
      </c>
      <c r="M204" s="84">
        <f t="shared" si="30"/>
        <v>8130</v>
      </c>
      <c r="N204" s="86">
        <f t="shared" si="31"/>
        <v>0.25784966698382494</v>
      </c>
      <c r="O204" s="83">
        <v>2680</v>
      </c>
      <c r="P204" s="84">
        <f t="shared" si="32"/>
        <v>28850</v>
      </c>
      <c r="Q204" s="86">
        <f t="shared" si="33"/>
        <v>0.91500158579130986</v>
      </c>
      <c r="R204" s="84">
        <v>31530</v>
      </c>
      <c r="S204" s="84">
        <f t="shared" si="34"/>
        <v>0</v>
      </c>
      <c r="T204" s="86">
        <f t="shared" si="35"/>
        <v>0</v>
      </c>
    </row>
    <row r="205" spans="1:20" s="2" customFormat="1" ht="30" customHeight="1" x14ac:dyDescent="0.25">
      <c r="A205" s="3">
        <v>198</v>
      </c>
      <c r="B205" s="4">
        <v>50131702</v>
      </c>
      <c r="C205" s="5" t="s">
        <v>272</v>
      </c>
      <c r="D205" s="6" t="s">
        <v>100</v>
      </c>
      <c r="E205" s="7">
        <v>4762</v>
      </c>
      <c r="F205" s="8">
        <v>238</v>
      </c>
      <c r="G205" s="30">
        <v>5000</v>
      </c>
      <c r="H205" s="53">
        <v>5.0999999999999997E-2</v>
      </c>
      <c r="I205" s="54">
        <f t="shared" si="27"/>
        <v>5004.8620000000001</v>
      </c>
      <c r="J205" s="54">
        <f t="shared" si="28"/>
        <v>250.13800000000001</v>
      </c>
      <c r="K205" s="54">
        <f t="shared" si="29"/>
        <v>5255</v>
      </c>
      <c r="L205" s="83">
        <v>3780</v>
      </c>
      <c r="M205" s="84">
        <f t="shared" si="30"/>
        <v>1475</v>
      </c>
      <c r="N205" s="86">
        <f t="shared" si="31"/>
        <v>0.28068506184586106</v>
      </c>
      <c r="O205" s="83">
        <v>4204</v>
      </c>
      <c r="P205" s="84">
        <f t="shared" si="32"/>
        <v>1051</v>
      </c>
      <c r="Q205" s="86">
        <f t="shared" si="33"/>
        <v>0.2</v>
      </c>
      <c r="R205" s="84">
        <v>5255</v>
      </c>
      <c r="S205" s="84">
        <f t="shared" si="34"/>
        <v>0</v>
      </c>
      <c r="T205" s="86">
        <f t="shared" si="35"/>
        <v>0</v>
      </c>
    </row>
    <row r="206" spans="1:20" s="2" customFormat="1" ht="30" customHeight="1" x14ac:dyDescent="0.25">
      <c r="A206" s="3">
        <v>199</v>
      </c>
      <c r="B206" s="4">
        <v>50131702</v>
      </c>
      <c r="C206" s="5" t="s">
        <v>273</v>
      </c>
      <c r="D206" s="6" t="s">
        <v>106</v>
      </c>
      <c r="E206" s="7">
        <v>5462</v>
      </c>
      <c r="F206" s="8">
        <v>1038</v>
      </c>
      <c r="G206" s="30">
        <v>6500</v>
      </c>
      <c r="H206" s="53">
        <v>5.0999999999999997E-2</v>
      </c>
      <c r="I206" s="54">
        <f t="shared" si="27"/>
        <v>5740.5619999999999</v>
      </c>
      <c r="J206" s="54">
        <f t="shared" si="28"/>
        <v>1090.9380000000001</v>
      </c>
      <c r="K206" s="54">
        <f t="shared" si="29"/>
        <v>6831.5</v>
      </c>
      <c r="L206" s="83">
        <v>4498.2</v>
      </c>
      <c r="M206" s="84">
        <f t="shared" si="30"/>
        <v>2333.3000000000002</v>
      </c>
      <c r="N206" s="86">
        <f t="shared" si="31"/>
        <v>0.34155017199736515</v>
      </c>
      <c r="O206" s="83">
        <v>5465</v>
      </c>
      <c r="P206" s="84">
        <f t="shared" si="32"/>
        <v>1366.5</v>
      </c>
      <c r="Q206" s="86">
        <f t="shared" si="33"/>
        <v>0.20002927614725902</v>
      </c>
      <c r="R206" s="84">
        <v>6831</v>
      </c>
      <c r="S206" s="84">
        <f t="shared" si="34"/>
        <v>0.5</v>
      </c>
      <c r="T206" s="86">
        <f t="shared" si="35"/>
        <v>7.3190368147551786E-5</v>
      </c>
    </row>
    <row r="207" spans="1:20" s="2" customFormat="1" ht="30" customHeight="1" x14ac:dyDescent="0.25">
      <c r="A207" s="3">
        <v>200</v>
      </c>
      <c r="B207" s="4">
        <v>50131704</v>
      </c>
      <c r="C207" s="5" t="s">
        <v>274</v>
      </c>
      <c r="D207" s="6" t="s">
        <v>27</v>
      </c>
      <c r="E207" s="7">
        <v>21650</v>
      </c>
      <c r="F207" s="8">
        <v>0</v>
      </c>
      <c r="G207" s="30">
        <v>21650</v>
      </c>
      <c r="H207" s="53">
        <v>5.0999999999999997E-2</v>
      </c>
      <c r="I207" s="54">
        <f t="shared" si="27"/>
        <v>22754.15</v>
      </c>
      <c r="J207" s="54">
        <f t="shared" si="28"/>
        <v>0</v>
      </c>
      <c r="K207" s="54">
        <f t="shared" si="29"/>
        <v>22754.15</v>
      </c>
      <c r="L207" s="83">
        <v>17100</v>
      </c>
      <c r="M207" s="84">
        <f t="shared" si="30"/>
        <v>5654.1500000000015</v>
      </c>
      <c r="N207" s="86">
        <f t="shared" si="31"/>
        <v>0.24848873721936443</v>
      </c>
      <c r="O207" s="83">
        <v>22000</v>
      </c>
      <c r="P207" s="84">
        <f t="shared" si="32"/>
        <v>754.15000000000146</v>
      </c>
      <c r="Q207" s="86">
        <f t="shared" si="33"/>
        <v>3.3143404609708618E-2</v>
      </c>
      <c r="R207" s="84">
        <v>22754</v>
      </c>
      <c r="S207" s="84">
        <f t="shared" si="34"/>
        <v>0.15000000000145519</v>
      </c>
      <c r="T207" s="86">
        <f t="shared" si="35"/>
        <v>6.5922040595432122E-6</v>
      </c>
    </row>
    <row r="208" spans="1:20" s="2" customFormat="1" ht="30" customHeight="1" x14ac:dyDescent="0.25">
      <c r="A208" s="3">
        <v>201</v>
      </c>
      <c r="B208" s="4">
        <v>50131701</v>
      </c>
      <c r="C208" s="5" t="s">
        <v>275</v>
      </c>
      <c r="D208" s="6" t="s">
        <v>70</v>
      </c>
      <c r="E208" s="7">
        <v>4100</v>
      </c>
      <c r="F208" s="8">
        <v>0</v>
      </c>
      <c r="G208" s="30">
        <v>4100</v>
      </c>
      <c r="H208" s="53">
        <v>5.0999999999999997E-2</v>
      </c>
      <c r="I208" s="54">
        <f t="shared" si="27"/>
        <v>4309.1000000000004</v>
      </c>
      <c r="J208" s="54">
        <f t="shared" si="28"/>
        <v>0</v>
      </c>
      <c r="K208" s="54">
        <f t="shared" si="29"/>
        <v>4309.1000000000004</v>
      </c>
      <c r="L208" s="83">
        <v>2970</v>
      </c>
      <c r="M208" s="84">
        <f t="shared" si="30"/>
        <v>1339.1000000000004</v>
      </c>
      <c r="N208" s="86">
        <f t="shared" si="31"/>
        <v>0.31076094776171365</v>
      </c>
      <c r="O208" s="83">
        <v>3400</v>
      </c>
      <c r="P208" s="84">
        <f t="shared" si="32"/>
        <v>909.10000000000036</v>
      </c>
      <c r="Q208" s="86">
        <f t="shared" si="33"/>
        <v>0.21097212875078331</v>
      </c>
      <c r="R208" s="84">
        <v>4309</v>
      </c>
      <c r="S208" s="84">
        <f t="shared" si="34"/>
        <v>0.1000000000003638</v>
      </c>
      <c r="T208" s="86">
        <f t="shared" si="35"/>
        <v>2.3206702095649622E-5</v>
      </c>
    </row>
    <row r="209" spans="1:20" s="2" customFormat="1" ht="30" customHeight="1" x14ac:dyDescent="0.25">
      <c r="A209" s="3">
        <v>202</v>
      </c>
      <c r="B209" s="4">
        <v>50131702</v>
      </c>
      <c r="C209" s="5" t="s">
        <v>276</v>
      </c>
      <c r="D209" s="6" t="s">
        <v>48</v>
      </c>
      <c r="E209" s="7">
        <v>8824</v>
      </c>
      <c r="F209" s="8">
        <v>1676</v>
      </c>
      <c r="G209" s="30">
        <v>10500</v>
      </c>
      <c r="H209" s="53">
        <v>5.0999999999999997E-2</v>
      </c>
      <c r="I209" s="54">
        <f t="shared" si="27"/>
        <v>9274.0239999999994</v>
      </c>
      <c r="J209" s="54">
        <f t="shared" si="28"/>
        <v>1761.4760000000001</v>
      </c>
      <c r="K209" s="54">
        <f t="shared" si="29"/>
        <v>11035.5</v>
      </c>
      <c r="L209" s="83">
        <v>8568</v>
      </c>
      <c r="M209" s="84">
        <f t="shared" si="30"/>
        <v>2467.5</v>
      </c>
      <c r="N209" s="86">
        <f t="shared" si="31"/>
        <v>0.22359657469077068</v>
      </c>
      <c r="O209" s="83">
        <v>9380</v>
      </c>
      <c r="P209" s="84">
        <f t="shared" si="32"/>
        <v>1655.5</v>
      </c>
      <c r="Q209" s="86">
        <f t="shared" si="33"/>
        <v>0.15001585791309863</v>
      </c>
      <c r="R209" s="84">
        <v>11035</v>
      </c>
      <c r="S209" s="84">
        <f t="shared" si="34"/>
        <v>0.5</v>
      </c>
      <c r="T209" s="86">
        <f t="shared" si="35"/>
        <v>4.5308323138960625E-5</v>
      </c>
    </row>
    <row r="210" spans="1:20" s="2" customFormat="1" ht="30" customHeight="1" x14ac:dyDescent="0.25">
      <c r="A210" s="3">
        <v>203</v>
      </c>
      <c r="B210" s="4">
        <v>50131702</v>
      </c>
      <c r="C210" s="5" t="s">
        <v>276</v>
      </c>
      <c r="D210" s="6" t="s">
        <v>23</v>
      </c>
      <c r="E210" s="7">
        <v>15378</v>
      </c>
      <c r="F210" s="8">
        <v>2922</v>
      </c>
      <c r="G210" s="30">
        <v>18300</v>
      </c>
      <c r="H210" s="53">
        <v>5.0999999999999997E-2</v>
      </c>
      <c r="I210" s="54">
        <f t="shared" si="27"/>
        <v>16162.278</v>
      </c>
      <c r="J210" s="54">
        <f t="shared" si="28"/>
        <v>3071.0219999999999</v>
      </c>
      <c r="K210" s="54">
        <f t="shared" si="29"/>
        <v>19233.3</v>
      </c>
      <c r="L210" s="83">
        <v>12852</v>
      </c>
      <c r="M210" s="84">
        <f t="shared" si="30"/>
        <v>6381.2999999999993</v>
      </c>
      <c r="N210" s="86">
        <f t="shared" si="31"/>
        <v>0.33178393723386002</v>
      </c>
      <c r="O210" s="83">
        <v>15250</v>
      </c>
      <c r="P210" s="84">
        <f t="shared" si="32"/>
        <v>3983.2999999999993</v>
      </c>
      <c r="Q210" s="86">
        <f t="shared" si="33"/>
        <v>0.20710434506818901</v>
      </c>
      <c r="R210" s="84">
        <v>19233</v>
      </c>
      <c r="S210" s="84">
        <f t="shared" si="34"/>
        <v>0.2999999999992724</v>
      </c>
      <c r="T210" s="86">
        <f t="shared" si="35"/>
        <v>1.5597947310096157E-5</v>
      </c>
    </row>
    <row r="211" spans="1:20" s="2" customFormat="1" ht="30" customHeight="1" x14ac:dyDescent="0.25">
      <c r="A211" s="3">
        <v>204</v>
      </c>
      <c r="B211" s="4">
        <v>50131802</v>
      </c>
      <c r="C211" s="5" t="s">
        <v>277</v>
      </c>
      <c r="D211" s="6" t="s">
        <v>278</v>
      </c>
      <c r="E211" s="7">
        <v>42017</v>
      </c>
      <c r="F211" s="8">
        <v>7983</v>
      </c>
      <c r="G211" s="30">
        <v>50000</v>
      </c>
      <c r="H211" s="53">
        <v>5.0999999999999997E-2</v>
      </c>
      <c r="I211" s="54">
        <f t="shared" si="27"/>
        <v>44159.866999999998</v>
      </c>
      <c r="J211" s="54">
        <f t="shared" si="28"/>
        <v>8390.1329999999998</v>
      </c>
      <c r="K211" s="54">
        <f t="shared" si="29"/>
        <v>52550</v>
      </c>
      <c r="L211" s="83">
        <v>37485</v>
      </c>
      <c r="M211" s="84">
        <f t="shared" si="30"/>
        <v>15065</v>
      </c>
      <c r="N211" s="86">
        <f t="shared" si="31"/>
        <v>0.28667935299714559</v>
      </c>
      <c r="O211" s="83">
        <v>44600</v>
      </c>
      <c r="P211" s="84">
        <f t="shared" si="32"/>
        <v>7950</v>
      </c>
      <c r="Q211" s="86">
        <f t="shared" si="33"/>
        <v>0.15128449096098953</v>
      </c>
      <c r="R211" s="84">
        <v>52550</v>
      </c>
      <c r="S211" s="84">
        <f t="shared" si="34"/>
        <v>0</v>
      </c>
      <c r="T211" s="86">
        <f t="shared" si="35"/>
        <v>0</v>
      </c>
    </row>
    <row r="212" spans="1:20" s="2" customFormat="1" ht="30" customHeight="1" x14ac:dyDescent="0.25">
      <c r="A212" s="3">
        <v>205</v>
      </c>
      <c r="B212" s="4">
        <v>50131802</v>
      </c>
      <c r="C212" s="5" t="s">
        <v>279</v>
      </c>
      <c r="D212" s="6" t="s">
        <v>280</v>
      </c>
      <c r="E212" s="7">
        <v>18403</v>
      </c>
      <c r="F212" s="8">
        <v>3497</v>
      </c>
      <c r="G212" s="30">
        <v>21900</v>
      </c>
      <c r="H212" s="53">
        <v>5.0999999999999997E-2</v>
      </c>
      <c r="I212" s="54">
        <f t="shared" si="27"/>
        <v>19341.553</v>
      </c>
      <c r="J212" s="54">
        <f t="shared" si="28"/>
        <v>3675.3469999999998</v>
      </c>
      <c r="K212" s="54">
        <f t="shared" si="29"/>
        <v>23016.9</v>
      </c>
      <c r="L212" s="83">
        <v>16065</v>
      </c>
      <c r="M212" s="84">
        <f t="shared" si="30"/>
        <v>6951.9000000000015</v>
      </c>
      <c r="N212" s="86">
        <f t="shared" si="31"/>
        <v>0.30203459197372368</v>
      </c>
      <c r="O212" s="83">
        <v>19550</v>
      </c>
      <c r="P212" s="84">
        <f t="shared" si="32"/>
        <v>3466.9000000000015</v>
      </c>
      <c r="Q212" s="86">
        <f t="shared" si="33"/>
        <v>0.15062410663469022</v>
      </c>
      <c r="R212" s="84">
        <v>23016</v>
      </c>
      <c r="S212" s="84">
        <f t="shared" si="34"/>
        <v>0.90000000000145519</v>
      </c>
      <c r="T212" s="86">
        <f t="shared" si="35"/>
        <v>3.9101703530947052E-5</v>
      </c>
    </row>
    <row r="213" spans="1:20" s="2" customFormat="1" ht="30" customHeight="1" x14ac:dyDescent="0.25">
      <c r="A213" s="3">
        <v>206</v>
      </c>
      <c r="B213" s="4">
        <v>50131802</v>
      </c>
      <c r="C213" s="5" t="s">
        <v>281</v>
      </c>
      <c r="D213" s="6" t="s">
        <v>282</v>
      </c>
      <c r="E213" s="7">
        <v>8350</v>
      </c>
      <c r="F213" s="8">
        <v>0</v>
      </c>
      <c r="G213" s="30">
        <v>8350</v>
      </c>
      <c r="H213" s="53">
        <v>5.0999999999999997E-2</v>
      </c>
      <c r="I213" s="54">
        <f t="shared" si="27"/>
        <v>8775.85</v>
      </c>
      <c r="J213" s="54">
        <f t="shared" si="28"/>
        <v>0</v>
      </c>
      <c r="K213" s="54">
        <f t="shared" si="29"/>
        <v>8775.85</v>
      </c>
      <c r="L213" s="83">
        <v>5400</v>
      </c>
      <c r="M213" s="84">
        <f t="shared" si="30"/>
        <v>3375.8500000000004</v>
      </c>
      <c r="N213" s="86">
        <f t="shared" si="31"/>
        <v>0.38467498874752876</v>
      </c>
      <c r="O213" s="87">
        <v>70200</v>
      </c>
      <c r="P213" s="88">
        <f t="shared" si="32"/>
        <v>-61424.15</v>
      </c>
      <c r="Q213" s="89">
        <f t="shared" si="33"/>
        <v>-6.999225146282126</v>
      </c>
      <c r="R213" s="84">
        <v>8775</v>
      </c>
      <c r="S213" s="84">
        <f t="shared" si="34"/>
        <v>0.8500000000003638</v>
      </c>
      <c r="T213" s="86">
        <f t="shared" si="35"/>
        <v>9.6856714734226741E-5</v>
      </c>
    </row>
    <row r="214" spans="1:20" s="2" customFormat="1" ht="30" customHeight="1" x14ac:dyDescent="0.25">
      <c r="A214" s="3">
        <v>207</v>
      </c>
      <c r="B214" s="4">
        <v>50131802</v>
      </c>
      <c r="C214" s="5" t="s">
        <v>283</v>
      </c>
      <c r="D214" s="6" t="s">
        <v>72</v>
      </c>
      <c r="E214" s="7">
        <v>9700</v>
      </c>
      <c r="F214" s="8">
        <v>0</v>
      </c>
      <c r="G214" s="30">
        <v>9700</v>
      </c>
      <c r="H214" s="53">
        <v>5.0999999999999997E-2</v>
      </c>
      <c r="I214" s="54">
        <f t="shared" si="27"/>
        <v>10194.700000000001</v>
      </c>
      <c r="J214" s="54">
        <f t="shared" si="28"/>
        <v>0</v>
      </c>
      <c r="K214" s="54">
        <f t="shared" si="29"/>
        <v>10194.700000000001</v>
      </c>
      <c r="L214" s="83">
        <v>7200</v>
      </c>
      <c r="M214" s="84">
        <f t="shared" si="30"/>
        <v>2994.7000000000007</v>
      </c>
      <c r="N214" s="86">
        <f t="shared" si="31"/>
        <v>0.29375067437001584</v>
      </c>
      <c r="O214" s="83">
        <v>8100</v>
      </c>
      <c r="P214" s="84">
        <f t="shared" si="32"/>
        <v>2094.7000000000007</v>
      </c>
      <c r="Q214" s="86">
        <f t="shared" si="33"/>
        <v>0.20546950866626781</v>
      </c>
      <c r="R214" s="84">
        <v>10194</v>
      </c>
      <c r="S214" s="84">
        <f t="shared" si="34"/>
        <v>0.7000000000007276</v>
      </c>
      <c r="T214" s="86">
        <f t="shared" si="35"/>
        <v>6.8663128880764272E-5</v>
      </c>
    </row>
    <row r="215" spans="1:20" s="2" customFormat="1" ht="30" customHeight="1" x14ac:dyDescent="0.25">
      <c r="A215" s="3">
        <v>208</v>
      </c>
      <c r="B215" s="4">
        <v>50131802</v>
      </c>
      <c r="C215" s="5" t="s">
        <v>284</v>
      </c>
      <c r="D215" s="6" t="s">
        <v>27</v>
      </c>
      <c r="E215" s="7">
        <v>13000</v>
      </c>
      <c r="F215" s="8">
        <v>0</v>
      </c>
      <c r="G215" s="30">
        <v>13000</v>
      </c>
      <c r="H215" s="53">
        <v>5.0999999999999997E-2</v>
      </c>
      <c r="I215" s="54">
        <f t="shared" si="27"/>
        <v>13663</v>
      </c>
      <c r="J215" s="54">
        <f t="shared" si="28"/>
        <v>0</v>
      </c>
      <c r="K215" s="54">
        <f t="shared" si="29"/>
        <v>13663</v>
      </c>
      <c r="L215" s="83">
        <v>9900</v>
      </c>
      <c r="M215" s="84">
        <f t="shared" si="30"/>
        <v>3763</v>
      </c>
      <c r="N215" s="86">
        <f t="shared" si="31"/>
        <v>0.27541535533923733</v>
      </c>
      <c r="O215" s="83">
        <v>10950</v>
      </c>
      <c r="P215" s="84">
        <f t="shared" si="32"/>
        <v>2713</v>
      </c>
      <c r="Q215" s="86">
        <f t="shared" si="33"/>
        <v>0.19856546878430797</v>
      </c>
      <c r="R215" s="84">
        <v>13663</v>
      </c>
      <c r="S215" s="84">
        <f t="shared" si="34"/>
        <v>0</v>
      </c>
      <c r="T215" s="86">
        <f t="shared" si="35"/>
        <v>0</v>
      </c>
    </row>
    <row r="216" spans="1:20" s="2" customFormat="1" ht="30" customHeight="1" x14ac:dyDescent="0.25">
      <c r="A216" s="3">
        <v>209</v>
      </c>
      <c r="B216" s="4">
        <v>50131802</v>
      </c>
      <c r="C216" s="5" t="s">
        <v>285</v>
      </c>
      <c r="D216" s="6" t="s">
        <v>27</v>
      </c>
      <c r="E216" s="7">
        <v>15000</v>
      </c>
      <c r="F216" s="8">
        <v>0</v>
      </c>
      <c r="G216" s="30">
        <v>15000</v>
      </c>
      <c r="H216" s="53">
        <v>5.0999999999999997E-2</v>
      </c>
      <c r="I216" s="54">
        <f t="shared" si="27"/>
        <v>15765</v>
      </c>
      <c r="J216" s="54">
        <f t="shared" si="28"/>
        <v>0</v>
      </c>
      <c r="K216" s="54">
        <f t="shared" si="29"/>
        <v>15765</v>
      </c>
      <c r="L216" s="83">
        <v>9900</v>
      </c>
      <c r="M216" s="84">
        <f t="shared" si="30"/>
        <v>5865</v>
      </c>
      <c r="N216" s="86">
        <f t="shared" si="31"/>
        <v>0.3720266412940057</v>
      </c>
      <c r="O216" s="83">
        <v>12612</v>
      </c>
      <c r="P216" s="84">
        <f t="shared" si="32"/>
        <v>3153</v>
      </c>
      <c r="Q216" s="86">
        <f t="shared" si="33"/>
        <v>0.2</v>
      </c>
      <c r="R216" s="84">
        <v>15765</v>
      </c>
      <c r="S216" s="84">
        <f t="shared" si="34"/>
        <v>0</v>
      </c>
      <c r="T216" s="86">
        <f t="shared" si="35"/>
        <v>0</v>
      </c>
    </row>
    <row r="217" spans="1:20" s="2" customFormat="1" ht="30" customHeight="1" x14ac:dyDescent="0.25">
      <c r="A217" s="3">
        <v>210</v>
      </c>
      <c r="B217" s="4">
        <v>50131802</v>
      </c>
      <c r="C217" s="5" t="s">
        <v>286</v>
      </c>
      <c r="D217" s="6" t="s">
        <v>287</v>
      </c>
      <c r="E217" s="7">
        <v>100840</v>
      </c>
      <c r="F217" s="8">
        <v>19160</v>
      </c>
      <c r="G217" s="30">
        <v>120000</v>
      </c>
      <c r="H217" s="53">
        <v>5.0999999999999997E-2</v>
      </c>
      <c r="I217" s="54">
        <f t="shared" si="27"/>
        <v>105982.84</v>
      </c>
      <c r="J217" s="54">
        <f t="shared" si="28"/>
        <v>20137.16</v>
      </c>
      <c r="K217" s="54">
        <f t="shared" si="29"/>
        <v>126120</v>
      </c>
      <c r="L217" s="83">
        <v>96390</v>
      </c>
      <c r="M217" s="84">
        <f t="shared" si="30"/>
        <v>29730</v>
      </c>
      <c r="N217" s="86">
        <f t="shared" si="31"/>
        <v>0.2357278782112274</v>
      </c>
      <c r="O217" s="83">
        <v>100800</v>
      </c>
      <c r="P217" s="84">
        <f t="shared" si="32"/>
        <v>25320</v>
      </c>
      <c r="Q217" s="86">
        <f t="shared" si="33"/>
        <v>0.20076117982873454</v>
      </c>
      <c r="R217" s="84">
        <v>126120</v>
      </c>
      <c r="S217" s="84">
        <f t="shared" si="34"/>
        <v>0</v>
      </c>
      <c r="T217" s="86">
        <f t="shared" si="35"/>
        <v>0</v>
      </c>
    </row>
    <row r="218" spans="1:20" s="2" customFormat="1" ht="30" customHeight="1" x14ac:dyDescent="0.25">
      <c r="A218" s="3">
        <v>211</v>
      </c>
      <c r="B218" s="4">
        <v>50131802</v>
      </c>
      <c r="C218" s="5" t="s">
        <v>288</v>
      </c>
      <c r="D218" s="6" t="s">
        <v>289</v>
      </c>
      <c r="E218" s="7">
        <v>18378</v>
      </c>
      <c r="F218" s="8">
        <v>3492</v>
      </c>
      <c r="G218" s="30">
        <v>21870</v>
      </c>
      <c r="H218" s="53">
        <v>5.0999999999999997E-2</v>
      </c>
      <c r="I218" s="54">
        <f t="shared" si="27"/>
        <v>19315.277999999998</v>
      </c>
      <c r="J218" s="54">
        <f t="shared" si="28"/>
        <v>3670.0920000000001</v>
      </c>
      <c r="K218" s="54">
        <f t="shared" si="29"/>
        <v>22985.37</v>
      </c>
      <c r="L218" s="83">
        <v>17136</v>
      </c>
      <c r="M218" s="84">
        <f t="shared" si="30"/>
        <v>5849.369999999999</v>
      </c>
      <c r="N218" s="86">
        <f t="shared" si="31"/>
        <v>0.25448230765917623</v>
      </c>
      <c r="O218" s="83">
        <v>18350</v>
      </c>
      <c r="P218" s="84">
        <f t="shared" si="32"/>
        <v>4635.369999999999</v>
      </c>
      <c r="Q218" s="86">
        <f t="shared" si="33"/>
        <v>0.20166610326481579</v>
      </c>
      <c r="R218" s="84">
        <v>22985</v>
      </c>
      <c r="S218" s="84">
        <f t="shared" si="34"/>
        <v>0.36999999999898137</v>
      </c>
      <c r="T218" s="86">
        <f t="shared" si="35"/>
        <v>1.6097195737940323E-5</v>
      </c>
    </row>
    <row r="219" spans="1:20" s="2" customFormat="1" ht="30" customHeight="1" x14ac:dyDescent="0.25">
      <c r="A219" s="3">
        <v>212</v>
      </c>
      <c r="B219" s="4">
        <v>50131802</v>
      </c>
      <c r="C219" s="5" t="s">
        <v>290</v>
      </c>
      <c r="D219" s="6" t="s">
        <v>287</v>
      </c>
      <c r="E219" s="7">
        <v>37815</v>
      </c>
      <c r="F219" s="8">
        <v>7185</v>
      </c>
      <c r="G219" s="30">
        <v>45000</v>
      </c>
      <c r="H219" s="53">
        <v>5.0999999999999997E-2</v>
      </c>
      <c r="I219" s="54">
        <f t="shared" si="27"/>
        <v>39743.565000000002</v>
      </c>
      <c r="J219" s="54">
        <f t="shared" si="28"/>
        <v>7551.4350000000004</v>
      </c>
      <c r="K219" s="54">
        <f t="shared" si="29"/>
        <v>47295</v>
      </c>
      <c r="L219" s="83">
        <v>36414</v>
      </c>
      <c r="M219" s="84">
        <f t="shared" si="30"/>
        <v>10881</v>
      </c>
      <c r="N219" s="86">
        <f t="shared" si="31"/>
        <v>0.23006660323501427</v>
      </c>
      <c r="O219" s="83">
        <v>40200</v>
      </c>
      <c r="P219" s="84">
        <f t="shared" si="32"/>
        <v>7095</v>
      </c>
      <c r="Q219" s="86">
        <f t="shared" si="33"/>
        <v>0.15001585791309863</v>
      </c>
      <c r="R219" s="84">
        <v>47295</v>
      </c>
      <c r="S219" s="84">
        <f t="shared" si="34"/>
        <v>0</v>
      </c>
      <c r="T219" s="86">
        <f t="shared" si="35"/>
        <v>0</v>
      </c>
    </row>
    <row r="220" spans="1:20" s="2" customFormat="1" ht="30" customHeight="1" x14ac:dyDescent="0.25">
      <c r="A220" s="3">
        <v>213</v>
      </c>
      <c r="B220" s="4">
        <v>50131802</v>
      </c>
      <c r="C220" s="5" t="s">
        <v>291</v>
      </c>
      <c r="D220" s="6" t="s">
        <v>289</v>
      </c>
      <c r="E220" s="7">
        <v>19252</v>
      </c>
      <c r="F220" s="8">
        <v>3658</v>
      </c>
      <c r="G220" s="30">
        <v>22910</v>
      </c>
      <c r="H220" s="53">
        <v>5.0999999999999997E-2</v>
      </c>
      <c r="I220" s="54">
        <f t="shared" si="27"/>
        <v>20233.851999999999</v>
      </c>
      <c r="J220" s="54">
        <f t="shared" si="28"/>
        <v>3844.558</v>
      </c>
      <c r="K220" s="54">
        <f t="shared" si="29"/>
        <v>24078.41</v>
      </c>
      <c r="L220" s="83">
        <v>17136</v>
      </c>
      <c r="M220" s="84">
        <f t="shared" si="30"/>
        <v>6942.41</v>
      </c>
      <c r="N220" s="86">
        <f t="shared" si="31"/>
        <v>0.28832510120061916</v>
      </c>
      <c r="O220" s="83">
        <v>19250</v>
      </c>
      <c r="P220" s="84">
        <f t="shared" si="32"/>
        <v>4828.41</v>
      </c>
      <c r="Q220" s="86">
        <f t="shared" si="33"/>
        <v>0.20052860633239486</v>
      </c>
      <c r="R220" s="84">
        <v>24078</v>
      </c>
      <c r="S220" s="84">
        <f t="shared" si="34"/>
        <v>0.40999999999985448</v>
      </c>
      <c r="T220" s="86">
        <f t="shared" si="35"/>
        <v>1.7027702410576716E-5</v>
      </c>
    </row>
    <row r="221" spans="1:20" s="2" customFormat="1" ht="30" customHeight="1" x14ac:dyDescent="0.25">
      <c r="A221" s="3">
        <v>214</v>
      </c>
      <c r="B221" s="4">
        <v>50131802</v>
      </c>
      <c r="C221" s="5" t="s">
        <v>292</v>
      </c>
      <c r="D221" s="6" t="s">
        <v>293</v>
      </c>
      <c r="E221" s="7">
        <v>4748</v>
      </c>
      <c r="F221" s="8">
        <v>902</v>
      </c>
      <c r="G221" s="30">
        <v>5650</v>
      </c>
      <c r="H221" s="53">
        <v>5.0999999999999997E-2</v>
      </c>
      <c r="I221" s="54">
        <f t="shared" si="27"/>
        <v>4990.1480000000001</v>
      </c>
      <c r="J221" s="54">
        <f t="shared" si="28"/>
        <v>948.00199999999995</v>
      </c>
      <c r="K221" s="54">
        <f t="shared" si="29"/>
        <v>5938.15</v>
      </c>
      <c r="L221" s="83">
        <v>4284</v>
      </c>
      <c r="M221" s="84">
        <f t="shared" si="30"/>
        <v>1654.1499999999996</v>
      </c>
      <c r="N221" s="86">
        <f t="shared" si="31"/>
        <v>0.27856318887195503</v>
      </c>
      <c r="O221" s="83">
        <v>4750</v>
      </c>
      <c r="P221" s="84">
        <f t="shared" si="32"/>
        <v>1188.1499999999996</v>
      </c>
      <c r="Q221" s="86">
        <f t="shared" si="33"/>
        <v>0.2000875693608278</v>
      </c>
      <c r="R221" s="84">
        <v>5938</v>
      </c>
      <c r="S221" s="84">
        <f t="shared" si="34"/>
        <v>0.1499999999996362</v>
      </c>
      <c r="T221" s="86">
        <f t="shared" si="35"/>
        <v>2.5260392546438909E-5</v>
      </c>
    </row>
    <row r="222" spans="1:20" s="2" customFormat="1" ht="30" customHeight="1" x14ac:dyDescent="0.25">
      <c r="A222" s="3">
        <v>215</v>
      </c>
      <c r="B222" s="4">
        <v>50131802</v>
      </c>
      <c r="C222" s="5" t="s">
        <v>292</v>
      </c>
      <c r="D222" s="6" t="s">
        <v>152</v>
      </c>
      <c r="E222" s="7">
        <v>10966</v>
      </c>
      <c r="F222" s="8">
        <v>2084</v>
      </c>
      <c r="G222" s="30">
        <v>13050</v>
      </c>
      <c r="H222" s="53">
        <v>5.0999999999999997E-2</v>
      </c>
      <c r="I222" s="54">
        <f t="shared" si="27"/>
        <v>11525.266</v>
      </c>
      <c r="J222" s="54">
        <f t="shared" si="28"/>
        <v>2190.2840000000001</v>
      </c>
      <c r="K222" s="54">
        <f t="shared" si="29"/>
        <v>13715.55</v>
      </c>
      <c r="L222" s="83">
        <v>9639</v>
      </c>
      <c r="M222" s="84">
        <f t="shared" si="30"/>
        <v>4076.5499999999993</v>
      </c>
      <c r="N222" s="86">
        <f t="shared" si="31"/>
        <v>0.29722103743561135</v>
      </c>
      <c r="O222" s="83">
        <v>10950</v>
      </c>
      <c r="P222" s="84">
        <f t="shared" si="32"/>
        <v>2765.5499999999993</v>
      </c>
      <c r="Q222" s="86">
        <f t="shared" si="33"/>
        <v>0.20163609917210754</v>
      </c>
      <c r="R222" s="84">
        <v>13715</v>
      </c>
      <c r="S222" s="84">
        <f t="shared" si="34"/>
        <v>0.5499999999992724</v>
      </c>
      <c r="T222" s="86">
        <f t="shared" si="35"/>
        <v>4.0100469904544291E-5</v>
      </c>
    </row>
    <row r="223" spans="1:20" s="2" customFormat="1" ht="30" customHeight="1" x14ac:dyDescent="0.25">
      <c r="A223" s="3">
        <v>216</v>
      </c>
      <c r="B223" s="4">
        <v>50131802</v>
      </c>
      <c r="C223" s="5" t="s">
        <v>292</v>
      </c>
      <c r="D223" s="6" t="s">
        <v>76</v>
      </c>
      <c r="E223" s="7">
        <v>42017</v>
      </c>
      <c r="F223" s="8">
        <v>7983</v>
      </c>
      <c r="G223" s="30">
        <v>50000</v>
      </c>
      <c r="H223" s="53">
        <v>5.0999999999999997E-2</v>
      </c>
      <c r="I223" s="54">
        <f t="shared" si="27"/>
        <v>44159.866999999998</v>
      </c>
      <c r="J223" s="54">
        <f t="shared" si="28"/>
        <v>8390.1329999999998</v>
      </c>
      <c r="K223" s="54">
        <f t="shared" si="29"/>
        <v>52550</v>
      </c>
      <c r="L223" s="83">
        <v>42840</v>
      </c>
      <c r="M223" s="84">
        <f t="shared" si="30"/>
        <v>9710</v>
      </c>
      <c r="N223" s="86">
        <f t="shared" si="31"/>
        <v>0.18477640342530924</v>
      </c>
      <c r="O223" s="83">
        <v>42000</v>
      </c>
      <c r="P223" s="84">
        <f t="shared" si="32"/>
        <v>10550</v>
      </c>
      <c r="Q223" s="86">
        <f t="shared" si="33"/>
        <v>0.20076117982873454</v>
      </c>
      <c r="R223" s="84">
        <v>52550</v>
      </c>
      <c r="S223" s="84">
        <f t="shared" si="34"/>
        <v>0</v>
      </c>
      <c r="T223" s="86">
        <f t="shared" si="35"/>
        <v>0</v>
      </c>
    </row>
    <row r="224" spans="1:20" s="2" customFormat="1" ht="30" customHeight="1" x14ac:dyDescent="0.25">
      <c r="A224" s="3">
        <v>217</v>
      </c>
      <c r="B224" s="4">
        <v>50131802</v>
      </c>
      <c r="C224" s="5" t="s">
        <v>294</v>
      </c>
      <c r="D224" s="6" t="s">
        <v>289</v>
      </c>
      <c r="E224" s="7">
        <v>20050</v>
      </c>
      <c r="F224" s="8">
        <v>3810</v>
      </c>
      <c r="G224" s="30">
        <v>23860</v>
      </c>
      <c r="H224" s="53">
        <v>5.0999999999999997E-2</v>
      </c>
      <c r="I224" s="54">
        <f t="shared" si="27"/>
        <v>21072.55</v>
      </c>
      <c r="J224" s="54">
        <f t="shared" si="28"/>
        <v>4004.31</v>
      </c>
      <c r="K224" s="54">
        <f t="shared" si="29"/>
        <v>25076.86</v>
      </c>
      <c r="L224" s="83">
        <v>18207</v>
      </c>
      <c r="M224" s="84">
        <f t="shared" si="30"/>
        <v>6869.8600000000006</v>
      </c>
      <c r="N224" s="86">
        <f t="shared" si="31"/>
        <v>0.27395216147476203</v>
      </c>
      <c r="O224" s="83">
        <v>20000</v>
      </c>
      <c r="P224" s="84">
        <f t="shared" si="32"/>
        <v>5076.8600000000006</v>
      </c>
      <c r="Q224" s="86">
        <f t="shared" si="33"/>
        <v>0.20245198162768388</v>
      </c>
      <c r="R224" s="84">
        <v>25076</v>
      </c>
      <c r="S224" s="84">
        <f t="shared" si="34"/>
        <v>0.86000000000058208</v>
      </c>
      <c r="T224" s="86">
        <f t="shared" si="35"/>
        <v>3.4294564790032804E-5</v>
      </c>
    </row>
    <row r="225" spans="1:20" s="2" customFormat="1" ht="30" customHeight="1" x14ac:dyDescent="0.25">
      <c r="A225" s="3">
        <v>218</v>
      </c>
      <c r="B225" s="4">
        <v>50131700</v>
      </c>
      <c r="C225" s="5" t="s">
        <v>295</v>
      </c>
      <c r="D225" s="6" t="s">
        <v>296</v>
      </c>
      <c r="E225" s="7">
        <v>13150</v>
      </c>
      <c r="F225" s="8">
        <v>0</v>
      </c>
      <c r="G225" s="30">
        <v>13150</v>
      </c>
      <c r="H225" s="53">
        <v>5.0999999999999997E-2</v>
      </c>
      <c r="I225" s="54">
        <f t="shared" si="27"/>
        <v>13820.65</v>
      </c>
      <c r="J225" s="54">
        <f t="shared" si="28"/>
        <v>0</v>
      </c>
      <c r="K225" s="54">
        <f t="shared" si="29"/>
        <v>13820.65</v>
      </c>
      <c r="L225" s="83">
        <v>9000</v>
      </c>
      <c r="M225" s="84">
        <f t="shared" si="30"/>
        <v>4820.6499999999996</v>
      </c>
      <c r="N225" s="86">
        <f t="shared" si="31"/>
        <v>0.34880052674801837</v>
      </c>
      <c r="O225" s="83">
        <v>11050</v>
      </c>
      <c r="P225" s="84">
        <f t="shared" si="32"/>
        <v>2770.6499999999996</v>
      </c>
      <c r="Q225" s="86">
        <f t="shared" si="33"/>
        <v>0.20047175784062252</v>
      </c>
      <c r="R225" s="84">
        <v>13820</v>
      </c>
      <c r="S225" s="84">
        <f t="shared" si="34"/>
        <v>0.6499999999996362</v>
      </c>
      <c r="T225" s="86">
        <f t="shared" si="35"/>
        <v>4.7031073068172353E-5</v>
      </c>
    </row>
    <row r="226" spans="1:20" s="2" customFormat="1" ht="30" customHeight="1" x14ac:dyDescent="0.25">
      <c r="A226" s="3">
        <v>219</v>
      </c>
      <c r="B226" s="4">
        <v>50131700</v>
      </c>
      <c r="C226" s="5" t="s">
        <v>297</v>
      </c>
      <c r="D226" s="6" t="s">
        <v>298</v>
      </c>
      <c r="E226" s="7">
        <v>7300</v>
      </c>
      <c r="F226" s="8">
        <v>0</v>
      </c>
      <c r="G226" s="30">
        <v>7300</v>
      </c>
      <c r="H226" s="53">
        <v>5.0999999999999997E-2</v>
      </c>
      <c r="I226" s="54">
        <f t="shared" si="27"/>
        <v>7672.3</v>
      </c>
      <c r="J226" s="54">
        <f t="shared" si="28"/>
        <v>0</v>
      </c>
      <c r="K226" s="54">
        <f t="shared" si="29"/>
        <v>7672.3</v>
      </c>
      <c r="L226" s="83">
        <v>5400</v>
      </c>
      <c r="M226" s="84">
        <f t="shared" si="30"/>
        <v>2272.3000000000002</v>
      </c>
      <c r="N226" s="86">
        <f t="shared" si="31"/>
        <v>0.2961693364440911</v>
      </c>
      <c r="O226" s="83">
        <v>6100</v>
      </c>
      <c r="P226" s="84">
        <f t="shared" si="32"/>
        <v>1572.3000000000002</v>
      </c>
      <c r="Q226" s="86">
        <f t="shared" si="33"/>
        <v>0.20493202820536216</v>
      </c>
      <c r="R226" s="84">
        <v>7672</v>
      </c>
      <c r="S226" s="84">
        <f t="shared" si="34"/>
        <v>0.3000000000001819</v>
      </c>
      <c r="T226" s="86">
        <f t="shared" si="35"/>
        <v>3.9101703530907539E-5</v>
      </c>
    </row>
    <row r="227" spans="1:20" s="2" customFormat="1" ht="30" customHeight="1" x14ac:dyDescent="0.25">
      <c r="A227" s="3">
        <v>220</v>
      </c>
      <c r="B227" s="4">
        <v>50131702</v>
      </c>
      <c r="C227" s="5" t="s">
        <v>299</v>
      </c>
      <c r="D227" s="6" t="s">
        <v>70</v>
      </c>
      <c r="E227" s="7">
        <v>27059</v>
      </c>
      <c r="F227" s="8">
        <v>5141</v>
      </c>
      <c r="G227" s="30">
        <v>32200</v>
      </c>
      <c r="H227" s="53">
        <v>5.0999999999999997E-2</v>
      </c>
      <c r="I227" s="54">
        <f t="shared" si="27"/>
        <v>28439.008999999998</v>
      </c>
      <c r="J227" s="54">
        <f t="shared" si="28"/>
        <v>5403.1909999999998</v>
      </c>
      <c r="K227" s="54">
        <f t="shared" si="29"/>
        <v>33842.199999999997</v>
      </c>
      <c r="L227" s="83">
        <v>26775</v>
      </c>
      <c r="M227" s="84">
        <f t="shared" si="30"/>
        <v>7067.1999999999971</v>
      </c>
      <c r="N227" s="86">
        <f t="shared" si="31"/>
        <v>0.20882803127456245</v>
      </c>
      <c r="O227" s="83">
        <v>27000</v>
      </c>
      <c r="P227" s="84">
        <f t="shared" si="32"/>
        <v>6842.1999999999971</v>
      </c>
      <c r="Q227" s="86">
        <f t="shared" si="33"/>
        <v>0.20217952733569325</v>
      </c>
      <c r="R227" s="84">
        <v>33842</v>
      </c>
      <c r="S227" s="84">
        <f t="shared" si="34"/>
        <v>0.19999999999708962</v>
      </c>
      <c r="T227" s="86">
        <f t="shared" si="35"/>
        <v>5.9097812789088661E-6</v>
      </c>
    </row>
    <row r="228" spans="1:20" s="2" customFormat="1" ht="30" customHeight="1" x14ac:dyDescent="0.25">
      <c r="A228" s="3">
        <v>221</v>
      </c>
      <c r="B228" s="4">
        <v>50111515</v>
      </c>
      <c r="C228" s="5" t="s">
        <v>300</v>
      </c>
      <c r="D228" s="6" t="s">
        <v>33</v>
      </c>
      <c r="E228" s="7">
        <v>14450</v>
      </c>
      <c r="F228" s="8">
        <v>0</v>
      </c>
      <c r="G228" s="30">
        <v>14450</v>
      </c>
      <c r="H228" s="53">
        <v>5.0999999999999997E-2</v>
      </c>
      <c r="I228" s="54">
        <f t="shared" si="27"/>
        <v>15186.95</v>
      </c>
      <c r="J228" s="54">
        <f t="shared" si="28"/>
        <v>0</v>
      </c>
      <c r="K228" s="54">
        <f t="shared" si="29"/>
        <v>15186.95</v>
      </c>
      <c r="L228" s="83">
        <v>11700</v>
      </c>
      <c r="M228" s="84">
        <f t="shared" si="30"/>
        <v>3486.9500000000007</v>
      </c>
      <c r="N228" s="86">
        <f t="shared" si="31"/>
        <v>0.22960173043303631</v>
      </c>
      <c r="O228" s="83">
        <v>12120</v>
      </c>
      <c r="P228" s="84">
        <f t="shared" si="32"/>
        <v>3066.9500000000007</v>
      </c>
      <c r="Q228" s="86">
        <f t="shared" si="33"/>
        <v>0.20194640793576069</v>
      </c>
      <c r="R228" s="84">
        <v>15186</v>
      </c>
      <c r="S228" s="84">
        <f t="shared" si="34"/>
        <v>0.9500000000007276</v>
      </c>
      <c r="T228" s="86">
        <f t="shared" si="35"/>
        <v>6.2553705648647529E-5</v>
      </c>
    </row>
    <row r="229" spans="1:20" s="2" customFormat="1" ht="30" customHeight="1" x14ac:dyDescent="0.25">
      <c r="A229" s="3">
        <v>222</v>
      </c>
      <c r="B229" s="4">
        <v>50121537</v>
      </c>
      <c r="C229" s="5" t="s">
        <v>301</v>
      </c>
      <c r="D229" s="6" t="s">
        <v>33</v>
      </c>
      <c r="E229" s="7">
        <v>14000</v>
      </c>
      <c r="F229" s="8">
        <v>0</v>
      </c>
      <c r="G229" s="30">
        <v>14000</v>
      </c>
      <c r="H229" s="53">
        <v>5.0999999999999997E-2</v>
      </c>
      <c r="I229" s="54">
        <f t="shared" si="27"/>
        <v>14714</v>
      </c>
      <c r="J229" s="54">
        <f t="shared" si="28"/>
        <v>0</v>
      </c>
      <c r="K229" s="54">
        <f t="shared" si="29"/>
        <v>14714</v>
      </c>
      <c r="L229" s="83">
        <v>9900</v>
      </c>
      <c r="M229" s="84">
        <f t="shared" si="30"/>
        <v>4814</v>
      </c>
      <c r="N229" s="86">
        <f t="shared" si="31"/>
        <v>0.32717140138643469</v>
      </c>
      <c r="O229" s="83">
        <v>11750</v>
      </c>
      <c r="P229" s="84">
        <f t="shared" si="32"/>
        <v>2964</v>
      </c>
      <c r="Q229" s="86">
        <f t="shared" si="33"/>
        <v>0.20144080467581896</v>
      </c>
      <c r="R229" s="84">
        <v>14714</v>
      </c>
      <c r="S229" s="84">
        <f t="shared" si="34"/>
        <v>0</v>
      </c>
      <c r="T229" s="86">
        <f t="shared" si="35"/>
        <v>0</v>
      </c>
    </row>
    <row r="230" spans="1:20" s="2" customFormat="1" ht="30" customHeight="1" x14ac:dyDescent="0.25">
      <c r="A230" s="3">
        <v>223</v>
      </c>
      <c r="B230" s="4">
        <v>50121700</v>
      </c>
      <c r="C230" s="5" t="s">
        <v>302</v>
      </c>
      <c r="D230" s="6" t="s">
        <v>27</v>
      </c>
      <c r="E230" s="7">
        <v>19328</v>
      </c>
      <c r="F230" s="8">
        <v>3672</v>
      </c>
      <c r="G230" s="30">
        <v>23000</v>
      </c>
      <c r="H230" s="53">
        <v>5.0999999999999997E-2</v>
      </c>
      <c r="I230" s="54">
        <f t="shared" si="27"/>
        <v>20313.727999999999</v>
      </c>
      <c r="J230" s="54">
        <f t="shared" si="28"/>
        <v>3859.2719999999999</v>
      </c>
      <c r="K230" s="54">
        <f t="shared" si="29"/>
        <v>24173</v>
      </c>
      <c r="L230" s="83">
        <v>18207</v>
      </c>
      <c r="M230" s="84">
        <f t="shared" si="30"/>
        <v>5966</v>
      </c>
      <c r="N230" s="86">
        <f t="shared" si="31"/>
        <v>0.24680428577338354</v>
      </c>
      <c r="O230" s="83">
        <v>19300</v>
      </c>
      <c r="P230" s="84">
        <f t="shared" si="32"/>
        <v>4873</v>
      </c>
      <c r="Q230" s="86">
        <f t="shared" si="33"/>
        <v>0.20158854920779382</v>
      </c>
      <c r="R230" s="84">
        <v>24172</v>
      </c>
      <c r="S230" s="84">
        <f t="shared" si="34"/>
        <v>1</v>
      </c>
      <c r="T230" s="86">
        <f t="shared" si="35"/>
        <v>4.1368468952964048E-5</v>
      </c>
    </row>
    <row r="231" spans="1:20" s="2" customFormat="1" ht="30" customHeight="1" x14ac:dyDescent="0.25">
      <c r="A231" s="3">
        <v>224</v>
      </c>
      <c r="B231" s="4">
        <v>50121706</v>
      </c>
      <c r="C231" s="5" t="s">
        <v>303</v>
      </c>
      <c r="D231" s="6" t="s">
        <v>27</v>
      </c>
      <c r="E231" s="7">
        <v>40000</v>
      </c>
      <c r="F231" s="8">
        <v>0</v>
      </c>
      <c r="G231" s="30">
        <v>40000</v>
      </c>
      <c r="H231" s="53">
        <v>5.0999999999999997E-2</v>
      </c>
      <c r="I231" s="54">
        <f t="shared" si="27"/>
        <v>42040</v>
      </c>
      <c r="J231" s="54">
        <f t="shared" si="28"/>
        <v>0</v>
      </c>
      <c r="K231" s="54">
        <f t="shared" si="29"/>
        <v>42040</v>
      </c>
      <c r="L231" s="83">
        <v>32400</v>
      </c>
      <c r="M231" s="84">
        <f t="shared" si="30"/>
        <v>9640</v>
      </c>
      <c r="N231" s="86">
        <f t="shared" si="31"/>
        <v>0.22930542340627974</v>
      </c>
      <c r="O231" s="83">
        <v>35400</v>
      </c>
      <c r="P231" s="84">
        <f t="shared" si="32"/>
        <v>6640</v>
      </c>
      <c r="Q231" s="86">
        <f t="shared" si="33"/>
        <v>0.15794481446241673</v>
      </c>
      <c r="R231" s="84">
        <v>42040</v>
      </c>
      <c r="S231" s="84">
        <f t="shared" si="34"/>
        <v>0</v>
      </c>
      <c r="T231" s="86">
        <f t="shared" si="35"/>
        <v>0</v>
      </c>
    </row>
    <row r="232" spans="1:20" s="2" customFormat="1" ht="30" customHeight="1" x14ac:dyDescent="0.25">
      <c r="A232" s="3">
        <v>225</v>
      </c>
      <c r="B232" s="4">
        <v>50111513</v>
      </c>
      <c r="C232" s="5" t="s">
        <v>304</v>
      </c>
      <c r="D232" s="6" t="s">
        <v>33</v>
      </c>
      <c r="E232" s="7">
        <v>34960</v>
      </c>
      <c r="F232" s="8">
        <v>0</v>
      </c>
      <c r="G232" s="30">
        <v>34960</v>
      </c>
      <c r="H232" s="53">
        <v>5.0999999999999997E-2</v>
      </c>
      <c r="I232" s="54">
        <f t="shared" si="27"/>
        <v>36742.959999999999</v>
      </c>
      <c r="J232" s="54">
        <f t="shared" si="28"/>
        <v>0</v>
      </c>
      <c r="K232" s="54">
        <f t="shared" si="29"/>
        <v>36742.959999999999</v>
      </c>
      <c r="L232" s="83">
        <v>29700</v>
      </c>
      <c r="M232" s="84">
        <f t="shared" si="30"/>
        <v>7042.9599999999991</v>
      </c>
      <c r="N232" s="86">
        <f t="shared" si="31"/>
        <v>0.19168188953747872</v>
      </c>
      <c r="O232" s="83">
        <v>29300</v>
      </c>
      <c r="P232" s="84">
        <f t="shared" si="32"/>
        <v>7442.9599999999991</v>
      </c>
      <c r="Q232" s="86">
        <f t="shared" si="33"/>
        <v>0.20256832873562716</v>
      </c>
      <c r="R232" s="84">
        <v>36742</v>
      </c>
      <c r="S232" s="84">
        <f t="shared" si="34"/>
        <v>0.95999999999912689</v>
      </c>
      <c r="T232" s="86">
        <f t="shared" si="35"/>
        <v>2.612745407553248E-5</v>
      </c>
    </row>
    <row r="233" spans="1:20" s="2" customFormat="1" ht="30" customHeight="1" x14ac:dyDescent="0.25">
      <c r="A233" s="3">
        <v>226</v>
      </c>
      <c r="B233" s="4">
        <v>50111513</v>
      </c>
      <c r="C233" s="5" t="s">
        <v>305</v>
      </c>
      <c r="D233" s="6" t="s">
        <v>33</v>
      </c>
      <c r="E233" s="7">
        <v>43470</v>
      </c>
      <c r="F233" s="8">
        <v>0</v>
      </c>
      <c r="G233" s="30">
        <v>43470</v>
      </c>
      <c r="H233" s="53">
        <v>5.0999999999999997E-2</v>
      </c>
      <c r="I233" s="54">
        <f t="shared" si="27"/>
        <v>45686.97</v>
      </c>
      <c r="J233" s="54">
        <f t="shared" si="28"/>
        <v>0</v>
      </c>
      <c r="K233" s="54">
        <f t="shared" si="29"/>
        <v>45686.97</v>
      </c>
      <c r="L233" s="83">
        <v>36000</v>
      </c>
      <c r="M233" s="84">
        <f t="shared" si="30"/>
        <v>9686.9700000000012</v>
      </c>
      <c r="N233" s="86">
        <f t="shared" si="31"/>
        <v>0.21202916280068476</v>
      </c>
      <c r="O233" s="83">
        <v>38800</v>
      </c>
      <c r="P233" s="84">
        <f t="shared" si="32"/>
        <v>6886.9700000000012</v>
      </c>
      <c r="Q233" s="86">
        <f t="shared" si="33"/>
        <v>0.15074254212962693</v>
      </c>
      <c r="R233" s="84">
        <v>45686</v>
      </c>
      <c r="S233" s="84">
        <f t="shared" si="34"/>
        <v>0.97000000000116415</v>
      </c>
      <c r="T233" s="86">
        <f t="shared" si="35"/>
        <v>2.1231436446784807E-5</v>
      </c>
    </row>
    <row r="234" spans="1:20" s="2" customFormat="1" ht="30" customHeight="1" x14ac:dyDescent="0.25">
      <c r="A234" s="3">
        <v>227</v>
      </c>
      <c r="B234" s="4">
        <v>50111513</v>
      </c>
      <c r="C234" s="5" t="s">
        <v>306</v>
      </c>
      <c r="D234" s="6" t="s">
        <v>33</v>
      </c>
      <c r="E234" s="7">
        <v>17135</v>
      </c>
      <c r="F234" s="7">
        <v>0</v>
      </c>
      <c r="G234" s="30">
        <v>17135</v>
      </c>
      <c r="H234" s="53">
        <v>5.0999999999999997E-2</v>
      </c>
      <c r="I234" s="54">
        <f t="shared" si="27"/>
        <v>18008.884999999998</v>
      </c>
      <c r="J234" s="54">
        <f t="shared" si="28"/>
        <v>0</v>
      </c>
      <c r="K234" s="54">
        <f t="shared" si="29"/>
        <v>18008.884999999998</v>
      </c>
      <c r="L234" s="83">
        <v>14400</v>
      </c>
      <c r="M234" s="84">
        <f t="shared" si="30"/>
        <v>3608.8849999999984</v>
      </c>
      <c r="N234" s="86">
        <f t="shared" si="31"/>
        <v>0.20039469406351357</v>
      </c>
      <c r="O234" s="83">
        <v>12750</v>
      </c>
      <c r="P234" s="84">
        <f t="shared" si="32"/>
        <v>5258.8849999999984</v>
      </c>
      <c r="Q234" s="86">
        <f t="shared" si="33"/>
        <v>0.292016135368736</v>
      </c>
      <c r="R234" s="84">
        <v>18008</v>
      </c>
      <c r="S234" s="84">
        <f t="shared" si="34"/>
        <v>0.88499999999839929</v>
      </c>
      <c r="T234" s="86">
        <f t="shared" si="35"/>
        <v>4.914240942725768E-5</v>
      </c>
    </row>
    <row r="235" spans="1:20" s="2" customFormat="1" ht="30" customHeight="1" x14ac:dyDescent="0.25">
      <c r="A235" s="3">
        <v>228</v>
      </c>
      <c r="B235" s="4">
        <v>50111513</v>
      </c>
      <c r="C235" s="5" t="s">
        <v>307</v>
      </c>
      <c r="D235" s="6" t="s">
        <v>33</v>
      </c>
      <c r="E235" s="7">
        <v>24035</v>
      </c>
      <c r="F235" s="7">
        <v>0</v>
      </c>
      <c r="G235" s="30">
        <v>24035</v>
      </c>
      <c r="H235" s="53">
        <v>5.0999999999999997E-2</v>
      </c>
      <c r="I235" s="54">
        <f t="shared" si="27"/>
        <v>25260.785</v>
      </c>
      <c r="J235" s="54">
        <f t="shared" si="28"/>
        <v>0</v>
      </c>
      <c r="K235" s="54">
        <f t="shared" si="29"/>
        <v>25260.785</v>
      </c>
      <c r="L235" s="83">
        <v>18000</v>
      </c>
      <c r="M235" s="84">
        <f t="shared" si="30"/>
        <v>7260.7849999999999</v>
      </c>
      <c r="N235" s="86">
        <f t="shared" si="31"/>
        <v>0.28743307066664792</v>
      </c>
      <c r="O235" s="83">
        <v>21470</v>
      </c>
      <c r="P235" s="84">
        <f t="shared" si="32"/>
        <v>3790.7849999999999</v>
      </c>
      <c r="Q235" s="86">
        <f t="shared" si="33"/>
        <v>0.1500660015118295</v>
      </c>
      <c r="R235" s="84">
        <v>25260</v>
      </c>
      <c r="S235" s="84">
        <f t="shared" si="34"/>
        <v>0.78499999999985448</v>
      </c>
      <c r="T235" s="86">
        <f t="shared" si="35"/>
        <v>3.1075835529254314E-5</v>
      </c>
    </row>
    <row r="236" spans="1:20" s="2" customFormat="1" ht="30" customHeight="1" x14ac:dyDescent="0.25">
      <c r="A236" s="3">
        <v>229</v>
      </c>
      <c r="B236" s="4">
        <v>50111513</v>
      </c>
      <c r="C236" s="5" t="s">
        <v>308</v>
      </c>
      <c r="D236" s="6" t="s">
        <v>33</v>
      </c>
      <c r="E236" s="7">
        <v>20650</v>
      </c>
      <c r="F236" s="7">
        <v>0</v>
      </c>
      <c r="G236" s="30">
        <v>20650</v>
      </c>
      <c r="H236" s="53">
        <v>5.0999999999999997E-2</v>
      </c>
      <c r="I236" s="54">
        <f t="shared" si="27"/>
        <v>21703.15</v>
      </c>
      <c r="J236" s="54">
        <f t="shared" si="28"/>
        <v>0</v>
      </c>
      <c r="K236" s="54">
        <f t="shared" si="29"/>
        <v>21703.15</v>
      </c>
      <c r="L236" s="83">
        <v>16200</v>
      </c>
      <c r="M236" s="84">
        <f t="shared" si="30"/>
        <v>5503.1500000000015</v>
      </c>
      <c r="N236" s="86">
        <f t="shared" si="31"/>
        <v>0.25356457472763178</v>
      </c>
      <c r="O236" s="83">
        <v>18450</v>
      </c>
      <c r="P236" s="84">
        <f t="shared" si="32"/>
        <v>3253.1500000000015</v>
      </c>
      <c r="Q236" s="86">
        <f t="shared" si="33"/>
        <v>0.14989298788424726</v>
      </c>
      <c r="R236" s="84">
        <v>21703</v>
      </c>
      <c r="S236" s="84">
        <f t="shared" si="34"/>
        <v>0.15000000000145519</v>
      </c>
      <c r="T236" s="86">
        <f t="shared" si="35"/>
        <v>6.9114391229593485E-6</v>
      </c>
    </row>
    <row r="237" spans="1:20" s="2" customFormat="1" ht="30" customHeight="1" x14ac:dyDescent="0.25">
      <c r="A237" s="3">
        <v>230</v>
      </c>
      <c r="B237" s="4">
        <v>50111514</v>
      </c>
      <c r="C237" s="5" t="s">
        <v>309</v>
      </c>
      <c r="D237" s="6" t="s">
        <v>33</v>
      </c>
      <c r="E237" s="7">
        <v>29800</v>
      </c>
      <c r="F237" s="7">
        <v>0</v>
      </c>
      <c r="G237" s="30">
        <v>29800</v>
      </c>
      <c r="H237" s="53">
        <v>5.0999999999999997E-2</v>
      </c>
      <c r="I237" s="54">
        <f t="shared" si="27"/>
        <v>31319.8</v>
      </c>
      <c r="J237" s="54">
        <f t="shared" si="28"/>
        <v>0</v>
      </c>
      <c r="K237" s="54">
        <f t="shared" si="29"/>
        <v>31319.8</v>
      </c>
      <c r="L237" s="83">
        <v>22500</v>
      </c>
      <c r="M237" s="84">
        <f t="shared" si="30"/>
        <v>8819.7999999999993</v>
      </c>
      <c r="N237" s="86">
        <f t="shared" si="31"/>
        <v>0.28160460794768805</v>
      </c>
      <c r="O237" s="83">
        <v>26500</v>
      </c>
      <c r="P237" s="84">
        <f t="shared" si="32"/>
        <v>4819.7999999999993</v>
      </c>
      <c r="Q237" s="86">
        <f t="shared" si="33"/>
        <v>0.15388987158283257</v>
      </c>
      <c r="R237" s="84">
        <v>31319</v>
      </c>
      <c r="S237" s="84">
        <f t="shared" si="34"/>
        <v>0.7999999999992724</v>
      </c>
      <c r="T237" s="86">
        <f t="shared" si="35"/>
        <v>2.5542947272947861E-5</v>
      </c>
    </row>
    <row r="238" spans="1:20" s="2" customFormat="1" ht="30" customHeight="1" x14ac:dyDescent="0.25">
      <c r="A238" s="3">
        <v>231</v>
      </c>
      <c r="B238" s="4">
        <v>50111513</v>
      </c>
      <c r="C238" s="5" t="s">
        <v>310</v>
      </c>
      <c r="D238" s="6" t="s">
        <v>33</v>
      </c>
      <c r="E238" s="7">
        <v>19750</v>
      </c>
      <c r="F238" s="7">
        <v>0</v>
      </c>
      <c r="G238" s="30">
        <v>19750</v>
      </c>
      <c r="H238" s="53">
        <v>5.0999999999999997E-2</v>
      </c>
      <c r="I238" s="54">
        <f t="shared" si="27"/>
        <v>20757.25</v>
      </c>
      <c r="J238" s="54">
        <f t="shared" si="28"/>
        <v>0</v>
      </c>
      <c r="K238" s="54">
        <f t="shared" si="29"/>
        <v>20757.25</v>
      </c>
      <c r="L238" s="83">
        <v>14400</v>
      </c>
      <c r="M238" s="84">
        <f t="shared" si="30"/>
        <v>6357.25</v>
      </c>
      <c r="N238" s="86">
        <f t="shared" si="31"/>
        <v>0.30626648520396488</v>
      </c>
      <c r="O238" s="83">
        <v>17600</v>
      </c>
      <c r="P238" s="84">
        <f t="shared" si="32"/>
        <v>3157.25</v>
      </c>
      <c r="Q238" s="86">
        <f t="shared" si="33"/>
        <v>0.15210348191595707</v>
      </c>
      <c r="R238" s="84">
        <v>20757</v>
      </c>
      <c r="S238" s="84">
        <f t="shared" si="34"/>
        <v>0.25</v>
      </c>
      <c r="T238" s="86">
        <f t="shared" si="35"/>
        <v>1.2043984631875609E-5</v>
      </c>
    </row>
    <row r="239" spans="1:20" s="2" customFormat="1" ht="30" customHeight="1" x14ac:dyDescent="0.25">
      <c r="A239" s="3">
        <v>232</v>
      </c>
      <c r="B239" s="4">
        <v>50111513</v>
      </c>
      <c r="C239" s="5" t="s">
        <v>311</v>
      </c>
      <c r="D239" s="6" t="s">
        <v>33</v>
      </c>
      <c r="E239" s="7">
        <v>21250</v>
      </c>
      <c r="F239" s="7">
        <v>0</v>
      </c>
      <c r="G239" s="30">
        <v>21250</v>
      </c>
      <c r="H239" s="53">
        <v>5.0999999999999997E-2</v>
      </c>
      <c r="I239" s="54">
        <f t="shared" si="27"/>
        <v>22333.75</v>
      </c>
      <c r="J239" s="54">
        <f t="shared" si="28"/>
        <v>0</v>
      </c>
      <c r="K239" s="54">
        <f t="shared" si="29"/>
        <v>22333.75</v>
      </c>
      <c r="L239" s="83">
        <v>15300</v>
      </c>
      <c r="M239" s="84">
        <f t="shared" si="30"/>
        <v>7033.75</v>
      </c>
      <c r="N239" s="86">
        <f t="shared" si="31"/>
        <v>0.31493815413891529</v>
      </c>
      <c r="O239" s="83">
        <v>18900</v>
      </c>
      <c r="P239" s="84">
        <f t="shared" si="32"/>
        <v>3433.75</v>
      </c>
      <c r="Q239" s="86">
        <f t="shared" si="33"/>
        <v>0.15374713158336598</v>
      </c>
      <c r="R239" s="84">
        <v>22333</v>
      </c>
      <c r="S239" s="84">
        <f t="shared" si="34"/>
        <v>0.75</v>
      </c>
      <c r="T239" s="86">
        <f t="shared" si="35"/>
        <v>3.3581463032406114E-5</v>
      </c>
    </row>
    <row r="240" spans="1:20" s="2" customFormat="1" ht="30" customHeight="1" x14ac:dyDescent="0.25">
      <c r="A240" s="3">
        <v>233</v>
      </c>
      <c r="B240" s="4">
        <v>50111513</v>
      </c>
      <c r="C240" s="5" t="s">
        <v>312</v>
      </c>
      <c r="D240" s="6" t="s">
        <v>33</v>
      </c>
      <c r="E240" s="7">
        <v>24000</v>
      </c>
      <c r="F240" s="7">
        <v>0</v>
      </c>
      <c r="G240" s="30">
        <v>24000</v>
      </c>
      <c r="H240" s="53">
        <v>5.0999999999999997E-2</v>
      </c>
      <c r="I240" s="54">
        <f t="shared" si="27"/>
        <v>25224</v>
      </c>
      <c r="J240" s="54">
        <f t="shared" si="28"/>
        <v>0</v>
      </c>
      <c r="K240" s="54">
        <f t="shared" si="29"/>
        <v>25224</v>
      </c>
      <c r="L240" s="83">
        <v>18900</v>
      </c>
      <c r="M240" s="84">
        <f t="shared" si="30"/>
        <v>6324</v>
      </c>
      <c r="N240" s="86">
        <f t="shared" si="31"/>
        <v>0.25071360608943866</v>
      </c>
      <c r="O240" s="83">
        <v>21400</v>
      </c>
      <c r="P240" s="84">
        <f t="shared" si="32"/>
        <v>3824</v>
      </c>
      <c r="Q240" s="86">
        <f t="shared" si="33"/>
        <v>0.15160164922296226</v>
      </c>
      <c r="R240" s="84">
        <v>25224</v>
      </c>
      <c r="S240" s="84">
        <f t="shared" si="34"/>
        <v>0</v>
      </c>
      <c r="T240" s="86">
        <f t="shared" si="35"/>
        <v>0</v>
      </c>
    </row>
    <row r="241" spans="1:20" s="2" customFormat="1" ht="30" customHeight="1" x14ac:dyDescent="0.25">
      <c r="A241" s="3">
        <v>234</v>
      </c>
      <c r="B241" s="4">
        <v>50111513</v>
      </c>
      <c r="C241" s="5" t="s">
        <v>313</v>
      </c>
      <c r="D241" s="6" t="s">
        <v>33</v>
      </c>
      <c r="E241" s="7">
        <v>33250</v>
      </c>
      <c r="F241" s="7">
        <v>0</v>
      </c>
      <c r="G241" s="30">
        <v>33250</v>
      </c>
      <c r="H241" s="53">
        <v>5.0999999999999997E-2</v>
      </c>
      <c r="I241" s="54">
        <f t="shared" si="27"/>
        <v>34945.75</v>
      </c>
      <c r="J241" s="54">
        <f t="shared" si="28"/>
        <v>0</v>
      </c>
      <c r="K241" s="54">
        <f t="shared" si="29"/>
        <v>34945.75</v>
      </c>
      <c r="L241" s="83">
        <v>27900</v>
      </c>
      <c r="M241" s="84">
        <f t="shared" si="30"/>
        <v>7045.75</v>
      </c>
      <c r="N241" s="86">
        <f t="shared" si="31"/>
        <v>0.20161965331978854</v>
      </c>
      <c r="O241" s="83">
        <v>29700</v>
      </c>
      <c r="P241" s="84">
        <f t="shared" si="32"/>
        <v>5245.75</v>
      </c>
      <c r="Q241" s="86">
        <f t="shared" si="33"/>
        <v>0.15011124385654909</v>
      </c>
      <c r="R241" s="84">
        <v>34945</v>
      </c>
      <c r="S241" s="84">
        <f t="shared" si="34"/>
        <v>0.75</v>
      </c>
      <c r="T241" s="86">
        <f t="shared" si="35"/>
        <v>2.1461837276349771E-5</v>
      </c>
    </row>
    <row r="242" spans="1:20" s="2" customFormat="1" ht="30" customHeight="1" x14ac:dyDescent="0.25">
      <c r="A242" s="3">
        <v>235</v>
      </c>
      <c r="B242" s="4">
        <v>50111513</v>
      </c>
      <c r="C242" s="5" t="s">
        <v>314</v>
      </c>
      <c r="D242" s="6" t="s">
        <v>33</v>
      </c>
      <c r="E242" s="7">
        <v>32100</v>
      </c>
      <c r="F242" s="7">
        <v>0</v>
      </c>
      <c r="G242" s="30">
        <v>32100</v>
      </c>
      <c r="H242" s="53">
        <v>5.0999999999999997E-2</v>
      </c>
      <c r="I242" s="54">
        <f t="shared" si="27"/>
        <v>33737.1</v>
      </c>
      <c r="J242" s="54">
        <f t="shared" si="28"/>
        <v>0</v>
      </c>
      <c r="K242" s="54">
        <f t="shared" si="29"/>
        <v>33737.1</v>
      </c>
      <c r="L242" s="83">
        <v>27000</v>
      </c>
      <c r="M242" s="84">
        <f t="shared" si="30"/>
        <v>6737.0999999999985</v>
      </c>
      <c r="N242" s="86">
        <f t="shared" si="31"/>
        <v>0.19969410530247114</v>
      </c>
      <c r="O242" s="83">
        <v>28600</v>
      </c>
      <c r="P242" s="84">
        <f t="shared" si="32"/>
        <v>5137.0999999999985</v>
      </c>
      <c r="Q242" s="86">
        <f t="shared" si="33"/>
        <v>0.15226857080187683</v>
      </c>
      <c r="R242" s="84">
        <v>33737</v>
      </c>
      <c r="S242" s="84">
        <f t="shared" si="34"/>
        <v>9.9999999998544808E-2</v>
      </c>
      <c r="T242" s="86">
        <f t="shared" si="35"/>
        <v>2.9640959062440106E-6</v>
      </c>
    </row>
    <row r="243" spans="1:20" s="2" customFormat="1" ht="30" customHeight="1" x14ac:dyDescent="0.25">
      <c r="A243" s="3">
        <v>236</v>
      </c>
      <c r="B243" s="4">
        <v>50111513</v>
      </c>
      <c r="C243" s="5" t="s">
        <v>315</v>
      </c>
      <c r="D243" s="6" t="s">
        <v>33</v>
      </c>
      <c r="E243" s="7">
        <v>40850</v>
      </c>
      <c r="F243" s="7">
        <v>0</v>
      </c>
      <c r="G243" s="30">
        <v>40850</v>
      </c>
      <c r="H243" s="53">
        <v>5.0999999999999997E-2</v>
      </c>
      <c r="I243" s="54">
        <f t="shared" si="27"/>
        <v>42933.35</v>
      </c>
      <c r="J243" s="54">
        <f t="shared" si="28"/>
        <v>0</v>
      </c>
      <c r="K243" s="54">
        <f t="shared" si="29"/>
        <v>42933.35</v>
      </c>
      <c r="L243" s="83">
        <v>34200</v>
      </c>
      <c r="M243" s="84">
        <f t="shared" si="30"/>
        <v>8733.3499999999985</v>
      </c>
      <c r="N243" s="86">
        <f t="shared" si="31"/>
        <v>0.20341645830106431</v>
      </c>
      <c r="O243" s="83">
        <v>36400</v>
      </c>
      <c r="P243" s="84">
        <f t="shared" si="32"/>
        <v>6533.3499999999985</v>
      </c>
      <c r="Q243" s="86">
        <f t="shared" si="33"/>
        <v>0.15217424216838421</v>
      </c>
      <c r="R243" s="84">
        <v>42933</v>
      </c>
      <c r="S243" s="84">
        <f t="shared" si="34"/>
        <v>0.34999999999854481</v>
      </c>
      <c r="T243" s="86">
        <f t="shared" si="35"/>
        <v>8.1521707483470267E-6</v>
      </c>
    </row>
    <row r="244" spans="1:20" s="2" customFormat="1" ht="30" customHeight="1" x14ac:dyDescent="0.25">
      <c r="A244" s="3">
        <v>237</v>
      </c>
      <c r="B244" s="4">
        <v>50111513</v>
      </c>
      <c r="C244" s="5" t="s">
        <v>316</v>
      </c>
      <c r="D244" s="6" t="s">
        <v>33</v>
      </c>
      <c r="E244" s="7">
        <v>38500</v>
      </c>
      <c r="F244" s="7">
        <v>0</v>
      </c>
      <c r="G244" s="30">
        <v>38500</v>
      </c>
      <c r="H244" s="53">
        <v>5.0999999999999997E-2</v>
      </c>
      <c r="I244" s="54">
        <f t="shared" si="27"/>
        <v>40463.5</v>
      </c>
      <c r="J244" s="54">
        <f t="shared" si="28"/>
        <v>0</v>
      </c>
      <c r="K244" s="54">
        <f t="shared" si="29"/>
        <v>40463.5</v>
      </c>
      <c r="L244" s="83">
        <v>32400</v>
      </c>
      <c r="M244" s="84">
        <f t="shared" si="30"/>
        <v>8063.5</v>
      </c>
      <c r="N244" s="86">
        <f t="shared" si="31"/>
        <v>0.19927836198055038</v>
      </c>
      <c r="O244" s="83">
        <v>34500</v>
      </c>
      <c r="P244" s="84">
        <f t="shared" si="32"/>
        <v>5963.5</v>
      </c>
      <c r="Q244" s="86">
        <f t="shared" si="33"/>
        <v>0.14737973729410456</v>
      </c>
      <c r="R244" s="84">
        <v>40463</v>
      </c>
      <c r="S244" s="84">
        <f t="shared" si="34"/>
        <v>0.5</v>
      </c>
      <c r="T244" s="86">
        <f t="shared" si="35"/>
        <v>1.2356815401534716E-5</v>
      </c>
    </row>
    <row r="245" spans="1:20" s="2" customFormat="1" ht="30" customHeight="1" x14ac:dyDescent="0.25">
      <c r="A245" s="3">
        <v>238</v>
      </c>
      <c r="B245" s="4">
        <v>50111513</v>
      </c>
      <c r="C245" s="5" t="s">
        <v>317</v>
      </c>
      <c r="D245" s="6" t="s">
        <v>33</v>
      </c>
      <c r="E245" s="7">
        <v>24050</v>
      </c>
      <c r="F245" s="7">
        <v>0</v>
      </c>
      <c r="G245" s="30">
        <v>24050</v>
      </c>
      <c r="H245" s="53">
        <v>5.0999999999999997E-2</v>
      </c>
      <c r="I245" s="54">
        <f t="shared" si="27"/>
        <v>25276.55</v>
      </c>
      <c r="J245" s="54">
        <f t="shared" si="28"/>
        <v>0</v>
      </c>
      <c r="K245" s="54">
        <f t="shared" si="29"/>
        <v>25276.55</v>
      </c>
      <c r="L245" s="83">
        <v>18000</v>
      </c>
      <c r="M245" s="84">
        <f t="shared" si="30"/>
        <v>7276.5499999999993</v>
      </c>
      <c r="N245" s="86">
        <f t="shared" si="31"/>
        <v>0.28787749910490157</v>
      </c>
      <c r="O245" s="83">
        <v>21400</v>
      </c>
      <c r="P245" s="84">
        <f t="shared" si="32"/>
        <v>3876.5499999999993</v>
      </c>
      <c r="Q245" s="86">
        <f t="shared" si="33"/>
        <v>0.15336547115804963</v>
      </c>
      <c r="R245" s="84">
        <v>25276</v>
      </c>
      <c r="S245" s="84">
        <f t="shared" si="34"/>
        <v>0.5499999999992724</v>
      </c>
      <c r="T245" s="86">
        <f t="shared" si="35"/>
        <v>2.1759298638432556E-5</v>
      </c>
    </row>
    <row r="246" spans="1:20" s="2" customFormat="1" ht="30" customHeight="1" x14ac:dyDescent="0.25">
      <c r="A246" s="3">
        <v>239</v>
      </c>
      <c r="B246" s="4">
        <v>50111513</v>
      </c>
      <c r="C246" s="5" t="s">
        <v>318</v>
      </c>
      <c r="D246" s="6" t="s">
        <v>33</v>
      </c>
      <c r="E246" s="7">
        <v>17437</v>
      </c>
      <c r="F246" s="7">
        <v>3313</v>
      </c>
      <c r="G246" s="30">
        <v>20750</v>
      </c>
      <c r="H246" s="53">
        <v>5.0999999999999997E-2</v>
      </c>
      <c r="I246" s="54">
        <f t="shared" si="27"/>
        <v>18326.287</v>
      </c>
      <c r="J246" s="54">
        <f t="shared" si="28"/>
        <v>3481.9630000000002</v>
      </c>
      <c r="K246" s="54">
        <f t="shared" si="29"/>
        <v>21808.25</v>
      </c>
      <c r="L246" s="83">
        <v>16065</v>
      </c>
      <c r="M246" s="84">
        <f t="shared" si="30"/>
        <v>5743.25</v>
      </c>
      <c r="N246" s="86">
        <f t="shared" si="31"/>
        <v>0.26335217176985776</v>
      </c>
      <c r="O246" s="83">
        <v>18500</v>
      </c>
      <c r="P246" s="84">
        <f t="shared" si="32"/>
        <v>3308.25</v>
      </c>
      <c r="Q246" s="86">
        <f t="shared" si="33"/>
        <v>0.15169717881994199</v>
      </c>
      <c r="R246" s="84">
        <v>21808</v>
      </c>
      <c r="S246" s="84">
        <f t="shared" si="34"/>
        <v>0.25</v>
      </c>
      <c r="T246" s="86">
        <f t="shared" si="35"/>
        <v>1.1463551637568351E-5</v>
      </c>
    </row>
    <row r="247" spans="1:20" s="2" customFormat="1" ht="30" customHeight="1" x14ac:dyDescent="0.25">
      <c r="A247" s="3">
        <v>240</v>
      </c>
      <c r="B247" s="4">
        <v>50111513</v>
      </c>
      <c r="C247" s="5" t="s">
        <v>319</v>
      </c>
      <c r="D247" s="6" t="s">
        <v>33</v>
      </c>
      <c r="E247" s="7">
        <v>36000</v>
      </c>
      <c r="F247" s="7">
        <v>0</v>
      </c>
      <c r="G247" s="30">
        <v>36000</v>
      </c>
      <c r="H247" s="53">
        <v>5.0999999999999997E-2</v>
      </c>
      <c r="I247" s="54">
        <f t="shared" si="27"/>
        <v>37836</v>
      </c>
      <c r="J247" s="54">
        <f t="shared" si="28"/>
        <v>0</v>
      </c>
      <c r="K247" s="54">
        <f t="shared" si="29"/>
        <v>37836</v>
      </c>
      <c r="L247" s="83">
        <v>28800</v>
      </c>
      <c r="M247" s="84">
        <f t="shared" si="30"/>
        <v>9036</v>
      </c>
      <c r="N247" s="86">
        <f t="shared" si="31"/>
        <v>0.23882017126546146</v>
      </c>
      <c r="O247" s="83">
        <v>30200</v>
      </c>
      <c r="P247" s="84">
        <f t="shared" si="32"/>
        <v>7636</v>
      </c>
      <c r="Q247" s="86">
        <f t="shared" si="33"/>
        <v>0.20181837403531028</v>
      </c>
      <c r="R247" s="84">
        <v>37836</v>
      </c>
      <c r="S247" s="84">
        <f t="shared" si="34"/>
        <v>0</v>
      </c>
      <c r="T247" s="86">
        <f t="shared" si="35"/>
        <v>0</v>
      </c>
    </row>
    <row r="248" spans="1:20" s="2" customFormat="1" ht="30" customHeight="1" x14ac:dyDescent="0.25">
      <c r="A248" s="3">
        <v>241</v>
      </c>
      <c r="B248" s="4">
        <v>50111514</v>
      </c>
      <c r="C248" s="5" t="s">
        <v>320</v>
      </c>
      <c r="D248" s="6" t="s">
        <v>33</v>
      </c>
      <c r="E248" s="7">
        <v>21250</v>
      </c>
      <c r="F248" s="7">
        <v>0</v>
      </c>
      <c r="G248" s="30">
        <v>21250</v>
      </c>
      <c r="H248" s="53">
        <v>5.0999999999999997E-2</v>
      </c>
      <c r="I248" s="54">
        <f t="shared" si="27"/>
        <v>22333.75</v>
      </c>
      <c r="J248" s="54">
        <f t="shared" si="28"/>
        <v>0</v>
      </c>
      <c r="K248" s="54">
        <f t="shared" si="29"/>
        <v>22333.75</v>
      </c>
      <c r="L248" s="83">
        <v>17100</v>
      </c>
      <c r="M248" s="84">
        <f t="shared" si="30"/>
        <v>5233.75</v>
      </c>
      <c r="N248" s="86">
        <f t="shared" si="31"/>
        <v>0.23434264286114065</v>
      </c>
      <c r="O248" s="83">
        <v>18900</v>
      </c>
      <c r="P248" s="84">
        <f t="shared" si="32"/>
        <v>3433.75</v>
      </c>
      <c r="Q248" s="86">
        <f t="shared" si="33"/>
        <v>0.15374713158336598</v>
      </c>
      <c r="R248" s="84">
        <v>22333</v>
      </c>
      <c r="S248" s="84">
        <f t="shared" si="34"/>
        <v>0.75</v>
      </c>
      <c r="T248" s="86">
        <f t="shared" si="35"/>
        <v>3.3581463032406114E-5</v>
      </c>
    </row>
    <row r="249" spans="1:20" s="2" customFormat="1" ht="30" customHeight="1" x14ac:dyDescent="0.25">
      <c r="A249" s="3">
        <v>242</v>
      </c>
      <c r="B249" s="4">
        <v>50111514</v>
      </c>
      <c r="C249" s="5" t="s">
        <v>321</v>
      </c>
      <c r="D249" s="6" t="s">
        <v>33</v>
      </c>
      <c r="E249" s="7">
        <v>35600</v>
      </c>
      <c r="F249" s="7">
        <v>0</v>
      </c>
      <c r="G249" s="30">
        <v>35600</v>
      </c>
      <c r="H249" s="53">
        <v>5.0999999999999997E-2</v>
      </c>
      <c r="I249" s="54">
        <f t="shared" si="27"/>
        <v>37415.599999999999</v>
      </c>
      <c r="J249" s="54">
        <f t="shared" si="28"/>
        <v>0</v>
      </c>
      <c r="K249" s="54">
        <f t="shared" si="29"/>
        <v>37415.599999999999</v>
      </c>
      <c r="L249" s="83">
        <v>28800</v>
      </c>
      <c r="M249" s="84">
        <f t="shared" si="30"/>
        <v>8615.5999999999985</v>
      </c>
      <c r="N249" s="86">
        <f t="shared" si="31"/>
        <v>0.23026758892012955</v>
      </c>
      <c r="O249" s="83">
        <v>31800</v>
      </c>
      <c r="P249" s="84">
        <f t="shared" si="32"/>
        <v>5615.5999999999985</v>
      </c>
      <c r="Q249" s="86">
        <f t="shared" si="33"/>
        <v>0.15008712943264305</v>
      </c>
      <c r="R249" s="84">
        <v>37415</v>
      </c>
      <c r="S249" s="84">
        <f t="shared" si="34"/>
        <v>0.59999999999854481</v>
      </c>
      <c r="T249" s="86">
        <f t="shared" si="35"/>
        <v>1.603609189745841E-5</v>
      </c>
    </row>
    <row r="250" spans="1:20" s="2" customFormat="1" ht="30" customHeight="1" x14ac:dyDescent="0.25">
      <c r="A250" s="3">
        <v>243</v>
      </c>
      <c r="B250" s="4">
        <v>50111513</v>
      </c>
      <c r="C250" s="5" t="s">
        <v>322</v>
      </c>
      <c r="D250" s="6" t="s">
        <v>33</v>
      </c>
      <c r="E250" s="7">
        <v>38500</v>
      </c>
      <c r="F250" s="7">
        <v>0</v>
      </c>
      <c r="G250" s="30">
        <v>38500</v>
      </c>
      <c r="H250" s="53">
        <v>5.0999999999999997E-2</v>
      </c>
      <c r="I250" s="54">
        <f t="shared" si="27"/>
        <v>40463.5</v>
      </c>
      <c r="J250" s="54">
        <f t="shared" si="28"/>
        <v>0</v>
      </c>
      <c r="K250" s="54">
        <f t="shared" si="29"/>
        <v>40463.5</v>
      </c>
      <c r="L250" s="83">
        <v>31500</v>
      </c>
      <c r="M250" s="84">
        <f t="shared" si="30"/>
        <v>8963.5</v>
      </c>
      <c r="N250" s="86">
        <f t="shared" si="31"/>
        <v>0.22152062970331285</v>
      </c>
      <c r="O250" s="83">
        <v>34300</v>
      </c>
      <c r="P250" s="84">
        <f t="shared" si="32"/>
        <v>6163.5</v>
      </c>
      <c r="Q250" s="86">
        <f t="shared" si="33"/>
        <v>0.15232246345471845</v>
      </c>
      <c r="R250" s="84">
        <v>40463</v>
      </c>
      <c r="S250" s="84">
        <f t="shared" si="34"/>
        <v>0.5</v>
      </c>
      <c r="T250" s="86">
        <f t="shared" si="35"/>
        <v>1.2356815401534716E-5</v>
      </c>
    </row>
    <row r="251" spans="1:20" s="2" customFormat="1" ht="30" customHeight="1" x14ac:dyDescent="0.25">
      <c r="A251" s="3">
        <v>244</v>
      </c>
      <c r="B251" s="4">
        <v>50111513</v>
      </c>
      <c r="C251" s="5" t="s">
        <v>323</v>
      </c>
      <c r="D251" s="6" t="s">
        <v>33</v>
      </c>
      <c r="E251" s="7">
        <v>49600</v>
      </c>
      <c r="F251" s="7">
        <v>0</v>
      </c>
      <c r="G251" s="30">
        <v>49600</v>
      </c>
      <c r="H251" s="53">
        <v>5.0999999999999997E-2</v>
      </c>
      <c r="I251" s="54">
        <f t="shared" si="27"/>
        <v>52129.599999999999</v>
      </c>
      <c r="J251" s="54">
        <f t="shared" si="28"/>
        <v>0</v>
      </c>
      <c r="K251" s="54">
        <f t="shared" si="29"/>
        <v>52129.599999999999</v>
      </c>
      <c r="L251" s="83">
        <v>42300</v>
      </c>
      <c r="M251" s="84">
        <f t="shared" si="30"/>
        <v>9829.5999999999985</v>
      </c>
      <c r="N251" s="86">
        <f t="shared" si="31"/>
        <v>0.18856081765446117</v>
      </c>
      <c r="O251" s="83">
        <v>44300</v>
      </c>
      <c r="P251" s="84">
        <f t="shared" si="32"/>
        <v>7829.5999999999985</v>
      </c>
      <c r="Q251" s="86">
        <f t="shared" si="33"/>
        <v>0.15019489886743806</v>
      </c>
      <c r="R251" s="84">
        <v>52129</v>
      </c>
      <c r="S251" s="84">
        <f t="shared" si="34"/>
        <v>0.59999999999854481</v>
      </c>
      <c r="T251" s="86">
        <f t="shared" si="35"/>
        <v>1.1509775636079018E-5</v>
      </c>
    </row>
    <row r="252" spans="1:20" s="2" customFormat="1" ht="30" customHeight="1" x14ac:dyDescent="0.25">
      <c r="A252" s="3">
        <v>245</v>
      </c>
      <c r="B252" s="4">
        <v>50111513</v>
      </c>
      <c r="C252" s="5" t="s">
        <v>324</v>
      </c>
      <c r="D252" s="6" t="s">
        <v>33</v>
      </c>
      <c r="E252" s="7">
        <v>35000</v>
      </c>
      <c r="F252" s="7">
        <v>0</v>
      </c>
      <c r="G252" s="30">
        <v>35000</v>
      </c>
      <c r="H252" s="53">
        <v>5.0999999999999997E-2</v>
      </c>
      <c r="I252" s="54">
        <f t="shared" si="27"/>
        <v>36785</v>
      </c>
      <c r="J252" s="54">
        <f t="shared" si="28"/>
        <v>0</v>
      </c>
      <c r="K252" s="54">
        <f t="shared" si="29"/>
        <v>36785</v>
      </c>
      <c r="L252" s="83">
        <v>27000</v>
      </c>
      <c r="M252" s="84">
        <f t="shared" si="30"/>
        <v>9785</v>
      </c>
      <c r="N252" s="86">
        <f t="shared" si="31"/>
        <v>0.26600516514883782</v>
      </c>
      <c r="O252" s="83">
        <v>31250</v>
      </c>
      <c r="P252" s="84">
        <f t="shared" si="32"/>
        <v>5535</v>
      </c>
      <c r="Q252" s="86">
        <f t="shared" si="33"/>
        <v>0.15046894114448825</v>
      </c>
      <c r="R252" s="84">
        <v>36785</v>
      </c>
      <c r="S252" s="84">
        <f t="shared" si="34"/>
        <v>0</v>
      </c>
      <c r="T252" s="86">
        <f t="shared" si="35"/>
        <v>0</v>
      </c>
    </row>
    <row r="253" spans="1:20" s="2" customFormat="1" ht="30" customHeight="1" x14ac:dyDescent="0.25">
      <c r="A253" s="3">
        <v>246</v>
      </c>
      <c r="B253" s="4">
        <v>50111513</v>
      </c>
      <c r="C253" s="5" t="s">
        <v>325</v>
      </c>
      <c r="D253" s="6" t="s">
        <v>33</v>
      </c>
      <c r="E253" s="7">
        <v>56950</v>
      </c>
      <c r="F253" s="7">
        <v>0</v>
      </c>
      <c r="G253" s="30">
        <v>56950</v>
      </c>
      <c r="H253" s="53">
        <v>5.0999999999999997E-2</v>
      </c>
      <c r="I253" s="54">
        <f t="shared" si="27"/>
        <v>59854.45</v>
      </c>
      <c r="J253" s="54">
        <f t="shared" si="28"/>
        <v>0</v>
      </c>
      <c r="K253" s="54">
        <f t="shared" si="29"/>
        <v>59854.45</v>
      </c>
      <c r="L253" s="83">
        <v>45900</v>
      </c>
      <c r="M253" s="84">
        <f t="shared" si="30"/>
        <v>13954.449999999997</v>
      </c>
      <c r="N253" s="86">
        <f t="shared" si="31"/>
        <v>0.23313972478236786</v>
      </c>
      <c r="O253" s="83">
        <v>50800</v>
      </c>
      <c r="P253" s="84">
        <f t="shared" si="32"/>
        <v>9054.4499999999971</v>
      </c>
      <c r="Q253" s="86">
        <f t="shared" si="33"/>
        <v>0.15127446664366639</v>
      </c>
      <c r="R253" s="84">
        <v>59854</v>
      </c>
      <c r="S253" s="84">
        <f t="shared" si="34"/>
        <v>0.44999999999708962</v>
      </c>
      <c r="T253" s="86">
        <f t="shared" si="35"/>
        <v>7.5182379922811023E-6</v>
      </c>
    </row>
    <row r="254" spans="1:20" s="2" customFormat="1" ht="30" customHeight="1" x14ac:dyDescent="0.25">
      <c r="A254" s="3">
        <v>247</v>
      </c>
      <c r="B254" s="4">
        <v>50111514</v>
      </c>
      <c r="C254" s="5" t="s">
        <v>326</v>
      </c>
      <c r="D254" s="6" t="s">
        <v>33</v>
      </c>
      <c r="E254" s="7">
        <v>34450</v>
      </c>
      <c r="F254" s="7">
        <v>0</v>
      </c>
      <c r="G254" s="30">
        <v>34450</v>
      </c>
      <c r="H254" s="53">
        <v>5.0999999999999997E-2</v>
      </c>
      <c r="I254" s="54">
        <f t="shared" si="27"/>
        <v>36206.949999999997</v>
      </c>
      <c r="J254" s="54">
        <f t="shared" si="28"/>
        <v>0</v>
      </c>
      <c r="K254" s="54">
        <f t="shared" si="29"/>
        <v>36206.949999999997</v>
      </c>
      <c r="L254" s="83">
        <v>27900</v>
      </c>
      <c r="M254" s="84">
        <f t="shared" si="30"/>
        <v>8306.9499999999971</v>
      </c>
      <c r="N254" s="86">
        <f t="shared" si="31"/>
        <v>0.22942970893709627</v>
      </c>
      <c r="O254" s="83">
        <v>30700</v>
      </c>
      <c r="P254" s="84">
        <f t="shared" si="32"/>
        <v>5506.9499999999971</v>
      </c>
      <c r="Q254" s="86">
        <f t="shared" si="33"/>
        <v>0.15209648976232457</v>
      </c>
      <c r="R254" s="84">
        <v>36206</v>
      </c>
      <c r="S254" s="84">
        <f t="shared" si="34"/>
        <v>0.94999999999708962</v>
      </c>
      <c r="T254" s="86">
        <f t="shared" si="35"/>
        <v>2.6238056505645732E-5</v>
      </c>
    </row>
    <row r="255" spans="1:20" s="2" customFormat="1" ht="30" customHeight="1" x14ac:dyDescent="0.25">
      <c r="A255" s="3">
        <v>248</v>
      </c>
      <c r="B255" s="4">
        <v>50111514</v>
      </c>
      <c r="C255" s="5" t="s">
        <v>327</v>
      </c>
      <c r="D255" s="6" t="s">
        <v>169</v>
      </c>
      <c r="E255" s="7">
        <v>30450</v>
      </c>
      <c r="F255" s="7">
        <v>0</v>
      </c>
      <c r="G255" s="30">
        <v>30450</v>
      </c>
      <c r="H255" s="53">
        <v>5.0999999999999997E-2</v>
      </c>
      <c r="I255" s="54">
        <f t="shared" si="27"/>
        <v>32002.95</v>
      </c>
      <c r="J255" s="54">
        <f t="shared" si="28"/>
        <v>0</v>
      </c>
      <c r="K255" s="54">
        <f t="shared" si="29"/>
        <v>32002.95</v>
      </c>
      <c r="L255" s="83">
        <v>25200</v>
      </c>
      <c r="M255" s="84">
        <f t="shared" si="30"/>
        <v>6802.9500000000007</v>
      </c>
      <c r="N255" s="86">
        <f t="shared" si="31"/>
        <v>0.2125725909642705</v>
      </c>
      <c r="O255" s="83">
        <v>27200</v>
      </c>
      <c r="P255" s="84">
        <f t="shared" si="32"/>
        <v>4802.9500000000007</v>
      </c>
      <c r="Q255" s="86">
        <f t="shared" si="33"/>
        <v>0.15007835215191101</v>
      </c>
      <c r="R255" s="84">
        <v>32002</v>
      </c>
      <c r="S255" s="84">
        <f t="shared" si="34"/>
        <v>0.9500000000007276</v>
      </c>
      <c r="T255" s="86">
        <f t="shared" si="35"/>
        <v>2.9684763435893491E-5</v>
      </c>
    </row>
    <row r="256" spans="1:20" s="2" customFormat="1" ht="30" customHeight="1" x14ac:dyDescent="0.25">
      <c r="A256" s="3">
        <v>249</v>
      </c>
      <c r="B256" s="4">
        <v>50111513</v>
      </c>
      <c r="C256" s="5" t="s">
        <v>328</v>
      </c>
      <c r="D256" s="6" t="s">
        <v>329</v>
      </c>
      <c r="E256" s="7">
        <v>15504</v>
      </c>
      <c r="F256" s="7">
        <v>2946</v>
      </c>
      <c r="G256" s="30">
        <v>18450</v>
      </c>
      <c r="H256" s="53">
        <v>5.0999999999999997E-2</v>
      </c>
      <c r="I256" s="54">
        <f t="shared" si="27"/>
        <v>16294.704</v>
      </c>
      <c r="J256" s="54">
        <f t="shared" si="28"/>
        <v>3096.2460000000001</v>
      </c>
      <c r="K256" s="54">
        <f t="shared" si="29"/>
        <v>19390.95</v>
      </c>
      <c r="L256" s="83">
        <v>14994</v>
      </c>
      <c r="M256" s="84">
        <f t="shared" si="30"/>
        <v>4396.9500000000007</v>
      </c>
      <c r="N256" s="86">
        <f t="shared" si="31"/>
        <v>0.2267526861757676</v>
      </c>
      <c r="O256" s="83">
        <v>16450</v>
      </c>
      <c r="P256" s="84">
        <f t="shared" si="32"/>
        <v>2940.9500000000007</v>
      </c>
      <c r="Q256" s="86">
        <f t="shared" si="33"/>
        <v>0.15166611228433885</v>
      </c>
      <c r="R256" s="84">
        <v>19390</v>
      </c>
      <c r="S256" s="84">
        <f t="shared" si="34"/>
        <v>0.9500000000007276</v>
      </c>
      <c r="T256" s="86">
        <f t="shared" si="35"/>
        <v>4.8991926646230721E-5</v>
      </c>
    </row>
    <row r="257" spans="1:20" s="2" customFormat="1" ht="30" customHeight="1" x14ac:dyDescent="0.25">
      <c r="A257" s="3">
        <v>250</v>
      </c>
      <c r="B257" s="4">
        <v>50111513</v>
      </c>
      <c r="C257" s="5" t="s">
        <v>330</v>
      </c>
      <c r="D257" s="6" t="s">
        <v>331</v>
      </c>
      <c r="E257" s="7">
        <v>12664</v>
      </c>
      <c r="F257" s="7">
        <v>2406</v>
      </c>
      <c r="G257" s="30">
        <v>15070</v>
      </c>
      <c r="H257" s="53">
        <v>5.0999999999999997E-2</v>
      </c>
      <c r="I257" s="54">
        <f t="shared" si="27"/>
        <v>13309.864</v>
      </c>
      <c r="J257" s="54">
        <f t="shared" si="28"/>
        <v>2528.7060000000001</v>
      </c>
      <c r="K257" s="54">
        <f t="shared" si="29"/>
        <v>15838.57</v>
      </c>
      <c r="L257" s="83">
        <v>10817.1</v>
      </c>
      <c r="M257" s="84">
        <f t="shared" si="30"/>
        <v>5021.4699999999993</v>
      </c>
      <c r="N257" s="86">
        <f t="shared" si="31"/>
        <v>0.31704061667183336</v>
      </c>
      <c r="O257" s="83">
        <v>14200</v>
      </c>
      <c r="P257" s="84">
        <f t="shared" si="32"/>
        <v>1638.5699999999997</v>
      </c>
      <c r="Q257" s="86">
        <f t="shared" si="33"/>
        <v>0.10345441539229866</v>
      </c>
      <c r="R257" s="84">
        <v>15838</v>
      </c>
      <c r="S257" s="84">
        <f t="shared" si="34"/>
        <v>0.56999999999970896</v>
      </c>
      <c r="T257" s="86">
        <f t="shared" si="35"/>
        <v>3.5988097410290766E-5</v>
      </c>
    </row>
    <row r="258" spans="1:20" s="2" customFormat="1" ht="30" customHeight="1" x14ac:dyDescent="0.25">
      <c r="A258" s="3">
        <v>251</v>
      </c>
      <c r="B258" s="4">
        <v>50111514</v>
      </c>
      <c r="C258" s="5" t="s">
        <v>332</v>
      </c>
      <c r="D258" s="6" t="s">
        <v>33</v>
      </c>
      <c r="E258" s="7">
        <v>15200</v>
      </c>
      <c r="F258" s="7">
        <v>0</v>
      </c>
      <c r="G258" s="30">
        <v>15200</v>
      </c>
      <c r="H258" s="53">
        <v>5.0999999999999997E-2</v>
      </c>
      <c r="I258" s="54">
        <f t="shared" si="27"/>
        <v>15975.2</v>
      </c>
      <c r="J258" s="54">
        <f t="shared" si="28"/>
        <v>0</v>
      </c>
      <c r="K258" s="54">
        <f t="shared" si="29"/>
        <v>15975.2</v>
      </c>
      <c r="L258" s="83">
        <v>10890</v>
      </c>
      <c r="M258" s="84">
        <f t="shared" si="30"/>
        <v>5085.2000000000007</v>
      </c>
      <c r="N258" s="86">
        <f t="shared" si="31"/>
        <v>0.31831839350994046</v>
      </c>
      <c r="O258" s="83">
        <v>14350</v>
      </c>
      <c r="P258" s="84">
        <f t="shared" si="32"/>
        <v>1625.2000000000007</v>
      </c>
      <c r="Q258" s="86">
        <f t="shared" si="33"/>
        <v>0.10173268566277735</v>
      </c>
      <c r="R258" s="84">
        <v>15975</v>
      </c>
      <c r="S258" s="84">
        <f t="shared" si="34"/>
        <v>0.2000000000007276</v>
      </c>
      <c r="T258" s="86">
        <f t="shared" si="35"/>
        <v>1.2519405077916244E-5</v>
      </c>
    </row>
    <row r="259" spans="1:20" s="2" customFormat="1" ht="30" customHeight="1" x14ac:dyDescent="0.25">
      <c r="A259" s="3">
        <v>252</v>
      </c>
      <c r="B259" s="4">
        <v>50121706</v>
      </c>
      <c r="C259" s="5" t="s">
        <v>333</v>
      </c>
      <c r="D259" s="6" t="s">
        <v>334</v>
      </c>
      <c r="E259" s="7">
        <v>61750</v>
      </c>
      <c r="F259" s="7">
        <v>0</v>
      </c>
      <c r="G259" s="30">
        <v>61750</v>
      </c>
      <c r="H259" s="53">
        <v>5.0999999999999997E-2</v>
      </c>
      <c r="I259" s="54">
        <f t="shared" si="27"/>
        <v>64899.25</v>
      </c>
      <c r="J259" s="54">
        <f t="shared" si="28"/>
        <v>0</v>
      </c>
      <c r="K259" s="54">
        <f t="shared" si="29"/>
        <v>64899.25</v>
      </c>
      <c r="L259" s="83">
        <v>54000</v>
      </c>
      <c r="M259" s="84">
        <f t="shared" si="30"/>
        <v>10899.25</v>
      </c>
      <c r="N259" s="86">
        <f t="shared" si="31"/>
        <v>0.16794107790151658</v>
      </c>
      <c r="O259" s="83">
        <v>58400</v>
      </c>
      <c r="P259" s="84">
        <f t="shared" si="32"/>
        <v>6499.25</v>
      </c>
      <c r="Q259" s="86">
        <f t="shared" si="33"/>
        <v>0.10014368424904756</v>
      </c>
      <c r="R259" s="84">
        <v>64899</v>
      </c>
      <c r="S259" s="84">
        <f t="shared" si="34"/>
        <v>0.25</v>
      </c>
      <c r="T259" s="86">
        <f t="shared" si="35"/>
        <v>3.8521246393448306E-6</v>
      </c>
    </row>
    <row r="260" spans="1:20" s="2" customFormat="1" ht="30" customHeight="1" x14ac:dyDescent="0.25">
      <c r="A260" s="3">
        <v>253</v>
      </c>
      <c r="B260" s="4">
        <v>50111513</v>
      </c>
      <c r="C260" s="5" t="s">
        <v>335</v>
      </c>
      <c r="D260" s="6" t="s">
        <v>33</v>
      </c>
      <c r="E260" s="7">
        <v>5750</v>
      </c>
      <c r="F260" s="7">
        <v>0</v>
      </c>
      <c r="G260" s="30">
        <v>5750</v>
      </c>
      <c r="H260" s="53">
        <v>5.0999999999999997E-2</v>
      </c>
      <c r="I260" s="54">
        <f t="shared" si="27"/>
        <v>6043.25</v>
      </c>
      <c r="J260" s="54">
        <f t="shared" si="28"/>
        <v>0</v>
      </c>
      <c r="K260" s="54">
        <f t="shared" si="29"/>
        <v>6043.25</v>
      </c>
      <c r="L260" s="83">
        <v>4050</v>
      </c>
      <c r="M260" s="84">
        <f t="shared" si="30"/>
        <v>1993.25</v>
      </c>
      <c r="N260" s="86">
        <f t="shared" si="31"/>
        <v>0.32983080296198236</v>
      </c>
      <c r="O260" s="83">
        <v>6043</v>
      </c>
      <c r="P260" s="84">
        <f t="shared" si="32"/>
        <v>0.25</v>
      </c>
      <c r="Q260" s="86">
        <f t="shared" si="33"/>
        <v>4.1368468952964048E-5</v>
      </c>
      <c r="R260" s="84">
        <v>6043</v>
      </c>
      <c r="S260" s="84">
        <f t="shared" si="34"/>
        <v>0.25</v>
      </c>
      <c r="T260" s="86">
        <f t="shared" si="35"/>
        <v>4.1368468952964048E-5</v>
      </c>
    </row>
    <row r="261" spans="1:20" s="2" customFormat="1" ht="30" customHeight="1" x14ac:dyDescent="0.25">
      <c r="A261" s="3">
        <v>254</v>
      </c>
      <c r="B261" s="4">
        <v>50111514</v>
      </c>
      <c r="C261" s="5" t="s">
        <v>336</v>
      </c>
      <c r="D261" s="6" t="s">
        <v>337</v>
      </c>
      <c r="E261" s="7">
        <v>16807</v>
      </c>
      <c r="F261" s="8">
        <v>3193</v>
      </c>
      <c r="G261" s="30">
        <v>20000</v>
      </c>
      <c r="H261" s="53">
        <v>5.0999999999999997E-2</v>
      </c>
      <c r="I261" s="54">
        <f t="shared" si="27"/>
        <v>17664.156999999999</v>
      </c>
      <c r="J261" s="54">
        <f t="shared" si="28"/>
        <v>3355.8429999999998</v>
      </c>
      <c r="K261" s="54">
        <f t="shared" si="29"/>
        <v>21020</v>
      </c>
      <c r="L261" s="83">
        <v>16065</v>
      </c>
      <c r="M261" s="84">
        <f t="shared" si="30"/>
        <v>4955</v>
      </c>
      <c r="N261" s="86">
        <f t="shared" si="31"/>
        <v>0.2357278782112274</v>
      </c>
      <c r="O261" s="83">
        <v>17850</v>
      </c>
      <c r="P261" s="84">
        <f t="shared" si="32"/>
        <v>3170</v>
      </c>
      <c r="Q261" s="86">
        <f t="shared" si="33"/>
        <v>0.15080875356803045</v>
      </c>
      <c r="R261" s="84">
        <v>21020</v>
      </c>
      <c r="S261" s="84">
        <f t="shared" si="34"/>
        <v>0</v>
      </c>
      <c r="T261" s="86">
        <f t="shared" si="35"/>
        <v>0</v>
      </c>
    </row>
    <row r="262" spans="1:20" s="2" customFormat="1" ht="30" customHeight="1" x14ac:dyDescent="0.25">
      <c r="A262" s="3">
        <v>255</v>
      </c>
      <c r="B262" s="4">
        <v>50111514</v>
      </c>
      <c r="C262" s="5" t="s">
        <v>338</v>
      </c>
      <c r="D262" s="6" t="s">
        <v>339</v>
      </c>
      <c r="E262" s="7">
        <v>14286</v>
      </c>
      <c r="F262" s="8">
        <v>2714</v>
      </c>
      <c r="G262" s="30">
        <v>17000</v>
      </c>
      <c r="H262" s="53">
        <v>5.0999999999999997E-2</v>
      </c>
      <c r="I262" s="54">
        <f t="shared" si="27"/>
        <v>15014.585999999999</v>
      </c>
      <c r="J262" s="54">
        <f t="shared" si="28"/>
        <v>2852.4139999999998</v>
      </c>
      <c r="K262" s="54">
        <f t="shared" si="29"/>
        <v>17867</v>
      </c>
      <c r="L262" s="83">
        <v>13923</v>
      </c>
      <c r="M262" s="84">
        <f t="shared" si="30"/>
        <v>3944</v>
      </c>
      <c r="N262" s="86">
        <f t="shared" si="31"/>
        <v>0.22074215033301617</v>
      </c>
      <c r="O262" s="83">
        <v>17850</v>
      </c>
      <c r="P262" s="84">
        <f t="shared" si="32"/>
        <v>17</v>
      </c>
      <c r="Q262" s="86">
        <f t="shared" si="33"/>
        <v>9.5147478591817321E-4</v>
      </c>
      <c r="R262" s="84">
        <v>17867</v>
      </c>
      <c r="S262" s="84">
        <f t="shared" si="34"/>
        <v>0</v>
      </c>
      <c r="T262" s="86">
        <f t="shared" si="35"/>
        <v>0</v>
      </c>
    </row>
    <row r="263" spans="1:20" s="2" customFormat="1" ht="30" customHeight="1" x14ac:dyDescent="0.25">
      <c r="A263" s="3">
        <v>256</v>
      </c>
      <c r="B263" s="4">
        <v>50111514</v>
      </c>
      <c r="C263" s="5" t="s">
        <v>340</v>
      </c>
      <c r="D263" s="6" t="s">
        <v>100</v>
      </c>
      <c r="E263" s="7">
        <v>30378</v>
      </c>
      <c r="F263" s="8">
        <v>5772</v>
      </c>
      <c r="G263" s="30">
        <v>36150</v>
      </c>
      <c r="H263" s="53">
        <v>5.0999999999999997E-2</v>
      </c>
      <c r="I263" s="54">
        <f t="shared" si="27"/>
        <v>31927.277999999998</v>
      </c>
      <c r="J263" s="54">
        <f t="shared" si="28"/>
        <v>6066.3720000000003</v>
      </c>
      <c r="K263" s="54">
        <f t="shared" si="29"/>
        <v>37993.65</v>
      </c>
      <c r="L263" s="83">
        <v>26775</v>
      </c>
      <c r="M263" s="84">
        <f t="shared" si="30"/>
        <v>11218.650000000001</v>
      </c>
      <c r="N263" s="86">
        <f t="shared" si="31"/>
        <v>0.29527697391537799</v>
      </c>
      <c r="O263" s="83">
        <v>15150</v>
      </c>
      <c r="P263" s="84">
        <f t="shared" si="32"/>
        <v>22843.65</v>
      </c>
      <c r="Q263" s="86">
        <f t="shared" si="33"/>
        <v>0.60124915610898133</v>
      </c>
      <c r="R263" s="84">
        <v>37993</v>
      </c>
      <c r="S263" s="84">
        <f t="shared" si="34"/>
        <v>0.65000000000145519</v>
      </c>
      <c r="T263" s="86">
        <f t="shared" si="35"/>
        <v>1.7108122015164512E-5</v>
      </c>
    </row>
    <row r="264" spans="1:20" s="2" customFormat="1" ht="30" customHeight="1" x14ac:dyDescent="0.25">
      <c r="A264" s="3">
        <v>257</v>
      </c>
      <c r="B264" s="4">
        <v>50202206</v>
      </c>
      <c r="C264" s="5" t="s">
        <v>341</v>
      </c>
      <c r="D264" s="6" t="s">
        <v>342</v>
      </c>
      <c r="E264" s="7">
        <v>23403</v>
      </c>
      <c r="F264" s="8">
        <v>4447</v>
      </c>
      <c r="G264" s="30">
        <v>27850</v>
      </c>
      <c r="H264" s="53">
        <v>5.0999999999999997E-2</v>
      </c>
      <c r="I264" s="54">
        <f t="shared" si="27"/>
        <v>24596.553</v>
      </c>
      <c r="J264" s="54">
        <f t="shared" si="28"/>
        <v>4673.7969999999996</v>
      </c>
      <c r="K264" s="54">
        <f t="shared" si="29"/>
        <v>29270.35</v>
      </c>
      <c r="L264" s="83">
        <v>22491</v>
      </c>
      <c r="M264" s="84">
        <f t="shared" si="30"/>
        <v>6779.3499999999985</v>
      </c>
      <c r="N264" s="86">
        <f t="shared" si="31"/>
        <v>0.23161151130751764</v>
      </c>
      <c r="O264" s="87">
        <v>32250</v>
      </c>
      <c r="P264" s="88">
        <f t="shared" si="32"/>
        <v>-2979.6500000000015</v>
      </c>
      <c r="Q264" s="89">
        <f t="shared" si="33"/>
        <v>-0.10179755281368352</v>
      </c>
      <c r="R264" s="84">
        <v>29270</v>
      </c>
      <c r="S264" s="84">
        <f t="shared" si="34"/>
        <v>0.34999999999854481</v>
      </c>
      <c r="T264" s="86">
        <f t="shared" si="35"/>
        <v>1.195749282118406E-5</v>
      </c>
    </row>
    <row r="265" spans="1:20" s="2" customFormat="1" ht="30" customHeight="1" x14ac:dyDescent="0.25">
      <c r="A265" s="3">
        <v>258</v>
      </c>
      <c r="B265" s="4">
        <v>50121706</v>
      </c>
      <c r="C265" s="5" t="s">
        <v>343</v>
      </c>
      <c r="D265" s="6" t="s">
        <v>111</v>
      </c>
      <c r="E265" s="7">
        <v>11681</v>
      </c>
      <c r="F265" s="8">
        <v>2219</v>
      </c>
      <c r="G265" s="30">
        <v>13900</v>
      </c>
      <c r="H265" s="53">
        <v>5.0999999999999997E-2</v>
      </c>
      <c r="I265" s="54">
        <f t="shared" ref="I265:I314" si="36">+(E265*H265)+E265</f>
        <v>12276.731</v>
      </c>
      <c r="J265" s="54">
        <f t="shared" ref="J265:J314" si="37">+(F265*H265)+F265</f>
        <v>2332.1689999999999</v>
      </c>
      <c r="K265" s="54">
        <f t="shared" ref="K265:K314" si="38">+I265+J265</f>
        <v>14608.9</v>
      </c>
      <c r="L265" s="83">
        <v>9639</v>
      </c>
      <c r="M265" s="84">
        <f t="shared" ref="M265:M314" si="39">+K265-L265</f>
        <v>4969.8999999999996</v>
      </c>
      <c r="N265" s="86">
        <f t="shared" ref="N265:N314" si="40">+(M265*100%)/K265</f>
        <v>0.34019672939098766</v>
      </c>
      <c r="O265" s="83">
        <v>12400</v>
      </c>
      <c r="P265" s="84">
        <f t="shared" ref="P265:P314" si="41">K265-O265</f>
        <v>2208.8999999999996</v>
      </c>
      <c r="Q265" s="86">
        <f t="shared" ref="Q265:Q314" si="42">+(P265*100%)/K265</f>
        <v>0.1512023492528527</v>
      </c>
      <c r="R265" s="84">
        <v>14608</v>
      </c>
      <c r="S265" s="84">
        <f t="shared" ref="S265:S314" si="43">K265-R265</f>
        <v>0.8999999999996362</v>
      </c>
      <c r="T265" s="86">
        <f t="shared" ref="T265:T314" si="44">+(S265*100%)/K265</f>
        <v>6.1606281102590633E-5</v>
      </c>
    </row>
    <row r="266" spans="1:20" s="2" customFormat="1" ht="30" customHeight="1" x14ac:dyDescent="0.25">
      <c r="A266" s="3">
        <v>259</v>
      </c>
      <c r="B266" s="4">
        <v>50111515</v>
      </c>
      <c r="C266" s="5" t="s">
        <v>344</v>
      </c>
      <c r="D266" s="6" t="s">
        <v>33</v>
      </c>
      <c r="E266" s="7">
        <v>17450</v>
      </c>
      <c r="F266" s="8">
        <v>0</v>
      </c>
      <c r="G266" s="30">
        <v>17450</v>
      </c>
      <c r="H266" s="53">
        <v>5.0999999999999997E-2</v>
      </c>
      <c r="I266" s="54">
        <f t="shared" si="36"/>
        <v>18339.95</v>
      </c>
      <c r="J266" s="54">
        <f t="shared" si="37"/>
        <v>0</v>
      </c>
      <c r="K266" s="54">
        <f t="shared" si="38"/>
        <v>18339.95</v>
      </c>
      <c r="L266" s="83">
        <v>13500</v>
      </c>
      <c r="M266" s="84">
        <f t="shared" si="39"/>
        <v>4839.9500000000007</v>
      </c>
      <c r="N266" s="86">
        <f t="shared" si="40"/>
        <v>0.26390202808622709</v>
      </c>
      <c r="O266" s="83">
        <v>15550</v>
      </c>
      <c r="P266" s="84">
        <f t="shared" si="41"/>
        <v>2789.9500000000007</v>
      </c>
      <c r="Q266" s="86">
        <f t="shared" si="42"/>
        <v>0.15212418790672824</v>
      </c>
      <c r="R266" s="84">
        <v>18339</v>
      </c>
      <c r="S266" s="84">
        <f t="shared" si="43"/>
        <v>0.9500000000007276</v>
      </c>
      <c r="T266" s="86">
        <f t="shared" si="44"/>
        <v>5.1799486912490359E-5</v>
      </c>
    </row>
    <row r="267" spans="1:20" s="2" customFormat="1" ht="30" customHeight="1" x14ac:dyDescent="0.25">
      <c r="A267" s="3">
        <v>260</v>
      </c>
      <c r="B267" s="4">
        <v>50121537</v>
      </c>
      <c r="C267" s="5" t="s">
        <v>345</v>
      </c>
      <c r="D267" s="6" t="s">
        <v>346</v>
      </c>
      <c r="E267" s="7">
        <v>45000</v>
      </c>
      <c r="F267" s="8">
        <v>0</v>
      </c>
      <c r="G267" s="30">
        <v>45000</v>
      </c>
      <c r="H267" s="53">
        <v>5.0999999999999997E-2</v>
      </c>
      <c r="I267" s="54">
        <f t="shared" si="36"/>
        <v>47295</v>
      </c>
      <c r="J267" s="54">
        <f t="shared" si="37"/>
        <v>0</v>
      </c>
      <c r="K267" s="54">
        <f t="shared" si="38"/>
        <v>47295</v>
      </c>
      <c r="L267" s="83">
        <v>38700</v>
      </c>
      <c r="M267" s="84">
        <f t="shared" si="39"/>
        <v>8595</v>
      </c>
      <c r="N267" s="86">
        <f t="shared" si="40"/>
        <v>0.18173168411037108</v>
      </c>
      <c r="O267" s="83">
        <v>40200</v>
      </c>
      <c r="P267" s="84">
        <f t="shared" si="41"/>
        <v>7095</v>
      </c>
      <c r="Q267" s="86">
        <f t="shared" si="42"/>
        <v>0.15001585791309863</v>
      </c>
      <c r="R267" s="84">
        <v>47295</v>
      </c>
      <c r="S267" s="84">
        <f t="shared" si="43"/>
        <v>0</v>
      </c>
      <c r="T267" s="86">
        <f t="shared" si="44"/>
        <v>0</v>
      </c>
    </row>
    <row r="268" spans="1:20" s="2" customFormat="1" ht="30" customHeight="1" x14ac:dyDescent="0.25">
      <c r="A268" s="3">
        <v>261</v>
      </c>
      <c r="B268" s="4">
        <v>50121537</v>
      </c>
      <c r="C268" s="5" t="s">
        <v>347</v>
      </c>
      <c r="D268" s="6" t="s">
        <v>33</v>
      </c>
      <c r="E268" s="7">
        <v>40000</v>
      </c>
      <c r="F268" s="8">
        <v>0</v>
      </c>
      <c r="G268" s="30">
        <v>40000</v>
      </c>
      <c r="H268" s="53">
        <v>5.0999999999999997E-2</v>
      </c>
      <c r="I268" s="54">
        <f t="shared" si="36"/>
        <v>42040</v>
      </c>
      <c r="J268" s="54">
        <f t="shared" si="37"/>
        <v>0</v>
      </c>
      <c r="K268" s="54">
        <f t="shared" si="38"/>
        <v>42040</v>
      </c>
      <c r="L268" s="83">
        <v>33300</v>
      </c>
      <c r="M268" s="84">
        <f t="shared" si="39"/>
        <v>8740</v>
      </c>
      <c r="N268" s="86">
        <f t="shared" si="40"/>
        <v>0.20789724072312082</v>
      </c>
      <c r="O268" s="83">
        <v>35700</v>
      </c>
      <c r="P268" s="84">
        <f t="shared" si="41"/>
        <v>6340</v>
      </c>
      <c r="Q268" s="86">
        <f t="shared" si="42"/>
        <v>0.15080875356803045</v>
      </c>
      <c r="R268" s="84">
        <v>42040</v>
      </c>
      <c r="S268" s="84">
        <f t="shared" si="43"/>
        <v>0</v>
      </c>
      <c r="T268" s="86">
        <f t="shared" si="44"/>
        <v>0</v>
      </c>
    </row>
    <row r="269" spans="1:20" s="2" customFormat="1" ht="30" customHeight="1" x14ac:dyDescent="0.25">
      <c r="A269" s="3">
        <v>262</v>
      </c>
      <c r="B269" s="4">
        <v>50121537</v>
      </c>
      <c r="C269" s="5" t="s">
        <v>348</v>
      </c>
      <c r="D269" s="6" t="s">
        <v>33</v>
      </c>
      <c r="E269" s="7">
        <v>19350</v>
      </c>
      <c r="F269" s="8">
        <v>0</v>
      </c>
      <c r="G269" s="30">
        <v>19350</v>
      </c>
      <c r="H269" s="53">
        <v>5.0999999999999997E-2</v>
      </c>
      <c r="I269" s="54">
        <f t="shared" si="36"/>
        <v>20336.849999999999</v>
      </c>
      <c r="J269" s="54">
        <f t="shared" si="37"/>
        <v>0</v>
      </c>
      <c r="K269" s="54">
        <f t="shared" si="38"/>
        <v>20336.849999999999</v>
      </c>
      <c r="L269" s="83">
        <v>14400</v>
      </c>
      <c r="M269" s="84">
        <f t="shared" si="39"/>
        <v>5936.8499999999985</v>
      </c>
      <c r="N269" s="86">
        <f t="shared" si="40"/>
        <v>0.29192574071205712</v>
      </c>
      <c r="O269" s="83">
        <v>17250</v>
      </c>
      <c r="P269" s="84">
        <f t="shared" si="41"/>
        <v>3086.8499999999985</v>
      </c>
      <c r="Q269" s="86">
        <f t="shared" si="42"/>
        <v>0.15178604356131845</v>
      </c>
      <c r="R269" s="84">
        <v>20336</v>
      </c>
      <c r="S269" s="84">
        <f t="shared" si="43"/>
        <v>0.84999999999854481</v>
      </c>
      <c r="T269" s="86">
        <f t="shared" si="44"/>
        <v>4.1796050027341744E-5</v>
      </c>
    </row>
    <row r="270" spans="1:20" s="2" customFormat="1" ht="30" customHeight="1" x14ac:dyDescent="0.25">
      <c r="A270" s="3">
        <v>263</v>
      </c>
      <c r="B270" s="4">
        <v>50121537</v>
      </c>
      <c r="C270" s="5" t="s">
        <v>349</v>
      </c>
      <c r="D270" s="6" t="s">
        <v>33</v>
      </c>
      <c r="E270" s="7">
        <v>90638</v>
      </c>
      <c r="F270" s="8">
        <v>0</v>
      </c>
      <c r="G270" s="30">
        <v>90638</v>
      </c>
      <c r="H270" s="53">
        <v>5.0999999999999997E-2</v>
      </c>
      <c r="I270" s="54">
        <f t="shared" si="36"/>
        <v>95260.538</v>
      </c>
      <c r="J270" s="54">
        <f t="shared" si="37"/>
        <v>0</v>
      </c>
      <c r="K270" s="54">
        <f t="shared" si="38"/>
        <v>95260.538</v>
      </c>
      <c r="L270" s="83">
        <v>77400</v>
      </c>
      <c r="M270" s="84">
        <f t="shared" si="39"/>
        <v>17860.538</v>
      </c>
      <c r="N270" s="86">
        <f t="shared" si="40"/>
        <v>0.18749146682333456</v>
      </c>
      <c r="O270" s="83">
        <v>85700</v>
      </c>
      <c r="P270" s="84">
        <f t="shared" si="41"/>
        <v>9560.5380000000005</v>
      </c>
      <c r="Q270" s="86">
        <f t="shared" si="42"/>
        <v>0.10036199879534588</v>
      </c>
      <c r="R270" s="84">
        <v>95260</v>
      </c>
      <c r="S270" s="84">
        <f t="shared" si="43"/>
        <v>0.53800000000046566</v>
      </c>
      <c r="T270" s="86">
        <f t="shared" si="44"/>
        <v>5.6476691324215035E-6</v>
      </c>
    </row>
    <row r="271" spans="1:20" s="2" customFormat="1" ht="30" customHeight="1" x14ac:dyDescent="0.25">
      <c r="A271" s="3">
        <v>264</v>
      </c>
      <c r="B271" s="4">
        <v>50121537</v>
      </c>
      <c r="C271" s="5" t="s">
        <v>350</v>
      </c>
      <c r="D271" s="6" t="s">
        <v>33</v>
      </c>
      <c r="E271" s="7">
        <v>36000</v>
      </c>
      <c r="F271" s="8">
        <v>0</v>
      </c>
      <c r="G271" s="30">
        <v>36000</v>
      </c>
      <c r="H271" s="53">
        <v>5.0999999999999997E-2</v>
      </c>
      <c r="I271" s="54">
        <f t="shared" si="36"/>
        <v>37836</v>
      </c>
      <c r="J271" s="54">
        <f t="shared" si="37"/>
        <v>0</v>
      </c>
      <c r="K271" s="54">
        <f t="shared" si="38"/>
        <v>37836</v>
      </c>
      <c r="L271" s="83">
        <v>27900</v>
      </c>
      <c r="M271" s="84">
        <f t="shared" si="39"/>
        <v>9936</v>
      </c>
      <c r="N271" s="86">
        <f t="shared" si="40"/>
        <v>0.2626070409134158</v>
      </c>
      <c r="O271" s="83">
        <v>34052</v>
      </c>
      <c r="P271" s="84">
        <f t="shared" si="41"/>
        <v>3784</v>
      </c>
      <c r="Q271" s="86">
        <f t="shared" si="42"/>
        <v>0.10001057194206575</v>
      </c>
      <c r="R271" s="84">
        <v>37836</v>
      </c>
      <c r="S271" s="84">
        <f t="shared" si="43"/>
        <v>0</v>
      </c>
      <c r="T271" s="86">
        <f t="shared" si="44"/>
        <v>0</v>
      </c>
    </row>
    <row r="272" spans="1:20" s="2" customFormat="1" ht="30" customHeight="1" x14ac:dyDescent="0.25">
      <c r="A272" s="3">
        <v>265</v>
      </c>
      <c r="B272" s="4">
        <v>50121537</v>
      </c>
      <c r="C272" s="5" t="s">
        <v>351</v>
      </c>
      <c r="D272" s="6" t="s">
        <v>352</v>
      </c>
      <c r="E272" s="7">
        <v>92000</v>
      </c>
      <c r="F272" s="8">
        <v>0</v>
      </c>
      <c r="G272" s="30">
        <v>92000</v>
      </c>
      <c r="H272" s="53">
        <v>5.0999999999999997E-2</v>
      </c>
      <c r="I272" s="54">
        <f t="shared" si="36"/>
        <v>96692</v>
      </c>
      <c r="J272" s="54">
        <f t="shared" si="37"/>
        <v>0</v>
      </c>
      <c r="K272" s="54">
        <f t="shared" si="38"/>
        <v>96692</v>
      </c>
      <c r="L272" s="83">
        <v>81900</v>
      </c>
      <c r="M272" s="84">
        <f t="shared" si="39"/>
        <v>14792</v>
      </c>
      <c r="N272" s="86">
        <f t="shared" si="40"/>
        <v>0.15298059818806106</v>
      </c>
      <c r="O272" s="83">
        <v>90000</v>
      </c>
      <c r="P272" s="84">
        <f t="shared" si="41"/>
        <v>6692</v>
      </c>
      <c r="Q272" s="86">
        <f t="shared" si="42"/>
        <v>6.920944855830885E-2</v>
      </c>
      <c r="R272" s="84">
        <v>96692</v>
      </c>
      <c r="S272" s="84">
        <f t="shared" si="43"/>
        <v>0</v>
      </c>
      <c r="T272" s="86">
        <f t="shared" si="44"/>
        <v>0</v>
      </c>
    </row>
    <row r="273" spans="1:20" s="2" customFormat="1" ht="30" customHeight="1" x14ac:dyDescent="0.25">
      <c r="A273" s="3">
        <v>266</v>
      </c>
      <c r="B273" s="4">
        <v>50111514</v>
      </c>
      <c r="C273" s="5" t="s">
        <v>353</v>
      </c>
      <c r="D273" s="6" t="s">
        <v>40</v>
      </c>
      <c r="E273" s="7">
        <v>25000</v>
      </c>
      <c r="F273" s="8">
        <v>0</v>
      </c>
      <c r="G273" s="30">
        <v>25000</v>
      </c>
      <c r="H273" s="53">
        <v>5.0999999999999997E-2</v>
      </c>
      <c r="I273" s="54">
        <f t="shared" si="36"/>
        <v>26275</v>
      </c>
      <c r="J273" s="54">
        <f t="shared" si="37"/>
        <v>0</v>
      </c>
      <c r="K273" s="54">
        <f t="shared" si="38"/>
        <v>26275</v>
      </c>
      <c r="L273" s="83">
        <v>19800</v>
      </c>
      <c r="M273" s="84">
        <f t="shared" si="39"/>
        <v>6475</v>
      </c>
      <c r="N273" s="86">
        <f t="shared" si="40"/>
        <v>0.24643196955280686</v>
      </c>
      <c r="O273" s="83">
        <v>23600</v>
      </c>
      <c r="P273" s="84">
        <f t="shared" si="41"/>
        <v>2675</v>
      </c>
      <c r="Q273" s="86">
        <f t="shared" si="42"/>
        <v>0.10180780209324453</v>
      </c>
      <c r="R273" s="84">
        <v>26275</v>
      </c>
      <c r="S273" s="84">
        <f t="shared" si="43"/>
        <v>0</v>
      </c>
      <c r="T273" s="86">
        <f t="shared" si="44"/>
        <v>0</v>
      </c>
    </row>
    <row r="274" spans="1:20" s="2" customFormat="1" ht="30" customHeight="1" x14ac:dyDescent="0.25">
      <c r="A274" s="3">
        <v>267</v>
      </c>
      <c r="B274" s="4">
        <v>50111515</v>
      </c>
      <c r="C274" s="5" t="s">
        <v>354</v>
      </c>
      <c r="D274" s="6" t="s">
        <v>33</v>
      </c>
      <c r="E274" s="7">
        <v>12365</v>
      </c>
      <c r="F274" s="8">
        <v>0</v>
      </c>
      <c r="G274" s="30">
        <v>12365</v>
      </c>
      <c r="H274" s="53">
        <v>5.0999999999999997E-2</v>
      </c>
      <c r="I274" s="54">
        <f t="shared" si="36"/>
        <v>12995.615</v>
      </c>
      <c r="J274" s="54">
        <f t="shared" si="37"/>
        <v>0</v>
      </c>
      <c r="K274" s="54">
        <f t="shared" si="38"/>
        <v>12995.615</v>
      </c>
      <c r="L274" s="87">
        <v>85500</v>
      </c>
      <c r="M274" s="88">
        <f t="shared" si="39"/>
        <v>-72504.384999999995</v>
      </c>
      <c r="N274" s="89">
        <f t="shared" si="40"/>
        <v>-5.5791422722202828</v>
      </c>
      <c r="O274" s="83">
        <v>10350</v>
      </c>
      <c r="P274" s="84">
        <f t="shared" si="41"/>
        <v>2645.6149999999998</v>
      </c>
      <c r="Q274" s="86">
        <f t="shared" si="42"/>
        <v>0.20357751441543934</v>
      </c>
      <c r="R274" s="84">
        <v>12995</v>
      </c>
      <c r="S274" s="84">
        <f t="shared" si="43"/>
        <v>0.61499999999978172</v>
      </c>
      <c r="T274" s="86">
        <f t="shared" si="44"/>
        <v>4.7323654940515071E-5</v>
      </c>
    </row>
    <row r="275" spans="1:20" s="2" customFormat="1" ht="30" customHeight="1" x14ac:dyDescent="0.25">
      <c r="A275" s="3">
        <v>268</v>
      </c>
      <c r="B275" s="4">
        <v>50111515</v>
      </c>
      <c r="C275" s="5" t="s">
        <v>355</v>
      </c>
      <c r="D275" s="6" t="s">
        <v>33</v>
      </c>
      <c r="E275" s="7">
        <v>13950</v>
      </c>
      <c r="F275" s="8">
        <v>0</v>
      </c>
      <c r="G275" s="30">
        <v>13950</v>
      </c>
      <c r="H275" s="53">
        <v>5.0999999999999997E-2</v>
      </c>
      <c r="I275" s="54">
        <f t="shared" si="36"/>
        <v>14661.45</v>
      </c>
      <c r="J275" s="54">
        <f t="shared" si="37"/>
        <v>0</v>
      </c>
      <c r="K275" s="54">
        <f t="shared" si="38"/>
        <v>14661.45</v>
      </c>
      <c r="L275" s="83">
        <v>10350</v>
      </c>
      <c r="M275" s="84">
        <f t="shared" si="39"/>
        <v>4311.4500000000007</v>
      </c>
      <c r="N275" s="86">
        <f t="shared" si="40"/>
        <v>0.29406709431877476</v>
      </c>
      <c r="O275" s="83">
        <v>11700</v>
      </c>
      <c r="P275" s="84">
        <f t="shared" si="41"/>
        <v>2961.4500000000007</v>
      </c>
      <c r="Q275" s="86">
        <f t="shared" si="42"/>
        <v>0.20198888922991931</v>
      </c>
      <c r="R275" s="84">
        <v>14661</v>
      </c>
      <c r="S275" s="84">
        <f t="shared" si="43"/>
        <v>0.4500000000007276</v>
      </c>
      <c r="T275" s="86">
        <f t="shared" si="44"/>
        <v>3.0692735029668116E-5</v>
      </c>
    </row>
    <row r="276" spans="1:20" s="2" customFormat="1" ht="30" customHeight="1" x14ac:dyDescent="0.25">
      <c r="A276" s="3">
        <v>269</v>
      </c>
      <c r="B276" s="4">
        <v>50112000</v>
      </c>
      <c r="C276" s="5" t="s">
        <v>356</v>
      </c>
      <c r="D276" s="6" t="s">
        <v>357</v>
      </c>
      <c r="E276" s="7">
        <v>16303</v>
      </c>
      <c r="F276" s="8">
        <v>3097</v>
      </c>
      <c r="G276" s="30">
        <v>19400</v>
      </c>
      <c r="H276" s="53">
        <v>5.0999999999999997E-2</v>
      </c>
      <c r="I276" s="54">
        <f t="shared" si="36"/>
        <v>17134.453000000001</v>
      </c>
      <c r="J276" s="54">
        <f t="shared" si="37"/>
        <v>3254.9470000000001</v>
      </c>
      <c r="K276" s="54">
        <f t="shared" si="38"/>
        <v>20389.400000000001</v>
      </c>
      <c r="L276" s="83">
        <v>16065</v>
      </c>
      <c r="M276" s="84">
        <f t="shared" si="39"/>
        <v>4324.4000000000015</v>
      </c>
      <c r="N276" s="86">
        <f t="shared" si="40"/>
        <v>0.21209059609404893</v>
      </c>
      <c r="O276" s="83">
        <v>17300</v>
      </c>
      <c r="P276" s="84">
        <f t="shared" si="41"/>
        <v>3089.4000000000015</v>
      </c>
      <c r="Q276" s="86">
        <f t="shared" si="42"/>
        <v>0.15151990740286625</v>
      </c>
      <c r="R276" s="84">
        <v>20389</v>
      </c>
      <c r="S276" s="84">
        <f t="shared" si="43"/>
        <v>0.40000000000145519</v>
      </c>
      <c r="T276" s="86">
        <f t="shared" si="44"/>
        <v>1.9618036823126485E-5</v>
      </c>
    </row>
    <row r="277" spans="1:20" s="2" customFormat="1" ht="30" customHeight="1" x14ac:dyDescent="0.25">
      <c r="A277" s="3">
        <v>270</v>
      </c>
      <c r="B277" s="4">
        <v>50112000</v>
      </c>
      <c r="C277" s="5" t="s">
        <v>356</v>
      </c>
      <c r="D277" s="6" t="s">
        <v>76</v>
      </c>
      <c r="E277" s="7">
        <v>37542</v>
      </c>
      <c r="F277" s="8">
        <v>7133</v>
      </c>
      <c r="G277" s="30">
        <v>44675</v>
      </c>
      <c r="H277" s="53">
        <v>5.0999999999999997E-2</v>
      </c>
      <c r="I277" s="54">
        <f t="shared" si="36"/>
        <v>39456.642</v>
      </c>
      <c r="J277" s="54">
        <f t="shared" si="37"/>
        <v>7496.7830000000004</v>
      </c>
      <c r="K277" s="54">
        <f t="shared" si="38"/>
        <v>46953.425000000003</v>
      </c>
      <c r="L277" s="83">
        <v>37485</v>
      </c>
      <c r="M277" s="84">
        <f t="shared" si="39"/>
        <v>9468.4250000000029</v>
      </c>
      <c r="N277" s="86">
        <f t="shared" si="40"/>
        <v>0.20165568326485239</v>
      </c>
      <c r="O277" s="83">
        <v>39900</v>
      </c>
      <c r="P277" s="84">
        <f t="shared" si="41"/>
        <v>7053.4250000000029</v>
      </c>
      <c r="Q277" s="86">
        <f t="shared" si="42"/>
        <v>0.15022173568807817</v>
      </c>
      <c r="R277" s="84">
        <v>46953</v>
      </c>
      <c r="S277" s="84">
        <f t="shared" si="43"/>
        <v>0.42500000000291038</v>
      </c>
      <c r="T277" s="86">
        <f t="shared" si="44"/>
        <v>9.0515228655398479E-6</v>
      </c>
    </row>
    <row r="278" spans="1:20" s="2" customFormat="1" ht="30" customHeight="1" x14ac:dyDescent="0.25">
      <c r="A278" s="3">
        <v>271</v>
      </c>
      <c r="B278" s="4">
        <v>50171800</v>
      </c>
      <c r="C278" s="5" t="s">
        <v>358</v>
      </c>
      <c r="D278" s="6" t="s">
        <v>359</v>
      </c>
      <c r="E278" s="7">
        <v>1176</v>
      </c>
      <c r="F278" s="8">
        <v>224</v>
      </c>
      <c r="G278" s="30">
        <v>1400</v>
      </c>
      <c r="H278" s="53">
        <v>5.0999999999999997E-2</v>
      </c>
      <c r="I278" s="54">
        <f t="shared" si="36"/>
        <v>1235.9760000000001</v>
      </c>
      <c r="J278" s="54">
        <f t="shared" si="37"/>
        <v>235.42400000000001</v>
      </c>
      <c r="K278" s="54">
        <f t="shared" si="38"/>
        <v>1471.4</v>
      </c>
      <c r="L278" s="83">
        <v>856.8</v>
      </c>
      <c r="M278" s="84">
        <f t="shared" si="39"/>
        <v>614.60000000000014</v>
      </c>
      <c r="N278" s="86">
        <f t="shared" si="40"/>
        <v>0.4176974310180781</v>
      </c>
      <c r="O278" s="83">
        <v>1400</v>
      </c>
      <c r="P278" s="84">
        <f t="shared" si="41"/>
        <v>71.400000000000091</v>
      </c>
      <c r="Q278" s="86">
        <f t="shared" si="42"/>
        <v>4.852521408182689E-2</v>
      </c>
      <c r="R278" s="84">
        <v>1471</v>
      </c>
      <c r="S278" s="84">
        <f t="shared" si="43"/>
        <v>0.40000000000009095</v>
      </c>
      <c r="T278" s="86">
        <f t="shared" si="44"/>
        <v>2.7184993883382557E-4</v>
      </c>
    </row>
    <row r="279" spans="1:20" s="2" customFormat="1" ht="30" customHeight="1" x14ac:dyDescent="0.25">
      <c r="A279" s="3">
        <v>272</v>
      </c>
      <c r="B279" s="4">
        <v>51171504</v>
      </c>
      <c r="C279" s="5" t="s">
        <v>360</v>
      </c>
      <c r="D279" s="6" t="s">
        <v>50</v>
      </c>
      <c r="E279" s="7">
        <v>3319</v>
      </c>
      <c r="F279" s="8">
        <v>631</v>
      </c>
      <c r="G279" s="30">
        <v>3950</v>
      </c>
      <c r="H279" s="53">
        <v>5.0999999999999997E-2</v>
      </c>
      <c r="I279" s="54">
        <f t="shared" si="36"/>
        <v>3488.2689999999998</v>
      </c>
      <c r="J279" s="54">
        <f t="shared" si="37"/>
        <v>663.18100000000004</v>
      </c>
      <c r="K279" s="54">
        <f t="shared" si="38"/>
        <v>4151.45</v>
      </c>
      <c r="L279" s="83">
        <v>2677.5</v>
      </c>
      <c r="M279" s="84">
        <f t="shared" si="39"/>
        <v>1473.9499999999998</v>
      </c>
      <c r="N279" s="86">
        <f t="shared" si="40"/>
        <v>0.35504462296306105</v>
      </c>
      <c r="O279" s="83">
        <v>3300</v>
      </c>
      <c r="P279" s="84">
        <f t="shared" si="41"/>
        <v>851.44999999999982</v>
      </c>
      <c r="Q279" s="86">
        <f t="shared" si="42"/>
        <v>0.20509701429620972</v>
      </c>
      <c r="R279" s="84">
        <v>4151</v>
      </c>
      <c r="S279" s="84">
        <f t="shared" si="43"/>
        <v>0.4499999999998181</v>
      </c>
      <c r="T279" s="86">
        <f t="shared" si="44"/>
        <v>1.0839586168683668E-4</v>
      </c>
    </row>
    <row r="280" spans="1:20" s="2" customFormat="1" ht="30" customHeight="1" x14ac:dyDescent="0.25">
      <c r="A280" s="3">
        <v>273</v>
      </c>
      <c r="B280" s="4">
        <v>50171902</v>
      </c>
      <c r="C280" s="5" t="s">
        <v>361</v>
      </c>
      <c r="D280" s="6" t="s">
        <v>135</v>
      </c>
      <c r="E280" s="7">
        <v>1891</v>
      </c>
      <c r="F280" s="8">
        <v>359</v>
      </c>
      <c r="G280" s="30">
        <v>2250</v>
      </c>
      <c r="H280" s="53">
        <v>5.0999999999999997E-2</v>
      </c>
      <c r="I280" s="54">
        <f t="shared" si="36"/>
        <v>1987.441</v>
      </c>
      <c r="J280" s="54">
        <f t="shared" si="37"/>
        <v>377.30899999999997</v>
      </c>
      <c r="K280" s="54">
        <f t="shared" si="38"/>
        <v>2364.75</v>
      </c>
      <c r="L280" s="83">
        <v>1499.4</v>
      </c>
      <c r="M280" s="84">
        <f t="shared" si="39"/>
        <v>865.34999999999991</v>
      </c>
      <c r="N280" s="86">
        <f t="shared" si="40"/>
        <v>0.36593720266412938</v>
      </c>
      <c r="O280" s="83">
        <v>2300</v>
      </c>
      <c r="P280" s="84">
        <f t="shared" si="41"/>
        <v>64.75</v>
      </c>
      <c r="Q280" s="86">
        <f t="shared" si="42"/>
        <v>2.7381329950311874E-2</v>
      </c>
      <c r="R280" s="84">
        <v>2363</v>
      </c>
      <c r="S280" s="84">
        <f t="shared" si="43"/>
        <v>1.75</v>
      </c>
      <c r="T280" s="86">
        <f t="shared" si="44"/>
        <v>7.4003594460302362E-4</v>
      </c>
    </row>
    <row r="281" spans="1:20" s="2" customFormat="1" ht="30" customHeight="1" x14ac:dyDescent="0.25">
      <c r="A281" s="3">
        <v>274</v>
      </c>
      <c r="B281" s="4">
        <v>12171504</v>
      </c>
      <c r="C281" s="5" t="s">
        <v>362</v>
      </c>
      <c r="D281" s="6" t="s">
        <v>18</v>
      </c>
      <c r="E281" s="7">
        <v>8111</v>
      </c>
      <c r="F281" s="8">
        <v>1541</v>
      </c>
      <c r="G281" s="30">
        <v>9652</v>
      </c>
      <c r="H281" s="53">
        <v>5.0999999999999997E-2</v>
      </c>
      <c r="I281" s="54">
        <f t="shared" si="36"/>
        <v>8524.6610000000001</v>
      </c>
      <c r="J281" s="54">
        <f t="shared" si="37"/>
        <v>1619.5909999999999</v>
      </c>
      <c r="K281" s="54">
        <f t="shared" si="38"/>
        <v>10144.252</v>
      </c>
      <c r="L281" s="83">
        <v>8032.5</v>
      </c>
      <c r="M281" s="84">
        <f t="shared" si="39"/>
        <v>2111.7520000000004</v>
      </c>
      <c r="N281" s="86">
        <f t="shared" si="40"/>
        <v>0.20817227332286306</v>
      </c>
      <c r="O281" s="87">
        <v>81150</v>
      </c>
      <c r="P281" s="88">
        <f t="shared" si="41"/>
        <v>-71005.747999999992</v>
      </c>
      <c r="Q281" s="89">
        <f t="shared" si="42"/>
        <v>-6.9996041107811582</v>
      </c>
      <c r="R281" s="84">
        <v>10144</v>
      </c>
      <c r="S281" s="84">
        <f t="shared" si="43"/>
        <v>0.25200000000040745</v>
      </c>
      <c r="T281" s="86">
        <f t="shared" si="44"/>
        <v>2.4841654170303286E-5</v>
      </c>
    </row>
    <row r="282" spans="1:20" s="2" customFormat="1" ht="30" customHeight="1" x14ac:dyDescent="0.25">
      <c r="A282" s="3">
        <v>275</v>
      </c>
      <c r="B282" s="4">
        <v>47131803</v>
      </c>
      <c r="C282" s="5" t="s">
        <v>363</v>
      </c>
      <c r="D282" s="6" t="s">
        <v>364</v>
      </c>
      <c r="E282" s="7">
        <v>5042</v>
      </c>
      <c r="F282" s="8">
        <v>958</v>
      </c>
      <c r="G282" s="30">
        <v>6000</v>
      </c>
      <c r="H282" s="53">
        <v>5.0999999999999997E-2</v>
      </c>
      <c r="I282" s="54">
        <f t="shared" si="36"/>
        <v>5299.1419999999998</v>
      </c>
      <c r="J282" s="54">
        <f t="shared" si="37"/>
        <v>1006.8579999999999</v>
      </c>
      <c r="K282" s="54">
        <f t="shared" si="38"/>
        <v>6306</v>
      </c>
      <c r="L282" s="83">
        <v>4391.1000000000004</v>
      </c>
      <c r="M282" s="84">
        <f t="shared" si="39"/>
        <v>1914.8999999999996</v>
      </c>
      <c r="N282" s="86">
        <f t="shared" si="40"/>
        <v>0.3036631779257849</v>
      </c>
      <c r="O282" s="83">
        <v>5000</v>
      </c>
      <c r="P282" s="84">
        <f t="shared" si="41"/>
        <v>1306</v>
      </c>
      <c r="Q282" s="86">
        <f t="shared" si="42"/>
        <v>0.20710434506818903</v>
      </c>
      <c r="R282" s="84">
        <v>6306</v>
      </c>
      <c r="S282" s="84">
        <f t="shared" si="43"/>
        <v>0</v>
      </c>
      <c r="T282" s="86">
        <f t="shared" si="44"/>
        <v>0</v>
      </c>
    </row>
    <row r="283" spans="1:20" s="2" customFormat="1" ht="30" customHeight="1" x14ac:dyDescent="0.25">
      <c r="A283" s="3">
        <v>276</v>
      </c>
      <c r="B283" s="4">
        <v>24111503</v>
      </c>
      <c r="C283" s="5" t="s">
        <v>365</v>
      </c>
      <c r="D283" s="6" t="s">
        <v>366</v>
      </c>
      <c r="E283" s="7">
        <v>6555</v>
      </c>
      <c r="F283" s="8">
        <v>1245</v>
      </c>
      <c r="G283" s="30">
        <v>7800</v>
      </c>
      <c r="H283" s="53">
        <v>5.0999999999999997E-2</v>
      </c>
      <c r="I283" s="54">
        <f t="shared" si="36"/>
        <v>6889.3050000000003</v>
      </c>
      <c r="J283" s="54">
        <f t="shared" si="37"/>
        <v>1308.4949999999999</v>
      </c>
      <c r="K283" s="54">
        <f t="shared" si="38"/>
        <v>8197.7999999999993</v>
      </c>
      <c r="L283" s="83">
        <v>5890.5</v>
      </c>
      <c r="M283" s="84">
        <f t="shared" si="39"/>
        <v>2307.2999999999993</v>
      </c>
      <c r="N283" s="86">
        <f t="shared" si="40"/>
        <v>0.28145356071141031</v>
      </c>
      <c r="O283" s="83">
        <v>6550</v>
      </c>
      <c r="P283" s="84">
        <f t="shared" si="41"/>
        <v>1647.7999999999993</v>
      </c>
      <c r="Q283" s="86">
        <f t="shared" si="42"/>
        <v>0.20100514772255965</v>
      </c>
      <c r="R283" s="84">
        <v>8197</v>
      </c>
      <c r="S283" s="84">
        <f t="shared" si="43"/>
        <v>0.7999999999992724</v>
      </c>
      <c r="T283" s="86">
        <f t="shared" si="44"/>
        <v>9.7587157529980298E-5</v>
      </c>
    </row>
    <row r="284" spans="1:20" s="2" customFormat="1" ht="30" customHeight="1" x14ac:dyDescent="0.25">
      <c r="A284" s="3">
        <v>277</v>
      </c>
      <c r="B284" s="4">
        <v>24111503</v>
      </c>
      <c r="C284" s="5" t="s">
        <v>367</v>
      </c>
      <c r="D284" s="6" t="s">
        <v>368</v>
      </c>
      <c r="E284" s="7">
        <v>21008</v>
      </c>
      <c r="F284" s="8">
        <v>3992</v>
      </c>
      <c r="G284" s="30">
        <v>25000</v>
      </c>
      <c r="H284" s="53">
        <v>5.0999999999999997E-2</v>
      </c>
      <c r="I284" s="54">
        <f t="shared" si="36"/>
        <v>22079.407999999999</v>
      </c>
      <c r="J284" s="54">
        <f t="shared" si="37"/>
        <v>4195.5919999999996</v>
      </c>
      <c r="K284" s="54">
        <f t="shared" si="38"/>
        <v>26275</v>
      </c>
      <c r="L284" s="83">
        <v>21420</v>
      </c>
      <c r="M284" s="84">
        <f t="shared" si="39"/>
        <v>4855</v>
      </c>
      <c r="N284" s="86">
        <f t="shared" si="40"/>
        <v>0.18477640342530924</v>
      </c>
      <c r="O284" s="83">
        <v>21000</v>
      </c>
      <c r="P284" s="84">
        <f t="shared" si="41"/>
        <v>5275</v>
      </c>
      <c r="Q284" s="86">
        <f t="shared" si="42"/>
        <v>0.20076117982873454</v>
      </c>
      <c r="R284" s="84">
        <v>26275</v>
      </c>
      <c r="S284" s="84">
        <f t="shared" si="43"/>
        <v>0</v>
      </c>
      <c r="T284" s="86">
        <f t="shared" si="44"/>
        <v>0</v>
      </c>
    </row>
    <row r="285" spans="1:20" s="2" customFormat="1" ht="30" customHeight="1" x14ac:dyDescent="0.25">
      <c r="A285" s="3">
        <v>278</v>
      </c>
      <c r="B285" s="4">
        <v>24111503</v>
      </c>
      <c r="C285" s="5" t="s">
        <v>369</v>
      </c>
      <c r="D285" s="6" t="s">
        <v>368</v>
      </c>
      <c r="E285" s="7">
        <v>21008</v>
      </c>
      <c r="F285" s="8">
        <v>3992</v>
      </c>
      <c r="G285" s="30">
        <v>25000</v>
      </c>
      <c r="H285" s="53">
        <v>5.0999999999999997E-2</v>
      </c>
      <c r="I285" s="54">
        <f t="shared" si="36"/>
        <v>22079.407999999999</v>
      </c>
      <c r="J285" s="54">
        <f t="shared" si="37"/>
        <v>4195.5919999999996</v>
      </c>
      <c r="K285" s="54">
        <f t="shared" si="38"/>
        <v>26275</v>
      </c>
      <c r="L285" s="83">
        <v>21955.5</v>
      </c>
      <c r="M285" s="84">
        <f t="shared" si="39"/>
        <v>4319.5</v>
      </c>
      <c r="N285" s="86">
        <f t="shared" si="40"/>
        <v>0.16439581351094196</v>
      </c>
      <c r="O285" s="83">
        <v>21000</v>
      </c>
      <c r="P285" s="84">
        <f t="shared" si="41"/>
        <v>5275</v>
      </c>
      <c r="Q285" s="86">
        <f t="shared" si="42"/>
        <v>0.20076117982873454</v>
      </c>
      <c r="R285" s="84">
        <v>26275</v>
      </c>
      <c r="S285" s="84">
        <f t="shared" si="43"/>
        <v>0</v>
      </c>
      <c r="T285" s="86">
        <f t="shared" si="44"/>
        <v>0</v>
      </c>
    </row>
    <row r="286" spans="1:20" s="2" customFormat="1" ht="30" customHeight="1" x14ac:dyDescent="0.25">
      <c r="A286" s="3">
        <v>279</v>
      </c>
      <c r="B286" s="4">
        <v>52151500</v>
      </c>
      <c r="C286" s="5" t="s">
        <v>370</v>
      </c>
      <c r="D286" s="6" t="s">
        <v>371</v>
      </c>
      <c r="E286" s="7">
        <v>7563</v>
      </c>
      <c r="F286" s="8">
        <v>1437</v>
      </c>
      <c r="G286" s="30">
        <v>9000</v>
      </c>
      <c r="H286" s="53">
        <v>5.0999999999999997E-2</v>
      </c>
      <c r="I286" s="54">
        <f t="shared" si="36"/>
        <v>7948.7129999999997</v>
      </c>
      <c r="J286" s="54">
        <f t="shared" si="37"/>
        <v>1510.287</v>
      </c>
      <c r="K286" s="54">
        <f t="shared" si="38"/>
        <v>9459</v>
      </c>
      <c r="L286" s="83">
        <v>5355</v>
      </c>
      <c r="M286" s="84">
        <f t="shared" si="39"/>
        <v>4104</v>
      </c>
      <c r="N286" s="86">
        <f t="shared" si="40"/>
        <v>0.43387250237868696</v>
      </c>
      <c r="O286" s="83">
        <v>7560</v>
      </c>
      <c r="P286" s="84">
        <f t="shared" si="41"/>
        <v>1899</v>
      </c>
      <c r="Q286" s="86">
        <f t="shared" si="42"/>
        <v>0.20076117982873454</v>
      </c>
      <c r="R286" s="84">
        <v>9459</v>
      </c>
      <c r="S286" s="84">
        <f t="shared" si="43"/>
        <v>0</v>
      </c>
      <c r="T286" s="86">
        <f t="shared" si="44"/>
        <v>0</v>
      </c>
    </row>
    <row r="287" spans="1:20" s="2" customFormat="1" ht="30" customHeight="1" x14ac:dyDescent="0.25">
      <c r="A287" s="3">
        <v>280</v>
      </c>
      <c r="B287" s="4">
        <v>52151500</v>
      </c>
      <c r="C287" s="5" t="s">
        <v>372</v>
      </c>
      <c r="D287" s="6" t="s">
        <v>371</v>
      </c>
      <c r="E287" s="7">
        <v>8403</v>
      </c>
      <c r="F287" s="8">
        <v>1597</v>
      </c>
      <c r="G287" s="30">
        <v>10000</v>
      </c>
      <c r="H287" s="53">
        <v>5.0999999999999997E-2</v>
      </c>
      <c r="I287" s="54">
        <f t="shared" si="36"/>
        <v>8831.5529999999999</v>
      </c>
      <c r="J287" s="54">
        <f t="shared" si="37"/>
        <v>1678.4469999999999</v>
      </c>
      <c r="K287" s="54">
        <f t="shared" si="38"/>
        <v>10510</v>
      </c>
      <c r="L287" s="83">
        <v>6426</v>
      </c>
      <c r="M287" s="84">
        <f t="shared" si="39"/>
        <v>4084</v>
      </c>
      <c r="N287" s="86">
        <f t="shared" si="40"/>
        <v>0.38858230256898191</v>
      </c>
      <c r="O287" s="83">
        <v>8400</v>
      </c>
      <c r="P287" s="84">
        <f t="shared" si="41"/>
        <v>2110</v>
      </c>
      <c r="Q287" s="86">
        <f t="shared" si="42"/>
        <v>0.20076117982873454</v>
      </c>
      <c r="R287" s="84">
        <v>10510</v>
      </c>
      <c r="S287" s="84">
        <f t="shared" si="43"/>
        <v>0</v>
      </c>
      <c r="T287" s="86">
        <f t="shared" si="44"/>
        <v>0</v>
      </c>
    </row>
    <row r="288" spans="1:20" s="2" customFormat="1" ht="30" customHeight="1" x14ac:dyDescent="0.25">
      <c r="A288" s="3">
        <v>281</v>
      </c>
      <c r="B288" s="4">
        <v>52151500</v>
      </c>
      <c r="C288" s="5" t="s">
        <v>373</v>
      </c>
      <c r="D288" s="6" t="s">
        <v>371</v>
      </c>
      <c r="E288" s="7">
        <v>10084</v>
      </c>
      <c r="F288" s="8">
        <v>1916</v>
      </c>
      <c r="G288" s="30">
        <v>12000</v>
      </c>
      <c r="H288" s="53">
        <v>5.0999999999999997E-2</v>
      </c>
      <c r="I288" s="54">
        <f t="shared" si="36"/>
        <v>10598.284</v>
      </c>
      <c r="J288" s="54">
        <f t="shared" si="37"/>
        <v>2013.7159999999999</v>
      </c>
      <c r="K288" s="54">
        <f t="shared" si="38"/>
        <v>12612</v>
      </c>
      <c r="L288" s="83">
        <v>8568</v>
      </c>
      <c r="M288" s="84">
        <f t="shared" si="39"/>
        <v>4044</v>
      </c>
      <c r="N288" s="86">
        <f t="shared" si="40"/>
        <v>0.32064700285442438</v>
      </c>
      <c r="O288" s="83">
        <v>9850</v>
      </c>
      <c r="P288" s="84">
        <f t="shared" si="41"/>
        <v>2762</v>
      </c>
      <c r="Q288" s="86">
        <f t="shared" si="42"/>
        <v>0.21899777989216618</v>
      </c>
      <c r="R288" s="84">
        <v>12612</v>
      </c>
      <c r="S288" s="84">
        <f t="shared" si="43"/>
        <v>0</v>
      </c>
      <c r="T288" s="86">
        <f t="shared" si="44"/>
        <v>0</v>
      </c>
    </row>
    <row r="289" spans="1:20" s="2" customFormat="1" ht="30" customHeight="1" x14ac:dyDescent="0.25">
      <c r="A289" s="3">
        <v>282</v>
      </c>
      <c r="B289" s="4">
        <v>47131700</v>
      </c>
      <c r="C289" s="5" t="s">
        <v>374</v>
      </c>
      <c r="D289" s="6" t="s">
        <v>375</v>
      </c>
      <c r="E289" s="7">
        <v>14286</v>
      </c>
      <c r="F289" s="8">
        <v>2714</v>
      </c>
      <c r="G289" s="30">
        <v>17000</v>
      </c>
      <c r="H289" s="53">
        <v>5.0999999999999997E-2</v>
      </c>
      <c r="I289" s="54">
        <f t="shared" si="36"/>
        <v>15014.585999999999</v>
      </c>
      <c r="J289" s="54">
        <f t="shared" si="37"/>
        <v>2852.4139999999998</v>
      </c>
      <c r="K289" s="54">
        <f t="shared" si="38"/>
        <v>17867</v>
      </c>
      <c r="L289" s="83">
        <v>11781</v>
      </c>
      <c r="M289" s="84">
        <f t="shared" si="39"/>
        <v>6086</v>
      </c>
      <c r="N289" s="86">
        <f t="shared" si="40"/>
        <v>0.34062797335870598</v>
      </c>
      <c r="O289" s="83">
        <v>14250</v>
      </c>
      <c r="P289" s="84">
        <f t="shared" si="41"/>
        <v>3617</v>
      </c>
      <c r="Q289" s="86">
        <f t="shared" si="42"/>
        <v>0.20244025298035484</v>
      </c>
      <c r="R289" s="84">
        <v>15000</v>
      </c>
      <c r="S289" s="84">
        <f t="shared" si="43"/>
        <v>2867</v>
      </c>
      <c r="T289" s="86">
        <f t="shared" si="44"/>
        <v>0.16046342418984721</v>
      </c>
    </row>
    <row r="290" spans="1:20" s="2" customFormat="1" ht="30" customHeight="1" x14ac:dyDescent="0.25">
      <c r="A290" s="3">
        <v>283</v>
      </c>
      <c r="B290" s="4">
        <v>47131700</v>
      </c>
      <c r="C290" s="5" t="s">
        <v>376</v>
      </c>
      <c r="D290" s="6" t="s">
        <v>184</v>
      </c>
      <c r="E290" s="7">
        <v>4538</v>
      </c>
      <c r="F290" s="8">
        <v>862</v>
      </c>
      <c r="G290" s="30">
        <v>5400</v>
      </c>
      <c r="H290" s="53">
        <v>5.0999999999999997E-2</v>
      </c>
      <c r="I290" s="54">
        <f t="shared" si="36"/>
        <v>4769.4380000000001</v>
      </c>
      <c r="J290" s="54">
        <f t="shared" si="37"/>
        <v>905.96199999999999</v>
      </c>
      <c r="K290" s="54">
        <f t="shared" si="38"/>
        <v>5675.4</v>
      </c>
      <c r="L290" s="83">
        <v>3213</v>
      </c>
      <c r="M290" s="84">
        <f t="shared" si="39"/>
        <v>2462.3999999999996</v>
      </c>
      <c r="N290" s="86">
        <f t="shared" si="40"/>
        <v>0.43387250237868691</v>
      </c>
      <c r="O290" s="83">
        <v>4500</v>
      </c>
      <c r="P290" s="84">
        <f t="shared" si="41"/>
        <v>1175.3999999999996</v>
      </c>
      <c r="Q290" s="86">
        <f t="shared" si="42"/>
        <v>0.20710434506818898</v>
      </c>
      <c r="R290" s="84">
        <v>5675</v>
      </c>
      <c r="S290" s="84">
        <f t="shared" si="43"/>
        <v>0.3999999999996362</v>
      </c>
      <c r="T290" s="86">
        <f t="shared" si="44"/>
        <v>7.047961377165244E-5</v>
      </c>
    </row>
    <row r="291" spans="1:20" s="2" customFormat="1" ht="30" customHeight="1" x14ac:dyDescent="0.25">
      <c r="A291" s="3">
        <v>284</v>
      </c>
      <c r="B291" s="4">
        <v>47131700</v>
      </c>
      <c r="C291" s="5" t="s">
        <v>377</v>
      </c>
      <c r="D291" s="6" t="s">
        <v>184</v>
      </c>
      <c r="E291" s="7">
        <v>2525</v>
      </c>
      <c r="F291" s="8">
        <v>480</v>
      </c>
      <c r="G291" s="30">
        <v>3005</v>
      </c>
      <c r="H291" s="53">
        <v>5.0999999999999997E-2</v>
      </c>
      <c r="I291" s="54">
        <f t="shared" si="36"/>
        <v>2653.7750000000001</v>
      </c>
      <c r="J291" s="54">
        <f t="shared" si="37"/>
        <v>504.48</v>
      </c>
      <c r="K291" s="54">
        <f t="shared" si="38"/>
        <v>3158.2550000000001</v>
      </c>
      <c r="L291" s="83">
        <v>2142</v>
      </c>
      <c r="M291" s="84">
        <f t="shared" si="39"/>
        <v>1016.2550000000001</v>
      </c>
      <c r="N291" s="86">
        <f t="shared" si="40"/>
        <v>0.32177737389792782</v>
      </c>
      <c r="O291" s="83">
        <v>2500</v>
      </c>
      <c r="P291" s="84">
        <f t="shared" si="41"/>
        <v>658.25500000000011</v>
      </c>
      <c r="Q291" s="86">
        <f t="shared" si="42"/>
        <v>0.20842363900318375</v>
      </c>
      <c r="R291" s="84">
        <v>3158</v>
      </c>
      <c r="S291" s="84">
        <f t="shared" si="43"/>
        <v>0.25500000000010914</v>
      </c>
      <c r="T291" s="86">
        <f t="shared" si="44"/>
        <v>8.0740788821709818E-5</v>
      </c>
    </row>
    <row r="292" spans="1:20" s="2" customFormat="1" ht="30" customHeight="1" x14ac:dyDescent="0.25">
      <c r="A292" s="3">
        <v>285</v>
      </c>
      <c r="B292" s="4">
        <v>47131700</v>
      </c>
      <c r="C292" s="5" t="s">
        <v>378</v>
      </c>
      <c r="D292" s="6" t="s">
        <v>13</v>
      </c>
      <c r="E292" s="7">
        <v>5924</v>
      </c>
      <c r="F292" s="8">
        <v>1126</v>
      </c>
      <c r="G292" s="30">
        <v>7050</v>
      </c>
      <c r="H292" s="53">
        <v>5.0999999999999997E-2</v>
      </c>
      <c r="I292" s="54">
        <f t="shared" si="36"/>
        <v>6226.1239999999998</v>
      </c>
      <c r="J292" s="54">
        <f t="shared" si="37"/>
        <v>1183.4259999999999</v>
      </c>
      <c r="K292" s="54">
        <f t="shared" si="38"/>
        <v>7409.5499999999993</v>
      </c>
      <c r="L292" s="83">
        <v>5355</v>
      </c>
      <c r="M292" s="84">
        <f t="shared" si="39"/>
        <v>2054.5499999999993</v>
      </c>
      <c r="N292" s="86">
        <f t="shared" si="40"/>
        <v>0.27728404558981307</v>
      </c>
      <c r="O292" s="83">
        <v>5900</v>
      </c>
      <c r="P292" s="84">
        <f t="shared" si="41"/>
        <v>1509.5499999999993</v>
      </c>
      <c r="Q292" s="86">
        <f t="shared" si="42"/>
        <v>0.20373032100464933</v>
      </c>
      <c r="R292" s="84">
        <v>7409</v>
      </c>
      <c r="S292" s="84">
        <f t="shared" si="43"/>
        <v>0.5499999999992724</v>
      </c>
      <c r="T292" s="86">
        <f t="shared" si="44"/>
        <v>7.4228529397773471E-5</v>
      </c>
    </row>
    <row r="293" spans="1:20" s="2" customFormat="1" ht="30" customHeight="1" x14ac:dyDescent="0.25">
      <c r="A293" s="3">
        <v>286</v>
      </c>
      <c r="B293" s="4">
        <v>47131810</v>
      </c>
      <c r="C293" s="5" t="s">
        <v>379</v>
      </c>
      <c r="D293" s="6" t="s">
        <v>163</v>
      </c>
      <c r="E293" s="7">
        <v>5399</v>
      </c>
      <c r="F293" s="8">
        <v>1026</v>
      </c>
      <c r="G293" s="30">
        <v>6425</v>
      </c>
      <c r="H293" s="53">
        <v>5.0999999999999997E-2</v>
      </c>
      <c r="I293" s="54">
        <f t="shared" si="36"/>
        <v>5674.3490000000002</v>
      </c>
      <c r="J293" s="54">
        <f t="shared" si="37"/>
        <v>1078.326</v>
      </c>
      <c r="K293" s="54">
        <f t="shared" si="38"/>
        <v>6752.6750000000002</v>
      </c>
      <c r="L293" s="83">
        <v>4819.5</v>
      </c>
      <c r="M293" s="84">
        <f t="shared" si="39"/>
        <v>1933.1750000000002</v>
      </c>
      <c r="N293" s="86">
        <f t="shared" si="40"/>
        <v>0.28628284346573768</v>
      </c>
      <c r="O293" s="83">
        <v>5400</v>
      </c>
      <c r="P293" s="84">
        <f t="shared" si="41"/>
        <v>1352.6750000000002</v>
      </c>
      <c r="Q293" s="86">
        <f t="shared" si="42"/>
        <v>0.20031691144620467</v>
      </c>
      <c r="R293" s="84">
        <v>6752</v>
      </c>
      <c r="S293" s="84">
        <f t="shared" si="43"/>
        <v>0.6750000000001819</v>
      </c>
      <c r="T293" s="86">
        <f t="shared" si="44"/>
        <v>9.9960386069251355E-5</v>
      </c>
    </row>
    <row r="294" spans="1:20" s="2" customFormat="1" ht="30" customHeight="1" x14ac:dyDescent="0.25">
      <c r="A294" s="3">
        <v>287</v>
      </c>
      <c r="B294" s="4">
        <v>47131810</v>
      </c>
      <c r="C294" s="5" t="s">
        <v>380</v>
      </c>
      <c r="D294" s="6" t="s">
        <v>13</v>
      </c>
      <c r="E294" s="7">
        <v>38697</v>
      </c>
      <c r="F294" s="8">
        <v>7353</v>
      </c>
      <c r="G294" s="30">
        <v>46050</v>
      </c>
      <c r="H294" s="53">
        <v>5.0999999999999997E-2</v>
      </c>
      <c r="I294" s="54">
        <f t="shared" si="36"/>
        <v>40670.546999999999</v>
      </c>
      <c r="J294" s="54">
        <f t="shared" si="37"/>
        <v>7728.0029999999997</v>
      </c>
      <c r="K294" s="54">
        <f t="shared" si="38"/>
        <v>48398.549999999996</v>
      </c>
      <c r="L294" s="83">
        <v>37485</v>
      </c>
      <c r="M294" s="84">
        <f t="shared" si="39"/>
        <v>10913.549999999996</v>
      </c>
      <c r="N294" s="86">
        <f t="shared" si="40"/>
        <v>0.22549332572979969</v>
      </c>
      <c r="O294" s="83">
        <v>38700</v>
      </c>
      <c r="P294" s="84">
        <f t="shared" si="41"/>
        <v>9698.5499999999956</v>
      </c>
      <c r="Q294" s="86">
        <f t="shared" si="42"/>
        <v>0.2003892678602974</v>
      </c>
      <c r="R294" s="84">
        <v>48398</v>
      </c>
      <c r="S294" s="84">
        <f t="shared" si="43"/>
        <v>0.54999999999563443</v>
      </c>
      <c r="T294" s="86">
        <f t="shared" si="44"/>
        <v>1.1363976813264747E-5</v>
      </c>
    </row>
    <row r="295" spans="1:20" s="2" customFormat="1" ht="30" customHeight="1" x14ac:dyDescent="0.25">
      <c r="A295" s="3">
        <v>288</v>
      </c>
      <c r="B295" s="4">
        <v>53131626</v>
      </c>
      <c r="C295" s="5" t="s">
        <v>381</v>
      </c>
      <c r="D295" s="6" t="s">
        <v>163</v>
      </c>
      <c r="E295" s="7">
        <v>15147</v>
      </c>
      <c r="F295" s="8">
        <v>2878</v>
      </c>
      <c r="G295" s="30">
        <v>18025</v>
      </c>
      <c r="H295" s="53">
        <v>5.0999999999999997E-2</v>
      </c>
      <c r="I295" s="54">
        <f t="shared" si="36"/>
        <v>15919.496999999999</v>
      </c>
      <c r="J295" s="54">
        <f t="shared" si="37"/>
        <v>3024.7779999999998</v>
      </c>
      <c r="K295" s="54">
        <f t="shared" si="38"/>
        <v>18944.274999999998</v>
      </c>
      <c r="L295" s="83">
        <v>12852</v>
      </c>
      <c r="M295" s="84">
        <f t="shared" si="39"/>
        <v>6092.2749999999978</v>
      </c>
      <c r="N295" s="86">
        <f t="shared" si="40"/>
        <v>0.32158924002106171</v>
      </c>
      <c r="O295" s="83">
        <v>15150</v>
      </c>
      <c r="P295" s="84">
        <f t="shared" si="41"/>
        <v>3794.2749999999978</v>
      </c>
      <c r="Q295" s="86">
        <f t="shared" si="42"/>
        <v>0.20028610226572399</v>
      </c>
      <c r="R295" s="84">
        <v>16000</v>
      </c>
      <c r="S295" s="84">
        <f t="shared" si="43"/>
        <v>2944.2749999999978</v>
      </c>
      <c r="T295" s="86">
        <f t="shared" si="44"/>
        <v>0.15541766575918045</v>
      </c>
    </row>
    <row r="296" spans="1:20" s="2" customFormat="1" ht="30" customHeight="1" x14ac:dyDescent="0.25">
      <c r="A296" s="3">
        <v>289</v>
      </c>
      <c r="B296" s="4">
        <v>47131810</v>
      </c>
      <c r="C296" s="5" t="s">
        <v>382</v>
      </c>
      <c r="D296" s="6" t="s">
        <v>383</v>
      </c>
      <c r="E296" s="7">
        <v>16713</v>
      </c>
      <c r="F296" s="8">
        <v>3175</v>
      </c>
      <c r="G296" s="30">
        <v>19888</v>
      </c>
      <c r="H296" s="53">
        <v>5.0999999999999997E-2</v>
      </c>
      <c r="I296" s="54">
        <f t="shared" si="36"/>
        <v>17565.363000000001</v>
      </c>
      <c r="J296" s="54">
        <f t="shared" si="37"/>
        <v>3336.9250000000002</v>
      </c>
      <c r="K296" s="54">
        <f t="shared" si="38"/>
        <v>20902.288</v>
      </c>
      <c r="L296" s="83">
        <v>14994</v>
      </c>
      <c r="M296" s="84">
        <f t="shared" si="39"/>
        <v>5908.2880000000005</v>
      </c>
      <c r="N296" s="86">
        <f t="shared" si="40"/>
        <v>0.28266226166245534</v>
      </c>
      <c r="O296" s="83">
        <v>17760</v>
      </c>
      <c r="P296" s="84">
        <f t="shared" si="41"/>
        <v>3142.2880000000005</v>
      </c>
      <c r="Q296" s="86">
        <f t="shared" si="42"/>
        <v>0.15033225070863057</v>
      </c>
      <c r="R296" s="84">
        <v>19000</v>
      </c>
      <c r="S296" s="84">
        <f t="shared" si="43"/>
        <v>1902.2880000000005</v>
      </c>
      <c r="T296" s="86">
        <f t="shared" si="44"/>
        <v>9.1008601546395326E-2</v>
      </c>
    </row>
    <row r="297" spans="1:20" s="2" customFormat="1" ht="30" customHeight="1" x14ac:dyDescent="0.25">
      <c r="A297" s="3">
        <v>290</v>
      </c>
      <c r="B297" s="4">
        <v>48102108</v>
      </c>
      <c r="C297" s="5" t="s">
        <v>384</v>
      </c>
      <c r="D297" s="6" t="s">
        <v>385</v>
      </c>
      <c r="E297" s="7">
        <v>20756</v>
      </c>
      <c r="F297" s="8">
        <v>3944</v>
      </c>
      <c r="G297" s="30">
        <v>24700</v>
      </c>
      <c r="H297" s="53">
        <v>5.0999999999999997E-2</v>
      </c>
      <c r="I297" s="54">
        <f t="shared" si="36"/>
        <v>21814.556</v>
      </c>
      <c r="J297" s="54">
        <f t="shared" si="37"/>
        <v>4145.1440000000002</v>
      </c>
      <c r="K297" s="54">
        <f t="shared" si="38"/>
        <v>25959.7</v>
      </c>
      <c r="L297" s="83">
        <v>19278</v>
      </c>
      <c r="M297" s="84">
        <f t="shared" si="39"/>
        <v>6681.7000000000007</v>
      </c>
      <c r="N297" s="86">
        <f t="shared" si="40"/>
        <v>0.25738741202710358</v>
      </c>
      <c r="O297" s="83">
        <v>20750</v>
      </c>
      <c r="P297" s="84">
        <f t="shared" si="41"/>
        <v>5209.7000000000007</v>
      </c>
      <c r="Q297" s="86">
        <f t="shared" si="42"/>
        <v>0.20068413733594767</v>
      </c>
      <c r="R297" s="84">
        <v>25959</v>
      </c>
      <c r="S297" s="84">
        <f t="shared" si="43"/>
        <v>0.7000000000007276</v>
      </c>
      <c r="T297" s="86">
        <f t="shared" si="44"/>
        <v>2.6964872475441843E-5</v>
      </c>
    </row>
    <row r="298" spans="1:20" s="2" customFormat="1" ht="30" customHeight="1" x14ac:dyDescent="0.25">
      <c r="A298" s="3">
        <v>291</v>
      </c>
      <c r="B298" s="4">
        <v>48102109</v>
      </c>
      <c r="C298" s="5" t="s">
        <v>386</v>
      </c>
      <c r="D298" s="6" t="s">
        <v>387</v>
      </c>
      <c r="E298" s="7">
        <v>14790</v>
      </c>
      <c r="F298" s="8">
        <v>2810</v>
      </c>
      <c r="G298" s="30">
        <v>17600</v>
      </c>
      <c r="H298" s="53">
        <v>5.0999999999999997E-2</v>
      </c>
      <c r="I298" s="54">
        <f t="shared" si="36"/>
        <v>15544.29</v>
      </c>
      <c r="J298" s="54">
        <f t="shared" si="37"/>
        <v>2953.31</v>
      </c>
      <c r="K298" s="54">
        <f t="shared" si="38"/>
        <v>18497.600000000002</v>
      </c>
      <c r="L298" s="83">
        <v>13923</v>
      </c>
      <c r="M298" s="84">
        <f t="shared" si="39"/>
        <v>4574.6000000000022</v>
      </c>
      <c r="N298" s="86">
        <f t="shared" si="40"/>
        <v>0.24730775884439071</v>
      </c>
      <c r="O298" s="83">
        <v>14750</v>
      </c>
      <c r="P298" s="84">
        <f t="shared" si="41"/>
        <v>3747.6000000000022</v>
      </c>
      <c r="Q298" s="86">
        <f t="shared" si="42"/>
        <v>0.20259925611971291</v>
      </c>
      <c r="R298" s="84">
        <v>18497</v>
      </c>
      <c r="S298" s="84">
        <f t="shared" si="43"/>
        <v>0.60000000000218279</v>
      </c>
      <c r="T298" s="86">
        <f t="shared" si="44"/>
        <v>3.243664042914663E-5</v>
      </c>
    </row>
    <row r="299" spans="1:20" s="2" customFormat="1" ht="30" customHeight="1" x14ac:dyDescent="0.25">
      <c r="A299" s="3">
        <v>292</v>
      </c>
      <c r="B299" s="4">
        <v>52151500</v>
      </c>
      <c r="C299" s="5" t="s">
        <v>388</v>
      </c>
      <c r="D299" s="6" t="s">
        <v>389</v>
      </c>
      <c r="E299" s="7">
        <v>7217</v>
      </c>
      <c r="F299" s="8">
        <v>1371</v>
      </c>
      <c r="G299" s="30">
        <v>8588</v>
      </c>
      <c r="H299" s="53">
        <v>5.0999999999999997E-2</v>
      </c>
      <c r="I299" s="54">
        <f t="shared" si="36"/>
        <v>7585.067</v>
      </c>
      <c r="J299" s="54">
        <f t="shared" si="37"/>
        <v>1440.921</v>
      </c>
      <c r="K299" s="54">
        <f t="shared" si="38"/>
        <v>9025.9879999999994</v>
      </c>
      <c r="L299" s="83">
        <v>6426</v>
      </c>
      <c r="M299" s="84">
        <f t="shared" si="39"/>
        <v>2599.9879999999994</v>
      </c>
      <c r="N299" s="86">
        <f t="shared" si="40"/>
        <v>0.28805577849206088</v>
      </c>
      <c r="O299" s="83">
        <v>7220</v>
      </c>
      <c r="P299" s="84">
        <f t="shared" si="41"/>
        <v>1805.9879999999994</v>
      </c>
      <c r="Q299" s="86">
        <f t="shared" si="42"/>
        <v>0.2000875693608278</v>
      </c>
      <c r="R299" s="84">
        <v>9025</v>
      </c>
      <c r="S299" s="84">
        <f t="shared" si="43"/>
        <v>0.98799999999937427</v>
      </c>
      <c r="T299" s="86">
        <f t="shared" si="44"/>
        <v>1.0946170103476476E-4</v>
      </c>
    </row>
    <row r="300" spans="1:20" s="2" customFormat="1" ht="30" customHeight="1" x14ac:dyDescent="0.25">
      <c r="A300" s="3">
        <v>293</v>
      </c>
      <c r="B300" s="4">
        <v>52151500</v>
      </c>
      <c r="C300" s="5" t="s">
        <v>390</v>
      </c>
      <c r="D300" s="6" t="s">
        <v>389</v>
      </c>
      <c r="E300" s="7">
        <v>10630</v>
      </c>
      <c r="F300" s="8">
        <v>2020</v>
      </c>
      <c r="G300" s="30">
        <v>12650</v>
      </c>
      <c r="H300" s="53">
        <v>5.0999999999999997E-2</v>
      </c>
      <c r="I300" s="54">
        <f t="shared" si="36"/>
        <v>11172.13</v>
      </c>
      <c r="J300" s="54">
        <f t="shared" si="37"/>
        <v>2123.02</v>
      </c>
      <c r="K300" s="54">
        <f t="shared" si="38"/>
        <v>13295.15</v>
      </c>
      <c r="L300" s="83">
        <v>9639</v>
      </c>
      <c r="M300" s="84">
        <f t="shared" si="39"/>
        <v>3656.1499999999996</v>
      </c>
      <c r="N300" s="86">
        <f t="shared" si="40"/>
        <v>0.27499877774978093</v>
      </c>
      <c r="O300" s="83">
        <v>10600</v>
      </c>
      <c r="P300" s="84">
        <f t="shared" si="41"/>
        <v>2695.1499999999996</v>
      </c>
      <c r="Q300" s="86">
        <f t="shared" si="42"/>
        <v>0.20271678017923828</v>
      </c>
      <c r="R300" s="84">
        <v>13295</v>
      </c>
      <c r="S300" s="84">
        <f t="shared" si="43"/>
        <v>0.1499999999996362</v>
      </c>
      <c r="T300" s="86">
        <f t="shared" si="44"/>
        <v>1.1282309714417378E-5</v>
      </c>
    </row>
    <row r="301" spans="1:20" s="2" customFormat="1" ht="30" customHeight="1" x14ac:dyDescent="0.25">
      <c r="A301" s="3">
        <v>294</v>
      </c>
      <c r="B301" s="4">
        <v>52151500</v>
      </c>
      <c r="C301" s="5" t="s">
        <v>391</v>
      </c>
      <c r="D301" s="6" t="s">
        <v>389</v>
      </c>
      <c r="E301" s="7">
        <v>16912</v>
      </c>
      <c r="F301" s="8">
        <v>3213</v>
      </c>
      <c r="G301" s="30">
        <v>20125</v>
      </c>
      <c r="H301" s="53">
        <v>5.0999999999999997E-2</v>
      </c>
      <c r="I301" s="54">
        <f t="shared" si="36"/>
        <v>17774.511999999999</v>
      </c>
      <c r="J301" s="54">
        <f t="shared" si="37"/>
        <v>3376.8629999999998</v>
      </c>
      <c r="K301" s="54">
        <f t="shared" si="38"/>
        <v>21151.375</v>
      </c>
      <c r="L301" s="83">
        <v>13923</v>
      </c>
      <c r="M301" s="84">
        <f t="shared" si="39"/>
        <v>7228.375</v>
      </c>
      <c r="N301" s="86">
        <f t="shared" si="40"/>
        <v>0.34174492202043605</v>
      </c>
      <c r="O301" s="83">
        <v>17950</v>
      </c>
      <c r="P301" s="84">
        <f t="shared" si="41"/>
        <v>3201.375</v>
      </c>
      <c r="Q301" s="86">
        <f t="shared" si="42"/>
        <v>0.15135540833633748</v>
      </c>
      <c r="R301" s="84">
        <v>21151</v>
      </c>
      <c r="S301" s="84">
        <f t="shared" si="43"/>
        <v>0.375</v>
      </c>
      <c r="T301" s="86">
        <f t="shared" si="44"/>
        <v>1.7729343836984593E-5</v>
      </c>
    </row>
    <row r="302" spans="1:20" s="2" customFormat="1" ht="30" customHeight="1" x14ac:dyDescent="0.25">
      <c r="A302" s="3">
        <v>295</v>
      </c>
      <c r="B302" s="4"/>
      <c r="C302" s="5" t="s">
        <v>392</v>
      </c>
      <c r="D302" s="6" t="s">
        <v>255</v>
      </c>
      <c r="E302" s="7">
        <v>7395</v>
      </c>
      <c r="F302" s="8">
        <v>1405</v>
      </c>
      <c r="G302" s="30">
        <v>8800</v>
      </c>
      <c r="H302" s="53">
        <v>5.0999999999999997E-2</v>
      </c>
      <c r="I302" s="54">
        <f t="shared" si="36"/>
        <v>7772.1450000000004</v>
      </c>
      <c r="J302" s="54">
        <f t="shared" si="37"/>
        <v>1476.655</v>
      </c>
      <c r="K302" s="54">
        <f t="shared" si="38"/>
        <v>9248.8000000000011</v>
      </c>
      <c r="L302" s="83">
        <v>5355</v>
      </c>
      <c r="M302" s="84">
        <f t="shared" si="39"/>
        <v>3893.8000000000011</v>
      </c>
      <c r="N302" s="86">
        <f t="shared" si="40"/>
        <v>0.42100596834183901</v>
      </c>
      <c r="O302" s="83">
        <v>7330</v>
      </c>
      <c r="P302" s="84">
        <f t="shared" si="41"/>
        <v>1918.8000000000011</v>
      </c>
      <c r="Q302" s="86">
        <f t="shared" si="42"/>
        <v>0.20746475218406721</v>
      </c>
      <c r="R302" s="84">
        <v>9247</v>
      </c>
      <c r="S302" s="84">
        <f t="shared" si="43"/>
        <v>1.8000000000010914</v>
      </c>
      <c r="T302" s="86">
        <f t="shared" si="44"/>
        <v>1.9461984257428976E-4</v>
      </c>
    </row>
    <row r="303" spans="1:20" s="2" customFormat="1" ht="30" customHeight="1" x14ac:dyDescent="0.25">
      <c r="A303" s="3">
        <v>296</v>
      </c>
      <c r="B303" s="4">
        <v>52151500</v>
      </c>
      <c r="C303" s="5" t="s">
        <v>393</v>
      </c>
      <c r="D303" s="6" t="s">
        <v>394</v>
      </c>
      <c r="E303" s="7">
        <v>6387</v>
      </c>
      <c r="F303" s="8">
        <v>1213</v>
      </c>
      <c r="G303" s="30">
        <v>7600</v>
      </c>
      <c r="H303" s="53">
        <v>5.0999999999999997E-2</v>
      </c>
      <c r="I303" s="54">
        <f t="shared" si="36"/>
        <v>6712.7370000000001</v>
      </c>
      <c r="J303" s="54">
        <f t="shared" si="37"/>
        <v>1274.8630000000001</v>
      </c>
      <c r="K303" s="54">
        <f t="shared" si="38"/>
        <v>7987.6</v>
      </c>
      <c r="L303" s="83">
        <v>4819.5</v>
      </c>
      <c r="M303" s="84">
        <f t="shared" si="39"/>
        <v>3168.1000000000004</v>
      </c>
      <c r="N303" s="86">
        <f t="shared" si="40"/>
        <v>0.39662727227202166</v>
      </c>
      <c r="O303" s="83">
        <v>6390</v>
      </c>
      <c r="P303" s="84">
        <f t="shared" si="41"/>
        <v>1597.6000000000004</v>
      </c>
      <c r="Q303" s="86">
        <f t="shared" si="42"/>
        <v>0.20001001552406233</v>
      </c>
      <c r="R303" s="84">
        <v>7987</v>
      </c>
      <c r="S303" s="84">
        <f t="shared" si="43"/>
        <v>0.6000000000003638</v>
      </c>
      <c r="T303" s="86">
        <f t="shared" si="44"/>
        <v>7.5116430467269744E-5</v>
      </c>
    </row>
    <row r="304" spans="1:20" s="2" customFormat="1" ht="30" customHeight="1" x14ac:dyDescent="0.25">
      <c r="A304" s="3">
        <v>297</v>
      </c>
      <c r="B304" s="4">
        <v>52151500</v>
      </c>
      <c r="C304" s="5" t="s">
        <v>384</v>
      </c>
      <c r="D304" s="6" t="s">
        <v>395</v>
      </c>
      <c r="E304" s="7">
        <v>124370</v>
      </c>
      <c r="F304" s="8">
        <v>23630</v>
      </c>
      <c r="G304" s="30">
        <v>148000</v>
      </c>
      <c r="H304" s="53">
        <v>5.0999999999999997E-2</v>
      </c>
      <c r="I304" s="54">
        <f t="shared" si="36"/>
        <v>130712.87</v>
      </c>
      <c r="J304" s="54">
        <f t="shared" si="37"/>
        <v>24835.13</v>
      </c>
      <c r="K304" s="54">
        <f t="shared" si="38"/>
        <v>155548</v>
      </c>
      <c r="L304" s="83">
        <v>131733</v>
      </c>
      <c r="M304" s="84">
        <f t="shared" si="39"/>
        <v>23815</v>
      </c>
      <c r="N304" s="86">
        <f t="shared" si="40"/>
        <v>0.15310386504487361</v>
      </c>
      <c r="O304" s="83">
        <v>132200</v>
      </c>
      <c r="P304" s="84">
        <f t="shared" si="41"/>
        <v>23348</v>
      </c>
      <c r="Q304" s="86">
        <f t="shared" si="42"/>
        <v>0.15010157636228044</v>
      </c>
      <c r="R304" s="84">
        <v>155548</v>
      </c>
      <c r="S304" s="84">
        <f t="shared" si="43"/>
        <v>0</v>
      </c>
      <c r="T304" s="86">
        <f t="shared" si="44"/>
        <v>0</v>
      </c>
    </row>
    <row r="305" spans="1:20" s="2" customFormat="1" ht="30" customHeight="1" x14ac:dyDescent="0.25">
      <c r="A305" s="3">
        <v>298</v>
      </c>
      <c r="B305" s="4">
        <v>52151500</v>
      </c>
      <c r="C305" s="5" t="s">
        <v>396</v>
      </c>
      <c r="D305" s="6" t="s">
        <v>395</v>
      </c>
      <c r="E305" s="7">
        <v>50420</v>
      </c>
      <c r="F305" s="8">
        <v>9580</v>
      </c>
      <c r="G305" s="30">
        <v>60000</v>
      </c>
      <c r="H305" s="53">
        <v>5.0999999999999997E-2</v>
      </c>
      <c r="I305" s="54">
        <f t="shared" si="36"/>
        <v>52991.42</v>
      </c>
      <c r="J305" s="54">
        <f t="shared" si="37"/>
        <v>10068.58</v>
      </c>
      <c r="K305" s="54">
        <f t="shared" si="38"/>
        <v>63060</v>
      </c>
      <c r="L305" s="83">
        <v>48195</v>
      </c>
      <c r="M305" s="84">
        <f t="shared" si="39"/>
        <v>14865</v>
      </c>
      <c r="N305" s="86">
        <f t="shared" si="40"/>
        <v>0.2357278782112274</v>
      </c>
      <c r="O305" s="83">
        <v>53600</v>
      </c>
      <c r="P305" s="84">
        <f t="shared" si="41"/>
        <v>9460</v>
      </c>
      <c r="Q305" s="86">
        <f t="shared" si="42"/>
        <v>0.15001585791309863</v>
      </c>
      <c r="R305" s="84">
        <v>63060</v>
      </c>
      <c r="S305" s="84">
        <f t="shared" si="43"/>
        <v>0</v>
      </c>
      <c r="T305" s="86">
        <f t="shared" si="44"/>
        <v>0</v>
      </c>
    </row>
    <row r="306" spans="1:20" s="2" customFormat="1" ht="30" customHeight="1" x14ac:dyDescent="0.25">
      <c r="A306" s="3">
        <v>299</v>
      </c>
      <c r="B306" s="4">
        <v>24111503</v>
      </c>
      <c r="C306" s="5" t="s">
        <v>397</v>
      </c>
      <c r="D306" s="6" t="s">
        <v>398</v>
      </c>
      <c r="E306" s="7">
        <v>22563</v>
      </c>
      <c r="F306" s="8">
        <v>4287</v>
      </c>
      <c r="G306" s="30">
        <v>26850</v>
      </c>
      <c r="H306" s="53">
        <v>5.0999999999999997E-2</v>
      </c>
      <c r="I306" s="54">
        <f t="shared" si="36"/>
        <v>23713.713</v>
      </c>
      <c r="J306" s="54">
        <f t="shared" si="37"/>
        <v>4505.6369999999997</v>
      </c>
      <c r="K306" s="54">
        <f t="shared" si="38"/>
        <v>28219.35</v>
      </c>
      <c r="L306" s="83">
        <v>20349</v>
      </c>
      <c r="M306" s="84">
        <f t="shared" si="39"/>
        <v>7870.3499999999985</v>
      </c>
      <c r="N306" s="86">
        <f t="shared" si="40"/>
        <v>0.27889905330916548</v>
      </c>
      <c r="O306" s="83">
        <v>22500</v>
      </c>
      <c r="P306" s="84">
        <f t="shared" si="41"/>
        <v>5719.3499999999985</v>
      </c>
      <c r="Q306" s="86">
        <f t="shared" si="42"/>
        <v>0.20267476040376545</v>
      </c>
      <c r="R306" s="84">
        <v>28218</v>
      </c>
      <c r="S306" s="84">
        <f t="shared" si="43"/>
        <v>1.3499999999985448</v>
      </c>
      <c r="T306" s="86">
        <f t="shared" si="44"/>
        <v>4.7839514375722504E-5</v>
      </c>
    </row>
    <row r="307" spans="1:20" s="2" customFormat="1" ht="30" customHeight="1" x14ac:dyDescent="0.25">
      <c r="A307" s="3">
        <v>300</v>
      </c>
      <c r="B307" s="4">
        <v>52151500</v>
      </c>
      <c r="C307" s="5" t="s">
        <v>399</v>
      </c>
      <c r="D307" s="6" t="s">
        <v>400</v>
      </c>
      <c r="E307" s="7">
        <v>33613</v>
      </c>
      <c r="F307" s="8">
        <v>6387</v>
      </c>
      <c r="G307" s="30">
        <v>40000</v>
      </c>
      <c r="H307" s="53">
        <v>5.0999999999999997E-2</v>
      </c>
      <c r="I307" s="54">
        <f t="shared" si="36"/>
        <v>35327.262999999999</v>
      </c>
      <c r="J307" s="54">
        <f t="shared" si="37"/>
        <v>6712.7370000000001</v>
      </c>
      <c r="K307" s="54">
        <f t="shared" si="38"/>
        <v>42040</v>
      </c>
      <c r="L307" s="83">
        <v>10710</v>
      </c>
      <c r="M307" s="84">
        <f t="shared" si="39"/>
        <v>31330</v>
      </c>
      <c r="N307" s="86">
        <f t="shared" si="40"/>
        <v>0.74524262607040914</v>
      </c>
      <c r="O307" s="83">
        <v>33600</v>
      </c>
      <c r="P307" s="84">
        <f t="shared" si="41"/>
        <v>8440</v>
      </c>
      <c r="Q307" s="86">
        <f t="shared" si="42"/>
        <v>0.20076117982873454</v>
      </c>
      <c r="R307" s="84">
        <v>42040</v>
      </c>
      <c r="S307" s="84">
        <f t="shared" si="43"/>
        <v>0</v>
      </c>
      <c r="T307" s="86">
        <f t="shared" si="44"/>
        <v>0</v>
      </c>
    </row>
    <row r="308" spans="1:20" s="2" customFormat="1" ht="30" customHeight="1" x14ac:dyDescent="0.25">
      <c r="A308" s="3">
        <v>301</v>
      </c>
      <c r="B308" s="4">
        <v>52151500</v>
      </c>
      <c r="C308" s="5" t="s">
        <v>401</v>
      </c>
      <c r="D308" s="6" t="s">
        <v>402</v>
      </c>
      <c r="E308" s="7">
        <v>10819</v>
      </c>
      <c r="F308" s="8">
        <v>2056</v>
      </c>
      <c r="G308" s="30">
        <v>12875</v>
      </c>
      <c r="H308" s="53">
        <v>5.0999999999999997E-2</v>
      </c>
      <c r="I308" s="54">
        <f t="shared" si="36"/>
        <v>11370.769</v>
      </c>
      <c r="J308" s="54">
        <f t="shared" si="37"/>
        <v>2160.8559999999998</v>
      </c>
      <c r="K308" s="54">
        <f t="shared" si="38"/>
        <v>13531.625</v>
      </c>
      <c r="L308" s="83">
        <v>10174.5</v>
      </c>
      <c r="M308" s="84">
        <f t="shared" si="39"/>
        <v>3357.125</v>
      </c>
      <c r="N308" s="86">
        <f t="shared" si="40"/>
        <v>0.24809474102334347</v>
      </c>
      <c r="O308" s="83">
        <v>10800</v>
      </c>
      <c r="P308" s="84">
        <f t="shared" si="41"/>
        <v>2731.625</v>
      </c>
      <c r="Q308" s="86">
        <f t="shared" si="42"/>
        <v>0.20186969414242562</v>
      </c>
      <c r="R308" s="84">
        <v>13531</v>
      </c>
      <c r="S308" s="84">
        <f t="shared" si="43"/>
        <v>0.625</v>
      </c>
      <c r="T308" s="86">
        <f t="shared" si="44"/>
        <v>4.6188096403794817E-5</v>
      </c>
    </row>
    <row r="309" spans="1:20" s="2" customFormat="1" ht="30" customHeight="1" x14ac:dyDescent="0.25">
      <c r="A309" s="3">
        <v>302</v>
      </c>
      <c r="B309" s="4">
        <v>52151500</v>
      </c>
      <c r="C309" s="5" t="s">
        <v>403</v>
      </c>
      <c r="D309" s="6" t="s">
        <v>402</v>
      </c>
      <c r="E309" s="7">
        <v>14160</v>
      </c>
      <c r="F309" s="8">
        <v>2690</v>
      </c>
      <c r="G309" s="30">
        <v>16850</v>
      </c>
      <c r="H309" s="53">
        <v>5.0999999999999997E-2</v>
      </c>
      <c r="I309" s="54">
        <f t="shared" si="36"/>
        <v>14882.16</v>
      </c>
      <c r="J309" s="54">
        <f t="shared" si="37"/>
        <v>2827.19</v>
      </c>
      <c r="K309" s="54">
        <f t="shared" si="38"/>
        <v>17709.349999999999</v>
      </c>
      <c r="L309" s="83">
        <v>11781</v>
      </c>
      <c r="M309" s="84">
        <f t="shared" si="39"/>
        <v>5928.3499999999985</v>
      </c>
      <c r="N309" s="86">
        <f t="shared" si="40"/>
        <v>0.33475819270611284</v>
      </c>
      <c r="O309" s="83">
        <v>14150</v>
      </c>
      <c r="P309" s="84">
        <f t="shared" si="41"/>
        <v>3559.3499999999985</v>
      </c>
      <c r="Q309" s="86">
        <f t="shared" si="42"/>
        <v>0.20098704921411564</v>
      </c>
      <c r="R309" s="84">
        <v>17708</v>
      </c>
      <c r="S309" s="84">
        <f t="shared" si="43"/>
        <v>1.3499999999985448</v>
      </c>
      <c r="T309" s="86">
        <f t="shared" si="44"/>
        <v>7.6230917566062268E-5</v>
      </c>
    </row>
    <row r="310" spans="1:20" s="2" customFormat="1" ht="30" customHeight="1" x14ac:dyDescent="0.25">
      <c r="A310" s="3">
        <v>303</v>
      </c>
      <c r="B310" s="4">
        <v>52151500</v>
      </c>
      <c r="C310" s="5" t="s">
        <v>404</v>
      </c>
      <c r="D310" s="6" t="s">
        <v>402</v>
      </c>
      <c r="E310" s="8">
        <v>11639</v>
      </c>
      <c r="F310" s="8">
        <v>2211</v>
      </c>
      <c r="G310" s="30">
        <v>13850</v>
      </c>
      <c r="H310" s="53">
        <v>5.0999999999999997E-2</v>
      </c>
      <c r="I310" s="54">
        <f t="shared" si="36"/>
        <v>12232.589</v>
      </c>
      <c r="J310" s="54">
        <f t="shared" si="37"/>
        <v>2323.761</v>
      </c>
      <c r="K310" s="54">
        <f t="shared" si="38"/>
        <v>14556.35</v>
      </c>
      <c r="L310" s="83">
        <v>9639</v>
      </c>
      <c r="M310" s="84">
        <f t="shared" si="39"/>
        <v>4917.3500000000004</v>
      </c>
      <c r="N310" s="86">
        <f t="shared" si="40"/>
        <v>0.33781476812525119</v>
      </c>
      <c r="O310" s="83">
        <v>11600</v>
      </c>
      <c r="P310" s="84">
        <f t="shared" si="41"/>
        <v>2956.3500000000004</v>
      </c>
      <c r="Q310" s="86">
        <f t="shared" si="42"/>
        <v>0.20309693020571781</v>
      </c>
      <c r="R310" s="84">
        <v>14556</v>
      </c>
      <c r="S310" s="84">
        <f t="shared" si="43"/>
        <v>0.3500000000003638</v>
      </c>
      <c r="T310" s="86">
        <f t="shared" si="44"/>
        <v>2.4044489174852472E-5</v>
      </c>
    </row>
    <row r="311" spans="1:20" s="2" customFormat="1" ht="30" customHeight="1" x14ac:dyDescent="0.25">
      <c r="A311" s="3">
        <v>304</v>
      </c>
      <c r="B311" s="4">
        <v>52151500</v>
      </c>
      <c r="C311" s="5" t="s">
        <v>405</v>
      </c>
      <c r="D311" s="6" t="s">
        <v>402</v>
      </c>
      <c r="E311" s="8">
        <v>26050</v>
      </c>
      <c r="F311" s="8">
        <v>4950</v>
      </c>
      <c r="G311" s="30">
        <v>31000</v>
      </c>
      <c r="H311" s="53">
        <v>5.0999999999999997E-2</v>
      </c>
      <c r="I311" s="54">
        <f t="shared" si="36"/>
        <v>27378.55</v>
      </c>
      <c r="J311" s="54">
        <f t="shared" si="37"/>
        <v>5202.45</v>
      </c>
      <c r="K311" s="54">
        <f t="shared" si="38"/>
        <v>32581</v>
      </c>
      <c r="L311" s="83">
        <v>24633</v>
      </c>
      <c r="M311" s="84">
        <f t="shared" si="39"/>
        <v>7948</v>
      </c>
      <c r="N311" s="86">
        <f t="shared" si="40"/>
        <v>0.24394585801540775</v>
      </c>
      <c r="O311" s="83">
        <v>27650</v>
      </c>
      <c r="P311" s="84">
        <f t="shared" si="41"/>
        <v>4931</v>
      </c>
      <c r="Q311" s="86">
        <f t="shared" si="42"/>
        <v>0.15134587643104877</v>
      </c>
      <c r="R311" s="84">
        <v>32581</v>
      </c>
      <c r="S311" s="84">
        <f t="shared" si="43"/>
        <v>0</v>
      </c>
      <c r="T311" s="86">
        <f t="shared" si="44"/>
        <v>0</v>
      </c>
    </row>
    <row r="312" spans="1:20" s="2" customFormat="1" ht="30" customHeight="1" x14ac:dyDescent="0.25">
      <c r="A312" s="3">
        <v>305</v>
      </c>
      <c r="B312" s="4">
        <v>52151500</v>
      </c>
      <c r="C312" s="5" t="s">
        <v>406</v>
      </c>
      <c r="D312" s="6" t="s">
        <v>402</v>
      </c>
      <c r="E312" s="8">
        <v>25504</v>
      </c>
      <c r="F312" s="8">
        <v>4846</v>
      </c>
      <c r="G312" s="30">
        <v>30350</v>
      </c>
      <c r="H312" s="53">
        <v>5.0999999999999997E-2</v>
      </c>
      <c r="I312" s="54">
        <f t="shared" si="36"/>
        <v>26804.704000000002</v>
      </c>
      <c r="J312" s="54">
        <f t="shared" si="37"/>
        <v>5093.1459999999997</v>
      </c>
      <c r="K312" s="54">
        <f t="shared" si="38"/>
        <v>31897.850000000002</v>
      </c>
      <c r="L312" s="83">
        <v>23562</v>
      </c>
      <c r="M312" s="84">
        <f t="shared" si="39"/>
        <v>8335.8500000000022</v>
      </c>
      <c r="N312" s="86">
        <f t="shared" si="40"/>
        <v>0.26132952534418469</v>
      </c>
      <c r="O312" s="83">
        <v>27100</v>
      </c>
      <c r="P312" s="84">
        <f t="shared" si="41"/>
        <v>4797.8500000000022</v>
      </c>
      <c r="Q312" s="86">
        <f t="shared" si="42"/>
        <v>0.15041295886713374</v>
      </c>
      <c r="R312" s="84">
        <v>31897</v>
      </c>
      <c r="S312" s="84">
        <f t="shared" si="43"/>
        <v>0.85000000000218279</v>
      </c>
      <c r="T312" s="86">
        <f t="shared" si="44"/>
        <v>2.6647564020840988E-5</v>
      </c>
    </row>
    <row r="313" spans="1:20" s="2" customFormat="1" ht="30" customHeight="1" x14ac:dyDescent="0.25">
      <c r="A313" s="3">
        <v>306</v>
      </c>
      <c r="B313" s="4">
        <v>52151500</v>
      </c>
      <c r="C313" s="5" t="s">
        <v>407</v>
      </c>
      <c r="D313" s="6" t="s">
        <v>402</v>
      </c>
      <c r="E313" s="8">
        <v>28151</v>
      </c>
      <c r="F313" s="8">
        <v>5349</v>
      </c>
      <c r="G313" s="30">
        <v>33500</v>
      </c>
      <c r="H313" s="53">
        <v>5.0999999999999997E-2</v>
      </c>
      <c r="I313" s="54">
        <f t="shared" si="36"/>
        <v>29586.701000000001</v>
      </c>
      <c r="J313" s="54">
        <f t="shared" si="37"/>
        <v>5621.799</v>
      </c>
      <c r="K313" s="54">
        <f t="shared" si="38"/>
        <v>35208.5</v>
      </c>
      <c r="L313" s="83">
        <v>25704</v>
      </c>
      <c r="M313" s="84">
        <f t="shared" si="39"/>
        <v>9504.5</v>
      </c>
      <c r="N313" s="86">
        <f t="shared" si="40"/>
        <v>0.26994901799281423</v>
      </c>
      <c r="O313" s="83">
        <v>29900</v>
      </c>
      <c r="P313" s="84">
        <f t="shared" si="41"/>
        <v>5308.5</v>
      </c>
      <c r="Q313" s="86">
        <f t="shared" si="42"/>
        <v>0.15077325077751111</v>
      </c>
      <c r="R313" s="84">
        <v>35207</v>
      </c>
      <c r="S313" s="84">
        <f t="shared" si="43"/>
        <v>1.5</v>
      </c>
      <c r="T313" s="86">
        <f t="shared" si="44"/>
        <v>4.2603348623201784E-5</v>
      </c>
    </row>
    <row r="314" spans="1:20" s="2" customFormat="1" ht="30" customHeight="1" x14ac:dyDescent="0.25">
      <c r="A314" s="3">
        <v>307</v>
      </c>
      <c r="B314" s="4">
        <v>50202200</v>
      </c>
      <c r="C314" s="5" t="s">
        <v>408</v>
      </c>
      <c r="D314" s="6" t="s">
        <v>409</v>
      </c>
      <c r="E314" s="7">
        <v>3421</v>
      </c>
      <c r="F314" s="8">
        <v>171</v>
      </c>
      <c r="G314" s="30">
        <v>3592</v>
      </c>
      <c r="H314" s="53">
        <v>5.0999999999999997E-2</v>
      </c>
      <c r="I314" s="54">
        <f t="shared" si="36"/>
        <v>3595.471</v>
      </c>
      <c r="J314" s="54">
        <f t="shared" si="37"/>
        <v>179.721</v>
      </c>
      <c r="K314" s="54">
        <f t="shared" si="38"/>
        <v>3775.192</v>
      </c>
      <c r="L314" s="87">
        <v>23625</v>
      </c>
      <c r="M314" s="88">
        <f t="shared" si="39"/>
        <v>-19849.808000000001</v>
      </c>
      <c r="N314" s="89">
        <f t="shared" si="40"/>
        <v>-5.2579598600548003</v>
      </c>
      <c r="O314" s="83">
        <v>3700</v>
      </c>
      <c r="P314" s="84">
        <f t="shared" si="41"/>
        <v>75.192000000000007</v>
      </c>
      <c r="Q314" s="86">
        <f t="shared" si="42"/>
        <v>1.9917397578719177E-2</v>
      </c>
      <c r="R314" s="84">
        <v>3775</v>
      </c>
      <c r="S314" s="84">
        <f t="shared" si="43"/>
        <v>0.19200000000000728</v>
      </c>
      <c r="T314" s="86">
        <f t="shared" si="44"/>
        <v>5.0858340449971091E-5</v>
      </c>
    </row>
    <row r="315" spans="1:20" s="2" customFormat="1" ht="30" customHeight="1" x14ac:dyDescent="0.25">
      <c r="A315" s="11"/>
      <c r="B315" s="12"/>
      <c r="C315" s="13"/>
      <c r="D315" s="14" t="s">
        <v>410</v>
      </c>
      <c r="E315" s="15">
        <f>SUM(E8:E314)</f>
        <v>4369836</v>
      </c>
      <c r="F315" s="15">
        <f>SUM(F8:F314)</f>
        <v>393872</v>
      </c>
      <c r="G315" s="51">
        <f>SUM(G8:G314)</f>
        <v>4763708</v>
      </c>
      <c r="K315" s="19">
        <f>SUM(K8:K314)</f>
        <v>5006657.108</v>
      </c>
      <c r="P315" s="84">
        <f>SUM(P8:P314)</f>
        <v>733378.10799999977</v>
      </c>
      <c r="R315" s="98">
        <f>SUM(R8:R314)</f>
        <v>4936929</v>
      </c>
    </row>
    <row r="316" spans="1:20" s="2" customFormat="1" ht="14" x14ac:dyDescent="0.25">
      <c r="A316" s="11"/>
      <c r="B316" s="12"/>
      <c r="C316" s="13"/>
      <c r="D316" s="11"/>
      <c r="E316" s="16"/>
      <c r="F316" s="17"/>
      <c r="G316" s="31"/>
    </row>
    <row r="317" spans="1:20" s="2" customFormat="1" ht="14" x14ac:dyDescent="0.25">
      <c r="A317" s="11"/>
      <c r="B317" s="12"/>
      <c r="C317" s="13"/>
      <c r="D317" s="16"/>
      <c r="E317" s="16"/>
      <c r="F317" s="16"/>
      <c r="G317" s="31"/>
    </row>
    <row r="318" spans="1:20" s="2" customFormat="1" ht="13" x14ac:dyDescent="0.25">
      <c r="B318" s="18"/>
      <c r="C318"/>
      <c r="E318" s="19"/>
      <c r="F318" s="19"/>
      <c r="G318" s="32"/>
    </row>
    <row r="319" spans="1:20" s="2" customFormat="1" ht="13" x14ac:dyDescent="0.25">
      <c r="B319" s="18"/>
      <c r="E319" s="19"/>
      <c r="F319" s="19"/>
      <c r="G319" s="32"/>
    </row>
    <row r="320" spans="1:20" s="2" customFormat="1" ht="13" x14ac:dyDescent="0.25">
      <c r="B320" s="18"/>
      <c r="E320" s="19"/>
      <c r="F320" s="19"/>
      <c r="G320" s="32"/>
    </row>
    <row r="321" spans="2:7" s="2" customFormat="1" ht="13" x14ac:dyDescent="0.25">
      <c r="B321" s="18"/>
      <c r="E321" s="19"/>
      <c r="F321" s="19"/>
      <c r="G321" s="32"/>
    </row>
    <row r="322" spans="2:7" s="2" customFormat="1" ht="13" x14ac:dyDescent="0.25">
      <c r="B322" s="18"/>
      <c r="E322" s="19"/>
      <c r="F322" s="19"/>
      <c r="G322" s="32"/>
    </row>
    <row r="323" spans="2:7" s="2" customFormat="1" ht="13" x14ac:dyDescent="0.25">
      <c r="B323" s="18"/>
      <c r="E323" s="19"/>
      <c r="F323" s="19"/>
      <c r="G323" s="32"/>
    </row>
    <row r="324" spans="2:7" s="2" customFormat="1" ht="13" x14ac:dyDescent="0.25">
      <c r="B324" s="18"/>
      <c r="E324" s="19"/>
      <c r="F324" s="19"/>
      <c r="G324" s="32"/>
    </row>
    <row r="325" spans="2:7" s="2" customFormat="1" ht="13" x14ac:dyDescent="0.25">
      <c r="B325" s="18"/>
      <c r="C325" s="20"/>
      <c r="E325" s="19"/>
      <c r="F325" s="19"/>
      <c r="G325" s="32"/>
    </row>
    <row r="326" spans="2:7" s="2" customFormat="1" ht="28" x14ac:dyDescent="0.25">
      <c r="B326" s="18"/>
      <c r="C326" s="21" t="s">
        <v>411</v>
      </c>
      <c r="E326" s="19"/>
      <c r="F326" s="19"/>
      <c r="G326" s="32"/>
    </row>
    <row r="327" spans="2:7" s="2" customFormat="1" ht="14" x14ac:dyDescent="0.25">
      <c r="B327" s="18"/>
      <c r="C327" s="21" t="s">
        <v>412</v>
      </c>
      <c r="E327" s="19"/>
      <c r="F327" s="19"/>
      <c r="G327" s="32"/>
    </row>
    <row r="328" spans="2:7" s="2" customFormat="1" ht="14.5" x14ac:dyDescent="0.25">
      <c r="B328" s="18"/>
      <c r="C328" s="22"/>
      <c r="E328" s="19"/>
      <c r="F328" s="19"/>
      <c r="G328" s="32"/>
    </row>
    <row r="329" spans="2:7" s="2" customFormat="1" ht="14" x14ac:dyDescent="0.25">
      <c r="B329" s="18"/>
      <c r="C329" s="23"/>
      <c r="E329" s="19"/>
      <c r="F329" s="19"/>
      <c r="G329" s="32"/>
    </row>
    <row r="330" spans="2:7" s="2" customFormat="1" ht="14" x14ac:dyDescent="0.25">
      <c r="B330" s="18"/>
      <c r="C330" s="21" t="s">
        <v>413</v>
      </c>
      <c r="E330" s="19"/>
      <c r="F330" s="19"/>
      <c r="G330" s="32"/>
    </row>
    <row r="331" spans="2:7" s="2" customFormat="1" ht="14" x14ac:dyDescent="0.25">
      <c r="B331" s="18"/>
      <c r="C331" s="21"/>
      <c r="E331" s="19"/>
      <c r="F331" s="19"/>
      <c r="G331" s="32"/>
    </row>
    <row r="332" spans="2:7" s="2" customFormat="1" ht="13" x14ac:dyDescent="0.25">
      <c r="B332" s="18"/>
      <c r="C332" s="20"/>
      <c r="E332" s="19"/>
      <c r="F332" s="19"/>
      <c r="G332" s="32"/>
    </row>
    <row r="333" spans="2:7" s="2" customFormat="1" ht="13" x14ac:dyDescent="0.25">
      <c r="B333" s="18"/>
      <c r="C333" s="20"/>
      <c r="E333" s="19"/>
      <c r="F333" s="19"/>
      <c r="G333" s="32"/>
    </row>
    <row r="334" spans="2:7" s="2" customFormat="1" ht="13" x14ac:dyDescent="0.25">
      <c r="B334" s="18"/>
      <c r="C334" s="20"/>
      <c r="E334" s="19"/>
      <c r="F334" s="19"/>
      <c r="G334" s="32"/>
    </row>
    <row r="335" spans="2:7" s="2" customFormat="1" ht="13" x14ac:dyDescent="0.25">
      <c r="B335" s="18"/>
      <c r="C335" s="20"/>
      <c r="E335" s="19"/>
      <c r="F335" s="19"/>
      <c r="G335" s="32"/>
    </row>
    <row r="336" spans="2:7" s="2" customFormat="1" ht="13" x14ac:dyDescent="0.25">
      <c r="B336" s="18"/>
      <c r="C336" s="20"/>
      <c r="E336" s="19"/>
      <c r="F336" s="19"/>
      <c r="G336" s="32"/>
    </row>
    <row r="337" spans="2:7" s="2" customFormat="1" ht="13" x14ac:dyDescent="0.25">
      <c r="B337" s="18"/>
      <c r="C337" s="20"/>
      <c r="E337" s="19"/>
      <c r="F337" s="19"/>
      <c r="G337" s="32"/>
    </row>
    <row r="338" spans="2:7" s="2" customFormat="1" ht="13" x14ac:dyDescent="0.25">
      <c r="B338" s="18"/>
      <c r="C338" s="20"/>
      <c r="E338" s="19"/>
      <c r="F338" s="19"/>
      <c r="G338" s="32"/>
    </row>
    <row r="339" spans="2:7" s="2" customFormat="1" ht="13" x14ac:dyDescent="0.25">
      <c r="B339" s="18"/>
      <c r="C339" s="20"/>
      <c r="E339" s="19"/>
      <c r="F339" s="19"/>
      <c r="G339" s="32"/>
    </row>
    <row r="340" spans="2:7" s="2" customFormat="1" ht="13" x14ac:dyDescent="0.25">
      <c r="B340" s="18"/>
      <c r="C340" s="20"/>
      <c r="E340" s="19"/>
      <c r="F340" s="19"/>
      <c r="G340" s="32"/>
    </row>
    <row r="341" spans="2:7" s="2" customFormat="1" ht="13" x14ac:dyDescent="0.25">
      <c r="B341" s="18"/>
      <c r="C341" s="20"/>
      <c r="E341" s="19"/>
      <c r="F341" s="19"/>
      <c r="G341" s="32"/>
    </row>
    <row r="342" spans="2:7" s="2" customFormat="1" ht="13" x14ac:dyDescent="0.25">
      <c r="B342" s="18"/>
      <c r="C342" s="20"/>
      <c r="E342" s="19"/>
      <c r="F342" s="19"/>
      <c r="G342" s="32"/>
    </row>
    <row r="343" spans="2:7" s="2" customFormat="1" ht="13" x14ac:dyDescent="0.25">
      <c r="B343" s="18"/>
      <c r="C343" s="20"/>
      <c r="E343" s="19"/>
      <c r="F343" s="19"/>
      <c r="G343" s="32"/>
    </row>
    <row r="344" spans="2:7" s="2" customFormat="1" ht="13" x14ac:dyDescent="0.25">
      <c r="B344" s="18"/>
      <c r="C344" s="20"/>
      <c r="E344" s="19"/>
      <c r="F344" s="19"/>
      <c r="G344" s="32"/>
    </row>
    <row r="345" spans="2:7" s="2" customFormat="1" ht="13" x14ac:dyDescent="0.25">
      <c r="B345" s="18"/>
      <c r="C345" s="20"/>
      <c r="E345" s="19"/>
      <c r="F345" s="19"/>
      <c r="G345" s="32"/>
    </row>
    <row r="346" spans="2:7" s="2" customFormat="1" ht="13" x14ac:dyDescent="0.25">
      <c r="B346" s="18"/>
      <c r="C346" s="20"/>
      <c r="E346" s="19"/>
      <c r="F346" s="19"/>
      <c r="G346" s="32"/>
    </row>
    <row r="347" spans="2:7" s="2" customFormat="1" ht="13" x14ac:dyDescent="0.25">
      <c r="B347" s="18"/>
      <c r="C347" s="20"/>
      <c r="E347" s="19"/>
      <c r="F347" s="19"/>
      <c r="G347" s="32"/>
    </row>
    <row r="348" spans="2:7" s="2" customFormat="1" ht="13" x14ac:dyDescent="0.25">
      <c r="B348" s="18"/>
      <c r="C348" s="20"/>
      <c r="E348" s="19"/>
      <c r="F348" s="19"/>
      <c r="G348" s="32"/>
    </row>
    <row r="349" spans="2:7" s="2" customFormat="1" ht="13" x14ac:dyDescent="0.25">
      <c r="B349" s="18"/>
      <c r="C349" s="20"/>
      <c r="E349" s="19"/>
      <c r="F349" s="19"/>
      <c r="G349" s="32"/>
    </row>
    <row r="350" spans="2:7" s="2" customFormat="1" ht="13" x14ac:dyDescent="0.25">
      <c r="B350" s="18"/>
      <c r="C350" s="20"/>
      <c r="E350" s="19"/>
      <c r="F350" s="19"/>
      <c r="G350" s="32"/>
    </row>
    <row r="351" spans="2:7" s="2" customFormat="1" ht="13" x14ac:dyDescent="0.25">
      <c r="B351" s="18"/>
      <c r="C351" s="20"/>
      <c r="E351" s="19"/>
      <c r="F351" s="19"/>
      <c r="G351" s="32"/>
    </row>
    <row r="352" spans="2:7" s="2" customFormat="1" ht="13" x14ac:dyDescent="0.25">
      <c r="B352" s="18"/>
      <c r="C352" s="20"/>
      <c r="E352" s="19"/>
      <c r="F352" s="19"/>
      <c r="G352" s="32"/>
    </row>
    <row r="353" spans="2:7" s="2" customFormat="1" ht="13" x14ac:dyDescent="0.25">
      <c r="B353" s="18"/>
      <c r="C353" s="20"/>
      <c r="E353" s="19"/>
      <c r="F353" s="19"/>
      <c r="G353" s="32"/>
    </row>
    <row r="354" spans="2:7" s="2" customFormat="1" ht="13" x14ac:dyDescent="0.25">
      <c r="B354" s="18"/>
      <c r="C354" s="20"/>
      <c r="E354" s="19"/>
      <c r="F354" s="19"/>
      <c r="G354" s="32"/>
    </row>
    <row r="355" spans="2:7" s="2" customFormat="1" ht="13" x14ac:dyDescent="0.25">
      <c r="B355" s="18"/>
      <c r="C355" s="20"/>
      <c r="E355" s="19"/>
      <c r="F355" s="19"/>
      <c r="G355" s="32"/>
    </row>
    <row r="356" spans="2:7" s="2" customFormat="1" ht="13" x14ac:dyDescent="0.25">
      <c r="B356" s="18"/>
      <c r="C356" s="20"/>
      <c r="E356" s="19"/>
      <c r="F356" s="19"/>
      <c r="G356" s="32"/>
    </row>
    <row r="357" spans="2:7" s="2" customFormat="1" ht="13" x14ac:dyDescent="0.25">
      <c r="B357" s="18"/>
      <c r="C357" s="20"/>
      <c r="E357" s="19"/>
      <c r="F357" s="19"/>
      <c r="G357" s="32"/>
    </row>
    <row r="358" spans="2:7" s="2" customFormat="1" ht="13" x14ac:dyDescent="0.25">
      <c r="B358" s="18"/>
      <c r="C358" s="20"/>
      <c r="E358" s="19"/>
      <c r="F358" s="19"/>
      <c r="G358" s="32"/>
    </row>
    <row r="359" spans="2:7" s="2" customFormat="1" ht="13" x14ac:dyDescent="0.25">
      <c r="B359" s="18"/>
      <c r="C359" s="20"/>
      <c r="E359" s="19"/>
      <c r="F359" s="19"/>
      <c r="G359" s="32"/>
    </row>
    <row r="360" spans="2:7" s="2" customFormat="1" ht="13" x14ac:dyDescent="0.25">
      <c r="B360" s="18"/>
      <c r="C360" s="20"/>
      <c r="E360" s="19"/>
      <c r="F360" s="19"/>
      <c r="G360" s="32"/>
    </row>
    <row r="361" spans="2:7" s="2" customFormat="1" ht="13" x14ac:dyDescent="0.25">
      <c r="B361" s="18"/>
      <c r="C361" s="20"/>
      <c r="E361" s="19"/>
      <c r="F361" s="19"/>
      <c r="G361" s="32"/>
    </row>
    <row r="362" spans="2:7" s="2" customFormat="1" ht="13" x14ac:dyDescent="0.25">
      <c r="B362" s="18"/>
      <c r="C362" s="20"/>
      <c r="E362" s="19"/>
      <c r="F362" s="19"/>
      <c r="G362" s="32"/>
    </row>
    <row r="363" spans="2:7" s="2" customFormat="1" ht="13" x14ac:dyDescent="0.25">
      <c r="B363" s="18"/>
      <c r="C363" s="20"/>
      <c r="E363" s="19"/>
      <c r="F363" s="19"/>
      <c r="G363" s="32"/>
    </row>
    <row r="364" spans="2:7" s="2" customFormat="1" ht="13" x14ac:dyDescent="0.25">
      <c r="B364" s="18"/>
      <c r="C364" s="20"/>
      <c r="E364" s="19"/>
      <c r="F364" s="19"/>
      <c r="G364" s="32"/>
    </row>
    <row r="365" spans="2:7" s="2" customFormat="1" ht="13" x14ac:dyDescent="0.25">
      <c r="B365" s="18"/>
      <c r="C365" s="20"/>
      <c r="E365" s="19"/>
      <c r="F365" s="19"/>
      <c r="G365" s="32"/>
    </row>
    <row r="366" spans="2:7" s="2" customFormat="1" ht="13" x14ac:dyDescent="0.25">
      <c r="B366" s="18"/>
      <c r="C366" s="20"/>
      <c r="E366" s="19"/>
      <c r="F366" s="19"/>
      <c r="G366" s="32"/>
    </row>
    <row r="367" spans="2:7" s="2" customFormat="1" ht="13" x14ac:dyDescent="0.25">
      <c r="B367" s="18"/>
      <c r="C367" s="20"/>
      <c r="E367" s="19"/>
      <c r="F367" s="19"/>
      <c r="G367" s="32"/>
    </row>
    <row r="368" spans="2:7" s="2" customFormat="1" ht="13" x14ac:dyDescent="0.25">
      <c r="B368" s="18"/>
      <c r="C368" s="20"/>
      <c r="E368" s="19"/>
      <c r="F368" s="19"/>
      <c r="G368" s="32"/>
    </row>
    <row r="369" spans="1:7" s="2" customFormat="1" ht="13" x14ac:dyDescent="0.25">
      <c r="B369" s="18"/>
      <c r="C369" s="20"/>
      <c r="E369" s="19"/>
      <c r="F369" s="19"/>
      <c r="G369" s="32"/>
    </row>
    <row r="370" spans="1:7" s="2" customFormat="1" ht="13" x14ac:dyDescent="0.25">
      <c r="B370" s="18"/>
      <c r="C370" s="20"/>
      <c r="E370" s="19"/>
      <c r="F370" s="19"/>
      <c r="G370" s="32"/>
    </row>
    <row r="371" spans="1:7" s="2" customFormat="1" ht="15" customHeight="1" x14ac:dyDescent="0.25">
      <c r="B371" s="18"/>
      <c r="C371" s="20"/>
      <c r="E371" s="19"/>
      <c r="F371" s="19"/>
      <c r="G371" s="32"/>
    </row>
    <row r="372" spans="1:7" s="2" customFormat="1" ht="13" x14ac:dyDescent="0.25">
      <c r="B372" s="18"/>
      <c r="C372" s="20"/>
      <c r="E372" s="19"/>
      <c r="F372" s="19"/>
      <c r="G372" s="32"/>
    </row>
    <row r="373" spans="1:7" ht="12.75" customHeight="1" x14ac:dyDescent="0.25">
      <c r="A373" s="2"/>
      <c r="B373" s="18"/>
      <c r="C373" s="20"/>
      <c r="D373" s="2"/>
      <c r="E373" s="19"/>
      <c r="F373" s="19"/>
      <c r="G373" s="32"/>
    </row>
    <row r="374" spans="1:7" s="24" customFormat="1" ht="11.25" customHeight="1" x14ac:dyDescent="0.25">
      <c r="A374" s="2"/>
      <c r="B374" s="18"/>
      <c r="C374" s="20"/>
      <c r="D374" s="2"/>
      <c r="E374" s="19"/>
      <c r="F374" s="19"/>
      <c r="G374" s="32"/>
    </row>
    <row r="375" spans="1:7" s="24" customFormat="1" ht="13" x14ac:dyDescent="0.25">
      <c r="A375" s="2"/>
      <c r="B375" s="18"/>
      <c r="C375" s="20"/>
      <c r="D375" s="2"/>
      <c r="E375" s="19"/>
      <c r="F375" s="19"/>
      <c r="G375" s="32"/>
    </row>
    <row r="376" spans="1:7" ht="13" x14ac:dyDescent="0.25">
      <c r="A376" s="2"/>
      <c r="B376" s="18"/>
      <c r="C376" s="20"/>
      <c r="D376" s="2"/>
      <c r="E376" s="19"/>
      <c r="F376" s="19"/>
      <c r="G376" s="32"/>
    </row>
    <row r="377" spans="1:7" ht="13" x14ac:dyDescent="0.25">
      <c r="A377" s="2"/>
      <c r="B377" s="18"/>
      <c r="C377" s="20"/>
      <c r="D377" s="2"/>
      <c r="E377" s="19"/>
      <c r="F377" s="19"/>
      <c r="G377" s="32"/>
    </row>
    <row r="378" spans="1:7" ht="13" x14ac:dyDescent="0.25">
      <c r="A378" s="2"/>
      <c r="B378" s="18"/>
      <c r="C378" s="20"/>
      <c r="D378" s="2"/>
      <c r="E378" s="19"/>
      <c r="F378" s="19"/>
      <c r="G378" s="32"/>
    </row>
    <row r="379" spans="1:7" x14ac:dyDescent="0.25">
      <c r="C379" s="25"/>
      <c r="D379" s="26"/>
    </row>
    <row r="380" spans="1:7" x14ac:dyDescent="0.25">
      <c r="D380" s="26"/>
    </row>
    <row r="381" spans="1:7" x14ac:dyDescent="0.25">
      <c r="D381" s="26"/>
    </row>
    <row r="382" spans="1:7" x14ac:dyDescent="0.25">
      <c r="D382" s="26"/>
    </row>
    <row r="383" spans="1:7" x14ac:dyDescent="0.25">
      <c r="D383" s="26"/>
    </row>
    <row r="384" spans="1:7" x14ac:dyDescent="0.25">
      <c r="D384" s="26"/>
    </row>
    <row r="385" spans="4:4" x14ac:dyDescent="0.25">
      <c r="D385" s="26"/>
    </row>
    <row r="386" spans="4:4" x14ac:dyDescent="0.25">
      <c r="D386" s="26"/>
    </row>
    <row r="387" spans="4:4" x14ac:dyDescent="0.25">
      <c r="D387" s="26"/>
    </row>
    <row r="388" spans="4:4" x14ac:dyDescent="0.25">
      <c r="D388" s="26"/>
    </row>
    <row r="389" spans="4:4" x14ac:dyDescent="0.25">
      <c r="D389" s="26"/>
    </row>
    <row r="390" spans="4:4" x14ac:dyDescent="0.25">
      <c r="D390" s="26"/>
    </row>
    <row r="391" spans="4:4" x14ac:dyDescent="0.25">
      <c r="D391" s="26"/>
    </row>
    <row r="392" spans="4:4" x14ac:dyDescent="0.25">
      <c r="D392" s="26"/>
    </row>
    <row r="393" spans="4:4" x14ac:dyDescent="0.25">
      <c r="D393" s="26"/>
    </row>
    <row r="394" spans="4:4" x14ac:dyDescent="0.25">
      <c r="D394" s="26"/>
    </row>
    <row r="395" spans="4:4" x14ac:dyDescent="0.25">
      <c r="D395" s="26"/>
    </row>
    <row r="396" spans="4:4" x14ac:dyDescent="0.25">
      <c r="D396" s="26"/>
    </row>
    <row r="397" spans="4:4" x14ac:dyDescent="0.25">
      <c r="D397" s="26"/>
    </row>
    <row r="398" spans="4:4" x14ac:dyDescent="0.25">
      <c r="D398" s="26"/>
    </row>
    <row r="399" spans="4:4" x14ac:dyDescent="0.25">
      <c r="D399" s="26"/>
    </row>
    <row r="400" spans="4:4" x14ac:dyDescent="0.25">
      <c r="D400" s="26"/>
    </row>
    <row r="401" spans="4:4" x14ac:dyDescent="0.25">
      <c r="D401" s="26"/>
    </row>
    <row r="402" spans="4:4" x14ac:dyDescent="0.25">
      <c r="D402" s="26"/>
    </row>
    <row r="403" spans="4:4" x14ac:dyDescent="0.25">
      <c r="D403" s="26"/>
    </row>
    <row r="404" spans="4:4" x14ac:dyDescent="0.25">
      <c r="D404" s="26"/>
    </row>
    <row r="405" spans="4:4" x14ac:dyDescent="0.25">
      <c r="D405" s="26"/>
    </row>
    <row r="406" spans="4:4" x14ac:dyDescent="0.25">
      <c r="D406" s="26"/>
    </row>
    <row r="407" spans="4:4" x14ac:dyDescent="0.25">
      <c r="D407" s="26"/>
    </row>
    <row r="408" spans="4:4" x14ac:dyDescent="0.25">
      <c r="D408" s="26"/>
    </row>
    <row r="409" spans="4:4" x14ac:dyDescent="0.25">
      <c r="D409" s="26"/>
    </row>
    <row r="410" spans="4:4" x14ac:dyDescent="0.25">
      <c r="D410" s="26"/>
    </row>
    <row r="411" spans="4:4" x14ac:dyDescent="0.25">
      <c r="D411" s="26"/>
    </row>
    <row r="412" spans="4:4" x14ac:dyDescent="0.25">
      <c r="D412" s="26"/>
    </row>
    <row r="413" spans="4:4" x14ac:dyDescent="0.25">
      <c r="D413" s="26"/>
    </row>
    <row r="414" spans="4:4" x14ac:dyDescent="0.25">
      <c r="D414" s="26"/>
    </row>
    <row r="415" spans="4:4" x14ac:dyDescent="0.25">
      <c r="D415" s="26"/>
    </row>
    <row r="416" spans="4:4" x14ac:dyDescent="0.25">
      <c r="D416" s="26"/>
    </row>
    <row r="417" spans="4:4" x14ac:dyDescent="0.25">
      <c r="D417" s="26"/>
    </row>
    <row r="418" spans="4:4" x14ac:dyDescent="0.25">
      <c r="D418" s="26"/>
    </row>
    <row r="419" spans="4:4" x14ac:dyDescent="0.25">
      <c r="D419" s="26"/>
    </row>
    <row r="420" spans="4:4" x14ac:dyDescent="0.25">
      <c r="D420" s="26"/>
    </row>
    <row r="421" spans="4:4" x14ac:dyDescent="0.25">
      <c r="D421" s="26"/>
    </row>
    <row r="422" spans="4:4" x14ac:dyDescent="0.25">
      <c r="D422" s="26"/>
    </row>
    <row r="423" spans="4:4" x14ac:dyDescent="0.25">
      <c r="D423" s="26"/>
    </row>
    <row r="424" spans="4:4" x14ac:dyDescent="0.25">
      <c r="D424" s="26"/>
    </row>
    <row r="425" spans="4:4" x14ac:dyDescent="0.25">
      <c r="D425" s="26"/>
    </row>
    <row r="426" spans="4:4" x14ac:dyDescent="0.25">
      <c r="D426" s="26"/>
    </row>
    <row r="427" spans="4:4" x14ac:dyDescent="0.25">
      <c r="D427" s="26"/>
    </row>
    <row r="428" spans="4:4" x14ac:dyDescent="0.25">
      <c r="D428" s="26"/>
    </row>
    <row r="429" spans="4:4" x14ac:dyDescent="0.25">
      <c r="D429" s="26"/>
    </row>
    <row r="430" spans="4:4" x14ac:dyDescent="0.25">
      <c r="D430" s="26"/>
    </row>
    <row r="431" spans="4:4" x14ac:dyDescent="0.25">
      <c r="D431" s="26"/>
    </row>
    <row r="432" spans="4:4" x14ac:dyDescent="0.25">
      <c r="D432" s="26"/>
    </row>
    <row r="433" spans="4:4" x14ac:dyDescent="0.25">
      <c r="D433" s="26"/>
    </row>
    <row r="434" spans="4:4" x14ac:dyDescent="0.25">
      <c r="D434" s="26"/>
    </row>
    <row r="435" spans="4:4" x14ac:dyDescent="0.25">
      <c r="D435" s="26"/>
    </row>
    <row r="436" spans="4:4" x14ac:dyDescent="0.25">
      <c r="D436" s="26"/>
    </row>
    <row r="437" spans="4:4" x14ac:dyDescent="0.25">
      <c r="D437" s="26"/>
    </row>
    <row r="438" spans="4:4" x14ac:dyDescent="0.25">
      <c r="D438" s="26"/>
    </row>
    <row r="439" spans="4:4" x14ac:dyDescent="0.25">
      <c r="D439" s="26"/>
    </row>
    <row r="440" spans="4:4" x14ac:dyDescent="0.25">
      <c r="D440" s="26"/>
    </row>
    <row r="441" spans="4:4" x14ac:dyDescent="0.25">
      <c r="D441" s="26"/>
    </row>
    <row r="442" spans="4:4" x14ac:dyDescent="0.25">
      <c r="D442" s="26"/>
    </row>
    <row r="443" spans="4:4" x14ac:dyDescent="0.25">
      <c r="D443" s="26"/>
    </row>
    <row r="444" spans="4:4" x14ac:dyDescent="0.25">
      <c r="D444" s="26"/>
    </row>
    <row r="445" spans="4:4" x14ac:dyDescent="0.25">
      <c r="D445" s="26"/>
    </row>
    <row r="446" spans="4:4" x14ac:dyDescent="0.25">
      <c r="D446" s="26"/>
    </row>
    <row r="447" spans="4:4" x14ac:dyDescent="0.25">
      <c r="D447" s="26"/>
    </row>
    <row r="448" spans="4:4" x14ac:dyDescent="0.25">
      <c r="D448" s="26"/>
    </row>
    <row r="449" spans="4:4" x14ac:dyDescent="0.25">
      <c r="D449" s="26"/>
    </row>
    <row r="450" spans="4:4" x14ac:dyDescent="0.25">
      <c r="D450" s="26"/>
    </row>
    <row r="451" spans="4:4" x14ac:dyDescent="0.25">
      <c r="D451" s="26"/>
    </row>
    <row r="452" spans="4:4" x14ac:dyDescent="0.25">
      <c r="D452" s="26"/>
    </row>
    <row r="453" spans="4:4" x14ac:dyDescent="0.25">
      <c r="D453" s="26"/>
    </row>
    <row r="454" spans="4:4" x14ac:dyDescent="0.25">
      <c r="D454" s="26"/>
    </row>
    <row r="455" spans="4:4" x14ac:dyDescent="0.25">
      <c r="D455" s="26"/>
    </row>
    <row r="456" spans="4:4" x14ac:dyDescent="0.25">
      <c r="D456" s="26"/>
    </row>
    <row r="457" spans="4:4" x14ac:dyDescent="0.25">
      <c r="D457" s="26"/>
    </row>
    <row r="458" spans="4:4" x14ac:dyDescent="0.25">
      <c r="D458" s="26"/>
    </row>
    <row r="459" spans="4:4" x14ac:dyDescent="0.25">
      <c r="D459" s="26"/>
    </row>
    <row r="460" spans="4:4" x14ac:dyDescent="0.25">
      <c r="D460" s="26"/>
    </row>
    <row r="461" spans="4:4" x14ac:dyDescent="0.25">
      <c r="D461" s="26"/>
    </row>
    <row r="462" spans="4:4" x14ac:dyDescent="0.25">
      <c r="D462" s="26"/>
    </row>
    <row r="463" spans="4:4" x14ac:dyDescent="0.25">
      <c r="D463" s="26"/>
    </row>
    <row r="464" spans="4:4" x14ac:dyDescent="0.25">
      <c r="D464" s="26"/>
    </row>
    <row r="465" spans="4:4" x14ac:dyDescent="0.25">
      <c r="D465" s="26"/>
    </row>
    <row r="466" spans="4:4" x14ac:dyDescent="0.25">
      <c r="D466" s="26"/>
    </row>
    <row r="467" spans="4:4" x14ac:dyDescent="0.25">
      <c r="D467" s="26"/>
    </row>
    <row r="468" spans="4:4" x14ac:dyDescent="0.25">
      <c r="D468" s="26"/>
    </row>
    <row r="469" spans="4:4" x14ac:dyDescent="0.25">
      <c r="D469" s="26"/>
    </row>
    <row r="470" spans="4:4" x14ac:dyDescent="0.25">
      <c r="D470" s="26"/>
    </row>
    <row r="471" spans="4:4" x14ac:dyDescent="0.25">
      <c r="D471" s="26"/>
    </row>
    <row r="472" spans="4:4" x14ac:dyDescent="0.25">
      <c r="D472" s="26"/>
    </row>
    <row r="473" spans="4:4" x14ac:dyDescent="0.25">
      <c r="D473" s="26"/>
    </row>
    <row r="474" spans="4:4" x14ac:dyDescent="0.25">
      <c r="D474" s="26"/>
    </row>
    <row r="475" spans="4:4" x14ac:dyDescent="0.25">
      <c r="D475" s="26"/>
    </row>
    <row r="476" spans="4:4" x14ac:dyDescent="0.25">
      <c r="D476" s="26"/>
    </row>
    <row r="477" spans="4:4" x14ac:dyDescent="0.25">
      <c r="D477" s="26"/>
    </row>
    <row r="478" spans="4:4" x14ac:dyDescent="0.25">
      <c r="D478" s="26"/>
    </row>
    <row r="479" spans="4:4" x14ac:dyDescent="0.25">
      <c r="D479" s="26"/>
    </row>
    <row r="480" spans="4:4" x14ac:dyDescent="0.25">
      <c r="D480" s="26"/>
    </row>
    <row r="481" spans="4:4" x14ac:dyDescent="0.25">
      <c r="D481" s="26"/>
    </row>
    <row r="482" spans="4:4" x14ac:dyDescent="0.25">
      <c r="D482" s="26"/>
    </row>
    <row r="483" spans="4:4" x14ac:dyDescent="0.25">
      <c r="D483" s="26"/>
    </row>
    <row r="484" spans="4:4" x14ac:dyDescent="0.25">
      <c r="D484" s="26"/>
    </row>
    <row r="485" spans="4:4" x14ac:dyDescent="0.25">
      <c r="D485" s="26"/>
    </row>
    <row r="486" spans="4:4" x14ac:dyDescent="0.25">
      <c r="D486" s="26"/>
    </row>
    <row r="487" spans="4:4" x14ac:dyDescent="0.25">
      <c r="D487" s="26"/>
    </row>
    <row r="488" spans="4:4" x14ac:dyDescent="0.25">
      <c r="D488" s="26"/>
    </row>
    <row r="489" spans="4:4" x14ac:dyDescent="0.25">
      <c r="D489" s="26"/>
    </row>
    <row r="490" spans="4:4" x14ac:dyDescent="0.25">
      <c r="D490" s="26"/>
    </row>
    <row r="491" spans="4:4" x14ac:dyDescent="0.25">
      <c r="D491" s="26"/>
    </row>
    <row r="492" spans="4:4" x14ac:dyDescent="0.25">
      <c r="D492" s="26"/>
    </row>
    <row r="493" spans="4:4" x14ac:dyDescent="0.25">
      <c r="D493" s="26"/>
    </row>
    <row r="494" spans="4:4" x14ac:dyDescent="0.25">
      <c r="D494" s="26"/>
    </row>
    <row r="495" spans="4:4" x14ac:dyDescent="0.25">
      <c r="D495" s="26"/>
    </row>
    <row r="496" spans="4:4" x14ac:dyDescent="0.25">
      <c r="D496" s="26"/>
    </row>
    <row r="497" spans="4:4" x14ac:dyDescent="0.25">
      <c r="D497" s="26"/>
    </row>
    <row r="498" spans="4:4" x14ac:dyDescent="0.25">
      <c r="D498" s="26"/>
    </row>
    <row r="499" spans="4:4" x14ac:dyDescent="0.25">
      <c r="D499" s="26"/>
    </row>
    <row r="500" spans="4:4" x14ac:dyDescent="0.25">
      <c r="D500" s="26"/>
    </row>
    <row r="501" spans="4:4" x14ac:dyDescent="0.25">
      <c r="D501" s="26"/>
    </row>
    <row r="502" spans="4:4" x14ac:dyDescent="0.25">
      <c r="D502" s="26"/>
    </row>
    <row r="503" spans="4:4" x14ac:dyDescent="0.25">
      <c r="D503" s="26"/>
    </row>
    <row r="504" spans="4:4" x14ac:dyDescent="0.25">
      <c r="D504" s="26"/>
    </row>
    <row r="505" spans="4:4" x14ac:dyDescent="0.25">
      <c r="D505" s="26"/>
    </row>
    <row r="506" spans="4:4" x14ac:dyDescent="0.25">
      <c r="D506" s="26"/>
    </row>
    <row r="507" spans="4:4" x14ac:dyDescent="0.25">
      <c r="D507" s="26"/>
    </row>
    <row r="508" spans="4:4" x14ac:dyDescent="0.25">
      <c r="D508" s="26"/>
    </row>
    <row r="509" spans="4:4" x14ac:dyDescent="0.25">
      <c r="D509" s="26"/>
    </row>
    <row r="510" spans="4:4" x14ac:dyDescent="0.25">
      <c r="D510" s="26"/>
    </row>
    <row r="511" spans="4:4" x14ac:dyDescent="0.25">
      <c r="D511" s="26"/>
    </row>
    <row r="512" spans="4:4" x14ac:dyDescent="0.25">
      <c r="D512" s="26"/>
    </row>
    <row r="513" spans="4:4" x14ac:dyDescent="0.25">
      <c r="D513" s="26"/>
    </row>
    <row r="514" spans="4:4" x14ac:dyDescent="0.25">
      <c r="D514" s="26"/>
    </row>
    <row r="515" spans="4:4" x14ac:dyDescent="0.25">
      <c r="D515" s="26"/>
    </row>
    <row r="516" spans="4:4" x14ac:dyDescent="0.25">
      <c r="D516" s="26"/>
    </row>
    <row r="517" spans="4:4" x14ac:dyDescent="0.25">
      <c r="D517" s="26"/>
    </row>
    <row r="518" spans="4:4" x14ac:dyDescent="0.25">
      <c r="D518" s="26"/>
    </row>
    <row r="519" spans="4:4" x14ac:dyDescent="0.25">
      <c r="D519" s="26"/>
    </row>
    <row r="520" spans="4:4" x14ac:dyDescent="0.25">
      <c r="D520" s="26"/>
    </row>
    <row r="521" spans="4:4" x14ac:dyDescent="0.25">
      <c r="D521" s="26"/>
    </row>
    <row r="522" spans="4:4" x14ac:dyDescent="0.25">
      <c r="D522" s="26"/>
    </row>
    <row r="523" spans="4:4" x14ac:dyDescent="0.25">
      <c r="D523" s="26"/>
    </row>
    <row r="524" spans="4:4" x14ac:dyDescent="0.25">
      <c r="D524" s="26"/>
    </row>
    <row r="525" spans="4:4" x14ac:dyDescent="0.25">
      <c r="D525" s="26"/>
    </row>
    <row r="526" spans="4:4" x14ac:dyDescent="0.25">
      <c r="D526" s="26"/>
    </row>
    <row r="527" spans="4:4" x14ac:dyDescent="0.25">
      <c r="D527" s="26"/>
    </row>
    <row r="528" spans="4:4" x14ac:dyDescent="0.25">
      <c r="D528" s="26"/>
    </row>
    <row r="529" spans="4:4" x14ac:dyDescent="0.25">
      <c r="D529" s="26"/>
    </row>
    <row r="530" spans="4:4" x14ac:dyDescent="0.25">
      <c r="D530" s="26"/>
    </row>
    <row r="531" spans="4:4" x14ac:dyDescent="0.25">
      <c r="D531" s="26"/>
    </row>
    <row r="532" spans="4:4" x14ac:dyDescent="0.25">
      <c r="D532" s="26"/>
    </row>
    <row r="533" spans="4:4" x14ac:dyDescent="0.25">
      <c r="D533" s="26"/>
    </row>
    <row r="534" spans="4:4" x14ac:dyDescent="0.25">
      <c r="D534" s="26"/>
    </row>
    <row r="535" spans="4:4" x14ac:dyDescent="0.25">
      <c r="D535" s="26"/>
    </row>
    <row r="536" spans="4:4" x14ac:dyDescent="0.25">
      <c r="D536" s="26"/>
    </row>
    <row r="537" spans="4:4" x14ac:dyDescent="0.25">
      <c r="D537" s="26"/>
    </row>
    <row r="538" spans="4:4" x14ac:dyDescent="0.25">
      <c r="D538" s="26"/>
    </row>
    <row r="539" spans="4:4" x14ac:dyDescent="0.25">
      <c r="D539" s="26"/>
    </row>
    <row r="540" spans="4:4" x14ac:dyDescent="0.25">
      <c r="D540" s="26"/>
    </row>
    <row r="541" spans="4:4" x14ac:dyDescent="0.25">
      <c r="D541" s="26"/>
    </row>
    <row r="542" spans="4:4" x14ac:dyDescent="0.25">
      <c r="D542" s="26"/>
    </row>
    <row r="543" spans="4:4" x14ac:dyDescent="0.25">
      <c r="D543" s="26"/>
    </row>
    <row r="544" spans="4:4" x14ac:dyDescent="0.25">
      <c r="D544" s="26"/>
    </row>
    <row r="545" spans="4:4" x14ac:dyDescent="0.25">
      <c r="D545" s="26"/>
    </row>
    <row r="546" spans="4:4" x14ac:dyDescent="0.25">
      <c r="D546" s="26"/>
    </row>
    <row r="547" spans="4:4" x14ac:dyDescent="0.25">
      <c r="D547" s="26"/>
    </row>
    <row r="548" spans="4:4" x14ac:dyDescent="0.25">
      <c r="D548" s="26"/>
    </row>
    <row r="549" spans="4:4" x14ac:dyDescent="0.25">
      <c r="D549" s="26"/>
    </row>
    <row r="550" spans="4:4" x14ac:dyDescent="0.25">
      <c r="D550" s="26"/>
    </row>
    <row r="551" spans="4:4" x14ac:dyDescent="0.25">
      <c r="D551" s="26"/>
    </row>
    <row r="552" spans="4:4" x14ac:dyDescent="0.25">
      <c r="D552" s="26"/>
    </row>
    <row r="553" spans="4:4" x14ac:dyDescent="0.25">
      <c r="D553" s="26"/>
    </row>
    <row r="554" spans="4:4" x14ac:dyDescent="0.25">
      <c r="D554" s="26"/>
    </row>
    <row r="555" spans="4:4" x14ac:dyDescent="0.25">
      <c r="D555" s="26"/>
    </row>
    <row r="556" spans="4:4" x14ac:dyDescent="0.25">
      <c r="D556" s="26"/>
    </row>
    <row r="557" spans="4:4" x14ac:dyDescent="0.25">
      <c r="D557" s="26"/>
    </row>
    <row r="558" spans="4:4" x14ac:dyDescent="0.25">
      <c r="D558" s="26"/>
    </row>
    <row r="559" spans="4:4" x14ac:dyDescent="0.25">
      <c r="D559" s="26"/>
    </row>
    <row r="560" spans="4:4" x14ac:dyDescent="0.25">
      <c r="D560" s="26"/>
    </row>
    <row r="561" spans="4:4" x14ac:dyDescent="0.25">
      <c r="D561" s="26"/>
    </row>
    <row r="562" spans="4:4" x14ac:dyDescent="0.25">
      <c r="D562" s="26"/>
    </row>
    <row r="563" spans="4:4" x14ac:dyDescent="0.25">
      <c r="D563" s="26"/>
    </row>
    <row r="564" spans="4:4" x14ac:dyDescent="0.25">
      <c r="D564" s="26"/>
    </row>
    <row r="565" spans="4:4" x14ac:dyDescent="0.25">
      <c r="D565" s="26"/>
    </row>
    <row r="566" spans="4:4" x14ac:dyDescent="0.25">
      <c r="D566" s="26"/>
    </row>
    <row r="567" spans="4:4" x14ac:dyDescent="0.25">
      <c r="D567" s="26"/>
    </row>
    <row r="568" spans="4:4" x14ac:dyDescent="0.25">
      <c r="D568" s="26"/>
    </row>
    <row r="569" spans="4:4" x14ac:dyDescent="0.25">
      <c r="D569" s="26"/>
    </row>
    <row r="570" spans="4:4" x14ac:dyDescent="0.25">
      <c r="D570" s="26"/>
    </row>
    <row r="571" spans="4:4" x14ac:dyDescent="0.25">
      <c r="D571" s="26"/>
    </row>
    <row r="572" spans="4:4" x14ac:dyDescent="0.25">
      <c r="D572" s="26"/>
    </row>
    <row r="573" spans="4:4" x14ac:dyDescent="0.25">
      <c r="D573" s="26"/>
    </row>
    <row r="574" spans="4:4" x14ac:dyDescent="0.25">
      <c r="D574" s="26"/>
    </row>
    <row r="575" spans="4:4" x14ac:dyDescent="0.25">
      <c r="D575" s="26"/>
    </row>
    <row r="576" spans="4:4" x14ac:dyDescent="0.25">
      <c r="D576" s="26"/>
    </row>
    <row r="577" spans="4:4" x14ac:dyDescent="0.25">
      <c r="D577" s="26"/>
    </row>
    <row r="578" spans="4:4" x14ac:dyDescent="0.25">
      <c r="D578" s="26"/>
    </row>
    <row r="579" spans="4:4" x14ac:dyDescent="0.25">
      <c r="D579" s="26"/>
    </row>
    <row r="580" spans="4:4" x14ac:dyDescent="0.25">
      <c r="D580" s="26"/>
    </row>
    <row r="581" spans="4:4" x14ac:dyDescent="0.25">
      <c r="D581" s="26"/>
    </row>
    <row r="582" spans="4:4" x14ac:dyDescent="0.25">
      <c r="D582" s="26"/>
    </row>
    <row r="583" spans="4:4" x14ac:dyDescent="0.25">
      <c r="D583" s="26"/>
    </row>
    <row r="584" spans="4:4" x14ac:dyDescent="0.25">
      <c r="D584" s="26"/>
    </row>
    <row r="585" spans="4:4" x14ac:dyDescent="0.25">
      <c r="D585" s="26"/>
    </row>
    <row r="586" spans="4:4" x14ac:dyDescent="0.25">
      <c r="D586" s="26"/>
    </row>
    <row r="587" spans="4:4" x14ac:dyDescent="0.25">
      <c r="D587" s="26"/>
    </row>
    <row r="588" spans="4:4" x14ac:dyDescent="0.25">
      <c r="D588" s="26"/>
    </row>
    <row r="589" spans="4:4" x14ac:dyDescent="0.25">
      <c r="D589" s="26"/>
    </row>
    <row r="590" spans="4:4" x14ac:dyDescent="0.25">
      <c r="D590" s="26"/>
    </row>
    <row r="591" spans="4:4" x14ac:dyDescent="0.25">
      <c r="D591" s="26"/>
    </row>
    <row r="592" spans="4:4" x14ac:dyDescent="0.25">
      <c r="D592" s="26"/>
    </row>
    <row r="593" spans="4:4" x14ac:dyDescent="0.25">
      <c r="D593" s="26"/>
    </row>
    <row r="594" spans="4:4" x14ac:dyDescent="0.25">
      <c r="D594" s="26"/>
    </row>
    <row r="595" spans="4:4" x14ac:dyDescent="0.25">
      <c r="D595" s="26"/>
    </row>
    <row r="596" spans="4:4" x14ac:dyDescent="0.25">
      <c r="D596" s="26"/>
    </row>
    <row r="597" spans="4:4" x14ac:dyDescent="0.25">
      <c r="D597" s="26"/>
    </row>
    <row r="598" spans="4:4" x14ac:dyDescent="0.25">
      <c r="D598" s="26"/>
    </row>
    <row r="599" spans="4:4" x14ac:dyDescent="0.25">
      <c r="D599" s="26"/>
    </row>
    <row r="600" spans="4:4" x14ac:dyDescent="0.25">
      <c r="D600" s="26"/>
    </row>
    <row r="601" spans="4:4" x14ac:dyDescent="0.25">
      <c r="D601" s="26"/>
    </row>
    <row r="602" spans="4:4" x14ac:dyDescent="0.25">
      <c r="D602" s="26"/>
    </row>
    <row r="603" spans="4:4" x14ac:dyDescent="0.25">
      <c r="D603" s="26"/>
    </row>
    <row r="604" spans="4:4" x14ac:dyDescent="0.25">
      <c r="D604" s="26"/>
    </row>
    <row r="605" spans="4:4" x14ac:dyDescent="0.25">
      <c r="D605" s="26"/>
    </row>
    <row r="606" spans="4:4" x14ac:dyDescent="0.25">
      <c r="D606" s="26"/>
    </row>
    <row r="607" spans="4:4" x14ac:dyDescent="0.25">
      <c r="D607" s="26"/>
    </row>
    <row r="608" spans="4:4" x14ac:dyDescent="0.25">
      <c r="D608" s="26"/>
    </row>
    <row r="609" spans="4:4" x14ac:dyDescent="0.25">
      <c r="D609" s="26"/>
    </row>
    <row r="610" spans="4:4" x14ac:dyDescent="0.25">
      <c r="D610" s="26"/>
    </row>
    <row r="611" spans="4:4" x14ac:dyDescent="0.25">
      <c r="D611" s="26"/>
    </row>
    <row r="612" spans="4:4" x14ac:dyDescent="0.25">
      <c r="D612" s="26"/>
    </row>
    <row r="613" spans="4:4" x14ac:dyDescent="0.25">
      <c r="D613" s="26"/>
    </row>
    <row r="614" spans="4:4" x14ac:dyDescent="0.25">
      <c r="D614" s="26"/>
    </row>
    <row r="615" spans="4:4" x14ac:dyDescent="0.25">
      <c r="D615" s="26"/>
    </row>
    <row r="616" spans="4:4" x14ac:dyDescent="0.25">
      <c r="D616" s="26"/>
    </row>
    <row r="617" spans="4:4" x14ac:dyDescent="0.25">
      <c r="D617" s="26"/>
    </row>
    <row r="618" spans="4:4" x14ac:dyDescent="0.25">
      <c r="D618" s="26"/>
    </row>
    <row r="619" spans="4:4" x14ac:dyDescent="0.25">
      <c r="D619" s="26"/>
    </row>
    <row r="620" spans="4:4" x14ac:dyDescent="0.25">
      <c r="D620" s="26"/>
    </row>
    <row r="621" spans="4:4" x14ac:dyDescent="0.25">
      <c r="D621" s="26"/>
    </row>
    <row r="622" spans="4:4" x14ac:dyDescent="0.25">
      <c r="D622" s="26"/>
    </row>
    <row r="623" spans="4:4" x14ac:dyDescent="0.25">
      <c r="D623" s="26"/>
    </row>
    <row r="624" spans="4:4" x14ac:dyDescent="0.25">
      <c r="D624" s="26"/>
    </row>
    <row r="625" spans="4:4" x14ac:dyDescent="0.25">
      <c r="D625" s="26"/>
    </row>
    <row r="626" spans="4:4" x14ac:dyDescent="0.25">
      <c r="D626" s="26"/>
    </row>
    <row r="627" spans="4:4" x14ac:dyDescent="0.25">
      <c r="D627" s="26"/>
    </row>
    <row r="628" spans="4:4" x14ac:dyDescent="0.25">
      <c r="D628" s="26"/>
    </row>
    <row r="629" spans="4:4" x14ac:dyDescent="0.25">
      <c r="D629" s="26"/>
    </row>
    <row r="630" spans="4:4" x14ac:dyDescent="0.25">
      <c r="D630" s="26"/>
    </row>
    <row r="631" spans="4:4" x14ac:dyDescent="0.25">
      <c r="D631" s="26"/>
    </row>
    <row r="632" spans="4:4" x14ac:dyDescent="0.25">
      <c r="D632" s="26"/>
    </row>
  </sheetData>
  <autoFilter ref="A7:HF315" xr:uid="{52E5B42E-EDFB-4FA8-8BDE-7A36ED56A574}"/>
  <mergeCells count="25">
    <mergeCell ref="K6:K7"/>
    <mergeCell ref="I5:K5"/>
    <mergeCell ref="L5:N5"/>
    <mergeCell ref="L6:N6"/>
    <mergeCell ref="O6:Q6"/>
    <mergeCell ref="R6:T6"/>
    <mergeCell ref="HF6:HF7"/>
    <mergeCell ref="A1:B5"/>
    <mergeCell ref="C1:G5"/>
    <mergeCell ref="A6:A7"/>
    <mergeCell ref="B6:B7"/>
    <mergeCell ref="C6:C7"/>
    <mergeCell ref="D6:D7"/>
    <mergeCell ref="E6:E7"/>
    <mergeCell ref="F6:F7"/>
    <mergeCell ref="G6:G7"/>
    <mergeCell ref="H1:H5"/>
    <mergeCell ref="I6:I7"/>
    <mergeCell ref="J6:J7"/>
    <mergeCell ref="L4:N4"/>
    <mergeCell ref="O4:Q4"/>
    <mergeCell ref="R4:T4"/>
    <mergeCell ref="R1:T3"/>
    <mergeCell ref="O5:Q5"/>
    <mergeCell ref="R5:T5"/>
  </mergeCells>
  <hyperlinks>
    <hyperlink ref="H1" r:id="rId1" xr:uid="{14C7A781-720D-984A-804A-8E9D76F2456A}"/>
  </hyperlinks>
  <pageMargins left="0.31496062992125984" right="0.31496062992125984" top="0.15748031496062992" bottom="0.11811023622047245" header="0.31496062992125984" footer="0.31496062992125984"/>
  <pageSetup paperSize="14" scale="68" orientation="portrait" r:id="rId2"/>
  <headerFooter>
    <oddHeader xml:space="preserve">&amp;C
</oddHead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CB85E-0BA1-44AD-84AA-2A244945469C}">
  <dimension ref="A1:HV137"/>
  <sheetViews>
    <sheetView topLeftCell="C1" zoomScale="80" zoomScaleNormal="80" zoomScaleSheetLayoutView="70" workbookViewId="0">
      <selection activeCell="O5" sqref="O5:Q5"/>
    </sheetView>
  </sheetViews>
  <sheetFormatPr baseColWidth="10" defaultColWidth="14" defaultRowHeight="12.5" x14ac:dyDescent="0.25"/>
  <cols>
    <col min="1" max="1" width="6.81640625" style="1" customWidth="1"/>
    <col min="2" max="2" width="13.81640625" style="37" customWidth="1"/>
    <col min="3" max="3" width="39.81640625" style="36" customWidth="1"/>
    <col min="4" max="4" width="35.453125" style="36" customWidth="1"/>
    <col min="5" max="5" width="24" style="35" hidden="1" customWidth="1"/>
    <col min="6" max="6" width="12.453125" style="35" hidden="1" customWidth="1"/>
    <col min="7" max="7" width="21.36328125" style="48" hidden="1" customWidth="1"/>
    <col min="8" max="8" width="21.453125" style="1" hidden="1" customWidth="1"/>
    <col min="9" max="9" width="20" style="1" hidden="1" customWidth="1"/>
    <col min="10" max="10" width="20.453125" style="1" hidden="1" customWidth="1"/>
    <col min="11" max="11" width="20.6328125" style="1" customWidth="1"/>
    <col min="12" max="12" width="19.90625" style="1" customWidth="1"/>
    <col min="13" max="13" width="14.6328125" style="1" customWidth="1"/>
    <col min="14" max="14" width="9.1796875" style="1" customWidth="1"/>
    <col min="15" max="15" width="14.26953125" style="1" customWidth="1"/>
    <col min="16" max="16" width="18.90625" style="1" customWidth="1"/>
    <col min="17" max="17" width="13.81640625" style="1" customWidth="1"/>
    <col min="18" max="18" width="18.08984375" style="1" customWidth="1"/>
    <col min="19" max="19" width="15.1796875" style="1" customWidth="1"/>
    <col min="20" max="23" width="9.1796875" style="1" customWidth="1"/>
    <col min="24" max="33" width="9.36328125" style="1" customWidth="1"/>
    <col min="34" max="226" width="9.1796875" style="1" customWidth="1"/>
    <col min="227" max="227" width="3.6328125" style="1" customWidth="1"/>
    <col min="228" max="228" width="4.1796875" style="1" customWidth="1"/>
    <col min="229" max="229" width="5.453125" style="1" customWidth="1"/>
    <col min="230" max="16384" width="14" style="1"/>
  </cols>
  <sheetData>
    <row r="1" spans="1:230" ht="12.75" customHeight="1" x14ac:dyDescent="0.25">
      <c r="A1" s="142"/>
      <c r="B1" s="142"/>
      <c r="C1" s="145" t="s">
        <v>543</v>
      </c>
      <c r="D1" s="146"/>
      <c r="E1" s="146"/>
      <c r="F1" s="146"/>
      <c r="G1" s="147"/>
      <c r="H1" s="136" t="s">
        <v>542</v>
      </c>
      <c r="L1" s="174"/>
      <c r="M1" s="174"/>
      <c r="N1" s="174"/>
      <c r="O1" s="174"/>
      <c r="P1" s="174"/>
      <c r="Q1" s="174"/>
      <c r="R1" s="114" t="s">
        <v>554</v>
      </c>
      <c r="S1" s="114"/>
      <c r="T1" s="114"/>
    </row>
    <row r="2" spans="1:230" ht="12.5" customHeight="1" x14ac:dyDescent="0.25">
      <c r="A2" s="142"/>
      <c r="B2" s="142"/>
      <c r="C2" s="145"/>
      <c r="D2" s="146"/>
      <c r="E2" s="146"/>
      <c r="F2" s="146"/>
      <c r="G2" s="147"/>
      <c r="H2" s="137"/>
      <c r="L2" s="174"/>
      <c r="M2" s="174"/>
      <c r="N2" s="174"/>
      <c r="O2" s="174"/>
      <c r="P2" s="174"/>
      <c r="Q2" s="174"/>
      <c r="R2" s="114"/>
      <c r="S2" s="114"/>
      <c r="T2" s="114"/>
    </row>
    <row r="3" spans="1:230" ht="12.5" customHeight="1" x14ac:dyDescent="0.25">
      <c r="A3" s="142"/>
      <c r="B3" s="142"/>
      <c r="C3" s="145"/>
      <c r="D3" s="146"/>
      <c r="E3" s="146"/>
      <c r="F3" s="146"/>
      <c r="G3" s="147"/>
      <c r="H3" s="137"/>
      <c r="R3" s="114"/>
      <c r="S3" s="114"/>
      <c r="T3" s="114"/>
    </row>
    <row r="4" spans="1:230" ht="13" x14ac:dyDescent="0.25">
      <c r="A4" s="142"/>
      <c r="B4" s="142"/>
      <c r="C4" s="145"/>
      <c r="D4" s="146"/>
      <c r="E4" s="146"/>
      <c r="F4" s="146"/>
      <c r="G4" s="147"/>
      <c r="H4" s="137"/>
      <c r="L4" s="113" t="s">
        <v>562</v>
      </c>
      <c r="M4" s="113"/>
      <c r="N4" s="113"/>
      <c r="O4" s="113" t="s">
        <v>562</v>
      </c>
      <c r="P4" s="113"/>
      <c r="Q4" s="113"/>
      <c r="R4" s="114" t="s">
        <v>561</v>
      </c>
      <c r="S4" s="114"/>
      <c r="T4" s="114"/>
    </row>
    <row r="5" spans="1:230" ht="13" x14ac:dyDescent="0.25">
      <c r="A5" s="142"/>
      <c r="B5" s="142"/>
      <c r="C5" s="148"/>
      <c r="D5" s="149"/>
      <c r="E5" s="149"/>
      <c r="F5" s="149"/>
      <c r="G5" s="150"/>
      <c r="H5" s="137"/>
      <c r="I5" s="140" t="s">
        <v>463</v>
      </c>
      <c r="J5" s="140"/>
      <c r="K5" s="140"/>
      <c r="L5" s="106" t="s">
        <v>544</v>
      </c>
      <c r="M5" s="106"/>
      <c r="N5" s="106"/>
      <c r="O5" s="107" t="s">
        <v>548</v>
      </c>
      <c r="P5" s="107"/>
      <c r="Q5" s="107"/>
      <c r="R5" s="108" t="s">
        <v>549</v>
      </c>
      <c r="S5" s="108"/>
      <c r="T5" s="108"/>
    </row>
    <row r="6" spans="1:230" s="2" customFormat="1" ht="45.5" customHeight="1" x14ac:dyDescent="0.25">
      <c r="A6" s="143" t="s">
        <v>0</v>
      </c>
      <c r="B6" s="144" t="s">
        <v>1</v>
      </c>
      <c r="C6" s="143" t="s">
        <v>2</v>
      </c>
      <c r="D6" s="152" t="s">
        <v>3</v>
      </c>
      <c r="E6" s="141" t="s">
        <v>4</v>
      </c>
      <c r="F6" s="141" t="s">
        <v>5</v>
      </c>
      <c r="G6" s="151" t="s">
        <v>461</v>
      </c>
      <c r="H6" s="52" t="s">
        <v>462</v>
      </c>
      <c r="I6" s="138" t="s">
        <v>4</v>
      </c>
      <c r="J6" s="138" t="s">
        <v>5</v>
      </c>
      <c r="K6" s="139" t="s">
        <v>541</v>
      </c>
      <c r="L6" s="116" t="s">
        <v>550</v>
      </c>
      <c r="M6" s="117"/>
      <c r="N6" s="118"/>
      <c r="O6" s="119" t="s">
        <v>551</v>
      </c>
      <c r="P6" s="120"/>
      <c r="Q6" s="121"/>
      <c r="R6" s="122" t="s">
        <v>553</v>
      </c>
      <c r="S6" s="123"/>
      <c r="T6" s="124"/>
      <c r="HV6" s="125" t="s">
        <v>7</v>
      </c>
    </row>
    <row r="7" spans="1:230" s="2" customFormat="1" ht="39.5" customHeight="1" x14ac:dyDescent="0.25">
      <c r="A7" s="143"/>
      <c r="B7" s="144"/>
      <c r="C7" s="143"/>
      <c r="D7" s="153"/>
      <c r="E7" s="141"/>
      <c r="F7" s="141"/>
      <c r="G7" s="151"/>
      <c r="H7" s="53">
        <v>5.0999999999999997E-2</v>
      </c>
      <c r="I7" s="138"/>
      <c r="J7" s="138"/>
      <c r="K7" s="139"/>
      <c r="L7" s="80" t="s">
        <v>545</v>
      </c>
      <c r="M7" s="80" t="s">
        <v>546</v>
      </c>
      <c r="N7" s="80" t="s">
        <v>547</v>
      </c>
      <c r="O7" s="81" t="s">
        <v>545</v>
      </c>
      <c r="P7" s="81" t="s">
        <v>546</v>
      </c>
      <c r="Q7" s="81" t="s">
        <v>547</v>
      </c>
      <c r="R7" s="82" t="s">
        <v>545</v>
      </c>
      <c r="S7" s="82" t="s">
        <v>546</v>
      </c>
      <c r="T7" s="82" t="s">
        <v>547</v>
      </c>
      <c r="HV7" s="125"/>
    </row>
    <row r="8" spans="1:230" s="2" customFormat="1" ht="30" customHeight="1" x14ac:dyDescent="0.25">
      <c r="A8" s="42">
        <v>1</v>
      </c>
      <c r="B8" s="44">
        <v>50151513</v>
      </c>
      <c r="C8" s="43" t="s">
        <v>460</v>
      </c>
      <c r="D8" s="75" t="s">
        <v>13</v>
      </c>
      <c r="E8" s="40">
        <v>10434</v>
      </c>
      <c r="F8" s="39">
        <v>1982</v>
      </c>
      <c r="G8" s="47">
        <v>12416</v>
      </c>
      <c r="H8" s="53">
        <v>5.0999999999999997E-2</v>
      </c>
      <c r="I8" s="54">
        <f>+(E8*H8)+E8</f>
        <v>10966.134</v>
      </c>
      <c r="J8" s="54">
        <f>+(F8*H8)+F8</f>
        <v>2083.0819999999999</v>
      </c>
      <c r="K8" s="54">
        <f>+I8+J8</f>
        <v>13049.216</v>
      </c>
      <c r="L8" s="84">
        <v>9103.5</v>
      </c>
      <c r="M8" s="84">
        <f>+K8-L8</f>
        <v>3945.7160000000003</v>
      </c>
      <c r="N8" s="90">
        <f>+(M8*100%)/K8</f>
        <v>0.30237188195827247</v>
      </c>
      <c r="O8" s="83">
        <v>10440</v>
      </c>
      <c r="P8" s="94">
        <f>K8-O8</f>
        <v>2609.2160000000003</v>
      </c>
      <c r="Q8" s="86">
        <f>+(P8*100%)/K8</f>
        <v>0.19995193580978354</v>
      </c>
      <c r="R8" s="83">
        <v>13048</v>
      </c>
      <c r="S8" s="84">
        <f>K8-R8</f>
        <v>1.2160000000003492</v>
      </c>
      <c r="T8" s="86">
        <f>+(S8*100%)/K8</f>
        <v>9.3185674909538571E-5</v>
      </c>
    </row>
    <row r="9" spans="1:230" s="2" customFormat="1" ht="30" customHeight="1" x14ac:dyDescent="0.25">
      <c r="A9" s="42">
        <v>2</v>
      </c>
      <c r="B9" s="44">
        <v>50131702</v>
      </c>
      <c r="C9" s="43" t="s">
        <v>459</v>
      </c>
      <c r="D9" s="75" t="s">
        <v>172</v>
      </c>
      <c r="E9" s="40">
        <v>25042</v>
      </c>
      <c r="F9" s="39">
        <v>4758</v>
      </c>
      <c r="G9" s="47">
        <v>29800</v>
      </c>
      <c r="H9" s="53">
        <v>5.0999999999999997E-2</v>
      </c>
      <c r="I9" s="54">
        <f t="shared" ref="I9:I62" si="0">+(E9*H9)+E9</f>
        <v>26319.142</v>
      </c>
      <c r="J9" s="54">
        <f t="shared" ref="J9:J62" si="1">+(F9*H9)+F9</f>
        <v>5000.6580000000004</v>
      </c>
      <c r="K9" s="54">
        <f t="shared" ref="K9:K62" si="2">+I9+J9</f>
        <v>31319.8</v>
      </c>
      <c r="L9" s="84">
        <v>24633</v>
      </c>
      <c r="M9" s="84">
        <f t="shared" ref="M9:M62" si="3">+K9-L9</f>
        <v>6686.7999999999993</v>
      </c>
      <c r="N9" s="90">
        <f t="shared" ref="N9:N62" si="4">+(M9*100%)/K9</f>
        <v>0.21350072478112886</v>
      </c>
      <c r="O9" s="83">
        <v>25056</v>
      </c>
      <c r="P9" s="94">
        <f t="shared" ref="P9:P62" si="5">K9-O9</f>
        <v>6263.7999999999993</v>
      </c>
      <c r="Q9" s="86">
        <f t="shared" ref="Q9:Q62" si="6">+(P9*100%)/K9</f>
        <v>0.19999489141054538</v>
      </c>
      <c r="R9" s="83">
        <v>31318</v>
      </c>
      <c r="S9" s="84">
        <f t="shared" ref="S9:S62" si="7">K9-R9</f>
        <v>1.7999999999992724</v>
      </c>
      <c r="T9" s="86">
        <f t="shared" ref="T9:T62" si="8">+(S9*100%)/K9</f>
        <v>5.7471631364161729E-5</v>
      </c>
    </row>
    <row r="10" spans="1:230" s="2" customFormat="1" ht="30" customHeight="1" x14ac:dyDescent="0.25">
      <c r="A10" s="42">
        <v>3</v>
      </c>
      <c r="B10" s="44">
        <v>50161509</v>
      </c>
      <c r="C10" s="5" t="s">
        <v>537</v>
      </c>
      <c r="D10" s="75" t="s">
        <v>50</v>
      </c>
      <c r="E10" s="40">
        <v>6667</v>
      </c>
      <c r="F10" s="39">
        <v>333</v>
      </c>
      <c r="G10" s="47">
        <v>7000</v>
      </c>
      <c r="H10" s="53">
        <v>5.0999999999999997E-2</v>
      </c>
      <c r="I10" s="54">
        <f t="shared" si="0"/>
        <v>7007.0169999999998</v>
      </c>
      <c r="J10" s="54">
        <f t="shared" si="1"/>
        <v>349.983</v>
      </c>
      <c r="K10" s="54">
        <f t="shared" si="2"/>
        <v>7357</v>
      </c>
      <c r="L10" s="84">
        <v>4725</v>
      </c>
      <c r="M10" s="84">
        <f t="shared" si="3"/>
        <v>2632</v>
      </c>
      <c r="N10" s="90">
        <f t="shared" si="4"/>
        <v>0.35775451950523313</v>
      </c>
      <c r="O10" s="83">
        <v>5885</v>
      </c>
      <c r="P10" s="94">
        <f t="shared" si="5"/>
        <v>1472</v>
      </c>
      <c r="Q10" s="86">
        <f t="shared" si="6"/>
        <v>0.20008155498165012</v>
      </c>
      <c r="R10" s="83">
        <v>7357</v>
      </c>
      <c r="S10" s="84">
        <f t="shared" si="7"/>
        <v>0</v>
      </c>
      <c r="T10" s="86">
        <f t="shared" si="8"/>
        <v>0</v>
      </c>
    </row>
    <row r="11" spans="1:230" s="2" customFormat="1" ht="30" customHeight="1" x14ac:dyDescent="0.25">
      <c r="A11" s="42">
        <v>4</v>
      </c>
      <c r="B11" s="44">
        <v>50161509</v>
      </c>
      <c r="C11" s="43" t="s">
        <v>458</v>
      </c>
      <c r="D11" s="75" t="s">
        <v>172</v>
      </c>
      <c r="E11" s="40">
        <v>5286</v>
      </c>
      <c r="F11" s="39">
        <v>264</v>
      </c>
      <c r="G11" s="47">
        <v>5550</v>
      </c>
      <c r="H11" s="53">
        <v>5.0999999999999997E-2</v>
      </c>
      <c r="I11" s="54">
        <f t="shared" si="0"/>
        <v>5555.5860000000002</v>
      </c>
      <c r="J11" s="54">
        <f t="shared" si="1"/>
        <v>277.464</v>
      </c>
      <c r="K11" s="54">
        <f t="shared" si="2"/>
        <v>5833.05</v>
      </c>
      <c r="L11" s="84">
        <v>3780</v>
      </c>
      <c r="M11" s="84">
        <f t="shared" si="3"/>
        <v>2053.0500000000002</v>
      </c>
      <c r="N11" s="90">
        <f t="shared" si="4"/>
        <v>0.35196852418546043</v>
      </c>
      <c r="O11" s="83">
        <v>4666</v>
      </c>
      <c r="P11" s="94">
        <f t="shared" si="5"/>
        <v>1167.0500000000002</v>
      </c>
      <c r="Q11" s="86">
        <f t="shared" si="6"/>
        <v>0.20007543223528002</v>
      </c>
      <c r="R11" s="83">
        <v>5833</v>
      </c>
      <c r="S11" s="84">
        <f t="shared" si="7"/>
        <v>5.0000000000181899E-2</v>
      </c>
      <c r="T11" s="86">
        <f t="shared" si="8"/>
        <v>8.5718449182129241E-6</v>
      </c>
    </row>
    <row r="12" spans="1:230" s="2" customFormat="1" ht="30" customHeight="1" x14ac:dyDescent="0.25">
      <c r="A12" s="42">
        <v>5</v>
      </c>
      <c r="B12" s="46">
        <v>50192401</v>
      </c>
      <c r="C12" s="5" t="s">
        <v>457</v>
      </c>
      <c r="D12" s="75" t="s">
        <v>172</v>
      </c>
      <c r="E12" s="40">
        <v>33614</v>
      </c>
      <c r="F12" s="39">
        <v>6386</v>
      </c>
      <c r="G12" s="47">
        <v>40000</v>
      </c>
      <c r="H12" s="53">
        <v>5.0999999999999997E-2</v>
      </c>
      <c r="I12" s="54">
        <f t="shared" si="0"/>
        <v>35328.313999999998</v>
      </c>
      <c r="J12" s="54">
        <f t="shared" si="1"/>
        <v>6711.6859999999997</v>
      </c>
      <c r="K12" s="54">
        <f t="shared" si="2"/>
        <v>42040</v>
      </c>
      <c r="L12" s="84">
        <v>32130</v>
      </c>
      <c r="M12" s="84">
        <f t="shared" si="3"/>
        <v>9910</v>
      </c>
      <c r="N12" s="90">
        <f t="shared" si="4"/>
        <v>0.2357278782112274</v>
      </c>
      <c r="O12" s="83">
        <v>33600</v>
      </c>
      <c r="P12" s="94">
        <f t="shared" si="5"/>
        <v>8440</v>
      </c>
      <c r="Q12" s="86">
        <f t="shared" si="6"/>
        <v>0.20076117982873454</v>
      </c>
      <c r="R12" s="83">
        <v>42040</v>
      </c>
      <c r="S12" s="84">
        <f t="shared" si="7"/>
        <v>0</v>
      </c>
      <c r="T12" s="86">
        <f t="shared" si="8"/>
        <v>0</v>
      </c>
    </row>
    <row r="13" spans="1:230" s="2" customFormat="1" ht="30" customHeight="1" x14ac:dyDescent="0.25">
      <c r="A13" s="42">
        <v>6</v>
      </c>
      <c r="B13" s="46">
        <v>50312527</v>
      </c>
      <c r="C13" s="43" t="s">
        <v>456</v>
      </c>
      <c r="D13" s="75" t="s">
        <v>521</v>
      </c>
      <c r="E13" s="40">
        <v>8614</v>
      </c>
      <c r="F13" s="39">
        <v>1636</v>
      </c>
      <c r="G13" s="47">
        <v>10250</v>
      </c>
      <c r="H13" s="53">
        <v>5.0999999999999997E-2</v>
      </c>
      <c r="I13" s="54">
        <f t="shared" si="0"/>
        <v>9053.3140000000003</v>
      </c>
      <c r="J13" s="54">
        <f t="shared" si="1"/>
        <v>1719.4359999999999</v>
      </c>
      <c r="K13" s="54">
        <f t="shared" si="2"/>
        <v>10772.75</v>
      </c>
      <c r="L13" s="84">
        <v>7497</v>
      </c>
      <c r="M13" s="84">
        <f t="shared" si="3"/>
        <v>3275.75</v>
      </c>
      <c r="N13" s="90">
        <f t="shared" si="4"/>
        <v>0.30407741755819079</v>
      </c>
      <c r="O13" s="83">
        <v>9500</v>
      </c>
      <c r="P13" s="94">
        <f t="shared" si="5"/>
        <v>1272.75</v>
      </c>
      <c r="Q13" s="86">
        <f t="shared" si="6"/>
        <v>0.11814532036852243</v>
      </c>
      <c r="R13" s="83">
        <v>10772</v>
      </c>
      <c r="S13" s="84">
        <f t="shared" si="7"/>
        <v>0.75</v>
      </c>
      <c r="T13" s="86">
        <f t="shared" si="8"/>
        <v>6.9620106286695591E-5</v>
      </c>
    </row>
    <row r="14" spans="1:230" s="2" customFormat="1" ht="30" customHeight="1" x14ac:dyDescent="0.25">
      <c r="A14" s="42">
        <v>7</v>
      </c>
      <c r="B14" s="44">
        <v>50201714</v>
      </c>
      <c r="C14" s="5" t="s">
        <v>455</v>
      </c>
      <c r="D14" s="75" t="s">
        <v>522</v>
      </c>
      <c r="E14" s="40">
        <v>9076</v>
      </c>
      <c r="F14" s="39">
        <v>1724</v>
      </c>
      <c r="G14" s="47">
        <v>10800</v>
      </c>
      <c r="H14" s="53">
        <v>5.0999999999999997E-2</v>
      </c>
      <c r="I14" s="54">
        <f t="shared" si="0"/>
        <v>9538.8760000000002</v>
      </c>
      <c r="J14" s="54">
        <f t="shared" si="1"/>
        <v>1811.924</v>
      </c>
      <c r="K14" s="54">
        <f t="shared" si="2"/>
        <v>11350.8</v>
      </c>
      <c r="L14" s="84">
        <v>6426</v>
      </c>
      <c r="M14" s="84">
        <f t="shared" si="3"/>
        <v>4924.7999999999993</v>
      </c>
      <c r="N14" s="90">
        <f t="shared" si="4"/>
        <v>0.43387250237868691</v>
      </c>
      <c r="O14" s="83">
        <v>9080</v>
      </c>
      <c r="P14" s="94">
        <f t="shared" si="5"/>
        <v>2270.7999999999993</v>
      </c>
      <c r="Q14" s="86">
        <f t="shared" si="6"/>
        <v>0.20005638369101733</v>
      </c>
      <c r="R14" s="83">
        <v>11350</v>
      </c>
      <c r="S14" s="84">
        <f t="shared" si="7"/>
        <v>0.7999999999992724</v>
      </c>
      <c r="T14" s="86">
        <f t="shared" si="8"/>
        <v>7.047961377165244E-5</v>
      </c>
    </row>
    <row r="15" spans="1:230" s="2" customFormat="1" ht="30" customHeight="1" x14ac:dyDescent="0.25">
      <c r="A15" s="42">
        <v>8</v>
      </c>
      <c r="B15" s="44">
        <v>50161813</v>
      </c>
      <c r="C15" s="43" t="s">
        <v>454</v>
      </c>
      <c r="D15" s="75" t="s">
        <v>50</v>
      </c>
      <c r="E15" s="40">
        <v>14454</v>
      </c>
      <c r="F15" s="40">
        <v>2746</v>
      </c>
      <c r="G15" s="47">
        <v>17200</v>
      </c>
      <c r="H15" s="53">
        <v>5.0999999999999997E-2</v>
      </c>
      <c r="I15" s="54">
        <f t="shared" si="0"/>
        <v>15191.154</v>
      </c>
      <c r="J15" s="54">
        <f t="shared" si="1"/>
        <v>2886.0459999999998</v>
      </c>
      <c r="K15" s="54">
        <f t="shared" si="2"/>
        <v>18077.2</v>
      </c>
      <c r="L15" s="84">
        <v>13923</v>
      </c>
      <c r="M15" s="84">
        <f t="shared" si="3"/>
        <v>4154.2000000000007</v>
      </c>
      <c r="N15" s="90">
        <f t="shared" si="4"/>
        <v>0.2298032881198416</v>
      </c>
      <c r="O15" s="83">
        <v>16300</v>
      </c>
      <c r="P15" s="94">
        <f t="shared" si="5"/>
        <v>1777.2000000000007</v>
      </c>
      <c r="Q15" s="86">
        <f t="shared" si="6"/>
        <v>9.8311685438010346E-2</v>
      </c>
      <c r="R15" s="83">
        <v>18077</v>
      </c>
      <c r="S15" s="84">
        <f t="shared" si="7"/>
        <v>0.2000000000007276</v>
      </c>
      <c r="T15" s="86">
        <f t="shared" si="8"/>
        <v>1.1063660301414356E-5</v>
      </c>
    </row>
    <row r="16" spans="1:230" s="2" customFormat="1" ht="30" customHeight="1" x14ac:dyDescent="0.25">
      <c r="A16" s="42">
        <v>9</v>
      </c>
      <c r="B16" s="44">
        <v>50161813</v>
      </c>
      <c r="C16" s="5" t="s">
        <v>453</v>
      </c>
      <c r="D16" s="75" t="s">
        <v>50</v>
      </c>
      <c r="E16" s="40">
        <v>16849</v>
      </c>
      <c r="F16" s="40">
        <v>3201</v>
      </c>
      <c r="G16" s="47">
        <v>20050</v>
      </c>
      <c r="H16" s="53">
        <v>5.0999999999999997E-2</v>
      </c>
      <c r="I16" s="54">
        <f t="shared" si="0"/>
        <v>17708.298999999999</v>
      </c>
      <c r="J16" s="54">
        <f t="shared" si="1"/>
        <v>3364.2510000000002</v>
      </c>
      <c r="K16" s="54">
        <f t="shared" si="2"/>
        <v>21072.55</v>
      </c>
      <c r="L16" s="84">
        <v>14994</v>
      </c>
      <c r="M16" s="84">
        <f t="shared" si="3"/>
        <v>6078.5499999999993</v>
      </c>
      <c r="N16" s="90">
        <f t="shared" si="4"/>
        <v>0.28845820747844941</v>
      </c>
      <c r="O16" s="83">
        <v>21073</v>
      </c>
      <c r="P16" s="94">
        <f t="shared" si="5"/>
        <v>-0.4500000000007276</v>
      </c>
      <c r="Q16" s="86">
        <f t="shared" si="6"/>
        <v>-2.1354795693958614E-5</v>
      </c>
      <c r="R16" s="83">
        <v>21071</v>
      </c>
      <c r="S16" s="84">
        <f t="shared" si="7"/>
        <v>1.5499999999992724</v>
      </c>
      <c r="T16" s="86">
        <f t="shared" si="8"/>
        <v>7.355540739014844E-5</v>
      </c>
    </row>
    <row r="17" spans="1:20" s="2" customFormat="1" ht="30" customHeight="1" x14ac:dyDescent="0.25">
      <c r="A17" s="42">
        <v>10</v>
      </c>
      <c r="B17" s="44">
        <v>50161813</v>
      </c>
      <c r="C17" s="43" t="s">
        <v>452</v>
      </c>
      <c r="D17" s="75" t="s">
        <v>523</v>
      </c>
      <c r="E17" s="40">
        <v>14286</v>
      </c>
      <c r="F17" s="39">
        <v>2714</v>
      </c>
      <c r="G17" s="47">
        <v>17000</v>
      </c>
      <c r="H17" s="53">
        <v>5.0999999999999997E-2</v>
      </c>
      <c r="I17" s="54">
        <f t="shared" si="0"/>
        <v>15014.585999999999</v>
      </c>
      <c r="J17" s="54">
        <f t="shared" si="1"/>
        <v>2852.4139999999998</v>
      </c>
      <c r="K17" s="54">
        <f t="shared" si="2"/>
        <v>17867</v>
      </c>
      <c r="L17" s="84">
        <v>13923</v>
      </c>
      <c r="M17" s="84">
        <f t="shared" si="3"/>
        <v>3944</v>
      </c>
      <c r="N17" s="90">
        <f t="shared" si="4"/>
        <v>0.22074215033301617</v>
      </c>
      <c r="O17" s="83">
        <v>16900</v>
      </c>
      <c r="P17" s="94">
        <f t="shared" si="5"/>
        <v>967</v>
      </c>
      <c r="Q17" s="86">
        <f t="shared" si="6"/>
        <v>5.412212458722785E-2</v>
      </c>
      <c r="R17" s="83">
        <v>17000</v>
      </c>
      <c r="S17" s="84">
        <f t="shared" si="7"/>
        <v>867</v>
      </c>
      <c r="T17" s="86">
        <f t="shared" si="8"/>
        <v>4.8525214081826834E-2</v>
      </c>
    </row>
    <row r="18" spans="1:20" s="2" customFormat="1" ht="30" customHeight="1" x14ac:dyDescent="0.25">
      <c r="A18" s="42">
        <v>11</v>
      </c>
      <c r="B18" s="46"/>
      <c r="C18" s="43" t="s">
        <v>451</v>
      </c>
      <c r="D18" s="75" t="s">
        <v>525</v>
      </c>
      <c r="E18" s="40">
        <v>12472</v>
      </c>
      <c r="F18" s="39">
        <v>2370</v>
      </c>
      <c r="G18" s="47">
        <v>14842</v>
      </c>
      <c r="H18" s="53">
        <v>5.0999999999999997E-2</v>
      </c>
      <c r="I18" s="54">
        <f t="shared" si="0"/>
        <v>13108.072</v>
      </c>
      <c r="J18" s="54">
        <f t="shared" si="1"/>
        <v>2490.87</v>
      </c>
      <c r="K18" s="54">
        <f t="shared" si="2"/>
        <v>15598.941999999999</v>
      </c>
      <c r="L18" s="84">
        <v>11781</v>
      </c>
      <c r="M18" s="84">
        <f t="shared" si="3"/>
        <v>3817.9419999999991</v>
      </c>
      <c r="N18" s="90">
        <f t="shared" si="4"/>
        <v>0.24475647130427175</v>
      </c>
      <c r="O18" s="83">
        <v>13950</v>
      </c>
      <c r="P18" s="94">
        <f t="shared" si="5"/>
        <v>1648.9419999999991</v>
      </c>
      <c r="Q18" s="86">
        <f t="shared" si="6"/>
        <v>0.10570857946647914</v>
      </c>
      <c r="R18" s="83">
        <v>15500</v>
      </c>
      <c r="S18" s="84">
        <f t="shared" si="7"/>
        <v>98.941999999999098</v>
      </c>
      <c r="T18" s="86">
        <f t="shared" si="8"/>
        <v>6.3428660738657217E-3</v>
      </c>
    </row>
    <row r="19" spans="1:20" s="2" customFormat="1" ht="30" customHeight="1" x14ac:dyDescent="0.25">
      <c r="A19" s="42">
        <v>12</v>
      </c>
      <c r="B19" s="44">
        <v>50221303</v>
      </c>
      <c r="C19" s="5" t="s">
        <v>450</v>
      </c>
      <c r="D19" s="75" t="s">
        <v>50</v>
      </c>
      <c r="E19" s="40">
        <v>7000</v>
      </c>
      <c r="F19" s="39">
        <v>0</v>
      </c>
      <c r="G19" s="47">
        <v>7000</v>
      </c>
      <c r="H19" s="53">
        <v>5.0999999999999997E-2</v>
      </c>
      <c r="I19" s="54">
        <f t="shared" si="0"/>
        <v>7357</v>
      </c>
      <c r="J19" s="54">
        <f t="shared" si="1"/>
        <v>0</v>
      </c>
      <c r="K19" s="54">
        <f t="shared" si="2"/>
        <v>7357</v>
      </c>
      <c r="L19" s="84">
        <v>4500</v>
      </c>
      <c r="M19" s="84">
        <f t="shared" si="3"/>
        <v>2857</v>
      </c>
      <c r="N19" s="90">
        <f t="shared" si="4"/>
        <v>0.38833763762403156</v>
      </c>
      <c r="O19" s="83">
        <v>6500</v>
      </c>
      <c r="P19" s="94">
        <f t="shared" si="5"/>
        <v>857</v>
      </c>
      <c r="Q19" s="86">
        <f t="shared" si="6"/>
        <v>0.11648769879026777</v>
      </c>
      <c r="R19" s="83">
        <v>7300</v>
      </c>
      <c r="S19" s="84">
        <f t="shared" si="7"/>
        <v>57</v>
      </c>
      <c r="T19" s="86">
        <f t="shared" si="8"/>
        <v>7.7477232567622675E-3</v>
      </c>
    </row>
    <row r="20" spans="1:20" s="2" customFormat="1" ht="30" customHeight="1" x14ac:dyDescent="0.25">
      <c r="A20" s="42">
        <v>13</v>
      </c>
      <c r="B20" s="44">
        <v>50131623</v>
      </c>
      <c r="C20" s="43" t="s">
        <v>65</v>
      </c>
      <c r="D20" s="75" t="s">
        <v>530</v>
      </c>
      <c r="E20" s="40">
        <v>17000</v>
      </c>
      <c r="F20" s="39">
        <v>0</v>
      </c>
      <c r="G20" s="47">
        <v>17000</v>
      </c>
      <c r="H20" s="53">
        <v>5.0999999999999997E-2</v>
      </c>
      <c r="I20" s="54">
        <f t="shared" si="0"/>
        <v>17867</v>
      </c>
      <c r="J20" s="54">
        <f t="shared" si="1"/>
        <v>0</v>
      </c>
      <c r="K20" s="54">
        <f t="shared" si="2"/>
        <v>17867</v>
      </c>
      <c r="L20" s="84">
        <v>11700</v>
      </c>
      <c r="M20" s="84">
        <f t="shared" si="3"/>
        <v>6167</v>
      </c>
      <c r="N20" s="90">
        <f t="shared" si="4"/>
        <v>0.3451614708680808</v>
      </c>
      <c r="O20" s="83">
        <v>15000</v>
      </c>
      <c r="P20" s="94">
        <f t="shared" si="5"/>
        <v>2867</v>
      </c>
      <c r="Q20" s="86">
        <f t="shared" si="6"/>
        <v>0.16046342418984721</v>
      </c>
      <c r="R20" s="83">
        <v>17800</v>
      </c>
      <c r="S20" s="84">
        <f t="shared" si="7"/>
        <v>67</v>
      </c>
      <c r="T20" s="86">
        <f t="shared" si="8"/>
        <v>3.7499300386186823E-3</v>
      </c>
    </row>
    <row r="21" spans="1:20" s="2" customFormat="1" ht="30" customHeight="1" x14ac:dyDescent="0.25">
      <c r="A21" s="42">
        <v>14</v>
      </c>
      <c r="B21" s="44">
        <v>50151514</v>
      </c>
      <c r="C21" s="43" t="s">
        <v>449</v>
      </c>
      <c r="D21" s="75" t="s">
        <v>532</v>
      </c>
      <c r="E21" s="40">
        <v>10294</v>
      </c>
      <c r="F21" s="39">
        <v>1956</v>
      </c>
      <c r="G21" s="47">
        <v>12250</v>
      </c>
      <c r="H21" s="53">
        <v>5.0999999999999997E-2</v>
      </c>
      <c r="I21" s="54">
        <f t="shared" si="0"/>
        <v>10818.994000000001</v>
      </c>
      <c r="J21" s="54">
        <f t="shared" si="1"/>
        <v>2055.7559999999999</v>
      </c>
      <c r="K21" s="54">
        <f t="shared" si="2"/>
        <v>12874.75</v>
      </c>
      <c r="L21" s="84">
        <v>7497</v>
      </c>
      <c r="M21" s="84">
        <f t="shared" si="3"/>
        <v>5377.75</v>
      </c>
      <c r="N21" s="90">
        <f t="shared" si="4"/>
        <v>0.41769743101807805</v>
      </c>
      <c r="O21" s="83">
        <v>9850</v>
      </c>
      <c r="P21" s="94">
        <f t="shared" si="5"/>
        <v>3024.75</v>
      </c>
      <c r="Q21" s="90">
        <f t="shared" si="6"/>
        <v>0.23493660071069342</v>
      </c>
      <c r="R21" s="83">
        <v>12800</v>
      </c>
      <c r="S21" s="84">
        <f t="shared" si="7"/>
        <v>74.75</v>
      </c>
      <c r="T21" s="86">
        <f t="shared" si="8"/>
        <v>5.8059379793782406E-3</v>
      </c>
    </row>
    <row r="22" spans="1:20" s="2" customFormat="1" ht="30" customHeight="1" x14ac:dyDescent="0.25">
      <c r="A22" s="42">
        <v>15</v>
      </c>
      <c r="B22" s="44">
        <v>50171550</v>
      </c>
      <c r="C22" s="5" t="s">
        <v>448</v>
      </c>
      <c r="D22" s="75" t="s">
        <v>50</v>
      </c>
      <c r="E22" s="40">
        <v>46219</v>
      </c>
      <c r="F22" s="39">
        <v>8781</v>
      </c>
      <c r="G22" s="47">
        <v>55000</v>
      </c>
      <c r="H22" s="53">
        <v>5.0999999999999997E-2</v>
      </c>
      <c r="I22" s="54">
        <f t="shared" si="0"/>
        <v>48576.169000000002</v>
      </c>
      <c r="J22" s="54">
        <f t="shared" si="1"/>
        <v>9228.8310000000001</v>
      </c>
      <c r="K22" s="54">
        <f t="shared" si="2"/>
        <v>57805</v>
      </c>
      <c r="L22" s="84">
        <v>46053</v>
      </c>
      <c r="M22" s="84">
        <f t="shared" si="3"/>
        <v>11752</v>
      </c>
      <c r="N22" s="86">
        <f t="shared" si="4"/>
        <v>0.20330421243837038</v>
      </c>
      <c r="O22" s="83">
        <v>46250</v>
      </c>
      <c r="P22" s="94">
        <f t="shared" si="5"/>
        <v>11555</v>
      </c>
      <c r="Q22" s="86">
        <f t="shared" si="6"/>
        <v>0.19989620275062711</v>
      </c>
      <c r="R22" s="83">
        <v>57000</v>
      </c>
      <c r="S22" s="84">
        <f t="shared" si="7"/>
        <v>805</v>
      </c>
      <c r="T22" s="86">
        <f t="shared" si="8"/>
        <v>1.3926130957529625E-2</v>
      </c>
    </row>
    <row r="23" spans="1:20" s="2" customFormat="1" ht="30" customHeight="1" x14ac:dyDescent="0.25">
      <c r="A23" s="42">
        <v>16</v>
      </c>
      <c r="B23" s="44">
        <v>50101716</v>
      </c>
      <c r="C23" s="5" t="s">
        <v>447</v>
      </c>
      <c r="D23" s="75" t="s">
        <v>50</v>
      </c>
      <c r="E23" s="40">
        <v>33614</v>
      </c>
      <c r="F23" s="39">
        <v>6386</v>
      </c>
      <c r="G23" s="47">
        <v>40000</v>
      </c>
      <c r="H23" s="53">
        <v>5.0999999999999997E-2</v>
      </c>
      <c r="I23" s="54">
        <f t="shared" si="0"/>
        <v>35328.313999999998</v>
      </c>
      <c r="J23" s="54">
        <f t="shared" si="1"/>
        <v>6711.6859999999997</v>
      </c>
      <c r="K23" s="54">
        <f t="shared" si="2"/>
        <v>42040</v>
      </c>
      <c r="L23" s="84">
        <v>32130</v>
      </c>
      <c r="M23" s="84">
        <f t="shared" si="3"/>
        <v>9910</v>
      </c>
      <c r="N23" s="90">
        <f t="shared" si="4"/>
        <v>0.2357278782112274</v>
      </c>
      <c r="O23" s="83">
        <v>34400</v>
      </c>
      <c r="P23" s="94">
        <f t="shared" si="5"/>
        <v>7640</v>
      </c>
      <c r="Q23" s="86">
        <f t="shared" si="6"/>
        <v>0.18173168411037108</v>
      </c>
      <c r="R23" s="83">
        <v>42000</v>
      </c>
      <c r="S23" s="84">
        <f t="shared" si="7"/>
        <v>40</v>
      </c>
      <c r="T23" s="86">
        <f t="shared" si="8"/>
        <v>9.5147478591817321E-4</v>
      </c>
    </row>
    <row r="24" spans="1:20" s="2" customFormat="1" ht="30" customHeight="1" x14ac:dyDescent="0.25">
      <c r="A24" s="42">
        <v>17</v>
      </c>
      <c r="B24" s="44">
        <v>50101716</v>
      </c>
      <c r="C24" s="43" t="s">
        <v>446</v>
      </c>
      <c r="D24" s="75" t="s">
        <v>50</v>
      </c>
      <c r="E24" s="40">
        <v>29790</v>
      </c>
      <c r="F24" s="39">
        <v>5660</v>
      </c>
      <c r="G24" s="47">
        <v>35450</v>
      </c>
      <c r="H24" s="53">
        <v>5.0999999999999997E-2</v>
      </c>
      <c r="I24" s="54">
        <f t="shared" si="0"/>
        <v>31309.29</v>
      </c>
      <c r="J24" s="54">
        <f t="shared" si="1"/>
        <v>5948.66</v>
      </c>
      <c r="K24" s="54">
        <f t="shared" si="2"/>
        <v>37257.949999999997</v>
      </c>
      <c r="L24" s="84">
        <v>26775</v>
      </c>
      <c r="M24" s="84">
        <f t="shared" si="3"/>
        <v>10482.949999999997</v>
      </c>
      <c r="N24" s="90">
        <f t="shared" si="4"/>
        <v>0.28136142756109767</v>
      </c>
      <c r="O24" s="83">
        <v>33632</v>
      </c>
      <c r="P24" s="94">
        <f t="shared" si="5"/>
        <v>3625.9499999999971</v>
      </c>
      <c r="Q24" s="86">
        <f t="shared" si="6"/>
        <v>9.7320169252468197E-2</v>
      </c>
      <c r="R24" s="83">
        <v>36999</v>
      </c>
      <c r="S24" s="84">
        <f t="shared" si="7"/>
        <v>258.94999999999709</v>
      </c>
      <c r="T24" s="86">
        <f t="shared" si="8"/>
        <v>6.9501945222428261E-3</v>
      </c>
    </row>
    <row r="25" spans="1:20" s="2" customFormat="1" ht="30" customHeight="1" x14ac:dyDescent="0.25">
      <c r="A25" s="42">
        <v>18</v>
      </c>
      <c r="B25" s="44">
        <v>50323501</v>
      </c>
      <c r="C25" s="5" t="s">
        <v>539</v>
      </c>
      <c r="D25" s="75" t="s">
        <v>50</v>
      </c>
      <c r="E25" s="40">
        <v>8950</v>
      </c>
      <c r="F25" s="39">
        <v>1700</v>
      </c>
      <c r="G25" s="47">
        <v>10650</v>
      </c>
      <c r="H25" s="53">
        <v>5.0999999999999997E-2</v>
      </c>
      <c r="I25" s="54">
        <f t="shared" si="0"/>
        <v>9406.4500000000007</v>
      </c>
      <c r="J25" s="54">
        <f t="shared" si="1"/>
        <v>1786.7</v>
      </c>
      <c r="K25" s="54">
        <f t="shared" si="2"/>
        <v>11193.150000000001</v>
      </c>
      <c r="L25" s="84">
        <v>7497</v>
      </c>
      <c r="M25" s="84">
        <f t="shared" si="3"/>
        <v>3696.1500000000015</v>
      </c>
      <c r="N25" s="90">
        <f t="shared" si="4"/>
        <v>0.33021535492689735</v>
      </c>
      <c r="O25" s="83">
        <v>8950</v>
      </c>
      <c r="P25" s="94">
        <f t="shared" si="5"/>
        <v>2243.1500000000015</v>
      </c>
      <c r="Q25" s="86">
        <f t="shared" si="6"/>
        <v>0.20040381840679355</v>
      </c>
      <c r="R25" s="83">
        <v>11000</v>
      </c>
      <c r="S25" s="84">
        <f t="shared" si="7"/>
        <v>193.15000000000146</v>
      </c>
      <c r="T25" s="86">
        <f t="shared" si="8"/>
        <v>1.7256089661980892E-2</v>
      </c>
    </row>
    <row r="26" spans="1:20" s="2" customFormat="1" ht="30" customHeight="1" x14ac:dyDescent="0.25">
      <c r="A26" s="42">
        <v>19</v>
      </c>
      <c r="B26" s="44">
        <v>50131702</v>
      </c>
      <c r="C26" s="5" t="s">
        <v>445</v>
      </c>
      <c r="D26" s="75" t="s">
        <v>172</v>
      </c>
      <c r="E26" s="40">
        <v>19524</v>
      </c>
      <c r="F26" s="39">
        <v>976</v>
      </c>
      <c r="G26" s="47">
        <v>20500</v>
      </c>
      <c r="H26" s="53">
        <v>5.0999999999999997E-2</v>
      </c>
      <c r="I26" s="54">
        <f t="shared" si="0"/>
        <v>20519.723999999998</v>
      </c>
      <c r="J26" s="54">
        <f t="shared" si="1"/>
        <v>1025.7760000000001</v>
      </c>
      <c r="K26" s="54">
        <f t="shared" si="2"/>
        <v>21545.5</v>
      </c>
      <c r="L26" s="84">
        <v>16065</v>
      </c>
      <c r="M26" s="84">
        <f t="shared" si="3"/>
        <v>5480.5</v>
      </c>
      <c r="N26" s="90">
        <f t="shared" si="4"/>
        <v>0.25436866166949013</v>
      </c>
      <c r="O26" s="83">
        <v>17230</v>
      </c>
      <c r="P26" s="94">
        <f t="shared" si="5"/>
        <v>4315.5</v>
      </c>
      <c r="Q26" s="86">
        <f t="shared" si="6"/>
        <v>0.20029704578682322</v>
      </c>
      <c r="R26" s="83">
        <v>21545</v>
      </c>
      <c r="S26" s="84">
        <f t="shared" si="7"/>
        <v>0.5</v>
      </c>
      <c r="T26" s="86">
        <f t="shared" si="8"/>
        <v>2.3206702095565199E-5</v>
      </c>
    </row>
    <row r="27" spans="1:20" s="2" customFormat="1" ht="30" customHeight="1" x14ac:dyDescent="0.25">
      <c r="A27" s="42">
        <v>20</v>
      </c>
      <c r="B27" s="44">
        <v>50131704</v>
      </c>
      <c r="C27" s="43" t="s">
        <v>444</v>
      </c>
      <c r="D27" s="75" t="s">
        <v>172</v>
      </c>
      <c r="E27" s="40">
        <v>40000</v>
      </c>
      <c r="F27" s="39">
        <v>0</v>
      </c>
      <c r="G27" s="47">
        <v>40000</v>
      </c>
      <c r="H27" s="53">
        <v>5.0999999999999997E-2</v>
      </c>
      <c r="I27" s="54">
        <f t="shared" si="0"/>
        <v>42040</v>
      </c>
      <c r="J27" s="54">
        <f t="shared" si="1"/>
        <v>0</v>
      </c>
      <c r="K27" s="54">
        <f t="shared" si="2"/>
        <v>42040</v>
      </c>
      <c r="L27" s="84">
        <v>31500</v>
      </c>
      <c r="M27" s="84">
        <f t="shared" si="3"/>
        <v>10540</v>
      </c>
      <c r="N27" s="90">
        <f t="shared" si="4"/>
        <v>0.25071360608943866</v>
      </c>
      <c r="O27" s="83">
        <v>34400</v>
      </c>
      <c r="P27" s="94">
        <f t="shared" si="5"/>
        <v>7640</v>
      </c>
      <c r="Q27" s="86">
        <f t="shared" si="6"/>
        <v>0.18173168411037108</v>
      </c>
      <c r="R27" s="83">
        <v>42000</v>
      </c>
      <c r="S27" s="84">
        <f t="shared" si="7"/>
        <v>40</v>
      </c>
      <c r="T27" s="86">
        <f t="shared" si="8"/>
        <v>9.5147478591817321E-4</v>
      </c>
    </row>
    <row r="28" spans="1:20" s="2" customFormat="1" ht="30" customHeight="1" x14ac:dyDescent="0.25">
      <c r="A28" s="42">
        <v>21</v>
      </c>
      <c r="B28" s="44">
        <v>50131702</v>
      </c>
      <c r="C28" s="5" t="s">
        <v>276</v>
      </c>
      <c r="D28" s="75" t="s">
        <v>50</v>
      </c>
      <c r="E28" s="40">
        <v>27647</v>
      </c>
      <c r="F28" s="39">
        <v>5253</v>
      </c>
      <c r="G28" s="47">
        <v>32900</v>
      </c>
      <c r="H28" s="53">
        <v>5.0999999999999997E-2</v>
      </c>
      <c r="I28" s="54">
        <f t="shared" si="0"/>
        <v>29056.996999999999</v>
      </c>
      <c r="J28" s="54">
        <f t="shared" si="1"/>
        <v>5520.9030000000002</v>
      </c>
      <c r="K28" s="54">
        <f t="shared" si="2"/>
        <v>34577.9</v>
      </c>
      <c r="L28" s="84">
        <v>26775</v>
      </c>
      <c r="M28" s="84">
        <f t="shared" si="3"/>
        <v>7802.9000000000015</v>
      </c>
      <c r="N28" s="90">
        <f t="shared" si="4"/>
        <v>0.22566147741765696</v>
      </c>
      <c r="O28" s="83">
        <v>24900</v>
      </c>
      <c r="P28" s="94">
        <f t="shared" si="5"/>
        <v>9677.9000000000015</v>
      </c>
      <c r="Q28" s="90">
        <f t="shared" si="6"/>
        <v>0.27988686415311514</v>
      </c>
      <c r="R28" s="83">
        <v>34577</v>
      </c>
      <c r="S28" s="84">
        <f t="shared" si="7"/>
        <v>0.90000000000145519</v>
      </c>
      <c r="T28" s="86">
        <f t="shared" si="8"/>
        <v>2.6028185633062018E-5</v>
      </c>
    </row>
    <row r="29" spans="1:20" s="2" customFormat="1" ht="30" customHeight="1" x14ac:dyDescent="0.25">
      <c r="A29" s="42">
        <v>22</v>
      </c>
      <c r="B29" s="44">
        <v>50131802</v>
      </c>
      <c r="C29" s="43" t="s">
        <v>443</v>
      </c>
      <c r="D29" s="75" t="s">
        <v>50</v>
      </c>
      <c r="E29" s="40">
        <v>19000</v>
      </c>
      <c r="F29" s="39">
        <v>0</v>
      </c>
      <c r="G29" s="47">
        <v>19000</v>
      </c>
      <c r="H29" s="53">
        <v>5.0999999999999997E-2</v>
      </c>
      <c r="I29" s="54">
        <f t="shared" si="0"/>
        <v>19969</v>
      </c>
      <c r="J29" s="54">
        <f t="shared" si="1"/>
        <v>0</v>
      </c>
      <c r="K29" s="54">
        <f t="shared" si="2"/>
        <v>19969</v>
      </c>
      <c r="L29" s="84">
        <v>14400</v>
      </c>
      <c r="M29" s="84">
        <f t="shared" si="3"/>
        <v>5569</v>
      </c>
      <c r="N29" s="90">
        <f t="shared" si="4"/>
        <v>0.27888226751464773</v>
      </c>
      <c r="O29" s="83">
        <v>19900</v>
      </c>
      <c r="P29" s="94">
        <f t="shared" si="5"/>
        <v>69</v>
      </c>
      <c r="Q29" s="86">
        <f t="shared" si="6"/>
        <v>3.4553558014923133E-3</v>
      </c>
      <c r="R29" s="83">
        <v>19969</v>
      </c>
      <c r="S29" s="84">
        <f t="shared" si="7"/>
        <v>0</v>
      </c>
      <c r="T29" s="86">
        <f t="shared" si="8"/>
        <v>0</v>
      </c>
    </row>
    <row r="30" spans="1:20" s="2" customFormat="1" ht="30" customHeight="1" x14ac:dyDescent="0.25">
      <c r="A30" s="42">
        <v>23</v>
      </c>
      <c r="B30" s="44">
        <v>50131802</v>
      </c>
      <c r="C30" s="43" t="s">
        <v>442</v>
      </c>
      <c r="D30" s="75" t="s">
        <v>50</v>
      </c>
      <c r="E30" s="40">
        <v>15900</v>
      </c>
      <c r="F30" s="39">
        <v>0</v>
      </c>
      <c r="G30" s="47">
        <v>15900</v>
      </c>
      <c r="H30" s="53">
        <v>5.0999999999999997E-2</v>
      </c>
      <c r="I30" s="54">
        <f t="shared" si="0"/>
        <v>16710.900000000001</v>
      </c>
      <c r="J30" s="54">
        <f t="shared" si="1"/>
        <v>0</v>
      </c>
      <c r="K30" s="54">
        <f t="shared" si="2"/>
        <v>16710.900000000001</v>
      </c>
      <c r="L30" s="84">
        <v>11700</v>
      </c>
      <c r="M30" s="84">
        <f t="shared" si="3"/>
        <v>5010.9000000000015</v>
      </c>
      <c r="N30" s="90">
        <f t="shared" si="4"/>
        <v>0.29985817639983492</v>
      </c>
      <c r="O30" s="83">
        <v>16700</v>
      </c>
      <c r="P30" s="94">
        <f t="shared" si="5"/>
        <v>10.900000000001455</v>
      </c>
      <c r="Q30" s="86">
        <f t="shared" si="6"/>
        <v>6.5226887839682209E-4</v>
      </c>
      <c r="R30" s="83">
        <v>16710</v>
      </c>
      <c r="S30" s="84">
        <f t="shared" si="7"/>
        <v>0.90000000000145519</v>
      </c>
      <c r="T30" s="86">
        <f t="shared" si="8"/>
        <v>5.3857063353945933E-5</v>
      </c>
    </row>
    <row r="31" spans="1:20" s="2" customFormat="1" ht="30" customHeight="1" x14ac:dyDescent="0.25">
      <c r="A31" s="42">
        <v>24</v>
      </c>
      <c r="B31" s="44">
        <v>50111514</v>
      </c>
      <c r="C31" s="43" t="s">
        <v>441</v>
      </c>
      <c r="D31" s="75" t="s">
        <v>531</v>
      </c>
      <c r="E31" s="40">
        <v>13403</v>
      </c>
      <c r="F31" s="39">
        <v>2547</v>
      </c>
      <c r="G31" s="47">
        <v>15950</v>
      </c>
      <c r="H31" s="53">
        <v>5.0999999999999997E-2</v>
      </c>
      <c r="I31" s="54">
        <f t="shared" si="0"/>
        <v>14086.553</v>
      </c>
      <c r="J31" s="54">
        <f t="shared" si="1"/>
        <v>2676.8969999999999</v>
      </c>
      <c r="K31" s="54">
        <f t="shared" si="2"/>
        <v>16763.45</v>
      </c>
      <c r="L31" s="84">
        <v>11781</v>
      </c>
      <c r="M31" s="84">
        <f t="shared" si="3"/>
        <v>4982.4500000000007</v>
      </c>
      <c r="N31" s="90">
        <f t="shared" si="4"/>
        <v>0.29722103743561146</v>
      </c>
      <c r="O31" s="83">
        <v>13400</v>
      </c>
      <c r="P31" s="94">
        <f t="shared" si="5"/>
        <v>3363.4500000000007</v>
      </c>
      <c r="Q31" s="86">
        <f t="shared" si="6"/>
        <v>0.20064187264554734</v>
      </c>
      <c r="R31" s="83">
        <v>16762</v>
      </c>
      <c r="S31" s="84">
        <f t="shared" si="7"/>
        <v>1.4500000000007276</v>
      </c>
      <c r="T31" s="86">
        <f t="shared" si="8"/>
        <v>8.6497707810786418E-5</v>
      </c>
    </row>
    <row r="32" spans="1:20" s="2" customFormat="1" ht="30" customHeight="1" x14ac:dyDescent="0.25">
      <c r="A32" s="42">
        <v>25</v>
      </c>
      <c r="B32" s="46">
        <v>51142149</v>
      </c>
      <c r="C32" s="43" t="s">
        <v>440</v>
      </c>
      <c r="D32" s="75" t="s">
        <v>528</v>
      </c>
      <c r="E32" s="40">
        <v>22437</v>
      </c>
      <c r="F32" s="39">
        <v>4263</v>
      </c>
      <c r="G32" s="47">
        <v>26700</v>
      </c>
      <c r="H32" s="53">
        <v>5.0999999999999997E-2</v>
      </c>
      <c r="I32" s="54">
        <f t="shared" si="0"/>
        <v>23581.287</v>
      </c>
      <c r="J32" s="54">
        <f t="shared" si="1"/>
        <v>4480.4129999999996</v>
      </c>
      <c r="K32" s="54">
        <f t="shared" si="2"/>
        <v>28061.7</v>
      </c>
      <c r="L32" s="84">
        <v>19278</v>
      </c>
      <c r="M32" s="84">
        <f t="shared" si="3"/>
        <v>8783.7000000000007</v>
      </c>
      <c r="N32" s="90">
        <f t="shared" si="4"/>
        <v>0.31301382311121567</v>
      </c>
      <c r="O32" s="83">
        <v>23850</v>
      </c>
      <c r="P32" s="94">
        <f t="shared" si="5"/>
        <v>4211.7000000000007</v>
      </c>
      <c r="Q32" s="86">
        <f t="shared" si="6"/>
        <v>0.1500871294326431</v>
      </c>
      <c r="R32" s="83">
        <v>28000</v>
      </c>
      <c r="S32" s="84">
        <f t="shared" si="7"/>
        <v>61.700000000000728</v>
      </c>
      <c r="T32" s="86">
        <f t="shared" si="8"/>
        <v>2.1987263779457669E-3</v>
      </c>
    </row>
    <row r="33" spans="1:20" s="2" customFormat="1" ht="30" customHeight="1" x14ac:dyDescent="0.25">
      <c r="A33" s="42">
        <v>26</v>
      </c>
      <c r="B33" s="44">
        <v>50201714</v>
      </c>
      <c r="C33" s="5" t="s">
        <v>439</v>
      </c>
      <c r="D33" s="75" t="s">
        <v>528</v>
      </c>
      <c r="E33" s="40">
        <v>29412</v>
      </c>
      <c r="F33" s="39">
        <v>5588</v>
      </c>
      <c r="G33" s="47">
        <v>35000</v>
      </c>
      <c r="H33" s="53">
        <v>5.0999999999999997E-2</v>
      </c>
      <c r="I33" s="54">
        <f t="shared" si="0"/>
        <v>30912.011999999999</v>
      </c>
      <c r="J33" s="54">
        <f t="shared" si="1"/>
        <v>5872.9880000000003</v>
      </c>
      <c r="K33" s="54">
        <f t="shared" si="2"/>
        <v>36785</v>
      </c>
      <c r="L33" s="84">
        <v>26775</v>
      </c>
      <c r="M33" s="84">
        <f t="shared" si="3"/>
        <v>10010</v>
      </c>
      <c r="N33" s="90">
        <f t="shared" si="4"/>
        <v>0.27212178877259752</v>
      </c>
      <c r="O33" s="83">
        <v>29428</v>
      </c>
      <c r="P33" s="94">
        <f t="shared" si="5"/>
        <v>7357</v>
      </c>
      <c r="Q33" s="86">
        <f t="shared" si="6"/>
        <v>0.2</v>
      </c>
      <c r="R33" s="83">
        <v>36785</v>
      </c>
      <c r="S33" s="84">
        <f t="shared" si="7"/>
        <v>0</v>
      </c>
      <c r="T33" s="86">
        <f t="shared" si="8"/>
        <v>0</v>
      </c>
    </row>
    <row r="34" spans="1:20" s="2" customFormat="1" ht="30" customHeight="1" x14ac:dyDescent="0.25">
      <c r="A34" s="42">
        <v>27</v>
      </c>
      <c r="B34" s="44">
        <v>48102109</v>
      </c>
      <c r="C34" s="5" t="s">
        <v>438</v>
      </c>
      <c r="D34" s="75" t="s">
        <v>535</v>
      </c>
      <c r="E34" s="40">
        <v>17647</v>
      </c>
      <c r="F34" s="39">
        <v>3353</v>
      </c>
      <c r="G34" s="47">
        <v>21000</v>
      </c>
      <c r="H34" s="53">
        <v>5.0999999999999997E-2</v>
      </c>
      <c r="I34" s="54">
        <f t="shared" si="0"/>
        <v>18546.996999999999</v>
      </c>
      <c r="J34" s="54">
        <f t="shared" si="1"/>
        <v>3524.0030000000002</v>
      </c>
      <c r="K34" s="54">
        <f t="shared" si="2"/>
        <v>22071</v>
      </c>
      <c r="L34" s="84">
        <v>16065</v>
      </c>
      <c r="M34" s="84">
        <f t="shared" si="3"/>
        <v>6006</v>
      </c>
      <c r="N34" s="90">
        <f t="shared" si="4"/>
        <v>0.27212178877259752</v>
      </c>
      <c r="O34" s="83">
        <v>17600</v>
      </c>
      <c r="P34" s="94">
        <f t="shared" si="5"/>
        <v>4471</v>
      </c>
      <c r="Q34" s="86">
        <f t="shared" si="6"/>
        <v>0.20257351275429297</v>
      </c>
      <c r="R34" s="83">
        <v>22071</v>
      </c>
      <c r="S34" s="84">
        <f t="shared" si="7"/>
        <v>0</v>
      </c>
      <c r="T34" s="86">
        <f t="shared" si="8"/>
        <v>0</v>
      </c>
    </row>
    <row r="35" spans="1:20" s="2" customFormat="1" ht="30" customHeight="1" x14ac:dyDescent="0.25">
      <c r="A35" s="42">
        <v>28</v>
      </c>
      <c r="B35" s="41">
        <v>52151500</v>
      </c>
      <c r="C35" s="43" t="s">
        <v>437</v>
      </c>
      <c r="D35" s="75" t="s">
        <v>389</v>
      </c>
      <c r="E35" s="40">
        <v>3777</v>
      </c>
      <c r="F35" s="39">
        <v>717</v>
      </c>
      <c r="G35" s="47">
        <v>4494</v>
      </c>
      <c r="H35" s="53">
        <v>5.0999999999999997E-2</v>
      </c>
      <c r="I35" s="54">
        <f t="shared" si="0"/>
        <v>3969.627</v>
      </c>
      <c r="J35" s="54">
        <f t="shared" si="1"/>
        <v>753.56700000000001</v>
      </c>
      <c r="K35" s="54">
        <f t="shared" si="2"/>
        <v>4723.1939999999995</v>
      </c>
      <c r="L35" s="84">
        <v>2677.5</v>
      </c>
      <c r="M35" s="84">
        <f t="shared" si="3"/>
        <v>2045.6939999999995</v>
      </c>
      <c r="N35" s="90">
        <f t="shared" si="4"/>
        <v>0.43311665792258369</v>
      </c>
      <c r="O35" s="83">
        <v>3700</v>
      </c>
      <c r="P35" s="94">
        <f t="shared" si="5"/>
        <v>1023.1939999999995</v>
      </c>
      <c r="Q35" s="90">
        <f t="shared" si="6"/>
        <v>0.21663179619554049</v>
      </c>
      <c r="R35" s="83">
        <v>4723</v>
      </c>
      <c r="S35" s="84">
        <f t="shared" si="7"/>
        <v>0.19399999999950523</v>
      </c>
      <c r="T35" s="86">
        <f t="shared" si="8"/>
        <v>4.107390041558853E-5</v>
      </c>
    </row>
    <row r="36" spans="1:20" s="2" customFormat="1" ht="30" customHeight="1" x14ac:dyDescent="0.25">
      <c r="A36" s="42">
        <v>29</v>
      </c>
      <c r="B36" s="41">
        <v>52151500</v>
      </c>
      <c r="C36" s="43" t="s">
        <v>436</v>
      </c>
      <c r="D36" s="75" t="s">
        <v>58</v>
      </c>
      <c r="E36" s="40">
        <v>10914</v>
      </c>
      <c r="F36" s="39">
        <v>2074</v>
      </c>
      <c r="G36" s="47">
        <v>12988</v>
      </c>
      <c r="H36" s="53">
        <v>5.0999999999999997E-2</v>
      </c>
      <c r="I36" s="54">
        <f t="shared" si="0"/>
        <v>11470.614</v>
      </c>
      <c r="J36" s="54">
        <f t="shared" si="1"/>
        <v>2179.7739999999999</v>
      </c>
      <c r="K36" s="54">
        <f t="shared" si="2"/>
        <v>13650.387999999999</v>
      </c>
      <c r="L36" s="84">
        <v>8568</v>
      </c>
      <c r="M36" s="84">
        <f t="shared" si="3"/>
        <v>5082.387999999999</v>
      </c>
      <c r="N36" s="90">
        <f t="shared" si="4"/>
        <v>0.37232553389691192</v>
      </c>
      <c r="O36" s="83">
        <v>10900</v>
      </c>
      <c r="P36" s="94">
        <f t="shared" si="5"/>
        <v>2750.387999999999</v>
      </c>
      <c r="Q36" s="86">
        <f t="shared" si="6"/>
        <v>0.20148789909854573</v>
      </c>
      <c r="R36" s="83">
        <v>13650</v>
      </c>
      <c r="S36" s="84">
        <f t="shared" si="7"/>
        <v>0.38799999999901047</v>
      </c>
      <c r="T36" s="86">
        <f t="shared" si="8"/>
        <v>2.8424100472382947E-5</v>
      </c>
    </row>
    <row r="37" spans="1:20" s="2" customFormat="1" ht="30" customHeight="1" x14ac:dyDescent="0.25">
      <c r="A37" s="42">
        <v>30</v>
      </c>
      <c r="B37" s="41">
        <v>50221303</v>
      </c>
      <c r="C37" s="43" t="s">
        <v>435</v>
      </c>
      <c r="D37" s="75" t="s">
        <v>172</v>
      </c>
      <c r="E37" s="40">
        <v>7773</v>
      </c>
      <c r="F37" s="39">
        <v>1477</v>
      </c>
      <c r="G37" s="47">
        <v>9250</v>
      </c>
      <c r="H37" s="53">
        <v>5.0999999999999997E-2</v>
      </c>
      <c r="I37" s="54">
        <f t="shared" si="0"/>
        <v>8169.4229999999998</v>
      </c>
      <c r="J37" s="54">
        <f t="shared" si="1"/>
        <v>1552.327</v>
      </c>
      <c r="K37" s="54">
        <f t="shared" si="2"/>
        <v>9721.75</v>
      </c>
      <c r="L37" s="84">
        <v>7497</v>
      </c>
      <c r="M37" s="84">
        <f t="shared" si="3"/>
        <v>2224.75</v>
      </c>
      <c r="N37" s="90">
        <f t="shared" si="4"/>
        <v>0.22884254378069793</v>
      </c>
      <c r="O37" s="83">
        <v>9500</v>
      </c>
      <c r="P37" s="94">
        <f t="shared" si="5"/>
        <v>221.75</v>
      </c>
      <c r="Q37" s="86">
        <f t="shared" si="6"/>
        <v>2.2809679327281611E-2</v>
      </c>
      <c r="R37" s="83">
        <v>9721</v>
      </c>
      <c r="S37" s="84">
        <f t="shared" si="7"/>
        <v>0.75</v>
      </c>
      <c r="T37" s="86">
        <f t="shared" si="8"/>
        <v>7.7146604263635666E-5</v>
      </c>
    </row>
    <row r="38" spans="1:20" s="2" customFormat="1" ht="30" customHeight="1" x14ac:dyDescent="0.25">
      <c r="A38" s="42">
        <v>31</v>
      </c>
      <c r="B38" s="44">
        <v>50131702</v>
      </c>
      <c r="C38" s="5" t="s">
        <v>434</v>
      </c>
      <c r="D38" s="75" t="s">
        <v>172</v>
      </c>
      <c r="E38" s="40">
        <v>33614</v>
      </c>
      <c r="F38" s="39">
        <v>6386</v>
      </c>
      <c r="G38" s="47">
        <v>40000</v>
      </c>
      <c r="H38" s="53">
        <v>5.0999999999999997E-2</v>
      </c>
      <c r="I38" s="54">
        <f t="shared" si="0"/>
        <v>35328.313999999998</v>
      </c>
      <c r="J38" s="54">
        <f t="shared" si="1"/>
        <v>6711.6859999999997</v>
      </c>
      <c r="K38" s="54">
        <f t="shared" si="2"/>
        <v>42040</v>
      </c>
      <c r="L38" s="84">
        <v>33201</v>
      </c>
      <c r="M38" s="84">
        <f t="shared" si="3"/>
        <v>8839</v>
      </c>
      <c r="N38" s="90">
        <f t="shared" si="4"/>
        <v>0.21025214081826832</v>
      </c>
      <c r="O38" s="83">
        <v>33600</v>
      </c>
      <c r="P38" s="94">
        <f t="shared" si="5"/>
        <v>8440</v>
      </c>
      <c r="Q38" s="86">
        <f t="shared" si="6"/>
        <v>0.20076117982873454</v>
      </c>
      <c r="R38" s="83">
        <v>42040</v>
      </c>
      <c r="S38" s="84">
        <f t="shared" si="7"/>
        <v>0</v>
      </c>
      <c r="T38" s="86">
        <f t="shared" si="8"/>
        <v>0</v>
      </c>
    </row>
    <row r="39" spans="1:20" s="2" customFormat="1" ht="30" customHeight="1" x14ac:dyDescent="0.25">
      <c r="A39" s="42">
        <v>32</v>
      </c>
      <c r="B39" s="44">
        <v>50161509</v>
      </c>
      <c r="C39" s="43" t="s">
        <v>433</v>
      </c>
      <c r="D39" s="75" t="s">
        <v>519</v>
      </c>
      <c r="E39" s="40">
        <v>266667</v>
      </c>
      <c r="F39" s="39">
        <v>13333</v>
      </c>
      <c r="G39" s="47">
        <v>280000</v>
      </c>
      <c r="H39" s="53">
        <v>5.0999999999999997E-2</v>
      </c>
      <c r="I39" s="54">
        <f t="shared" si="0"/>
        <v>280267.01699999999</v>
      </c>
      <c r="J39" s="54">
        <f t="shared" si="1"/>
        <v>14012.983</v>
      </c>
      <c r="K39" s="54">
        <f t="shared" si="2"/>
        <v>294280</v>
      </c>
      <c r="L39" s="84">
        <v>226800</v>
      </c>
      <c r="M39" s="84">
        <f t="shared" si="3"/>
        <v>67480</v>
      </c>
      <c r="N39" s="90">
        <f t="shared" si="4"/>
        <v>0.22930542340627974</v>
      </c>
      <c r="O39" s="83">
        <v>234424</v>
      </c>
      <c r="P39" s="94">
        <f t="shared" si="5"/>
        <v>59856</v>
      </c>
      <c r="Q39" s="86">
        <f t="shared" si="6"/>
        <v>0.20339812423542206</v>
      </c>
      <c r="R39" s="83">
        <v>294280</v>
      </c>
      <c r="S39" s="84">
        <f t="shared" si="7"/>
        <v>0</v>
      </c>
      <c r="T39" s="86">
        <f t="shared" si="8"/>
        <v>0</v>
      </c>
    </row>
    <row r="40" spans="1:20" s="2" customFormat="1" ht="30" customHeight="1" x14ac:dyDescent="0.25">
      <c r="A40" s="42">
        <v>33</v>
      </c>
      <c r="B40" s="44">
        <v>50161509</v>
      </c>
      <c r="C40" s="5" t="s">
        <v>538</v>
      </c>
      <c r="D40" s="75" t="s">
        <v>172</v>
      </c>
      <c r="E40" s="40">
        <v>7999</v>
      </c>
      <c r="F40" s="39">
        <v>400</v>
      </c>
      <c r="G40" s="47">
        <v>8399</v>
      </c>
      <c r="H40" s="53">
        <v>5.0999999999999997E-2</v>
      </c>
      <c r="I40" s="54">
        <f t="shared" si="0"/>
        <v>8406.9490000000005</v>
      </c>
      <c r="J40" s="54">
        <f t="shared" si="1"/>
        <v>420.4</v>
      </c>
      <c r="K40" s="54">
        <f t="shared" si="2"/>
        <v>8827.3490000000002</v>
      </c>
      <c r="L40" s="84">
        <v>4725</v>
      </c>
      <c r="M40" s="84">
        <f t="shared" si="3"/>
        <v>4102.3490000000002</v>
      </c>
      <c r="N40" s="90">
        <f t="shared" si="4"/>
        <v>0.46473171050561163</v>
      </c>
      <c r="O40" s="83">
        <v>6500</v>
      </c>
      <c r="P40" s="94">
        <f t="shared" si="5"/>
        <v>2327.3490000000002</v>
      </c>
      <c r="Q40" s="90">
        <f t="shared" si="6"/>
        <v>0.26365208852623817</v>
      </c>
      <c r="R40" s="83">
        <v>8827</v>
      </c>
      <c r="S40" s="84">
        <f t="shared" si="7"/>
        <v>0.34900000000016007</v>
      </c>
      <c r="T40" s="86">
        <f t="shared" si="8"/>
        <v>3.9536218631455498E-5</v>
      </c>
    </row>
    <row r="41" spans="1:20" s="2" customFormat="1" ht="30" customHeight="1" x14ac:dyDescent="0.25">
      <c r="A41" s="42">
        <v>34</v>
      </c>
      <c r="B41" s="44">
        <v>50192401</v>
      </c>
      <c r="C41" s="43" t="s">
        <v>432</v>
      </c>
      <c r="D41" s="75" t="s">
        <v>520</v>
      </c>
      <c r="E41" s="40">
        <v>10462</v>
      </c>
      <c r="F41" s="39">
        <v>1988</v>
      </c>
      <c r="G41" s="47">
        <v>12450</v>
      </c>
      <c r="H41" s="53">
        <v>5.0999999999999997E-2</v>
      </c>
      <c r="I41" s="54">
        <f t="shared" si="0"/>
        <v>10995.562</v>
      </c>
      <c r="J41" s="54">
        <f t="shared" si="1"/>
        <v>2089.3879999999999</v>
      </c>
      <c r="K41" s="54">
        <f t="shared" si="2"/>
        <v>13084.95</v>
      </c>
      <c r="L41" s="84">
        <v>7497</v>
      </c>
      <c r="M41" s="84">
        <f t="shared" si="3"/>
        <v>5587.9500000000007</v>
      </c>
      <c r="N41" s="90">
        <f t="shared" si="4"/>
        <v>0.42705168915433384</v>
      </c>
      <c r="O41" s="83">
        <v>11150</v>
      </c>
      <c r="P41" s="94">
        <f t="shared" si="5"/>
        <v>1934.9500000000007</v>
      </c>
      <c r="Q41" s="86">
        <f t="shared" si="6"/>
        <v>0.1478759949407526</v>
      </c>
      <c r="R41" s="83">
        <v>13084</v>
      </c>
      <c r="S41" s="84">
        <f t="shared" si="7"/>
        <v>0.9500000000007276</v>
      </c>
      <c r="T41" s="86">
        <f t="shared" si="8"/>
        <v>7.2602493704655154E-5</v>
      </c>
    </row>
    <row r="42" spans="1:20" s="2" customFormat="1" ht="30" customHeight="1" x14ac:dyDescent="0.25">
      <c r="A42" s="42">
        <v>35</v>
      </c>
      <c r="B42" s="44">
        <v>50303103</v>
      </c>
      <c r="C42" s="43" t="s">
        <v>431</v>
      </c>
      <c r="D42" s="75" t="s">
        <v>520</v>
      </c>
      <c r="E42" s="40">
        <v>16807</v>
      </c>
      <c r="F42" s="39">
        <v>3193</v>
      </c>
      <c r="G42" s="47">
        <v>20000</v>
      </c>
      <c r="H42" s="53">
        <v>5.0999999999999997E-2</v>
      </c>
      <c r="I42" s="54">
        <f t="shared" si="0"/>
        <v>17664.156999999999</v>
      </c>
      <c r="J42" s="54">
        <f t="shared" si="1"/>
        <v>3355.8429999999998</v>
      </c>
      <c r="K42" s="54">
        <f t="shared" si="2"/>
        <v>21020</v>
      </c>
      <c r="L42" s="84">
        <v>14994</v>
      </c>
      <c r="M42" s="84">
        <f t="shared" si="3"/>
        <v>6026</v>
      </c>
      <c r="N42" s="90">
        <f t="shared" si="4"/>
        <v>0.28667935299714559</v>
      </c>
      <c r="O42" s="83">
        <v>17850</v>
      </c>
      <c r="P42" s="94">
        <f t="shared" si="5"/>
        <v>3170</v>
      </c>
      <c r="Q42" s="86">
        <f t="shared" si="6"/>
        <v>0.15080875356803045</v>
      </c>
      <c r="R42" s="83">
        <v>21020</v>
      </c>
      <c r="S42" s="84">
        <f t="shared" si="7"/>
        <v>0</v>
      </c>
      <c r="T42" s="86">
        <f t="shared" si="8"/>
        <v>0</v>
      </c>
    </row>
    <row r="43" spans="1:20" s="2" customFormat="1" ht="30" customHeight="1" x14ac:dyDescent="0.25">
      <c r="A43" s="42">
        <v>36</v>
      </c>
      <c r="B43" s="44">
        <v>50325801</v>
      </c>
      <c r="C43" s="5" t="s">
        <v>150</v>
      </c>
      <c r="D43" s="75" t="s">
        <v>172</v>
      </c>
      <c r="E43" s="40">
        <v>37815</v>
      </c>
      <c r="F43" s="39">
        <v>7185</v>
      </c>
      <c r="G43" s="47">
        <v>45000</v>
      </c>
      <c r="H43" s="53">
        <v>5.0999999999999997E-2</v>
      </c>
      <c r="I43" s="54">
        <f t="shared" si="0"/>
        <v>39743.565000000002</v>
      </c>
      <c r="J43" s="54">
        <f t="shared" si="1"/>
        <v>7551.4350000000004</v>
      </c>
      <c r="K43" s="54">
        <f t="shared" si="2"/>
        <v>47295</v>
      </c>
      <c r="L43" s="84">
        <v>37485</v>
      </c>
      <c r="M43" s="84">
        <f t="shared" si="3"/>
        <v>9810</v>
      </c>
      <c r="N43" s="90">
        <f t="shared" si="4"/>
        <v>0.20742150333016174</v>
      </c>
      <c r="O43" s="83">
        <v>37800</v>
      </c>
      <c r="P43" s="94">
        <f t="shared" si="5"/>
        <v>9495</v>
      </c>
      <c r="Q43" s="86">
        <f t="shared" si="6"/>
        <v>0.20076117982873454</v>
      </c>
      <c r="R43" s="83">
        <v>47295</v>
      </c>
      <c r="S43" s="84">
        <f t="shared" si="7"/>
        <v>0</v>
      </c>
      <c r="T43" s="86">
        <f t="shared" si="8"/>
        <v>0</v>
      </c>
    </row>
    <row r="44" spans="1:20" s="2" customFormat="1" ht="30" customHeight="1" x14ac:dyDescent="0.25">
      <c r="A44" s="42">
        <v>37</v>
      </c>
      <c r="B44" s="44">
        <v>50192110</v>
      </c>
      <c r="C44" s="43" t="s">
        <v>430</v>
      </c>
      <c r="D44" s="75" t="s">
        <v>172</v>
      </c>
      <c r="E44" s="40">
        <v>21008</v>
      </c>
      <c r="F44" s="39">
        <v>3992</v>
      </c>
      <c r="G44" s="47">
        <v>25000</v>
      </c>
      <c r="H44" s="53">
        <v>5.0999999999999997E-2</v>
      </c>
      <c r="I44" s="54">
        <f t="shared" si="0"/>
        <v>22079.407999999999</v>
      </c>
      <c r="J44" s="54">
        <f t="shared" si="1"/>
        <v>4195.5919999999996</v>
      </c>
      <c r="K44" s="54">
        <f t="shared" si="2"/>
        <v>26275</v>
      </c>
      <c r="L44" s="84">
        <v>19278</v>
      </c>
      <c r="M44" s="84">
        <f t="shared" si="3"/>
        <v>6997</v>
      </c>
      <c r="N44" s="90">
        <f t="shared" si="4"/>
        <v>0.26629876308277833</v>
      </c>
      <c r="O44" s="83">
        <v>21000</v>
      </c>
      <c r="P44" s="94">
        <f t="shared" si="5"/>
        <v>5275</v>
      </c>
      <c r="Q44" s="86">
        <f t="shared" si="6"/>
        <v>0.20076117982873454</v>
      </c>
      <c r="R44" s="83">
        <v>26275</v>
      </c>
      <c r="S44" s="84">
        <f t="shared" si="7"/>
        <v>0</v>
      </c>
      <c r="T44" s="86">
        <f t="shared" si="8"/>
        <v>0</v>
      </c>
    </row>
    <row r="45" spans="1:20" s="2" customFormat="1" ht="30" customHeight="1" x14ac:dyDescent="0.25">
      <c r="A45" s="42">
        <v>38</v>
      </c>
      <c r="B45" s="46">
        <v>50221300</v>
      </c>
      <c r="C45" s="5" t="s">
        <v>429</v>
      </c>
      <c r="D45" s="75" t="s">
        <v>172</v>
      </c>
      <c r="E45" s="40">
        <v>11786</v>
      </c>
      <c r="F45" s="39">
        <v>2239</v>
      </c>
      <c r="G45" s="47">
        <v>14025</v>
      </c>
      <c r="H45" s="53">
        <v>5.0999999999999997E-2</v>
      </c>
      <c r="I45" s="54">
        <f t="shared" si="0"/>
        <v>12387.085999999999</v>
      </c>
      <c r="J45" s="54">
        <f t="shared" si="1"/>
        <v>2353.1889999999999</v>
      </c>
      <c r="K45" s="54">
        <f t="shared" si="2"/>
        <v>14740.275</v>
      </c>
      <c r="L45" s="84">
        <v>9639</v>
      </c>
      <c r="M45" s="84">
        <f t="shared" si="3"/>
        <v>5101.2749999999996</v>
      </c>
      <c r="N45" s="90">
        <f t="shared" si="4"/>
        <v>0.3460773289507828</v>
      </c>
      <c r="O45" s="83">
        <v>11600</v>
      </c>
      <c r="P45" s="94">
        <f t="shared" si="5"/>
        <v>3140.2749999999996</v>
      </c>
      <c r="Q45" s="90">
        <f t="shared" si="6"/>
        <v>0.21304046227088705</v>
      </c>
      <c r="R45" s="83">
        <v>14739</v>
      </c>
      <c r="S45" s="84">
        <f t="shared" si="7"/>
        <v>1.2749999999996362</v>
      </c>
      <c r="T45" s="86">
        <f t="shared" si="8"/>
        <v>8.6497707810718344E-5</v>
      </c>
    </row>
    <row r="46" spans="1:20" s="2" customFormat="1" ht="30" customHeight="1" x14ac:dyDescent="0.25">
      <c r="A46" s="42">
        <v>39</v>
      </c>
      <c r="B46" s="46">
        <v>12171504</v>
      </c>
      <c r="C46" s="43" t="s">
        <v>428</v>
      </c>
      <c r="D46" s="75" t="s">
        <v>524</v>
      </c>
      <c r="E46" s="40">
        <v>7143</v>
      </c>
      <c r="F46" s="39">
        <v>1357</v>
      </c>
      <c r="G46" s="47">
        <v>8500</v>
      </c>
      <c r="H46" s="53">
        <v>5.0999999999999997E-2</v>
      </c>
      <c r="I46" s="54">
        <f t="shared" si="0"/>
        <v>7507.2929999999997</v>
      </c>
      <c r="J46" s="54">
        <f t="shared" si="1"/>
        <v>1426.2069999999999</v>
      </c>
      <c r="K46" s="54">
        <f t="shared" si="2"/>
        <v>8933.5</v>
      </c>
      <c r="L46" s="84">
        <v>5355</v>
      </c>
      <c r="M46" s="84">
        <f t="shared" si="3"/>
        <v>3578.5</v>
      </c>
      <c r="N46" s="90">
        <f t="shared" si="4"/>
        <v>0.4005708848715509</v>
      </c>
      <c r="O46" s="83">
        <v>7100</v>
      </c>
      <c r="P46" s="94">
        <f t="shared" si="5"/>
        <v>1833.5</v>
      </c>
      <c r="Q46" s="90">
        <f t="shared" si="6"/>
        <v>0.20523870823305534</v>
      </c>
      <c r="R46" s="83">
        <v>8933</v>
      </c>
      <c r="S46" s="84">
        <f t="shared" si="7"/>
        <v>0.5</v>
      </c>
      <c r="T46" s="86">
        <f t="shared" si="8"/>
        <v>5.5969105054010188E-5</v>
      </c>
    </row>
    <row r="47" spans="1:20" s="2" customFormat="1" ht="30" customHeight="1" x14ac:dyDescent="0.25">
      <c r="A47" s="42">
        <v>40</v>
      </c>
      <c r="B47" s="41">
        <v>50171800</v>
      </c>
      <c r="C47" s="5" t="s">
        <v>427</v>
      </c>
      <c r="D47" s="75" t="s">
        <v>526</v>
      </c>
      <c r="E47" s="40">
        <v>7626</v>
      </c>
      <c r="F47" s="39">
        <v>1449</v>
      </c>
      <c r="G47" s="47">
        <v>9075</v>
      </c>
      <c r="H47" s="53">
        <v>5.0999999999999997E-2</v>
      </c>
      <c r="I47" s="54">
        <f t="shared" si="0"/>
        <v>8014.9260000000004</v>
      </c>
      <c r="J47" s="54">
        <f t="shared" si="1"/>
        <v>1522.8989999999999</v>
      </c>
      <c r="K47" s="54">
        <f t="shared" si="2"/>
        <v>9537.8250000000007</v>
      </c>
      <c r="L47" s="84">
        <v>6426</v>
      </c>
      <c r="M47" s="84">
        <f t="shared" si="3"/>
        <v>3111.8250000000007</v>
      </c>
      <c r="N47" s="90">
        <f t="shared" si="4"/>
        <v>0.32626149043413993</v>
      </c>
      <c r="O47" s="83">
        <v>7600</v>
      </c>
      <c r="P47" s="94">
        <f t="shared" si="5"/>
        <v>1937.8250000000007</v>
      </c>
      <c r="Q47" s="86">
        <f t="shared" si="6"/>
        <v>0.20317263107679168</v>
      </c>
      <c r="R47" s="83">
        <v>9537</v>
      </c>
      <c r="S47" s="84">
        <f t="shared" si="7"/>
        <v>0.8250000000007276</v>
      </c>
      <c r="T47" s="86">
        <f t="shared" si="8"/>
        <v>8.6497707810819296E-5</v>
      </c>
    </row>
    <row r="48" spans="1:20" s="2" customFormat="1" ht="30" customHeight="1" x14ac:dyDescent="0.25">
      <c r="A48" s="42">
        <v>41</v>
      </c>
      <c r="B48" s="44">
        <v>50221303</v>
      </c>
      <c r="C48" s="43" t="s">
        <v>426</v>
      </c>
      <c r="D48" s="75" t="s">
        <v>172</v>
      </c>
      <c r="E48" s="40">
        <v>9076</v>
      </c>
      <c r="F48" s="39">
        <v>1724</v>
      </c>
      <c r="G48" s="47">
        <v>10800</v>
      </c>
      <c r="H48" s="53">
        <v>5.0999999999999997E-2</v>
      </c>
      <c r="I48" s="54">
        <f t="shared" si="0"/>
        <v>9538.8760000000002</v>
      </c>
      <c r="J48" s="54">
        <f t="shared" si="1"/>
        <v>1811.924</v>
      </c>
      <c r="K48" s="54">
        <f t="shared" si="2"/>
        <v>11350.8</v>
      </c>
      <c r="L48" s="84">
        <v>7497</v>
      </c>
      <c r="M48" s="84">
        <f t="shared" si="3"/>
        <v>3853.7999999999993</v>
      </c>
      <c r="N48" s="90">
        <f t="shared" si="4"/>
        <v>0.33951791944180143</v>
      </c>
      <c r="O48" s="83">
        <v>11200</v>
      </c>
      <c r="P48" s="94">
        <f t="shared" si="5"/>
        <v>150.79999999999927</v>
      </c>
      <c r="Q48" s="86">
        <f t="shared" si="6"/>
        <v>1.3285407195968503E-2</v>
      </c>
      <c r="R48" s="83">
        <v>11350</v>
      </c>
      <c r="S48" s="84">
        <f t="shared" si="7"/>
        <v>0.7999999999992724</v>
      </c>
      <c r="T48" s="86">
        <f t="shared" si="8"/>
        <v>7.047961377165244E-5</v>
      </c>
    </row>
    <row r="49" spans="1:20" s="2" customFormat="1" ht="30" customHeight="1" x14ac:dyDescent="0.25">
      <c r="A49" s="42">
        <v>42</v>
      </c>
      <c r="B49" s="44">
        <v>51131903</v>
      </c>
      <c r="C49" s="5" t="s">
        <v>425</v>
      </c>
      <c r="D49" s="75" t="s">
        <v>50</v>
      </c>
      <c r="E49" s="40">
        <v>25210</v>
      </c>
      <c r="F49" s="39">
        <v>4790</v>
      </c>
      <c r="G49" s="47">
        <v>30000</v>
      </c>
      <c r="H49" s="53">
        <v>5.0999999999999997E-2</v>
      </c>
      <c r="I49" s="54">
        <f t="shared" si="0"/>
        <v>26495.71</v>
      </c>
      <c r="J49" s="54">
        <f t="shared" si="1"/>
        <v>5034.29</v>
      </c>
      <c r="K49" s="54">
        <f t="shared" si="2"/>
        <v>31530</v>
      </c>
      <c r="L49" s="84">
        <v>23562</v>
      </c>
      <c r="M49" s="84">
        <f t="shared" si="3"/>
        <v>7968</v>
      </c>
      <c r="N49" s="90">
        <f t="shared" si="4"/>
        <v>0.25271170313986679</v>
      </c>
      <c r="O49" s="83">
        <v>25200</v>
      </c>
      <c r="P49" s="94">
        <f t="shared" si="5"/>
        <v>6330</v>
      </c>
      <c r="Q49" s="86">
        <f t="shared" si="6"/>
        <v>0.20076117982873454</v>
      </c>
      <c r="R49" s="83">
        <v>31530</v>
      </c>
      <c r="S49" s="84">
        <f t="shared" si="7"/>
        <v>0</v>
      </c>
      <c r="T49" s="86">
        <f t="shared" si="8"/>
        <v>0</v>
      </c>
    </row>
    <row r="50" spans="1:20" s="2" customFormat="1" ht="30" customHeight="1" x14ac:dyDescent="0.25">
      <c r="A50" s="42">
        <v>43</v>
      </c>
      <c r="B50" s="45">
        <v>51171608</v>
      </c>
      <c r="C50" s="43" t="s">
        <v>424</v>
      </c>
      <c r="D50" s="75" t="s">
        <v>527</v>
      </c>
      <c r="E50" s="40">
        <v>19517</v>
      </c>
      <c r="F50" s="39">
        <v>3708</v>
      </c>
      <c r="G50" s="47">
        <v>23225</v>
      </c>
      <c r="H50" s="53">
        <v>5.0999999999999997E-2</v>
      </c>
      <c r="I50" s="54">
        <f t="shared" si="0"/>
        <v>20512.366999999998</v>
      </c>
      <c r="J50" s="54">
        <f t="shared" si="1"/>
        <v>3897.1080000000002</v>
      </c>
      <c r="K50" s="54">
        <f t="shared" si="2"/>
        <v>24409.474999999999</v>
      </c>
      <c r="L50" s="84">
        <v>16065</v>
      </c>
      <c r="M50" s="84">
        <f t="shared" si="3"/>
        <v>8344.4749999999985</v>
      </c>
      <c r="N50" s="90">
        <f t="shared" si="4"/>
        <v>0.34185393172118611</v>
      </c>
      <c r="O50" s="83">
        <v>19527</v>
      </c>
      <c r="P50" s="94">
        <f t="shared" si="5"/>
        <v>4882.4749999999985</v>
      </c>
      <c r="Q50" s="86">
        <f t="shared" si="6"/>
        <v>0.20002376126483665</v>
      </c>
      <c r="R50" s="83">
        <v>24409</v>
      </c>
      <c r="S50" s="84">
        <f t="shared" si="7"/>
        <v>0.47499999999854481</v>
      </c>
      <c r="T50" s="86">
        <f t="shared" si="8"/>
        <v>1.9459656547244249E-5</v>
      </c>
    </row>
    <row r="51" spans="1:20" s="2" customFormat="1" ht="30" customHeight="1" x14ac:dyDescent="0.25">
      <c r="A51" s="42">
        <v>44</v>
      </c>
      <c r="B51" s="45">
        <v>51142149</v>
      </c>
      <c r="C51" s="5" t="s">
        <v>423</v>
      </c>
      <c r="D51" s="75" t="s">
        <v>529</v>
      </c>
      <c r="E51" s="40">
        <v>22269</v>
      </c>
      <c r="F51" s="39">
        <v>4231</v>
      </c>
      <c r="G51" s="47">
        <v>26500</v>
      </c>
      <c r="H51" s="53">
        <v>5.0999999999999997E-2</v>
      </c>
      <c r="I51" s="54">
        <f t="shared" si="0"/>
        <v>23404.719000000001</v>
      </c>
      <c r="J51" s="54">
        <f t="shared" si="1"/>
        <v>4446.7809999999999</v>
      </c>
      <c r="K51" s="54">
        <f t="shared" si="2"/>
        <v>27851.5</v>
      </c>
      <c r="L51" s="84">
        <v>19278</v>
      </c>
      <c r="M51" s="84">
        <f t="shared" si="3"/>
        <v>8573.5</v>
      </c>
      <c r="N51" s="90">
        <f t="shared" si="4"/>
        <v>0.30782902177620597</v>
      </c>
      <c r="O51" s="83">
        <v>22250</v>
      </c>
      <c r="P51" s="94">
        <f t="shared" si="5"/>
        <v>5601.5</v>
      </c>
      <c r="Q51" s="86">
        <f t="shared" si="6"/>
        <v>0.20112022691776027</v>
      </c>
      <c r="R51" s="83">
        <v>27851</v>
      </c>
      <c r="S51" s="84">
        <f t="shared" si="7"/>
        <v>0.5</v>
      </c>
      <c r="T51" s="86">
        <f t="shared" si="8"/>
        <v>1.7952354451286285E-5</v>
      </c>
    </row>
    <row r="52" spans="1:20" s="2" customFormat="1" ht="30" customHeight="1" x14ac:dyDescent="0.25">
      <c r="A52" s="42">
        <v>45</v>
      </c>
      <c r="B52" s="44">
        <v>50221303</v>
      </c>
      <c r="C52" s="43" t="s">
        <v>422</v>
      </c>
      <c r="D52" s="75" t="s">
        <v>519</v>
      </c>
      <c r="E52" s="40">
        <v>152381</v>
      </c>
      <c r="F52" s="39">
        <v>7619</v>
      </c>
      <c r="G52" s="47">
        <v>160000</v>
      </c>
      <c r="H52" s="53">
        <v>5.0999999999999997E-2</v>
      </c>
      <c r="I52" s="54">
        <f t="shared" si="0"/>
        <v>160152.43100000001</v>
      </c>
      <c r="J52" s="54">
        <f t="shared" si="1"/>
        <v>8007.5689999999995</v>
      </c>
      <c r="K52" s="54">
        <f t="shared" si="2"/>
        <v>168160</v>
      </c>
      <c r="L52" s="84">
        <v>132300</v>
      </c>
      <c r="M52" s="84">
        <f t="shared" si="3"/>
        <v>35860</v>
      </c>
      <c r="N52" s="90">
        <f t="shared" si="4"/>
        <v>0.21324928639391055</v>
      </c>
      <c r="O52" s="83">
        <v>134500</v>
      </c>
      <c r="P52" s="94">
        <f t="shared" si="5"/>
        <v>33660</v>
      </c>
      <c r="Q52" s="86">
        <f t="shared" si="6"/>
        <v>0.20016650808753569</v>
      </c>
      <c r="R52" s="83">
        <v>168160</v>
      </c>
      <c r="S52" s="84">
        <f t="shared" si="7"/>
        <v>0</v>
      </c>
      <c r="T52" s="86">
        <f t="shared" si="8"/>
        <v>0</v>
      </c>
    </row>
    <row r="53" spans="1:20" s="2" customFormat="1" ht="30" customHeight="1" x14ac:dyDescent="0.25">
      <c r="A53" s="42">
        <v>46</v>
      </c>
      <c r="B53" s="44">
        <v>60103904</v>
      </c>
      <c r="C53" s="43" t="s">
        <v>421</v>
      </c>
      <c r="D53" s="75" t="s">
        <v>50</v>
      </c>
      <c r="E53" s="40">
        <v>9244</v>
      </c>
      <c r="F53" s="39">
        <v>1756</v>
      </c>
      <c r="G53" s="47">
        <v>11000</v>
      </c>
      <c r="H53" s="53">
        <v>5.0999999999999997E-2</v>
      </c>
      <c r="I53" s="54">
        <f t="shared" si="0"/>
        <v>9715.4439999999995</v>
      </c>
      <c r="J53" s="54">
        <f t="shared" si="1"/>
        <v>1845.556</v>
      </c>
      <c r="K53" s="54">
        <f t="shared" si="2"/>
        <v>11561</v>
      </c>
      <c r="L53" s="84">
        <v>7497</v>
      </c>
      <c r="M53" s="84">
        <f t="shared" si="3"/>
        <v>4064</v>
      </c>
      <c r="N53" s="90">
        <f t="shared" si="4"/>
        <v>0.35152668454285962</v>
      </c>
      <c r="O53" s="83">
        <v>9200</v>
      </c>
      <c r="P53" s="94">
        <f t="shared" si="5"/>
        <v>2361</v>
      </c>
      <c r="Q53" s="86">
        <f t="shared" si="6"/>
        <v>0.20422108814116427</v>
      </c>
      <c r="R53" s="83">
        <v>11561</v>
      </c>
      <c r="S53" s="84">
        <f t="shared" si="7"/>
        <v>0</v>
      </c>
      <c r="T53" s="86">
        <f t="shared" si="8"/>
        <v>0</v>
      </c>
    </row>
    <row r="54" spans="1:20" s="2" customFormat="1" ht="30" customHeight="1" x14ac:dyDescent="0.25">
      <c r="A54" s="42">
        <v>47</v>
      </c>
      <c r="B54" s="44">
        <v>60103904</v>
      </c>
      <c r="C54" s="5" t="s">
        <v>420</v>
      </c>
      <c r="D54" s="75" t="s">
        <v>522</v>
      </c>
      <c r="E54" s="40">
        <v>6723</v>
      </c>
      <c r="F54" s="39">
        <v>1277</v>
      </c>
      <c r="G54" s="47">
        <v>8000</v>
      </c>
      <c r="H54" s="53">
        <v>5.0999999999999997E-2</v>
      </c>
      <c r="I54" s="54">
        <f t="shared" si="0"/>
        <v>7065.8729999999996</v>
      </c>
      <c r="J54" s="54">
        <f t="shared" si="1"/>
        <v>1342.127</v>
      </c>
      <c r="K54" s="54">
        <f t="shared" si="2"/>
        <v>8408</v>
      </c>
      <c r="L54" s="84">
        <v>5355</v>
      </c>
      <c r="M54" s="84">
        <f t="shared" si="3"/>
        <v>3053</v>
      </c>
      <c r="N54" s="90">
        <f t="shared" si="4"/>
        <v>0.36310656517602286</v>
      </c>
      <c r="O54" s="83">
        <v>6700</v>
      </c>
      <c r="P54" s="94">
        <f t="shared" si="5"/>
        <v>1708</v>
      </c>
      <c r="Q54" s="86">
        <f t="shared" si="6"/>
        <v>0.20313986679352997</v>
      </c>
      <c r="R54" s="83">
        <v>8407</v>
      </c>
      <c r="S54" s="84">
        <f t="shared" si="7"/>
        <v>1</v>
      </c>
      <c r="T54" s="86">
        <f t="shared" si="8"/>
        <v>1.1893434823977165E-4</v>
      </c>
    </row>
    <row r="55" spans="1:20" s="2" customFormat="1" ht="30" customHeight="1" x14ac:dyDescent="0.25">
      <c r="A55" s="42">
        <v>48</v>
      </c>
      <c r="B55" s="44">
        <v>50151514</v>
      </c>
      <c r="C55" s="43" t="s">
        <v>419</v>
      </c>
      <c r="D55" s="75" t="s">
        <v>533</v>
      </c>
      <c r="E55" s="40">
        <v>132311</v>
      </c>
      <c r="F55" s="39">
        <v>25139</v>
      </c>
      <c r="G55" s="47">
        <v>157450</v>
      </c>
      <c r="H55" s="53">
        <v>5.0999999999999997E-2</v>
      </c>
      <c r="I55" s="54">
        <f t="shared" si="0"/>
        <v>139058.861</v>
      </c>
      <c r="J55" s="54">
        <f t="shared" si="1"/>
        <v>26421.089</v>
      </c>
      <c r="K55" s="54">
        <f t="shared" si="2"/>
        <v>165479.95000000001</v>
      </c>
      <c r="L55" s="84">
        <v>133875</v>
      </c>
      <c r="M55" s="84">
        <f t="shared" si="3"/>
        <v>31604.950000000012</v>
      </c>
      <c r="N55" s="86">
        <f t="shared" si="4"/>
        <v>0.19098960327217895</v>
      </c>
      <c r="O55" s="83">
        <v>132350</v>
      </c>
      <c r="P55" s="94">
        <f t="shared" si="5"/>
        <v>33129.950000000012</v>
      </c>
      <c r="Q55" s="86">
        <f t="shared" si="6"/>
        <v>0.20020522123677226</v>
      </c>
      <c r="R55" s="83">
        <v>165479</v>
      </c>
      <c r="S55" s="84">
        <f t="shared" si="7"/>
        <v>0.95000000001164153</v>
      </c>
      <c r="T55" s="86">
        <f t="shared" si="8"/>
        <v>5.740876764898959E-6</v>
      </c>
    </row>
    <row r="56" spans="1:20" s="2" customFormat="1" ht="30" customHeight="1" x14ac:dyDescent="0.25">
      <c r="A56" s="42">
        <v>49</v>
      </c>
      <c r="B56" s="44">
        <v>12352211</v>
      </c>
      <c r="C56" s="5" t="s">
        <v>418</v>
      </c>
      <c r="D56" s="75" t="s">
        <v>534</v>
      </c>
      <c r="E56" s="40">
        <v>49874</v>
      </c>
      <c r="F56" s="39">
        <v>9476</v>
      </c>
      <c r="G56" s="47">
        <v>59350</v>
      </c>
      <c r="H56" s="53">
        <v>5.0999999999999997E-2</v>
      </c>
      <c r="I56" s="54">
        <f t="shared" si="0"/>
        <v>52417.574000000001</v>
      </c>
      <c r="J56" s="54">
        <f t="shared" si="1"/>
        <v>9959.2759999999998</v>
      </c>
      <c r="K56" s="54">
        <f t="shared" si="2"/>
        <v>62376.85</v>
      </c>
      <c r="L56" s="84">
        <v>46053</v>
      </c>
      <c r="M56" s="84">
        <f t="shared" si="3"/>
        <v>16323.849999999999</v>
      </c>
      <c r="N56" s="90">
        <f t="shared" si="4"/>
        <v>0.26169724825796747</v>
      </c>
      <c r="O56" s="83">
        <v>49900</v>
      </c>
      <c r="P56" s="94">
        <f t="shared" si="5"/>
        <v>12476.849999999999</v>
      </c>
      <c r="Q56" s="86">
        <f t="shared" si="6"/>
        <v>0.20002372675119054</v>
      </c>
      <c r="R56" s="83">
        <v>62376</v>
      </c>
      <c r="S56" s="84">
        <f t="shared" si="7"/>
        <v>0.84999999999854481</v>
      </c>
      <c r="T56" s="86">
        <f t="shared" si="8"/>
        <v>1.3626850345898276E-5</v>
      </c>
    </row>
    <row r="57" spans="1:20" s="2" customFormat="1" ht="30" customHeight="1" x14ac:dyDescent="0.25">
      <c r="A57" s="42">
        <v>50</v>
      </c>
      <c r="B57" s="44">
        <v>50305602</v>
      </c>
      <c r="C57" s="5" t="s">
        <v>417</v>
      </c>
      <c r="D57" s="75" t="s">
        <v>50</v>
      </c>
      <c r="E57" s="40">
        <v>12605</v>
      </c>
      <c r="F57" s="39">
        <v>2395</v>
      </c>
      <c r="G57" s="47">
        <v>15000</v>
      </c>
      <c r="H57" s="53">
        <v>5.0999999999999997E-2</v>
      </c>
      <c r="I57" s="54">
        <f t="shared" si="0"/>
        <v>13247.855</v>
      </c>
      <c r="J57" s="54">
        <f t="shared" si="1"/>
        <v>2517.145</v>
      </c>
      <c r="K57" s="54">
        <f t="shared" si="2"/>
        <v>15765</v>
      </c>
      <c r="L57" s="84">
        <v>10710</v>
      </c>
      <c r="M57" s="84">
        <f t="shared" si="3"/>
        <v>5055</v>
      </c>
      <c r="N57" s="90">
        <f t="shared" si="4"/>
        <v>0.32064700285442438</v>
      </c>
      <c r="O57" s="83">
        <v>12600</v>
      </c>
      <c r="P57" s="94">
        <f t="shared" si="5"/>
        <v>3165</v>
      </c>
      <c r="Q57" s="86">
        <f t="shared" si="6"/>
        <v>0.20076117982873454</v>
      </c>
      <c r="R57" s="83">
        <v>15765</v>
      </c>
      <c r="S57" s="84">
        <f t="shared" si="7"/>
        <v>0</v>
      </c>
      <c r="T57" s="86">
        <f t="shared" si="8"/>
        <v>0</v>
      </c>
    </row>
    <row r="58" spans="1:20" s="2" customFormat="1" ht="30" customHeight="1" x14ac:dyDescent="0.25">
      <c r="A58" s="42">
        <v>51</v>
      </c>
      <c r="B58" s="44">
        <v>50181708</v>
      </c>
      <c r="C58" s="43" t="s">
        <v>416</v>
      </c>
      <c r="D58" s="75" t="s">
        <v>536</v>
      </c>
      <c r="E58" s="40">
        <v>2353</v>
      </c>
      <c r="F58" s="39">
        <v>447</v>
      </c>
      <c r="G58" s="47">
        <v>2800</v>
      </c>
      <c r="H58" s="53">
        <v>5.0999999999999997E-2</v>
      </c>
      <c r="I58" s="54">
        <f t="shared" si="0"/>
        <v>2473.0030000000002</v>
      </c>
      <c r="J58" s="54">
        <f t="shared" si="1"/>
        <v>469.79700000000003</v>
      </c>
      <c r="K58" s="54">
        <f t="shared" si="2"/>
        <v>2942.8</v>
      </c>
      <c r="L58" s="84">
        <v>1713.6</v>
      </c>
      <c r="M58" s="84">
        <f t="shared" si="3"/>
        <v>1229.2000000000003</v>
      </c>
      <c r="N58" s="90">
        <f t="shared" si="4"/>
        <v>0.4176974310180781</v>
      </c>
      <c r="O58" s="83">
        <v>2450</v>
      </c>
      <c r="P58" s="94">
        <f t="shared" si="5"/>
        <v>492.80000000000018</v>
      </c>
      <c r="Q58" s="86">
        <f t="shared" si="6"/>
        <v>0.16745956232159853</v>
      </c>
      <c r="R58" s="83">
        <v>2942</v>
      </c>
      <c r="S58" s="84">
        <f t="shared" si="7"/>
        <v>0.8000000000001819</v>
      </c>
      <c r="T58" s="86">
        <f t="shared" si="8"/>
        <v>2.7184993883382557E-4</v>
      </c>
    </row>
    <row r="59" spans="1:20" s="2" customFormat="1" ht="30" customHeight="1" x14ac:dyDescent="0.25">
      <c r="A59" s="42">
        <v>52</v>
      </c>
      <c r="B59" s="44">
        <v>50181708</v>
      </c>
      <c r="C59" s="5" t="s">
        <v>416</v>
      </c>
      <c r="D59" s="75" t="s">
        <v>50</v>
      </c>
      <c r="E59" s="40">
        <v>8403</v>
      </c>
      <c r="F59" s="39">
        <v>1597</v>
      </c>
      <c r="G59" s="47">
        <v>10000</v>
      </c>
      <c r="H59" s="53">
        <v>5.0999999999999997E-2</v>
      </c>
      <c r="I59" s="54">
        <f t="shared" si="0"/>
        <v>8831.5529999999999</v>
      </c>
      <c r="J59" s="54">
        <f t="shared" si="1"/>
        <v>1678.4469999999999</v>
      </c>
      <c r="K59" s="54">
        <f t="shared" si="2"/>
        <v>10510</v>
      </c>
      <c r="L59" s="84">
        <v>7497</v>
      </c>
      <c r="M59" s="84">
        <f t="shared" si="3"/>
        <v>3013</v>
      </c>
      <c r="N59" s="90">
        <f t="shared" si="4"/>
        <v>0.28667935299714559</v>
      </c>
      <c r="O59" s="83">
        <v>8400</v>
      </c>
      <c r="P59" s="94">
        <f t="shared" si="5"/>
        <v>2110</v>
      </c>
      <c r="Q59" s="86">
        <f t="shared" si="6"/>
        <v>0.20076117982873454</v>
      </c>
      <c r="R59" s="83">
        <v>10510</v>
      </c>
      <c r="S59" s="84">
        <f t="shared" si="7"/>
        <v>0</v>
      </c>
      <c r="T59" s="86">
        <f t="shared" si="8"/>
        <v>0</v>
      </c>
    </row>
    <row r="60" spans="1:20" s="2" customFormat="1" ht="30" customHeight="1" x14ac:dyDescent="0.25">
      <c r="A60" s="42">
        <v>53</v>
      </c>
      <c r="B60" s="44">
        <v>50323501</v>
      </c>
      <c r="C60" s="5" t="s">
        <v>540</v>
      </c>
      <c r="D60" s="75" t="s">
        <v>172</v>
      </c>
      <c r="E60" s="40">
        <v>15126</v>
      </c>
      <c r="F60" s="39">
        <v>2874</v>
      </c>
      <c r="G60" s="47">
        <v>18000</v>
      </c>
      <c r="H60" s="53">
        <v>5.0999999999999997E-2</v>
      </c>
      <c r="I60" s="54">
        <f t="shared" si="0"/>
        <v>15897.425999999999</v>
      </c>
      <c r="J60" s="54">
        <f t="shared" si="1"/>
        <v>3020.5740000000001</v>
      </c>
      <c r="K60" s="54">
        <f t="shared" si="2"/>
        <v>18918</v>
      </c>
      <c r="L60" s="84">
        <v>12852</v>
      </c>
      <c r="M60" s="84">
        <f t="shared" si="3"/>
        <v>6066</v>
      </c>
      <c r="N60" s="90">
        <f t="shared" si="4"/>
        <v>0.32064700285442438</v>
      </c>
      <c r="O60" s="83">
        <v>14950</v>
      </c>
      <c r="P60" s="94">
        <f t="shared" si="5"/>
        <v>3968</v>
      </c>
      <c r="Q60" s="90">
        <f t="shared" si="6"/>
        <v>0.20974733058462838</v>
      </c>
      <c r="R60" s="83">
        <v>18917</v>
      </c>
      <c r="S60" s="84">
        <f t="shared" si="7"/>
        <v>1</v>
      </c>
      <c r="T60" s="86">
        <f t="shared" si="8"/>
        <v>5.2859710328787398E-5</v>
      </c>
    </row>
    <row r="61" spans="1:20" s="2" customFormat="1" ht="30" customHeight="1" x14ac:dyDescent="0.25">
      <c r="A61" s="42">
        <v>54</v>
      </c>
      <c r="B61" s="44">
        <v>10151606</v>
      </c>
      <c r="C61" s="43" t="s">
        <v>415</v>
      </c>
      <c r="D61" s="75" t="s">
        <v>50</v>
      </c>
      <c r="E61" s="40">
        <v>10294</v>
      </c>
      <c r="F61" s="39">
        <v>1956</v>
      </c>
      <c r="G61" s="47">
        <v>12250</v>
      </c>
      <c r="H61" s="53">
        <v>5.0999999999999997E-2</v>
      </c>
      <c r="I61" s="54">
        <f t="shared" si="0"/>
        <v>10818.994000000001</v>
      </c>
      <c r="J61" s="54">
        <f t="shared" si="1"/>
        <v>2055.7559999999999</v>
      </c>
      <c r="K61" s="54">
        <f t="shared" si="2"/>
        <v>12874.75</v>
      </c>
      <c r="L61" s="84">
        <v>8568</v>
      </c>
      <c r="M61" s="84">
        <f t="shared" si="3"/>
        <v>4306.75</v>
      </c>
      <c r="N61" s="90">
        <f t="shared" si="4"/>
        <v>0.33451134973494628</v>
      </c>
      <c r="O61" s="83">
        <v>10300</v>
      </c>
      <c r="P61" s="94">
        <f t="shared" si="5"/>
        <v>2574.75</v>
      </c>
      <c r="Q61" s="86">
        <f t="shared" si="6"/>
        <v>0.19998446571778092</v>
      </c>
      <c r="R61" s="83">
        <v>12873</v>
      </c>
      <c r="S61" s="84">
        <f t="shared" si="7"/>
        <v>1.75</v>
      </c>
      <c r="T61" s="86">
        <f t="shared" si="8"/>
        <v>1.3592496941688189E-4</v>
      </c>
    </row>
    <row r="62" spans="1:20" s="2" customFormat="1" ht="30" customHeight="1" x14ac:dyDescent="0.25">
      <c r="A62" s="42">
        <v>55</v>
      </c>
      <c r="B62" s="41">
        <v>50307008</v>
      </c>
      <c r="C62" s="5" t="s">
        <v>414</v>
      </c>
      <c r="D62" s="75" t="s">
        <v>50</v>
      </c>
      <c r="E62" s="40">
        <v>17311</v>
      </c>
      <c r="F62" s="39">
        <v>3289</v>
      </c>
      <c r="G62" s="47">
        <v>20600</v>
      </c>
      <c r="H62" s="53">
        <v>5.0999999999999997E-2</v>
      </c>
      <c r="I62" s="54">
        <f t="shared" si="0"/>
        <v>18193.861000000001</v>
      </c>
      <c r="J62" s="54">
        <f t="shared" si="1"/>
        <v>3456.739</v>
      </c>
      <c r="K62" s="54">
        <f t="shared" si="2"/>
        <v>21650.600000000002</v>
      </c>
      <c r="L62" s="84">
        <v>16065</v>
      </c>
      <c r="M62" s="84">
        <f t="shared" si="3"/>
        <v>5585.6000000000022</v>
      </c>
      <c r="N62" s="90">
        <f t="shared" si="4"/>
        <v>0.25798823127303638</v>
      </c>
      <c r="O62" s="83">
        <v>17350</v>
      </c>
      <c r="P62" s="94">
        <f t="shared" si="5"/>
        <v>4300.6000000000022</v>
      </c>
      <c r="Q62" s="86">
        <f t="shared" si="6"/>
        <v>0.19863652739416005</v>
      </c>
      <c r="R62" s="83">
        <v>21650</v>
      </c>
      <c r="S62" s="84">
        <f t="shared" si="7"/>
        <v>0.60000000000218279</v>
      </c>
      <c r="T62" s="86">
        <f t="shared" si="8"/>
        <v>2.7712857842377704E-5</v>
      </c>
    </row>
    <row r="63" spans="1:20" ht="30" customHeight="1" x14ac:dyDescent="0.25">
      <c r="C63" s="38" t="s">
        <v>410</v>
      </c>
      <c r="D63" s="38"/>
      <c r="E63" s="49">
        <f>SUM(E8:E62)</f>
        <v>1450719</v>
      </c>
      <c r="F63" s="49">
        <f>SUM(F8:F62)</f>
        <v>192645</v>
      </c>
      <c r="G63" s="50">
        <f>SUM(G8:G62)</f>
        <v>1643364</v>
      </c>
      <c r="K63" s="55">
        <f>SUM(K8:K62)</f>
        <v>1727175.5640000002</v>
      </c>
      <c r="L63" s="84">
        <f>SUM(L8:L62)</f>
        <v>1286436.6000000001</v>
      </c>
      <c r="O63" s="84">
        <f>SUM(O8:O62)</f>
        <v>1408041</v>
      </c>
      <c r="P63" s="95"/>
      <c r="R63" s="99">
        <f>SUM(R8:R62)</f>
        <v>1724588</v>
      </c>
    </row>
    <row r="64" spans="1:20" ht="13" x14ac:dyDescent="0.25">
      <c r="F64" s="34"/>
      <c r="L64" s="2"/>
      <c r="O64" s="2"/>
    </row>
    <row r="65" spans="3:15" ht="13" x14ac:dyDescent="0.25">
      <c r="C65" s="20"/>
      <c r="D65" s="20"/>
      <c r="E65" s="19"/>
      <c r="L65" s="2"/>
      <c r="O65" s="2"/>
    </row>
    <row r="66" spans="3:15" ht="13" x14ac:dyDescent="0.25">
      <c r="C66" s="2"/>
      <c r="D66" s="2"/>
      <c r="L66" s="2"/>
      <c r="O66" s="2"/>
    </row>
    <row r="67" spans="3:15" ht="13" x14ac:dyDescent="0.25">
      <c r="C67" s="2"/>
      <c r="D67" s="2"/>
      <c r="L67" s="2"/>
      <c r="O67" s="2"/>
    </row>
    <row r="68" spans="3:15" ht="13" x14ac:dyDescent="0.25">
      <c r="C68" s="2"/>
      <c r="D68" s="2"/>
      <c r="L68" s="2"/>
      <c r="O68" s="2"/>
    </row>
    <row r="69" spans="3:15" ht="13" x14ac:dyDescent="0.25">
      <c r="C69" s="2"/>
      <c r="D69" s="2"/>
      <c r="L69" s="2"/>
      <c r="O69" s="2"/>
    </row>
    <row r="70" spans="3:15" ht="13" x14ac:dyDescent="0.25">
      <c r="C70" s="2"/>
      <c r="D70" s="2"/>
      <c r="L70" s="2"/>
      <c r="O70" s="2"/>
    </row>
    <row r="71" spans="3:15" ht="13" x14ac:dyDescent="0.25">
      <c r="C71" s="2"/>
      <c r="D71" s="2"/>
      <c r="L71" s="2"/>
      <c r="O71" s="2"/>
    </row>
    <row r="72" spans="3:15" ht="13" x14ac:dyDescent="0.25">
      <c r="C72" s="20"/>
      <c r="D72" s="20"/>
      <c r="L72" s="2"/>
      <c r="O72" s="2"/>
    </row>
    <row r="73" spans="3:15" ht="28" x14ac:dyDescent="0.25">
      <c r="C73" s="21" t="s">
        <v>411</v>
      </c>
      <c r="D73" s="21"/>
      <c r="L73" s="2"/>
      <c r="O73" s="2"/>
    </row>
    <row r="74" spans="3:15" ht="14" x14ac:dyDescent="0.25">
      <c r="C74" s="21" t="s">
        <v>412</v>
      </c>
      <c r="D74" s="21"/>
      <c r="L74" s="2"/>
      <c r="O74" s="2"/>
    </row>
    <row r="75" spans="3:15" ht="14.5" x14ac:dyDescent="0.25">
      <c r="C75" s="22"/>
      <c r="D75" s="22"/>
      <c r="L75" s="2"/>
      <c r="O75" s="2"/>
    </row>
    <row r="76" spans="3:15" ht="14" x14ac:dyDescent="0.25">
      <c r="C76" s="23"/>
      <c r="D76" s="23"/>
      <c r="L76" s="2"/>
      <c r="O76" s="2"/>
    </row>
    <row r="77" spans="3:15" ht="14" x14ac:dyDescent="0.25">
      <c r="C77" s="21"/>
      <c r="D77" s="21"/>
      <c r="L77" s="2"/>
      <c r="O77" s="2"/>
    </row>
    <row r="78" spans="3:15" ht="14" x14ac:dyDescent="0.25">
      <c r="C78" s="21"/>
      <c r="D78" s="21"/>
      <c r="L78" s="2"/>
      <c r="O78" s="2"/>
    </row>
    <row r="79" spans="3:15" ht="13" x14ac:dyDescent="0.25">
      <c r="C79" s="20"/>
      <c r="D79" s="20"/>
      <c r="L79" s="2"/>
      <c r="O79" s="2"/>
    </row>
    <row r="80" spans="3:15" ht="13" x14ac:dyDescent="0.25">
      <c r="L80" s="2"/>
      <c r="O80" s="2"/>
    </row>
    <row r="81" spans="12:15" ht="13" x14ac:dyDescent="0.25">
      <c r="L81" s="2"/>
      <c r="O81" s="2"/>
    </row>
    <row r="82" spans="12:15" ht="13" x14ac:dyDescent="0.25">
      <c r="L82" s="2"/>
      <c r="O82" s="2"/>
    </row>
    <row r="83" spans="12:15" ht="13" x14ac:dyDescent="0.25">
      <c r="L83" s="2"/>
      <c r="O83" s="2"/>
    </row>
    <row r="84" spans="12:15" ht="13" x14ac:dyDescent="0.25">
      <c r="L84" s="2"/>
      <c r="O84" s="2"/>
    </row>
    <row r="85" spans="12:15" ht="13" x14ac:dyDescent="0.25">
      <c r="L85" s="2"/>
      <c r="O85" s="2"/>
    </row>
    <row r="86" spans="12:15" ht="13" x14ac:dyDescent="0.25">
      <c r="L86" s="2"/>
      <c r="O86" s="2"/>
    </row>
    <row r="87" spans="12:15" ht="13" x14ac:dyDescent="0.25">
      <c r="L87" s="2"/>
      <c r="O87" s="2"/>
    </row>
    <row r="88" spans="12:15" ht="13" x14ac:dyDescent="0.25">
      <c r="L88" s="2"/>
      <c r="O88" s="2"/>
    </row>
    <row r="89" spans="12:15" ht="13" x14ac:dyDescent="0.25">
      <c r="L89" s="2"/>
      <c r="O89" s="2"/>
    </row>
    <row r="90" spans="12:15" ht="13" x14ac:dyDescent="0.25">
      <c r="L90" s="2"/>
      <c r="O90" s="2"/>
    </row>
    <row r="91" spans="12:15" ht="13" x14ac:dyDescent="0.25">
      <c r="L91" s="2"/>
      <c r="O91" s="2"/>
    </row>
    <row r="92" spans="12:15" ht="13" x14ac:dyDescent="0.25">
      <c r="L92" s="2"/>
      <c r="O92" s="2"/>
    </row>
    <row r="93" spans="12:15" ht="13" x14ac:dyDescent="0.25">
      <c r="L93" s="2"/>
      <c r="O93" s="2"/>
    </row>
    <row r="94" spans="12:15" ht="13" x14ac:dyDescent="0.25">
      <c r="L94" s="2"/>
      <c r="O94" s="2"/>
    </row>
    <row r="95" spans="12:15" ht="13" x14ac:dyDescent="0.25">
      <c r="L95" s="2"/>
      <c r="O95" s="2"/>
    </row>
    <row r="96" spans="12:15" ht="13" x14ac:dyDescent="0.25">
      <c r="L96" s="2"/>
      <c r="O96" s="2"/>
    </row>
    <row r="97" spans="12:15" ht="13" x14ac:dyDescent="0.25">
      <c r="L97" s="2"/>
      <c r="O97" s="2"/>
    </row>
    <row r="98" spans="12:15" ht="13" x14ac:dyDescent="0.25">
      <c r="L98" s="2"/>
      <c r="O98" s="2"/>
    </row>
    <row r="99" spans="12:15" ht="13" x14ac:dyDescent="0.25">
      <c r="L99" s="2"/>
      <c r="O99" s="2"/>
    </row>
    <row r="100" spans="12:15" ht="13" x14ac:dyDescent="0.25">
      <c r="L100" s="2"/>
      <c r="O100" s="2"/>
    </row>
    <row r="101" spans="12:15" ht="13" x14ac:dyDescent="0.25">
      <c r="L101" s="2"/>
      <c r="O101" s="2"/>
    </row>
    <row r="102" spans="12:15" ht="13" x14ac:dyDescent="0.25">
      <c r="L102" s="2"/>
      <c r="O102" s="2"/>
    </row>
    <row r="103" spans="12:15" ht="13" x14ac:dyDescent="0.25">
      <c r="L103" s="2"/>
      <c r="O103" s="2"/>
    </row>
    <row r="104" spans="12:15" ht="13" x14ac:dyDescent="0.25">
      <c r="L104" s="2"/>
      <c r="O104" s="2"/>
    </row>
    <row r="105" spans="12:15" ht="13" x14ac:dyDescent="0.25">
      <c r="L105" s="2"/>
      <c r="O105" s="2"/>
    </row>
    <row r="106" spans="12:15" ht="13" x14ac:dyDescent="0.25">
      <c r="L106" s="2"/>
      <c r="O106" s="2"/>
    </row>
    <row r="107" spans="12:15" ht="13" x14ac:dyDescent="0.25">
      <c r="L107" s="2"/>
      <c r="O107" s="2"/>
    </row>
    <row r="108" spans="12:15" ht="13" x14ac:dyDescent="0.25">
      <c r="L108" s="2"/>
      <c r="O108" s="2"/>
    </row>
    <row r="109" spans="12:15" ht="13" x14ac:dyDescent="0.25">
      <c r="L109" s="2"/>
      <c r="O109" s="2"/>
    </row>
    <row r="110" spans="12:15" ht="13" x14ac:dyDescent="0.25">
      <c r="L110" s="2"/>
      <c r="O110" s="2"/>
    </row>
    <row r="111" spans="12:15" ht="13" x14ac:dyDescent="0.25">
      <c r="L111" s="2"/>
      <c r="O111" s="2"/>
    </row>
    <row r="112" spans="12:15" ht="13" x14ac:dyDescent="0.25">
      <c r="L112" s="2"/>
      <c r="O112" s="2"/>
    </row>
    <row r="113" spans="12:15" ht="13" x14ac:dyDescent="0.25">
      <c r="L113" s="2"/>
      <c r="O113" s="2"/>
    </row>
    <row r="114" spans="12:15" ht="13" x14ac:dyDescent="0.25">
      <c r="L114" s="2"/>
      <c r="O114" s="2"/>
    </row>
    <row r="115" spans="12:15" ht="13" x14ac:dyDescent="0.25">
      <c r="L115" s="2"/>
      <c r="O115" s="2"/>
    </row>
    <row r="116" spans="12:15" ht="13" x14ac:dyDescent="0.25">
      <c r="L116" s="2"/>
      <c r="O116" s="2"/>
    </row>
    <row r="117" spans="12:15" ht="13" x14ac:dyDescent="0.25">
      <c r="L117" s="2"/>
      <c r="O117" s="2"/>
    </row>
    <row r="118" spans="12:15" ht="13" x14ac:dyDescent="0.25">
      <c r="L118" s="2"/>
      <c r="O118" s="2"/>
    </row>
    <row r="119" spans="12:15" ht="13" x14ac:dyDescent="0.25">
      <c r="L119" s="2"/>
    </row>
    <row r="120" spans="12:15" ht="13" x14ac:dyDescent="0.25">
      <c r="L120" s="2"/>
    </row>
    <row r="121" spans="12:15" ht="13" x14ac:dyDescent="0.25">
      <c r="L121" s="2"/>
    </row>
    <row r="122" spans="12:15" ht="13" x14ac:dyDescent="0.25">
      <c r="L122" s="2"/>
    </row>
    <row r="123" spans="12:15" ht="13" x14ac:dyDescent="0.25">
      <c r="L123" s="2"/>
    </row>
    <row r="124" spans="12:15" ht="13" x14ac:dyDescent="0.25">
      <c r="L124" s="2"/>
    </row>
    <row r="125" spans="12:15" ht="13" x14ac:dyDescent="0.25">
      <c r="L125" s="2"/>
    </row>
    <row r="126" spans="12:15" ht="13" x14ac:dyDescent="0.25">
      <c r="L126" s="2"/>
    </row>
    <row r="127" spans="12:15" ht="13" x14ac:dyDescent="0.25">
      <c r="L127" s="2"/>
    </row>
    <row r="128" spans="12:15" ht="13" x14ac:dyDescent="0.25">
      <c r="L128" s="2"/>
    </row>
    <row r="129" spans="12:12" ht="13" x14ac:dyDescent="0.25">
      <c r="L129" s="2"/>
    </row>
    <row r="130" spans="12:12" ht="13" x14ac:dyDescent="0.25">
      <c r="L130" s="2"/>
    </row>
    <row r="131" spans="12:12" ht="13" x14ac:dyDescent="0.25">
      <c r="L131" s="2"/>
    </row>
    <row r="132" spans="12:12" ht="13" x14ac:dyDescent="0.25">
      <c r="L132" s="2"/>
    </row>
    <row r="133" spans="12:12" ht="13" x14ac:dyDescent="0.25">
      <c r="L133" s="2"/>
    </row>
    <row r="134" spans="12:12" ht="13" x14ac:dyDescent="0.25">
      <c r="L134" s="2"/>
    </row>
    <row r="135" spans="12:12" ht="13" x14ac:dyDescent="0.25">
      <c r="L135" s="2"/>
    </row>
    <row r="136" spans="12:12" ht="13" x14ac:dyDescent="0.25">
      <c r="L136" s="2"/>
    </row>
    <row r="137" spans="12:12" ht="13" x14ac:dyDescent="0.25">
      <c r="L137" s="2"/>
    </row>
  </sheetData>
  <autoFilter ref="A7:HV63" xr:uid="{1B3CB85E-0BA1-44AD-84AA-2A244945469C}"/>
  <mergeCells count="25">
    <mergeCell ref="E6:E7"/>
    <mergeCell ref="HV6:HV7"/>
    <mergeCell ref="A1:B5"/>
    <mergeCell ref="A6:A7"/>
    <mergeCell ref="B6:B7"/>
    <mergeCell ref="C1:G5"/>
    <mergeCell ref="C6:C7"/>
    <mergeCell ref="F6:F7"/>
    <mergeCell ref="G6:G7"/>
    <mergeCell ref="H1:H5"/>
    <mergeCell ref="I5:K5"/>
    <mergeCell ref="I6:I7"/>
    <mergeCell ref="J6:J7"/>
    <mergeCell ref="K6:K7"/>
    <mergeCell ref="D6:D7"/>
    <mergeCell ref="L5:N5"/>
    <mergeCell ref="O5:Q5"/>
    <mergeCell ref="R5:T5"/>
    <mergeCell ref="L6:N6"/>
    <mergeCell ref="O6:Q6"/>
    <mergeCell ref="R6:T6"/>
    <mergeCell ref="R1:T3"/>
    <mergeCell ref="L4:N4"/>
    <mergeCell ref="O4:Q4"/>
    <mergeCell ref="R4:T4"/>
  </mergeCells>
  <hyperlinks>
    <hyperlink ref="H1" r:id="rId1" xr:uid="{8EDDF24B-0C6A-774D-9AB9-D24251E0BA4B}"/>
  </hyperlinks>
  <pageMargins left="0.31496062992125984" right="0.31496062992125984" top="0.15748031496062992" bottom="0.11811023622047245" header="0.31496062992125984" footer="0.31496062992125984"/>
  <pageSetup paperSize="14" scale="68" orientation="portrait" r:id="rId2"/>
  <headerFooter>
    <oddHeader xml:space="preserve">&amp;C
</oddHead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DD41B-E6E0-4154-A30F-0ADB5FBE9FF7}">
  <dimension ref="A1:U208"/>
  <sheetViews>
    <sheetView topLeftCell="D1" zoomScale="70" zoomScaleNormal="70" workbookViewId="0">
      <selection activeCell="P5" sqref="P5:R5"/>
    </sheetView>
  </sheetViews>
  <sheetFormatPr baseColWidth="10" defaultColWidth="11.453125" defaultRowHeight="14" x14ac:dyDescent="0.3"/>
  <cols>
    <col min="1" max="2" width="11.453125" style="77"/>
    <col min="3" max="3" width="38" style="77" customWidth="1"/>
    <col min="4" max="4" width="29.453125" style="77" customWidth="1"/>
    <col min="5" max="5" width="14.81640625" style="77" customWidth="1"/>
    <col min="6" max="6" width="16.6328125" style="77" hidden="1" customWidth="1"/>
    <col min="7" max="7" width="17.453125" style="77" hidden="1" customWidth="1"/>
    <col min="8" max="8" width="17.81640625" style="77" hidden="1" customWidth="1"/>
    <col min="9" max="9" width="24" style="77" hidden="1" customWidth="1"/>
    <col min="10" max="10" width="16.81640625" style="77" hidden="1" customWidth="1"/>
    <col min="11" max="11" width="0" style="77" hidden="1" customWidth="1"/>
    <col min="12" max="12" width="18.1796875" style="77" customWidth="1"/>
    <col min="13" max="13" width="16" style="77" bestFit="1" customWidth="1"/>
    <col min="14" max="14" width="15.54296875" style="77" customWidth="1"/>
    <col min="15" max="15" width="11.453125" style="77"/>
    <col min="16" max="16" width="21" style="77" customWidth="1"/>
    <col min="17" max="17" width="17" style="77" customWidth="1"/>
    <col min="18" max="18" width="11.453125" style="77"/>
    <col min="19" max="19" width="16" style="77" bestFit="1" customWidth="1"/>
    <col min="20" max="20" width="16.90625" style="77" customWidth="1"/>
    <col min="21" max="16384" width="11.453125" style="77"/>
  </cols>
  <sheetData>
    <row r="1" spans="1:21" ht="20" customHeight="1" x14ac:dyDescent="0.3">
      <c r="A1" s="126"/>
      <c r="B1" s="126"/>
      <c r="C1" s="127" t="s">
        <v>543</v>
      </c>
      <c r="D1" s="128"/>
      <c r="E1" s="128"/>
      <c r="F1" s="128"/>
      <c r="G1" s="128"/>
      <c r="H1" s="128"/>
      <c r="I1" s="136" t="s">
        <v>542</v>
      </c>
      <c r="J1" s="68"/>
      <c r="K1" s="68"/>
      <c r="L1" s="68"/>
      <c r="M1" s="114"/>
      <c r="N1" s="114"/>
      <c r="O1" s="114"/>
      <c r="P1" s="114"/>
      <c r="Q1" s="114"/>
      <c r="R1" s="114"/>
      <c r="S1" s="114" t="s">
        <v>554</v>
      </c>
      <c r="T1" s="114"/>
      <c r="U1" s="114"/>
    </row>
    <row r="2" spans="1:21" ht="20" customHeight="1" x14ac:dyDescent="0.3">
      <c r="A2" s="126"/>
      <c r="B2" s="126"/>
      <c r="C2" s="127"/>
      <c r="D2" s="128"/>
      <c r="E2" s="128"/>
      <c r="F2" s="128"/>
      <c r="G2" s="128"/>
      <c r="H2" s="128"/>
      <c r="I2" s="155"/>
      <c r="J2" s="68"/>
      <c r="K2" s="68"/>
      <c r="L2" s="68"/>
      <c r="M2" s="114"/>
      <c r="N2" s="114"/>
      <c r="O2" s="114"/>
      <c r="P2" s="114"/>
      <c r="Q2" s="114"/>
      <c r="R2" s="114"/>
      <c r="S2" s="114"/>
      <c r="T2" s="114"/>
      <c r="U2" s="114"/>
    </row>
    <row r="3" spans="1:21" ht="20" customHeight="1" x14ac:dyDescent="0.3">
      <c r="A3" s="126"/>
      <c r="B3" s="126"/>
      <c r="C3" s="127"/>
      <c r="D3" s="128"/>
      <c r="E3" s="128"/>
      <c r="F3" s="128"/>
      <c r="G3" s="128"/>
      <c r="H3" s="128"/>
      <c r="I3" s="155"/>
      <c r="J3" s="68"/>
      <c r="K3" s="68"/>
      <c r="L3" s="68"/>
      <c r="M3" s="114"/>
      <c r="N3" s="114"/>
      <c r="O3" s="114"/>
      <c r="P3" s="114"/>
      <c r="Q3" s="114"/>
      <c r="R3" s="114"/>
      <c r="S3" s="114"/>
      <c r="T3" s="114"/>
      <c r="U3" s="114"/>
    </row>
    <row r="4" spans="1:21" ht="20" customHeight="1" x14ac:dyDescent="0.3">
      <c r="A4" s="126"/>
      <c r="B4" s="126"/>
      <c r="C4" s="127"/>
      <c r="D4" s="128"/>
      <c r="E4" s="128"/>
      <c r="F4" s="128"/>
      <c r="G4" s="128"/>
      <c r="H4" s="128"/>
      <c r="I4" s="155"/>
      <c r="J4" s="68"/>
      <c r="K4" s="68"/>
      <c r="L4" s="68"/>
      <c r="M4" s="113" t="s">
        <v>560</v>
      </c>
      <c r="N4" s="113"/>
      <c r="O4" s="113"/>
      <c r="P4" s="113" t="s">
        <v>560</v>
      </c>
      <c r="Q4" s="113"/>
      <c r="R4" s="113"/>
      <c r="S4" s="114" t="s">
        <v>561</v>
      </c>
      <c r="T4" s="114"/>
      <c r="U4" s="114"/>
    </row>
    <row r="5" spans="1:21" ht="20" customHeight="1" x14ac:dyDescent="0.3">
      <c r="A5" s="126"/>
      <c r="B5" s="126"/>
      <c r="C5" s="129"/>
      <c r="D5" s="130"/>
      <c r="E5" s="130"/>
      <c r="F5" s="130"/>
      <c r="G5" s="130"/>
      <c r="H5" s="130"/>
      <c r="I5" s="155"/>
      <c r="J5" s="156" t="s">
        <v>463</v>
      </c>
      <c r="K5" s="156"/>
      <c r="L5" s="156"/>
      <c r="M5" s="106" t="s">
        <v>544</v>
      </c>
      <c r="N5" s="106"/>
      <c r="O5" s="106"/>
      <c r="P5" s="107" t="s">
        <v>548</v>
      </c>
      <c r="Q5" s="107"/>
      <c r="R5" s="107"/>
      <c r="S5" s="108" t="s">
        <v>549</v>
      </c>
      <c r="T5" s="108"/>
      <c r="U5" s="108"/>
    </row>
    <row r="6" spans="1:21" ht="51.5" customHeight="1" x14ac:dyDescent="0.3">
      <c r="A6" s="157" t="s">
        <v>0</v>
      </c>
      <c r="B6" s="159" t="s">
        <v>1</v>
      </c>
      <c r="C6" s="160" t="s">
        <v>2</v>
      </c>
      <c r="D6" s="160" t="s">
        <v>464</v>
      </c>
      <c r="E6" s="162" t="s">
        <v>3</v>
      </c>
      <c r="F6" s="163" t="s">
        <v>4</v>
      </c>
      <c r="G6" s="56" t="s">
        <v>5</v>
      </c>
      <c r="H6" s="154" t="s">
        <v>461</v>
      </c>
      <c r="I6" s="76" t="s">
        <v>462</v>
      </c>
      <c r="J6" s="138" t="s">
        <v>4</v>
      </c>
      <c r="K6" s="138" t="s">
        <v>5</v>
      </c>
      <c r="L6" s="139" t="s">
        <v>541</v>
      </c>
      <c r="M6" s="116" t="s">
        <v>550</v>
      </c>
      <c r="N6" s="117"/>
      <c r="O6" s="118"/>
      <c r="P6" s="119" t="s">
        <v>551</v>
      </c>
      <c r="Q6" s="120"/>
      <c r="R6" s="121"/>
      <c r="S6" s="122" t="s">
        <v>553</v>
      </c>
      <c r="T6" s="123"/>
      <c r="U6" s="124"/>
    </row>
    <row r="7" spans="1:21" ht="37" customHeight="1" x14ac:dyDescent="0.3">
      <c r="A7" s="158"/>
      <c r="B7" s="159"/>
      <c r="C7" s="161"/>
      <c r="D7" s="161"/>
      <c r="E7" s="162"/>
      <c r="F7" s="164"/>
      <c r="G7" s="57"/>
      <c r="H7" s="154"/>
      <c r="I7" s="78">
        <v>5.0999999999999997E-2</v>
      </c>
      <c r="J7" s="138"/>
      <c r="K7" s="138"/>
      <c r="L7" s="139"/>
      <c r="M7" s="80" t="s">
        <v>545</v>
      </c>
      <c r="N7" s="80" t="s">
        <v>546</v>
      </c>
      <c r="O7" s="80" t="s">
        <v>547</v>
      </c>
      <c r="P7" s="81" t="s">
        <v>545</v>
      </c>
      <c r="Q7" s="81" t="s">
        <v>546</v>
      </c>
      <c r="R7" s="81" t="s">
        <v>547</v>
      </c>
      <c r="S7" s="82" t="s">
        <v>545</v>
      </c>
      <c r="T7" s="82" t="s">
        <v>546</v>
      </c>
      <c r="U7" s="82" t="s">
        <v>547</v>
      </c>
    </row>
    <row r="8" spans="1:21" ht="59.25" customHeight="1" x14ac:dyDescent="0.3">
      <c r="A8" s="58">
        <v>1</v>
      </c>
      <c r="B8" s="59">
        <v>5020179</v>
      </c>
      <c r="C8" s="60" t="s">
        <v>465</v>
      </c>
      <c r="D8" s="61" t="s">
        <v>466</v>
      </c>
      <c r="E8" s="6" t="s">
        <v>50</v>
      </c>
      <c r="F8" s="62">
        <v>47619</v>
      </c>
      <c r="G8" s="63">
        <v>2381</v>
      </c>
      <c r="H8" s="64">
        <v>50000</v>
      </c>
      <c r="I8" s="78">
        <v>5.0999999999999997E-2</v>
      </c>
      <c r="J8" s="79">
        <f>+(F8*I8)+F8</f>
        <v>50047.569000000003</v>
      </c>
      <c r="K8" s="79">
        <f>+(G8*I8)+G8</f>
        <v>2502.431</v>
      </c>
      <c r="L8" s="79">
        <f>+J8+K8</f>
        <v>52550</v>
      </c>
      <c r="M8" s="85">
        <v>36784.963215000003</v>
      </c>
      <c r="N8" s="92">
        <f>+L8-M8</f>
        <v>15765.036784999997</v>
      </c>
      <c r="O8" s="93">
        <f>+(N8*100%)/L8</f>
        <v>0.30000069999999995</v>
      </c>
      <c r="P8" s="96">
        <v>44400</v>
      </c>
      <c r="Q8" s="92">
        <f>+L8-P8</f>
        <v>8150</v>
      </c>
      <c r="R8" s="91">
        <f>+(Q8*100%)/L8</f>
        <v>0.15509039010466222</v>
      </c>
      <c r="S8" s="85">
        <v>52550</v>
      </c>
      <c r="T8" s="84">
        <f>L8-S8</f>
        <v>0</v>
      </c>
      <c r="U8" s="86">
        <f>+(T8*100%)/L8</f>
        <v>0</v>
      </c>
    </row>
    <row r="9" spans="1:21" ht="47.25" customHeight="1" x14ac:dyDescent="0.3">
      <c r="A9" s="58">
        <v>2</v>
      </c>
      <c r="B9" s="59">
        <v>50201709</v>
      </c>
      <c r="C9" s="60" t="s">
        <v>467</v>
      </c>
      <c r="D9" s="61" t="s">
        <v>468</v>
      </c>
      <c r="E9" s="6" t="s">
        <v>27</v>
      </c>
      <c r="F9" s="62">
        <v>42857</v>
      </c>
      <c r="G9" s="63">
        <v>2143</v>
      </c>
      <c r="H9" s="64">
        <v>45000</v>
      </c>
      <c r="I9" s="78">
        <v>5.0999999999999997E-2</v>
      </c>
      <c r="J9" s="79">
        <f t="shared" ref="J9:J43" si="0">+(F9*I9)+F9</f>
        <v>45042.707000000002</v>
      </c>
      <c r="K9" s="79">
        <f t="shared" ref="K9:K43" si="1">+(G9*I9)+G9</f>
        <v>2252.2930000000001</v>
      </c>
      <c r="L9" s="79">
        <f t="shared" ref="L9:L43" si="2">+J9+K9</f>
        <v>47295</v>
      </c>
      <c r="M9" s="85">
        <v>33106.389645000003</v>
      </c>
      <c r="N9" s="92">
        <f t="shared" ref="N9:N43" si="3">+L9-M9</f>
        <v>14188.610354999997</v>
      </c>
      <c r="O9" s="93">
        <f t="shared" ref="O9:O43" si="4">+(N9*100%)/L9</f>
        <v>0.30000233333333326</v>
      </c>
      <c r="P9" s="96">
        <v>38900</v>
      </c>
      <c r="Q9" s="92">
        <f t="shared" ref="Q9:Q43" si="5">+L9-P9</f>
        <v>8395</v>
      </c>
      <c r="R9" s="91">
        <f t="shared" ref="R9:R43" si="6">+(Q9*100%)/L9</f>
        <v>0.17750290728406809</v>
      </c>
      <c r="S9" s="85">
        <v>47295</v>
      </c>
      <c r="T9" s="84">
        <f t="shared" ref="T9:T43" si="7">L9-S9</f>
        <v>0</v>
      </c>
      <c r="U9" s="86">
        <f t="shared" ref="U9:U43" si="8">+(T9*100%)/L9</f>
        <v>0</v>
      </c>
    </row>
    <row r="10" spans="1:21" ht="20" customHeight="1" x14ac:dyDescent="0.3">
      <c r="A10" s="58">
        <v>3</v>
      </c>
      <c r="B10" s="59">
        <v>50161511</v>
      </c>
      <c r="C10" s="60" t="s">
        <v>469</v>
      </c>
      <c r="D10" s="61"/>
      <c r="E10" s="6" t="s">
        <v>50</v>
      </c>
      <c r="F10" s="62">
        <v>4700</v>
      </c>
      <c r="G10" s="63">
        <v>0</v>
      </c>
      <c r="H10" s="64">
        <v>4700</v>
      </c>
      <c r="I10" s="78">
        <v>5.0999999999999997E-2</v>
      </c>
      <c r="J10" s="79">
        <f t="shared" si="0"/>
        <v>4939.7</v>
      </c>
      <c r="K10" s="79">
        <f t="shared" si="1"/>
        <v>0</v>
      </c>
      <c r="L10" s="79">
        <f t="shared" si="2"/>
        <v>4939.7</v>
      </c>
      <c r="M10" s="85">
        <v>4939.7</v>
      </c>
      <c r="N10" s="92">
        <f t="shared" si="3"/>
        <v>0</v>
      </c>
      <c r="O10" s="93">
        <f t="shared" si="4"/>
        <v>0</v>
      </c>
      <c r="P10" s="96">
        <v>4650</v>
      </c>
      <c r="Q10" s="92">
        <f t="shared" si="5"/>
        <v>289.69999999999982</v>
      </c>
      <c r="R10" s="91">
        <f t="shared" si="6"/>
        <v>5.8647286272445663E-2</v>
      </c>
      <c r="S10" s="85">
        <v>4939</v>
      </c>
      <c r="T10" s="84">
        <f t="shared" si="7"/>
        <v>0.6999999999998181</v>
      </c>
      <c r="U10" s="86">
        <f t="shared" si="8"/>
        <v>1.4170901066862726E-4</v>
      </c>
    </row>
    <row r="11" spans="1:21" ht="20" customHeight="1" x14ac:dyDescent="0.3">
      <c r="A11" s="58">
        <v>4</v>
      </c>
      <c r="B11" s="59">
        <v>50161511</v>
      </c>
      <c r="C11" s="60" t="s">
        <v>470</v>
      </c>
      <c r="D11" s="61"/>
      <c r="E11" s="6" t="s">
        <v>471</v>
      </c>
      <c r="F11" s="62">
        <v>25210</v>
      </c>
      <c r="G11" s="63">
        <v>4790</v>
      </c>
      <c r="H11" s="64">
        <v>30000</v>
      </c>
      <c r="I11" s="78">
        <v>5.0999999999999997E-2</v>
      </c>
      <c r="J11" s="79">
        <f t="shared" si="0"/>
        <v>26495.71</v>
      </c>
      <c r="K11" s="79">
        <f t="shared" si="1"/>
        <v>5034.29</v>
      </c>
      <c r="L11" s="79">
        <f t="shared" si="2"/>
        <v>31530</v>
      </c>
      <c r="M11" s="85">
        <v>22070.92643</v>
      </c>
      <c r="N11" s="92">
        <f t="shared" si="3"/>
        <v>9459.0735700000005</v>
      </c>
      <c r="O11" s="93">
        <f t="shared" si="4"/>
        <v>0.30000233333333337</v>
      </c>
      <c r="P11" s="96">
        <v>25200</v>
      </c>
      <c r="Q11" s="92">
        <f t="shared" si="5"/>
        <v>6330</v>
      </c>
      <c r="R11" s="91">
        <f t="shared" si="6"/>
        <v>0.20076117982873454</v>
      </c>
      <c r="S11" s="85">
        <v>31530</v>
      </c>
      <c r="T11" s="84">
        <f t="shared" si="7"/>
        <v>0</v>
      </c>
      <c r="U11" s="86">
        <f t="shared" si="8"/>
        <v>0</v>
      </c>
    </row>
    <row r="12" spans="1:21" ht="20" customHeight="1" x14ac:dyDescent="0.3">
      <c r="A12" s="58">
        <v>5</v>
      </c>
      <c r="B12" s="59">
        <v>50161511</v>
      </c>
      <c r="C12" s="60" t="s">
        <v>470</v>
      </c>
      <c r="D12" s="65"/>
      <c r="E12" s="6" t="s">
        <v>472</v>
      </c>
      <c r="F12" s="62">
        <v>23529</v>
      </c>
      <c r="G12" s="63">
        <v>4471</v>
      </c>
      <c r="H12" s="64">
        <v>28000</v>
      </c>
      <c r="I12" s="78">
        <v>5.0999999999999997E-2</v>
      </c>
      <c r="J12" s="79">
        <f t="shared" si="0"/>
        <v>24728.978999999999</v>
      </c>
      <c r="K12" s="79">
        <f t="shared" si="1"/>
        <v>4699.0209999999997</v>
      </c>
      <c r="L12" s="79">
        <f t="shared" si="2"/>
        <v>29428</v>
      </c>
      <c r="M12" s="85">
        <v>20599.239506999998</v>
      </c>
      <c r="N12" s="92">
        <f t="shared" si="3"/>
        <v>8828.7604930000016</v>
      </c>
      <c r="O12" s="93">
        <f t="shared" si="4"/>
        <v>0.30001225000000004</v>
      </c>
      <c r="P12" s="96">
        <v>23530</v>
      </c>
      <c r="Q12" s="92">
        <f t="shared" si="5"/>
        <v>5898</v>
      </c>
      <c r="R12" s="91">
        <f t="shared" si="6"/>
        <v>0.20042136740519234</v>
      </c>
      <c r="S12" s="85">
        <v>29428</v>
      </c>
      <c r="T12" s="84">
        <f t="shared" si="7"/>
        <v>0</v>
      </c>
      <c r="U12" s="86">
        <f t="shared" si="8"/>
        <v>0</v>
      </c>
    </row>
    <row r="13" spans="1:21" ht="20" customHeight="1" x14ac:dyDescent="0.3">
      <c r="A13" s="58">
        <v>6</v>
      </c>
      <c r="B13" s="59">
        <v>50171500</v>
      </c>
      <c r="C13" s="60" t="s">
        <v>473</v>
      </c>
      <c r="D13" s="65"/>
      <c r="E13" s="6" t="s">
        <v>474</v>
      </c>
      <c r="F13" s="62">
        <v>2269</v>
      </c>
      <c r="G13" s="63">
        <v>431</v>
      </c>
      <c r="H13" s="64">
        <v>2700</v>
      </c>
      <c r="I13" s="78">
        <v>5.0999999999999997E-2</v>
      </c>
      <c r="J13" s="79">
        <f t="shared" si="0"/>
        <v>2384.7190000000001</v>
      </c>
      <c r="K13" s="79">
        <f t="shared" si="1"/>
        <v>452.98099999999999</v>
      </c>
      <c r="L13" s="79">
        <f t="shared" si="2"/>
        <v>2837.7</v>
      </c>
      <c r="M13" s="85">
        <v>1986.4709270000001</v>
      </c>
      <c r="N13" s="92">
        <f t="shared" si="3"/>
        <v>851.22907299999974</v>
      </c>
      <c r="O13" s="93">
        <f t="shared" si="4"/>
        <v>0.29997148148148139</v>
      </c>
      <c r="P13" s="96">
        <v>2250</v>
      </c>
      <c r="Q13" s="92">
        <f t="shared" si="5"/>
        <v>587.69999999999982</v>
      </c>
      <c r="R13" s="93">
        <f t="shared" si="6"/>
        <v>0.20710434506818898</v>
      </c>
      <c r="S13" s="85">
        <v>2837</v>
      </c>
      <c r="T13" s="84">
        <f t="shared" si="7"/>
        <v>0.6999999999998181</v>
      </c>
      <c r="U13" s="86">
        <f t="shared" si="8"/>
        <v>2.4667864820094378E-4</v>
      </c>
    </row>
    <row r="14" spans="1:21" ht="20" customHeight="1" x14ac:dyDescent="0.3">
      <c r="A14" s="58">
        <v>7</v>
      </c>
      <c r="B14" s="66">
        <v>50171550</v>
      </c>
      <c r="C14" s="60" t="s">
        <v>475</v>
      </c>
      <c r="D14" s="65"/>
      <c r="E14" s="6" t="s">
        <v>474</v>
      </c>
      <c r="F14" s="62">
        <v>3361</v>
      </c>
      <c r="G14" s="63">
        <v>639</v>
      </c>
      <c r="H14" s="64">
        <v>4000</v>
      </c>
      <c r="I14" s="78">
        <v>5.0999999999999997E-2</v>
      </c>
      <c r="J14" s="79">
        <f t="shared" si="0"/>
        <v>3532.4110000000001</v>
      </c>
      <c r="K14" s="79">
        <f t="shared" si="1"/>
        <v>671.58899999999994</v>
      </c>
      <c r="L14" s="79">
        <f t="shared" si="2"/>
        <v>4204</v>
      </c>
      <c r="M14" s="85">
        <v>2942.4983630000006</v>
      </c>
      <c r="N14" s="92">
        <f t="shared" si="3"/>
        <v>1261.5016369999994</v>
      </c>
      <c r="O14" s="93">
        <f t="shared" si="4"/>
        <v>0.30007174999999986</v>
      </c>
      <c r="P14" s="96">
        <v>3350</v>
      </c>
      <c r="Q14" s="92">
        <f t="shared" si="5"/>
        <v>854</v>
      </c>
      <c r="R14" s="91">
        <f t="shared" si="6"/>
        <v>0.20313986679352997</v>
      </c>
      <c r="S14" s="85">
        <v>4204</v>
      </c>
      <c r="T14" s="84">
        <f t="shared" si="7"/>
        <v>0</v>
      </c>
      <c r="U14" s="86">
        <f t="shared" si="8"/>
        <v>0</v>
      </c>
    </row>
    <row r="15" spans="1:21" ht="20" customHeight="1" x14ac:dyDescent="0.3">
      <c r="A15" s="58">
        <v>8</v>
      </c>
      <c r="B15" s="66">
        <v>50131701</v>
      </c>
      <c r="C15" s="60" t="s">
        <v>476</v>
      </c>
      <c r="D15" s="65"/>
      <c r="E15" s="6" t="s">
        <v>70</v>
      </c>
      <c r="F15" s="62">
        <v>5600</v>
      </c>
      <c r="G15" s="63">
        <v>0</v>
      </c>
      <c r="H15" s="64">
        <v>5600</v>
      </c>
      <c r="I15" s="78">
        <v>5.0999999999999997E-2</v>
      </c>
      <c r="J15" s="79">
        <f t="shared" si="0"/>
        <v>5885.6</v>
      </c>
      <c r="K15" s="79">
        <f t="shared" si="1"/>
        <v>0</v>
      </c>
      <c r="L15" s="79">
        <f t="shared" si="2"/>
        <v>5885.6</v>
      </c>
      <c r="M15" s="85">
        <v>5885.6</v>
      </c>
      <c r="N15" s="92">
        <f t="shared" si="3"/>
        <v>0</v>
      </c>
      <c r="O15" s="93">
        <f t="shared" si="4"/>
        <v>0</v>
      </c>
      <c r="P15" s="96">
        <v>5700</v>
      </c>
      <c r="Q15" s="92">
        <f t="shared" si="5"/>
        <v>185.60000000000036</v>
      </c>
      <c r="R15" s="91">
        <f t="shared" si="6"/>
        <v>3.1534592904716656E-2</v>
      </c>
      <c r="S15" s="85">
        <v>5885</v>
      </c>
      <c r="T15" s="84">
        <f t="shared" si="7"/>
        <v>0.6000000000003638</v>
      </c>
      <c r="U15" s="86">
        <f t="shared" si="8"/>
        <v>1.0194372706272321E-4</v>
      </c>
    </row>
    <row r="16" spans="1:21" ht="20" customHeight="1" x14ac:dyDescent="0.3">
      <c r="A16" s="58">
        <v>9</v>
      </c>
      <c r="B16" s="59">
        <v>50131701</v>
      </c>
      <c r="C16" s="60" t="s">
        <v>477</v>
      </c>
      <c r="D16" s="65"/>
      <c r="E16" s="6" t="s">
        <v>70</v>
      </c>
      <c r="F16" s="62">
        <v>4700</v>
      </c>
      <c r="G16" s="63">
        <v>0</v>
      </c>
      <c r="H16" s="64">
        <v>4700</v>
      </c>
      <c r="I16" s="78">
        <v>5.0999999999999997E-2</v>
      </c>
      <c r="J16" s="79">
        <f t="shared" si="0"/>
        <v>4939.7</v>
      </c>
      <c r="K16" s="79">
        <f t="shared" si="1"/>
        <v>0</v>
      </c>
      <c r="L16" s="79">
        <f t="shared" si="2"/>
        <v>4939.7</v>
      </c>
      <c r="M16" s="85">
        <v>4939.7</v>
      </c>
      <c r="N16" s="92">
        <f t="shared" si="3"/>
        <v>0</v>
      </c>
      <c r="O16" s="93">
        <f t="shared" si="4"/>
        <v>0</v>
      </c>
      <c r="P16" s="96">
        <v>4700</v>
      </c>
      <c r="Q16" s="92">
        <f t="shared" si="5"/>
        <v>239.69999999999982</v>
      </c>
      <c r="R16" s="91">
        <f t="shared" si="6"/>
        <v>4.8525214081826799E-2</v>
      </c>
      <c r="S16" s="85">
        <v>4939</v>
      </c>
      <c r="T16" s="84">
        <f t="shared" si="7"/>
        <v>0.6999999999998181</v>
      </c>
      <c r="U16" s="86">
        <f t="shared" si="8"/>
        <v>1.4170901066862726E-4</v>
      </c>
    </row>
    <row r="17" spans="1:21" ht="20" customHeight="1" x14ac:dyDescent="0.3">
      <c r="A17" s="58">
        <v>10</v>
      </c>
      <c r="B17" s="59" t="s">
        <v>478</v>
      </c>
      <c r="C17" s="60" t="s">
        <v>479</v>
      </c>
      <c r="D17" s="67"/>
      <c r="E17" s="6" t="s">
        <v>480</v>
      </c>
      <c r="F17" s="62">
        <v>4622</v>
      </c>
      <c r="G17" s="63">
        <v>878</v>
      </c>
      <c r="H17" s="64">
        <v>5500</v>
      </c>
      <c r="I17" s="78">
        <v>5.0999999999999997E-2</v>
      </c>
      <c r="J17" s="79">
        <f t="shared" si="0"/>
        <v>4857.7219999999998</v>
      </c>
      <c r="K17" s="79">
        <f t="shared" si="1"/>
        <v>922.77800000000002</v>
      </c>
      <c r="L17" s="79">
        <f t="shared" si="2"/>
        <v>5780.5</v>
      </c>
      <c r="M17" s="85">
        <v>4046.4824259999996</v>
      </c>
      <c r="N17" s="92">
        <f t="shared" si="3"/>
        <v>1734.0175740000004</v>
      </c>
      <c r="O17" s="93">
        <f t="shared" si="4"/>
        <v>0.29997709090909097</v>
      </c>
      <c r="P17" s="96">
        <v>4650</v>
      </c>
      <c r="Q17" s="92">
        <f t="shared" si="5"/>
        <v>1130.5</v>
      </c>
      <c r="R17" s="91">
        <f t="shared" si="6"/>
        <v>0.19557131736008995</v>
      </c>
      <c r="S17" s="85">
        <v>5780</v>
      </c>
      <c r="T17" s="84">
        <f t="shared" si="7"/>
        <v>0.5</v>
      </c>
      <c r="U17" s="86">
        <f t="shared" si="8"/>
        <v>8.6497707810743009E-5</v>
      </c>
    </row>
    <row r="18" spans="1:21" ht="20" customHeight="1" x14ac:dyDescent="0.3">
      <c r="A18" s="58">
        <v>11</v>
      </c>
      <c r="B18" s="66" t="s">
        <v>481</v>
      </c>
      <c r="C18" s="60" t="s">
        <v>482</v>
      </c>
      <c r="D18" s="67"/>
      <c r="E18" s="6" t="s">
        <v>480</v>
      </c>
      <c r="F18" s="62">
        <v>5462</v>
      </c>
      <c r="G18" s="63">
        <v>1038</v>
      </c>
      <c r="H18" s="64">
        <v>6500</v>
      </c>
      <c r="I18" s="78">
        <v>5.0999999999999997E-2</v>
      </c>
      <c r="J18" s="79">
        <f t="shared" si="0"/>
        <v>5740.5619999999999</v>
      </c>
      <c r="K18" s="79">
        <f t="shared" si="1"/>
        <v>1090.9380000000001</v>
      </c>
      <c r="L18" s="79">
        <f t="shared" si="2"/>
        <v>6831.5</v>
      </c>
      <c r="M18" s="85">
        <v>4781.8881460000002</v>
      </c>
      <c r="N18" s="92">
        <f t="shared" si="3"/>
        <v>2049.6118539999998</v>
      </c>
      <c r="O18" s="93">
        <f t="shared" si="4"/>
        <v>0.30002369230769227</v>
      </c>
      <c r="P18" s="96">
        <v>5460</v>
      </c>
      <c r="Q18" s="92">
        <f t="shared" si="5"/>
        <v>1371.5</v>
      </c>
      <c r="R18" s="91">
        <f t="shared" si="6"/>
        <v>0.20076117982873454</v>
      </c>
      <c r="S18" s="85">
        <v>6831</v>
      </c>
      <c r="T18" s="84">
        <f t="shared" si="7"/>
        <v>0.5</v>
      </c>
      <c r="U18" s="86">
        <f t="shared" si="8"/>
        <v>7.3190368147551786E-5</v>
      </c>
    </row>
    <row r="19" spans="1:21" ht="20" customHeight="1" x14ac:dyDescent="0.3">
      <c r="A19" s="58">
        <v>12</v>
      </c>
      <c r="B19" s="66">
        <v>41103206</v>
      </c>
      <c r="C19" s="60" t="s">
        <v>483</v>
      </c>
      <c r="D19" s="67"/>
      <c r="E19" s="6" t="s">
        <v>484</v>
      </c>
      <c r="F19" s="62">
        <v>13361</v>
      </c>
      <c r="G19" s="63">
        <v>2539</v>
      </c>
      <c r="H19" s="64">
        <v>15900</v>
      </c>
      <c r="I19" s="78">
        <v>5.0999999999999997E-2</v>
      </c>
      <c r="J19" s="79">
        <f t="shared" si="0"/>
        <v>14042.411</v>
      </c>
      <c r="K19" s="79">
        <f t="shared" si="1"/>
        <v>2668.489</v>
      </c>
      <c r="L19" s="79">
        <f t="shared" si="2"/>
        <v>16710.900000000001</v>
      </c>
      <c r="M19" s="85">
        <v>11697.328363000001</v>
      </c>
      <c r="N19" s="92">
        <f t="shared" si="3"/>
        <v>5013.5716370000009</v>
      </c>
      <c r="O19" s="93">
        <f t="shared" si="4"/>
        <v>0.30001805031446543</v>
      </c>
      <c r="P19" s="96">
        <v>13000</v>
      </c>
      <c r="Q19" s="92">
        <f t="shared" si="5"/>
        <v>3710.9000000000015</v>
      </c>
      <c r="R19" s="93">
        <f t="shared" si="6"/>
        <v>0.222064640444261</v>
      </c>
      <c r="S19" s="85">
        <v>16710</v>
      </c>
      <c r="T19" s="84">
        <f t="shared" si="7"/>
        <v>0.90000000000145519</v>
      </c>
      <c r="U19" s="86">
        <f t="shared" si="8"/>
        <v>5.3857063353945933E-5</v>
      </c>
    </row>
    <row r="20" spans="1:21" ht="20" customHeight="1" x14ac:dyDescent="0.3">
      <c r="A20" s="58">
        <v>13</v>
      </c>
      <c r="B20" s="66" t="s">
        <v>485</v>
      </c>
      <c r="C20" s="60" t="s">
        <v>486</v>
      </c>
      <c r="D20" s="67"/>
      <c r="E20" s="6" t="s">
        <v>487</v>
      </c>
      <c r="F20" s="62">
        <v>73109</v>
      </c>
      <c r="G20" s="63">
        <v>13891</v>
      </c>
      <c r="H20" s="64">
        <v>87000</v>
      </c>
      <c r="I20" s="78">
        <v>5.0999999999999997E-2</v>
      </c>
      <c r="J20" s="79">
        <f t="shared" si="0"/>
        <v>76837.558999999994</v>
      </c>
      <c r="K20" s="79">
        <f t="shared" si="1"/>
        <v>14599.441000000001</v>
      </c>
      <c r="L20" s="79">
        <f t="shared" si="2"/>
        <v>91437</v>
      </c>
      <c r="M20" s="85">
        <v>64005.686646999995</v>
      </c>
      <c r="N20" s="92">
        <f t="shared" si="3"/>
        <v>27431.313353000005</v>
      </c>
      <c r="O20" s="93">
        <f t="shared" si="4"/>
        <v>0.30000233333333337</v>
      </c>
      <c r="P20" s="96">
        <v>77720</v>
      </c>
      <c r="Q20" s="92">
        <f t="shared" si="5"/>
        <v>13717</v>
      </c>
      <c r="R20" s="91">
        <f t="shared" si="6"/>
        <v>0.15001585791309863</v>
      </c>
      <c r="S20" s="85">
        <v>91437</v>
      </c>
      <c r="T20" s="84">
        <f t="shared" si="7"/>
        <v>0</v>
      </c>
      <c r="U20" s="86">
        <f t="shared" si="8"/>
        <v>0</v>
      </c>
    </row>
    <row r="21" spans="1:21" ht="20" customHeight="1" x14ac:dyDescent="0.3">
      <c r="A21" s="58">
        <v>14</v>
      </c>
      <c r="B21" s="59">
        <v>50131702</v>
      </c>
      <c r="C21" s="60" t="s">
        <v>488</v>
      </c>
      <c r="D21" s="65"/>
      <c r="E21" s="6" t="s">
        <v>489</v>
      </c>
      <c r="F21" s="62">
        <v>24857</v>
      </c>
      <c r="G21" s="63">
        <v>1243</v>
      </c>
      <c r="H21" s="64">
        <v>26100</v>
      </c>
      <c r="I21" s="78">
        <v>5.0999999999999997E-2</v>
      </c>
      <c r="J21" s="79">
        <f t="shared" si="0"/>
        <v>26124.706999999999</v>
      </c>
      <c r="K21" s="79">
        <f t="shared" si="1"/>
        <v>1306.393</v>
      </c>
      <c r="L21" s="79">
        <f t="shared" si="2"/>
        <v>27431.1</v>
      </c>
      <c r="M21" s="85">
        <v>19201.659645</v>
      </c>
      <c r="N21" s="92">
        <f t="shared" si="3"/>
        <v>8229.4403549999988</v>
      </c>
      <c r="O21" s="93">
        <f t="shared" si="4"/>
        <v>0.3000040229885057</v>
      </c>
      <c r="P21" s="96">
        <v>23350</v>
      </c>
      <c r="Q21" s="92">
        <f t="shared" si="5"/>
        <v>4081.0999999999985</v>
      </c>
      <c r="R21" s="91">
        <f t="shared" si="6"/>
        <v>0.14877638884332012</v>
      </c>
      <c r="S21" s="85">
        <v>27431</v>
      </c>
      <c r="T21" s="84">
        <f t="shared" si="7"/>
        <v>9.9999999998544808E-2</v>
      </c>
      <c r="U21" s="86">
        <f t="shared" si="8"/>
        <v>3.6454972640012544E-6</v>
      </c>
    </row>
    <row r="22" spans="1:21" ht="20" customHeight="1" x14ac:dyDescent="0.3">
      <c r="A22" s="58">
        <v>15</v>
      </c>
      <c r="B22" s="59">
        <v>50202200</v>
      </c>
      <c r="C22" s="60" t="s">
        <v>490</v>
      </c>
      <c r="D22" s="65"/>
      <c r="E22" s="6" t="s">
        <v>491</v>
      </c>
      <c r="F22" s="62">
        <v>21905</v>
      </c>
      <c r="G22" s="63">
        <v>1095</v>
      </c>
      <c r="H22" s="64">
        <v>23000</v>
      </c>
      <c r="I22" s="78">
        <v>5.0999999999999997E-2</v>
      </c>
      <c r="J22" s="79">
        <f t="shared" si="0"/>
        <v>23022.154999999999</v>
      </c>
      <c r="K22" s="79">
        <f t="shared" si="1"/>
        <v>1150.845</v>
      </c>
      <c r="L22" s="79">
        <f t="shared" si="2"/>
        <v>24173</v>
      </c>
      <c r="M22" s="85">
        <v>16921.283925</v>
      </c>
      <c r="N22" s="92">
        <f t="shared" si="3"/>
        <v>7251.7160750000003</v>
      </c>
      <c r="O22" s="93">
        <f t="shared" si="4"/>
        <v>0.29999239130434785</v>
      </c>
      <c r="P22" s="96">
        <v>24173</v>
      </c>
      <c r="Q22" s="92">
        <f t="shared" si="5"/>
        <v>0</v>
      </c>
      <c r="R22" s="91">
        <f t="shared" si="6"/>
        <v>0</v>
      </c>
      <c r="S22" s="85">
        <v>24173</v>
      </c>
      <c r="T22" s="84">
        <f t="shared" si="7"/>
        <v>0</v>
      </c>
      <c r="U22" s="86">
        <f t="shared" si="8"/>
        <v>0</v>
      </c>
    </row>
    <row r="23" spans="1:21" ht="20" customHeight="1" x14ac:dyDescent="0.3">
      <c r="A23" s="58">
        <v>16</v>
      </c>
      <c r="B23" s="59">
        <v>50202200</v>
      </c>
      <c r="C23" s="60" t="s">
        <v>490</v>
      </c>
      <c r="D23" s="65"/>
      <c r="E23" s="6" t="s">
        <v>492</v>
      </c>
      <c r="F23" s="62">
        <v>40000</v>
      </c>
      <c r="G23" s="63">
        <v>2000</v>
      </c>
      <c r="H23" s="64">
        <v>42000</v>
      </c>
      <c r="I23" s="78">
        <v>5.0999999999999997E-2</v>
      </c>
      <c r="J23" s="79">
        <f t="shared" si="0"/>
        <v>42040</v>
      </c>
      <c r="K23" s="79">
        <f t="shared" si="1"/>
        <v>2102</v>
      </c>
      <c r="L23" s="79">
        <f t="shared" si="2"/>
        <v>44142</v>
      </c>
      <c r="M23" s="85">
        <v>30899.4</v>
      </c>
      <c r="N23" s="92">
        <f t="shared" si="3"/>
        <v>13242.599999999999</v>
      </c>
      <c r="O23" s="93">
        <f t="shared" si="4"/>
        <v>0.3</v>
      </c>
      <c r="P23" s="96">
        <v>40000</v>
      </c>
      <c r="Q23" s="92">
        <f t="shared" si="5"/>
        <v>4142</v>
      </c>
      <c r="R23" s="91">
        <f t="shared" si="6"/>
        <v>9.3833537220787452E-2</v>
      </c>
      <c r="S23" s="85">
        <v>44142</v>
      </c>
      <c r="T23" s="84">
        <f t="shared" si="7"/>
        <v>0</v>
      </c>
      <c r="U23" s="86">
        <f t="shared" si="8"/>
        <v>0</v>
      </c>
    </row>
    <row r="24" spans="1:21" ht="20" customHeight="1" x14ac:dyDescent="0.3">
      <c r="A24" s="58">
        <v>17</v>
      </c>
      <c r="B24" s="66">
        <v>50202206</v>
      </c>
      <c r="C24" s="60" t="s">
        <v>493</v>
      </c>
      <c r="D24" s="65"/>
      <c r="E24" s="6" t="s">
        <v>494</v>
      </c>
      <c r="F24" s="62">
        <v>104762</v>
      </c>
      <c r="G24" s="63">
        <v>5238</v>
      </c>
      <c r="H24" s="64">
        <v>110000</v>
      </c>
      <c r="I24" s="78">
        <v>5.0999999999999997E-2</v>
      </c>
      <c r="J24" s="79">
        <f t="shared" si="0"/>
        <v>110104.86199999999</v>
      </c>
      <c r="K24" s="79">
        <f t="shared" si="1"/>
        <v>5505.1379999999999</v>
      </c>
      <c r="L24" s="79">
        <f t="shared" si="2"/>
        <v>115610</v>
      </c>
      <c r="M24" s="85">
        <v>80927.073569999993</v>
      </c>
      <c r="N24" s="92">
        <f t="shared" si="3"/>
        <v>34682.926430000007</v>
      </c>
      <c r="O24" s="93">
        <f t="shared" si="4"/>
        <v>0.2999993636363637</v>
      </c>
      <c r="P24" s="96">
        <v>100700</v>
      </c>
      <c r="Q24" s="92">
        <f t="shared" si="5"/>
        <v>14910</v>
      </c>
      <c r="R24" s="91">
        <f t="shared" si="6"/>
        <v>0.12896808234581783</v>
      </c>
      <c r="S24" s="85">
        <v>100000</v>
      </c>
      <c r="T24" s="84">
        <f t="shared" si="7"/>
        <v>15610</v>
      </c>
      <c r="U24" s="86">
        <f t="shared" si="8"/>
        <v>0.13502292189256984</v>
      </c>
    </row>
    <row r="25" spans="1:21" ht="20" customHeight="1" x14ac:dyDescent="0.3">
      <c r="A25" s="58">
        <v>18</v>
      </c>
      <c r="B25" s="66">
        <v>50202206</v>
      </c>
      <c r="C25" s="60" t="s">
        <v>495</v>
      </c>
      <c r="D25" s="65"/>
      <c r="E25" s="6" t="s">
        <v>496</v>
      </c>
      <c r="F25" s="62">
        <v>37143</v>
      </c>
      <c r="G25" s="63">
        <v>1857</v>
      </c>
      <c r="H25" s="64">
        <v>39000</v>
      </c>
      <c r="I25" s="78">
        <v>5.0999999999999997E-2</v>
      </c>
      <c r="J25" s="79">
        <f t="shared" si="0"/>
        <v>39037.292999999998</v>
      </c>
      <c r="K25" s="79">
        <f t="shared" si="1"/>
        <v>1951.7069999999999</v>
      </c>
      <c r="L25" s="79">
        <f t="shared" si="2"/>
        <v>40989</v>
      </c>
      <c r="M25" s="85">
        <v>28692.410355</v>
      </c>
      <c r="N25" s="92">
        <f t="shared" si="3"/>
        <v>12296.589645</v>
      </c>
      <c r="O25" s="93">
        <f t="shared" si="4"/>
        <v>0.2999973076923077</v>
      </c>
      <c r="P25" s="96">
        <v>40989</v>
      </c>
      <c r="Q25" s="92">
        <f t="shared" si="5"/>
        <v>0</v>
      </c>
      <c r="R25" s="91">
        <f t="shared" si="6"/>
        <v>0</v>
      </c>
      <c r="S25" s="85">
        <v>40989</v>
      </c>
      <c r="T25" s="84">
        <f t="shared" si="7"/>
        <v>0</v>
      </c>
      <c r="U25" s="86">
        <f t="shared" si="8"/>
        <v>0</v>
      </c>
    </row>
    <row r="26" spans="1:21" ht="57" customHeight="1" x14ac:dyDescent="0.3">
      <c r="A26" s="58">
        <v>19</v>
      </c>
      <c r="B26" s="59">
        <v>50202200</v>
      </c>
      <c r="C26" s="60" t="s">
        <v>497</v>
      </c>
      <c r="D26" s="65" t="s">
        <v>498</v>
      </c>
      <c r="E26" s="6" t="s">
        <v>409</v>
      </c>
      <c r="F26" s="62">
        <v>3667</v>
      </c>
      <c r="G26" s="63">
        <v>183</v>
      </c>
      <c r="H26" s="64">
        <v>3850</v>
      </c>
      <c r="I26" s="78">
        <v>5.0999999999999997E-2</v>
      </c>
      <c r="J26" s="79">
        <f t="shared" si="0"/>
        <v>3854.0169999999998</v>
      </c>
      <c r="K26" s="79">
        <f t="shared" si="1"/>
        <v>192.333</v>
      </c>
      <c r="L26" s="79">
        <f t="shared" si="2"/>
        <v>4046.35</v>
      </c>
      <c r="M26" s="85">
        <v>2832.7024949999995</v>
      </c>
      <c r="N26" s="92">
        <f t="shared" si="3"/>
        <v>1213.6475050000004</v>
      </c>
      <c r="O26" s="93">
        <f t="shared" si="4"/>
        <v>0.29993636363636372</v>
      </c>
      <c r="P26" s="96">
        <v>3650</v>
      </c>
      <c r="Q26" s="92">
        <f t="shared" si="5"/>
        <v>396.34999999999991</v>
      </c>
      <c r="R26" s="91">
        <f t="shared" si="6"/>
        <v>9.7952475687965682E-2</v>
      </c>
      <c r="S26" s="85">
        <v>4046</v>
      </c>
      <c r="T26" s="84">
        <f t="shared" si="7"/>
        <v>0.34999999999990905</v>
      </c>
      <c r="U26" s="86">
        <f t="shared" si="8"/>
        <v>8.6497707810720539E-5</v>
      </c>
    </row>
    <row r="27" spans="1:21" ht="20" customHeight="1" x14ac:dyDescent="0.3">
      <c r="A27" s="58">
        <v>20</v>
      </c>
      <c r="B27" s="59">
        <v>50202200</v>
      </c>
      <c r="C27" s="60" t="s">
        <v>499</v>
      </c>
      <c r="D27" s="65"/>
      <c r="E27" s="6" t="s">
        <v>494</v>
      </c>
      <c r="F27" s="62">
        <v>50476</v>
      </c>
      <c r="G27" s="63">
        <v>2524</v>
      </c>
      <c r="H27" s="64">
        <v>53000</v>
      </c>
      <c r="I27" s="78">
        <v>5.0999999999999997E-2</v>
      </c>
      <c r="J27" s="79">
        <f t="shared" si="0"/>
        <v>53050.275999999998</v>
      </c>
      <c r="K27" s="79">
        <f t="shared" si="1"/>
        <v>2652.7240000000002</v>
      </c>
      <c r="L27" s="79">
        <f t="shared" si="2"/>
        <v>55703</v>
      </c>
      <c r="M27" s="85">
        <v>38991.952860000005</v>
      </c>
      <c r="N27" s="92">
        <f t="shared" si="3"/>
        <v>16711.047139999995</v>
      </c>
      <c r="O27" s="93">
        <f t="shared" si="4"/>
        <v>0.3000026415094339</v>
      </c>
      <c r="P27" s="96">
        <v>50450</v>
      </c>
      <c r="Q27" s="92">
        <f t="shared" si="5"/>
        <v>5253</v>
      </c>
      <c r="R27" s="91">
        <f t="shared" si="6"/>
        <v>9.4303717932606862E-2</v>
      </c>
      <c r="S27" s="85">
        <v>55703</v>
      </c>
      <c r="T27" s="84">
        <f t="shared" si="7"/>
        <v>0</v>
      </c>
      <c r="U27" s="86">
        <f t="shared" si="8"/>
        <v>0</v>
      </c>
    </row>
    <row r="28" spans="1:21" ht="20" customHeight="1" x14ac:dyDescent="0.3">
      <c r="A28" s="58">
        <v>21</v>
      </c>
      <c r="B28" s="59">
        <v>50202200</v>
      </c>
      <c r="C28" s="60" t="s">
        <v>500</v>
      </c>
      <c r="D28" s="65"/>
      <c r="E28" s="6" t="s">
        <v>494</v>
      </c>
      <c r="F28" s="62">
        <v>133333</v>
      </c>
      <c r="G28" s="63">
        <v>6667</v>
      </c>
      <c r="H28" s="64">
        <v>140000</v>
      </c>
      <c r="I28" s="78">
        <v>5.0999999999999997E-2</v>
      </c>
      <c r="J28" s="79">
        <f t="shared" si="0"/>
        <v>140132.98300000001</v>
      </c>
      <c r="K28" s="79">
        <f t="shared" si="1"/>
        <v>7007.0169999999998</v>
      </c>
      <c r="L28" s="79">
        <f t="shared" si="2"/>
        <v>147140</v>
      </c>
      <c r="M28" s="85">
        <v>102997.742505</v>
      </c>
      <c r="N28" s="92">
        <f t="shared" si="3"/>
        <v>44142.257494999998</v>
      </c>
      <c r="O28" s="93">
        <f t="shared" si="4"/>
        <v>0.30000175000000001</v>
      </c>
      <c r="P28" s="96">
        <v>132330</v>
      </c>
      <c r="Q28" s="92">
        <f t="shared" si="5"/>
        <v>14810</v>
      </c>
      <c r="R28" s="91">
        <f t="shared" si="6"/>
        <v>0.10065243985320103</v>
      </c>
      <c r="S28" s="85">
        <v>147140</v>
      </c>
      <c r="T28" s="84">
        <f t="shared" si="7"/>
        <v>0</v>
      </c>
      <c r="U28" s="86">
        <f t="shared" si="8"/>
        <v>0</v>
      </c>
    </row>
    <row r="29" spans="1:21" ht="20" customHeight="1" x14ac:dyDescent="0.3">
      <c r="A29" s="58">
        <v>22</v>
      </c>
      <c r="B29" s="59">
        <v>12164502</v>
      </c>
      <c r="C29" s="60" t="s">
        <v>501</v>
      </c>
      <c r="D29" s="65"/>
      <c r="E29" s="6" t="s">
        <v>502</v>
      </c>
      <c r="F29" s="62">
        <v>32714</v>
      </c>
      <c r="G29" s="63">
        <v>1636</v>
      </c>
      <c r="H29" s="64">
        <v>34350</v>
      </c>
      <c r="I29" s="78">
        <v>5.0999999999999997E-2</v>
      </c>
      <c r="J29" s="79">
        <f t="shared" si="0"/>
        <v>34382.413999999997</v>
      </c>
      <c r="K29" s="79">
        <f t="shared" si="1"/>
        <v>1719.4359999999999</v>
      </c>
      <c r="L29" s="79">
        <f t="shared" si="2"/>
        <v>36101.85</v>
      </c>
      <c r="M29" s="85">
        <v>25271.07429</v>
      </c>
      <c r="N29" s="92">
        <f t="shared" si="3"/>
        <v>10830.775709999998</v>
      </c>
      <c r="O29" s="93">
        <f t="shared" si="4"/>
        <v>0.30000611353711787</v>
      </c>
      <c r="P29" s="96">
        <v>32500</v>
      </c>
      <c r="Q29" s="92">
        <f t="shared" si="5"/>
        <v>3601.8499999999985</v>
      </c>
      <c r="R29" s="91">
        <f t="shared" si="6"/>
        <v>9.9769125404930742E-2</v>
      </c>
      <c r="S29" s="85">
        <v>36101</v>
      </c>
      <c r="T29" s="84">
        <f t="shared" si="7"/>
        <v>0.84999999999854481</v>
      </c>
      <c r="U29" s="86">
        <f t="shared" si="8"/>
        <v>2.3544499797061505E-5</v>
      </c>
    </row>
    <row r="30" spans="1:21" ht="20" customHeight="1" x14ac:dyDescent="0.3">
      <c r="A30" s="58">
        <v>23</v>
      </c>
      <c r="B30" s="59">
        <v>50202206</v>
      </c>
      <c r="C30" s="60" t="s">
        <v>503</v>
      </c>
      <c r="D30" s="65"/>
      <c r="E30" s="6" t="s">
        <v>494</v>
      </c>
      <c r="F30" s="62">
        <v>49524</v>
      </c>
      <c r="G30" s="63">
        <v>2476</v>
      </c>
      <c r="H30" s="64">
        <v>52000</v>
      </c>
      <c r="I30" s="78">
        <v>5.0999999999999997E-2</v>
      </c>
      <c r="J30" s="79">
        <f t="shared" si="0"/>
        <v>52049.724000000002</v>
      </c>
      <c r="K30" s="79">
        <f t="shared" si="1"/>
        <v>2602.2759999999998</v>
      </c>
      <c r="L30" s="79">
        <f t="shared" si="2"/>
        <v>54652</v>
      </c>
      <c r="M30" s="85">
        <v>38256.54714000001</v>
      </c>
      <c r="N30" s="92">
        <f t="shared" si="3"/>
        <v>16395.45285999999</v>
      </c>
      <c r="O30" s="93">
        <f t="shared" si="4"/>
        <v>0.29999730769230754</v>
      </c>
      <c r="P30" s="96">
        <v>48900</v>
      </c>
      <c r="Q30" s="92">
        <f t="shared" si="5"/>
        <v>5752</v>
      </c>
      <c r="R30" s="91">
        <f t="shared" si="6"/>
        <v>0.10524774939617947</v>
      </c>
      <c r="S30" s="85">
        <v>54651</v>
      </c>
      <c r="T30" s="84">
        <f t="shared" si="7"/>
        <v>1</v>
      </c>
      <c r="U30" s="86">
        <f t="shared" si="8"/>
        <v>1.8297592036887947E-5</v>
      </c>
    </row>
    <row r="31" spans="1:21" ht="20" customHeight="1" x14ac:dyDescent="0.3">
      <c r="A31" s="58">
        <v>24</v>
      </c>
      <c r="B31" s="59">
        <v>50202206</v>
      </c>
      <c r="C31" s="60" t="s">
        <v>504</v>
      </c>
      <c r="D31" s="65"/>
      <c r="E31" s="6" t="s">
        <v>494</v>
      </c>
      <c r="F31" s="62">
        <v>56190</v>
      </c>
      <c r="G31" s="63">
        <v>2810</v>
      </c>
      <c r="H31" s="64">
        <v>59000</v>
      </c>
      <c r="I31" s="78">
        <v>5.0999999999999997E-2</v>
      </c>
      <c r="J31" s="79">
        <f t="shared" si="0"/>
        <v>59055.69</v>
      </c>
      <c r="K31" s="79">
        <f t="shared" si="1"/>
        <v>2953.31</v>
      </c>
      <c r="L31" s="79">
        <f t="shared" si="2"/>
        <v>62009</v>
      </c>
      <c r="M31" s="85">
        <v>43405.932150000008</v>
      </c>
      <c r="N31" s="92">
        <f t="shared" si="3"/>
        <v>18603.067849999992</v>
      </c>
      <c r="O31" s="93">
        <f t="shared" si="4"/>
        <v>0.30000593220338972</v>
      </c>
      <c r="P31" s="96">
        <v>55750</v>
      </c>
      <c r="Q31" s="92">
        <f t="shared" si="5"/>
        <v>6259</v>
      </c>
      <c r="R31" s="91">
        <f t="shared" si="6"/>
        <v>0.1009369607637601</v>
      </c>
      <c r="S31" s="85">
        <v>62009</v>
      </c>
      <c r="T31" s="84">
        <f t="shared" si="7"/>
        <v>0</v>
      </c>
      <c r="U31" s="86">
        <f t="shared" si="8"/>
        <v>0</v>
      </c>
    </row>
    <row r="32" spans="1:21" ht="20" customHeight="1" x14ac:dyDescent="0.3">
      <c r="A32" s="58">
        <v>25</v>
      </c>
      <c r="B32" s="59">
        <v>50202200</v>
      </c>
      <c r="C32" s="60" t="s">
        <v>505</v>
      </c>
      <c r="D32" s="65"/>
      <c r="E32" s="6" t="s">
        <v>494</v>
      </c>
      <c r="F32" s="62">
        <v>169524</v>
      </c>
      <c r="G32" s="63">
        <v>8476</v>
      </c>
      <c r="H32" s="64">
        <v>178000</v>
      </c>
      <c r="I32" s="78">
        <v>5.0999999999999997E-2</v>
      </c>
      <c r="J32" s="79">
        <f t="shared" si="0"/>
        <v>178169.72399999999</v>
      </c>
      <c r="K32" s="79">
        <f t="shared" si="1"/>
        <v>8908.2759999999998</v>
      </c>
      <c r="L32" s="79">
        <f t="shared" si="2"/>
        <v>187078</v>
      </c>
      <c r="M32" s="85">
        <v>130954.74713999999</v>
      </c>
      <c r="N32" s="92">
        <f t="shared" si="3"/>
        <v>56123.252860000008</v>
      </c>
      <c r="O32" s="93">
        <f t="shared" si="4"/>
        <v>0.29999921348314612</v>
      </c>
      <c r="P32" s="96">
        <v>169600</v>
      </c>
      <c r="Q32" s="92">
        <f t="shared" si="5"/>
        <v>17478</v>
      </c>
      <c r="R32" s="91">
        <f t="shared" si="6"/>
        <v>9.342627139481928E-2</v>
      </c>
      <c r="S32" s="85">
        <v>187077</v>
      </c>
      <c r="T32" s="84">
        <f t="shared" si="7"/>
        <v>1</v>
      </c>
      <c r="U32" s="86">
        <f t="shared" si="8"/>
        <v>5.3453639658324336E-6</v>
      </c>
    </row>
    <row r="33" spans="1:21" ht="20" customHeight="1" x14ac:dyDescent="0.3">
      <c r="A33" s="58">
        <v>26</v>
      </c>
      <c r="B33" s="59">
        <v>50202200</v>
      </c>
      <c r="C33" s="60" t="s">
        <v>506</v>
      </c>
      <c r="D33" s="65"/>
      <c r="E33" s="6" t="s">
        <v>507</v>
      </c>
      <c r="F33" s="62">
        <v>76381</v>
      </c>
      <c r="G33" s="63">
        <v>3819</v>
      </c>
      <c r="H33" s="64">
        <v>80200</v>
      </c>
      <c r="I33" s="78">
        <v>5.0999999999999997E-2</v>
      </c>
      <c r="J33" s="79">
        <f t="shared" si="0"/>
        <v>80276.430999999997</v>
      </c>
      <c r="K33" s="79">
        <f t="shared" si="1"/>
        <v>4013.7689999999998</v>
      </c>
      <c r="L33" s="79">
        <f t="shared" si="2"/>
        <v>84290.2</v>
      </c>
      <c r="M33" s="85">
        <v>59003.176784999996</v>
      </c>
      <c r="N33" s="92">
        <f t="shared" si="3"/>
        <v>25287.023215000001</v>
      </c>
      <c r="O33" s="93">
        <f t="shared" si="4"/>
        <v>0.29999956359102248</v>
      </c>
      <c r="P33" s="96">
        <v>78400</v>
      </c>
      <c r="Q33" s="92">
        <f t="shared" si="5"/>
        <v>5890.1999999999971</v>
      </c>
      <c r="R33" s="91">
        <f t="shared" si="6"/>
        <v>6.9880009775750887E-2</v>
      </c>
      <c r="S33" s="85">
        <v>84290</v>
      </c>
      <c r="T33" s="84">
        <f t="shared" si="7"/>
        <v>0.19999999999708962</v>
      </c>
      <c r="U33" s="86">
        <f t="shared" si="8"/>
        <v>2.372755077068148E-6</v>
      </c>
    </row>
    <row r="34" spans="1:21" ht="20" customHeight="1" x14ac:dyDescent="0.3">
      <c r="A34" s="58">
        <v>27</v>
      </c>
      <c r="B34" s="66">
        <v>50202203</v>
      </c>
      <c r="C34" s="60" t="s">
        <v>508</v>
      </c>
      <c r="D34" s="65"/>
      <c r="E34" s="6" t="s">
        <v>509</v>
      </c>
      <c r="F34" s="62">
        <v>26810</v>
      </c>
      <c r="G34" s="63">
        <v>1340</v>
      </c>
      <c r="H34" s="64">
        <v>28150</v>
      </c>
      <c r="I34" s="78">
        <v>5.0999999999999997E-2</v>
      </c>
      <c r="J34" s="79">
        <f t="shared" si="0"/>
        <v>28177.31</v>
      </c>
      <c r="K34" s="79">
        <f t="shared" si="1"/>
        <v>1408.34</v>
      </c>
      <c r="L34" s="79">
        <f t="shared" si="2"/>
        <v>29585.65</v>
      </c>
      <c r="M34" s="85">
        <v>20710.32285</v>
      </c>
      <c r="N34" s="92">
        <f t="shared" si="3"/>
        <v>8875.327150000001</v>
      </c>
      <c r="O34" s="93">
        <f t="shared" si="4"/>
        <v>0.29998756660746007</v>
      </c>
      <c r="P34" s="96">
        <v>29586</v>
      </c>
      <c r="Q34" s="97">
        <v>0</v>
      </c>
      <c r="R34" s="91">
        <f t="shared" si="6"/>
        <v>0</v>
      </c>
      <c r="S34" s="85">
        <v>29585</v>
      </c>
      <c r="T34" s="84">
        <f t="shared" si="7"/>
        <v>0.65000000000145519</v>
      </c>
      <c r="U34" s="86">
        <f t="shared" si="8"/>
        <v>2.197011050970505E-5</v>
      </c>
    </row>
    <row r="35" spans="1:21" ht="20" customHeight="1" x14ac:dyDescent="0.3">
      <c r="A35" s="58">
        <v>28</v>
      </c>
      <c r="B35" s="66">
        <v>50202203</v>
      </c>
      <c r="C35" s="60" t="s">
        <v>510</v>
      </c>
      <c r="D35" s="65"/>
      <c r="E35" s="6" t="s">
        <v>494</v>
      </c>
      <c r="F35" s="62">
        <v>59048</v>
      </c>
      <c r="G35" s="63">
        <v>2952</v>
      </c>
      <c r="H35" s="64">
        <v>62000</v>
      </c>
      <c r="I35" s="78">
        <v>5.0999999999999997E-2</v>
      </c>
      <c r="J35" s="79">
        <f t="shared" si="0"/>
        <v>62059.447999999997</v>
      </c>
      <c r="K35" s="79">
        <f t="shared" si="1"/>
        <v>3102.5520000000001</v>
      </c>
      <c r="L35" s="79">
        <f t="shared" si="2"/>
        <v>65162</v>
      </c>
      <c r="M35" s="85">
        <v>45613.694279999996</v>
      </c>
      <c r="N35" s="92">
        <f t="shared" si="3"/>
        <v>19548.305720000004</v>
      </c>
      <c r="O35" s="93">
        <f t="shared" si="4"/>
        <v>0.29999548387096781</v>
      </c>
      <c r="P35" s="96">
        <v>59000</v>
      </c>
      <c r="Q35" s="92">
        <f t="shared" si="5"/>
        <v>6162</v>
      </c>
      <c r="R35" s="91">
        <f t="shared" si="6"/>
        <v>9.4564316626254571E-2</v>
      </c>
      <c r="S35" s="85">
        <v>55000</v>
      </c>
      <c r="T35" s="84">
        <f t="shared" si="7"/>
        <v>10162</v>
      </c>
      <c r="U35" s="86">
        <f t="shared" si="8"/>
        <v>0.15594978668549153</v>
      </c>
    </row>
    <row r="36" spans="1:21" ht="20" customHeight="1" x14ac:dyDescent="0.3">
      <c r="A36" s="58">
        <v>29</v>
      </c>
      <c r="B36" s="66">
        <v>50171708</v>
      </c>
      <c r="C36" s="60" t="s">
        <v>511</v>
      </c>
      <c r="D36" s="65"/>
      <c r="E36" s="6" t="s">
        <v>80</v>
      </c>
      <c r="F36" s="62">
        <v>48729</v>
      </c>
      <c r="G36" s="63">
        <v>2436</v>
      </c>
      <c r="H36" s="64">
        <v>51165</v>
      </c>
      <c r="I36" s="78">
        <v>5.0999999999999997E-2</v>
      </c>
      <c r="J36" s="79">
        <f t="shared" si="0"/>
        <v>51214.178999999996</v>
      </c>
      <c r="K36" s="79">
        <f t="shared" si="1"/>
        <v>2560.2359999999999</v>
      </c>
      <c r="L36" s="79">
        <f t="shared" si="2"/>
        <v>53774.414999999994</v>
      </c>
      <c r="M36" s="85">
        <v>37642.421565000004</v>
      </c>
      <c r="N36" s="92">
        <f t="shared" si="3"/>
        <v>16131.993434999989</v>
      </c>
      <c r="O36" s="93">
        <f t="shared" si="4"/>
        <v>0.29999384344766916</v>
      </c>
      <c r="P36" s="96">
        <v>47900</v>
      </c>
      <c r="Q36" s="92">
        <f t="shared" si="5"/>
        <v>5874.4149999999936</v>
      </c>
      <c r="R36" s="91">
        <f t="shared" si="6"/>
        <v>0.10924182066880679</v>
      </c>
      <c r="S36" s="85">
        <v>53774</v>
      </c>
      <c r="T36" s="84">
        <f t="shared" si="7"/>
        <v>0.41499999999359716</v>
      </c>
      <c r="U36" s="86">
        <f t="shared" si="8"/>
        <v>7.717424726863086E-6</v>
      </c>
    </row>
    <row r="37" spans="1:21" ht="20" customHeight="1" x14ac:dyDescent="0.3">
      <c r="A37" s="58">
        <v>30</v>
      </c>
      <c r="B37" s="66">
        <v>50202203</v>
      </c>
      <c r="C37" s="60" t="s">
        <v>512</v>
      </c>
      <c r="D37" s="65"/>
      <c r="E37" s="6" t="s">
        <v>494</v>
      </c>
      <c r="F37" s="62">
        <v>57143</v>
      </c>
      <c r="G37" s="63">
        <v>2857</v>
      </c>
      <c r="H37" s="64">
        <v>60000</v>
      </c>
      <c r="I37" s="78">
        <v>5.0999999999999997E-2</v>
      </c>
      <c r="J37" s="79">
        <f t="shared" si="0"/>
        <v>60057.292999999998</v>
      </c>
      <c r="K37" s="79">
        <f t="shared" si="1"/>
        <v>3002.7069999999999</v>
      </c>
      <c r="L37" s="79">
        <f t="shared" si="2"/>
        <v>63060</v>
      </c>
      <c r="M37" s="85">
        <v>44142.110354999997</v>
      </c>
      <c r="N37" s="92">
        <f t="shared" si="3"/>
        <v>18917.889645000003</v>
      </c>
      <c r="O37" s="93">
        <f t="shared" si="4"/>
        <v>0.29999825000000002</v>
      </c>
      <c r="P37" s="96">
        <v>56890</v>
      </c>
      <c r="Q37" s="92">
        <f t="shared" si="5"/>
        <v>6170</v>
      </c>
      <c r="R37" s="91">
        <f t="shared" si="6"/>
        <v>9.7843323818585473E-2</v>
      </c>
      <c r="S37" s="85">
        <v>63060</v>
      </c>
      <c r="T37" s="84">
        <f t="shared" si="7"/>
        <v>0</v>
      </c>
      <c r="U37" s="86">
        <f t="shared" si="8"/>
        <v>0</v>
      </c>
    </row>
    <row r="38" spans="1:21" ht="20" customHeight="1" x14ac:dyDescent="0.3">
      <c r="A38" s="58">
        <v>31</v>
      </c>
      <c r="B38" s="66">
        <v>50202203</v>
      </c>
      <c r="C38" s="60" t="s">
        <v>513</v>
      </c>
      <c r="D38" s="67"/>
      <c r="E38" s="6" t="s">
        <v>494</v>
      </c>
      <c r="F38" s="62">
        <v>53333</v>
      </c>
      <c r="G38" s="63">
        <v>2667</v>
      </c>
      <c r="H38" s="64">
        <v>56000</v>
      </c>
      <c r="I38" s="78">
        <v>5.0999999999999997E-2</v>
      </c>
      <c r="J38" s="79">
        <f t="shared" si="0"/>
        <v>56052.983</v>
      </c>
      <c r="K38" s="79">
        <f t="shared" si="1"/>
        <v>2803.0169999999998</v>
      </c>
      <c r="L38" s="79">
        <f t="shared" si="2"/>
        <v>58856</v>
      </c>
      <c r="M38" s="85">
        <v>41198.942504999999</v>
      </c>
      <c r="N38" s="92">
        <f t="shared" si="3"/>
        <v>17657.057495000001</v>
      </c>
      <c r="O38" s="93">
        <f t="shared" si="4"/>
        <v>0.30000437499999999</v>
      </c>
      <c r="P38" s="96">
        <v>52960</v>
      </c>
      <c r="Q38" s="92">
        <f t="shared" si="5"/>
        <v>5896</v>
      </c>
      <c r="R38" s="91">
        <f t="shared" si="6"/>
        <v>0.10017670246024195</v>
      </c>
      <c r="S38" s="85">
        <v>58856</v>
      </c>
      <c r="T38" s="84">
        <f t="shared" si="7"/>
        <v>0</v>
      </c>
      <c r="U38" s="86">
        <f t="shared" si="8"/>
        <v>0</v>
      </c>
    </row>
    <row r="39" spans="1:21" ht="20" customHeight="1" x14ac:dyDescent="0.3">
      <c r="A39" s="58">
        <v>32</v>
      </c>
      <c r="B39" s="66">
        <v>50202203</v>
      </c>
      <c r="C39" s="60" t="s">
        <v>514</v>
      </c>
      <c r="D39" s="67"/>
      <c r="E39" s="6" t="s">
        <v>494</v>
      </c>
      <c r="F39" s="62">
        <v>44762</v>
      </c>
      <c r="G39" s="63">
        <v>2238</v>
      </c>
      <c r="H39" s="64">
        <v>47000</v>
      </c>
      <c r="I39" s="78">
        <v>5.0999999999999997E-2</v>
      </c>
      <c r="J39" s="79">
        <f t="shared" si="0"/>
        <v>47044.862000000001</v>
      </c>
      <c r="K39" s="79">
        <f t="shared" si="1"/>
        <v>2352.1379999999999</v>
      </c>
      <c r="L39" s="79">
        <f t="shared" si="2"/>
        <v>49397</v>
      </c>
      <c r="M39" s="85">
        <v>34577.973570000002</v>
      </c>
      <c r="N39" s="92">
        <f t="shared" si="3"/>
        <v>14819.026429999998</v>
      </c>
      <c r="O39" s="93">
        <f t="shared" si="4"/>
        <v>0.29999851063829786</v>
      </c>
      <c r="P39" s="96">
        <v>42500</v>
      </c>
      <c r="Q39" s="92">
        <f t="shared" si="5"/>
        <v>6897</v>
      </c>
      <c r="R39" s="91">
        <f t="shared" si="6"/>
        <v>0.13962386379739661</v>
      </c>
      <c r="S39" s="85">
        <v>49397</v>
      </c>
      <c r="T39" s="84">
        <f t="shared" si="7"/>
        <v>0</v>
      </c>
      <c r="U39" s="86">
        <f t="shared" si="8"/>
        <v>0</v>
      </c>
    </row>
    <row r="40" spans="1:21" ht="20" customHeight="1" x14ac:dyDescent="0.3">
      <c r="A40" s="58">
        <v>33</v>
      </c>
      <c r="B40" s="66">
        <v>50202203</v>
      </c>
      <c r="C40" s="60" t="s">
        <v>515</v>
      </c>
      <c r="D40" s="67"/>
      <c r="E40" s="6" t="s">
        <v>70</v>
      </c>
      <c r="F40" s="62">
        <v>30476</v>
      </c>
      <c r="G40" s="63">
        <v>1524</v>
      </c>
      <c r="H40" s="64">
        <v>32000</v>
      </c>
      <c r="I40" s="78">
        <v>5.0999999999999997E-2</v>
      </c>
      <c r="J40" s="79">
        <f t="shared" si="0"/>
        <v>32030.275999999998</v>
      </c>
      <c r="K40" s="79">
        <f t="shared" si="1"/>
        <v>1601.7239999999999</v>
      </c>
      <c r="L40" s="79">
        <f t="shared" si="2"/>
        <v>33632</v>
      </c>
      <c r="M40" s="85">
        <v>23542.252860000001</v>
      </c>
      <c r="N40" s="92">
        <f t="shared" si="3"/>
        <v>10089.747139999999</v>
      </c>
      <c r="O40" s="93">
        <f t="shared" si="4"/>
        <v>0.30000437499999999</v>
      </c>
      <c r="P40" s="96">
        <v>30400</v>
      </c>
      <c r="Q40" s="92">
        <f t="shared" si="5"/>
        <v>3232</v>
      </c>
      <c r="R40" s="91">
        <f t="shared" si="6"/>
        <v>9.6098953377735497E-2</v>
      </c>
      <c r="S40" s="85">
        <v>33632</v>
      </c>
      <c r="T40" s="84">
        <f t="shared" si="7"/>
        <v>0</v>
      </c>
      <c r="U40" s="86">
        <f t="shared" si="8"/>
        <v>0</v>
      </c>
    </row>
    <row r="41" spans="1:21" ht="20" customHeight="1" x14ac:dyDescent="0.3">
      <c r="A41" s="58">
        <v>34</v>
      </c>
      <c r="B41" s="66">
        <v>50202203</v>
      </c>
      <c r="C41" s="60" t="s">
        <v>516</v>
      </c>
      <c r="D41" s="67"/>
      <c r="E41" s="6" t="s">
        <v>80</v>
      </c>
      <c r="F41" s="62">
        <v>72381</v>
      </c>
      <c r="G41" s="63">
        <v>3619</v>
      </c>
      <c r="H41" s="64">
        <v>76000</v>
      </c>
      <c r="I41" s="78">
        <v>5.0999999999999997E-2</v>
      </c>
      <c r="J41" s="79">
        <f t="shared" si="0"/>
        <v>76072.430999999997</v>
      </c>
      <c r="K41" s="79">
        <f t="shared" si="1"/>
        <v>3803.569</v>
      </c>
      <c r="L41" s="79">
        <f t="shared" si="2"/>
        <v>79876</v>
      </c>
      <c r="M41" s="85">
        <v>55913.236785000001</v>
      </c>
      <c r="N41" s="92">
        <f t="shared" si="3"/>
        <v>23962.763214999999</v>
      </c>
      <c r="O41" s="93">
        <f t="shared" si="4"/>
        <v>0.29999953947368418</v>
      </c>
      <c r="P41" s="96">
        <v>71980</v>
      </c>
      <c r="Q41" s="92">
        <f t="shared" si="5"/>
        <v>7896</v>
      </c>
      <c r="R41" s="91">
        <f t="shared" si="6"/>
        <v>9.8853222494867041E-2</v>
      </c>
      <c r="S41" s="85">
        <v>79876</v>
      </c>
      <c r="T41" s="84">
        <f t="shared" si="7"/>
        <v>0</v>
      </c>
      <c r="U41" s="86">
        <f t="shared" si="8"/>
        <v>0</v>
      </c>
    </row>
    <row r="42" spans="1:21" ht="20" customHeight="1" x14ac:dyDescent="0.3">
      <c r="A42" s="58">
        <v>35</v>
      </c>
      <c r="B42" s="66">
        <v>50202200</v>
      </c>
      <c r="C42" s="60" t="s">
        <v>517</v>
      </c>
      <c r="D42" s="67"/>
      <c r="E42" s="6" t="s">
        <v>494</v>
      </c>
      <c r="F42" s="62">
        <v>87619</v>
      </c>
      <c r="G42" s="63">
        <v>4381</v>
      </c>
      <c r="H42" s="64">
        <v>92000</v>
      </c>
      <c r="I42" s="78">
        <v>5.0999999999999997E-2</v>
      </c>
      <c r="J42" s="79">
        <f t="shared" si="0"/>
        <v>92087.569000000003</v>
      </c>
      <c r="K42" s="79">
        <f t="shared" si="1"/>
        <v>4604.4309999999996</v>
      </c>
      <c r="L42" s="79">
        <f t="shared" si="2"/>
        <v>96692</v>
      </c>
      <c r="M42" s="85">
        <v>67684.363215000005</v>
      </c>
      <c r="N42" s="92">
        <f t="shared" si="3"/>
        <v>29007.636784999995</v>
      </c>
      <c r="O42" s="93">
        <f t="shared" si="4"/>
        <v>0.30000038043478255</v>
      </c>
      <c r="P42" s="96">
        <v>77350</v>
      </c>
      <c r="Q42" s="92">
        <f t="shared" si="5"/>
        <v>19342</v>
      </c>
      <c r="R42" s="91">
        <f t="shared" si="6"/>
        <v>0.20003723162205767</v>
      </c>
      <c r="S42" s="85">
        <v>96692</v>
      </c>
      <c r="T42" s="84">
        <f t="shared" si="7"/>
        <v>0</v>
      </c>
      <c r="U42" s="86">
        <f t="shared" si="8"/>
        <v>0</v>
      </c>
    </row>
    <row r="43" spans="1:21" ht="20" customHeight="1" x14ac:dyDescent="0.3">
      <c r="A43" s="58">
        <v>36</v>
      </c>
      <c r="B43" s="66">
        <v>50202200</v>
      </c>
      <c r="C43" s="60" t="s">
        <v>518</v>
      </c>
      <c r="D43" s="67"/>
      <c r="E43" s="6" t="s">
        <v>494</v>
      </c>
      <c r="F43" s="62">
        <v>152381</v>
      </c>
      <c r="G43" s="63">
        <v>7619</v>
      </c>
      <c r="H43" s="64">
        <v>160000</v>
      </c>
      <c r="I43" s="78">
        <v>5.0999999999999997E-2</v>
      </c>
      <c r="J43" s="79">
        <f t="shared" si="0"/>
        <v>160152.43100000001</v>
      </c>
      <c r="K43" s="79">
        <f t="shared" si="1"/>
        <v>8007.5689999999995</v>
      </c>
      <c r="L43" s="79">
        <f t="shared" si="2"/>
        <v>168160</v>
      </c>
      <c r="M43" s="85">
        <v>117712.036785</v>
      </c>
      <c r="N43" s="92">
        <f t="shared" si="3"/>
        <v>50447.963214999996</v>
      </c>
      <c r="O43" s="93">
        <f t="shared" si="4"/>
        <v>0.29999978124999999</v>
      </c>
      <c r="P43" s="96">
        <v>142936</v>
      </c>
      <c r="Q43" s="92">
        <f t="shared" si="5"/>
        <v>25224</v>
      </c>
      <c r="R43" s="91">
        <f t="shared" si="6"/>
        <v>0.15</v>
      </c>
      <c r="S43" s="85">
        <v>168160</v>
      </c>
      <c r="T43" s="84">
        <f t="shared" si="7"/>
        <v>0</v>
      </c>
      <c r="U43" s="86">
        <f t="shared" si="8"/>
        <v>0</v>
      </c>
    </row>
    <row r="44" spans="1:21" ht="20" customHeight="1" x14ac:dyDescent="0.3">
      <c r="A44" s="68"/>
      <c r="B44" s="68"/>
      <c r="C44" s="68"/>
      <c r="D44" s="68"/>
      <c r="E44" s="69" t="s">
        <v>410</v>
      </c>
      <c r="F44" s="70">
        <f>SUM(F8:F43)</f>
        <v>1689557</v>
      </c>
      <c r="G44" s="70">
        <f t="shared" ref="G44:H44" si="9">SUM(G8:G43)</f>
        <v>104858</v>
      </c>
      <c r="H44" s="70">
        <f t="shared" si="9"/>
        <v>1794415</v>
      </c>
      <c r="I44" s="68"/>
      <c r="J44" s="68"/>
      <c r="K44" s="68"/>
      <c r="L44" s="71">
        <f>SUM(L8:L43)</f>
        <v>1885930.1649999998</v>
      </c>
      <c r="M44" s="100">
        <f>SUM(M8:M43)</f>
        <v>1324879.931299</v>
      </c>
      <c r="N44" s="101"/>
      <c r="O44" s="101"/>
      <c r="P44" s="100">
        <f>SUM(P8:P43)</f>
        <v>1665804</v>
      </c>
      <c r="Q44" s="101"/>
      <c r="R44" s="101"/>
      <c r="S44" s="100">
        <f>SUM(S8:S43)</f>
        <v>1860149</v>
      </c>
    </row>
    <row r="45" spans="1:21" ht="20" customHeight="1" x14ac:dyDescent="0.3">
      <c r="A45" s="68"/>
      <c r="B45" s="68"/>
      <c r="C45" s="68"/>
      <c r="D45" s="68"/>
      <c r="E45" s="72"/>
      <c r="F45" s="73"/>
      <c r="G45" s="74"/>
      <c r="H45" s="73"/>
      <c r="I45" s="68"/>
      <c r="J45" s="68"/>
      <c r="K45" s="68"/>
      <c r="L45" s="68"/>
    </row>
    <row r="46" spans="1:21" ht="20" customHeight="1" x14ac:dyDescent="0.3">
      <c r="A46" s="68"/>
      <c r="B46" s="68"/>
      <c r="C46" s="68"/>
      <c r="D46" s="68"/>
      <c r="E46" s="72"/>
      <c r="F46" s="73"/>
      <c r="G46" s="74"/>
      <c r="H46" s="73"/>
      <c r="I46" s="68"/>
      <c r="J46" s="68"/>
      <c r="K46" s="68"/>
      <c r="L46" s="68"/>
    </row>
    <row r="47" spans="1:21" ht="20" customHeight="1" x14ac:dyDescent="0.3">
      <c r="A47" s="68"/>
      <c r="B47" s="68"/>
      <c r="C47" s="68"/>
      <c r="D47" s="68"/>
      <c r="E47" s="72"/>
      <c r="F47" s="73"/>
      <c r="G47" s="74"/>
      <c r="H47" s="73"/>
      <c r="I47" s="68"/>
      <c r="J47" s="68"/>
      <c r="K47" s="68"/>
      <c r="L47" s="68"/>
    </row>
    <row r="48" spans="1:21" ht="20" customHeight="1" x14ac:dyDescent="0.3">
      <c r="A48" s="68"/>
      <c r="B48" s="68"/>
      <c r="C48" s="68"/>
      <c r="D48" s="68"/>
      <c r="E48" s="72"/>
      <c r="F48" s="73"/>
      <c r="G48" s="74"/>
      <c r="H48" s="73"/>
      <c r="I48" s="68"/>
      <c r="J48" s="68"/>
      <c r="K48" s="68"/>
      <c r="L48" s="68"/>
    </row>
    <row r="49" spans="1:12" ht="20" customHeight="1" x14ac:dyDescent="0.3">
      <c r="A49" s="68"/>
      <c r="B49" s="68"/>
      <c r="C49" s="68"/>
      <c r="D49" s="68"/>
      <c r="E49" s="72"/>
      <c r="F49" s="73"/>
      <c r="G49" s="74"/>
      <c r="H49" s="73"/>
      <c r="I49" s="68"/>
      <c r="J49" s="68"/>
      <c r="K49" s="68"/>
      <c r="L49" s="68"/>
    </row>
    <row r="50" spans="1:12" ht="20" customHeight="1" x14ac:dyDescent="0.3">
      <c r="A50" s="68"/>
      <c r="B50" s="68"/>
      <c r="C50" s="68"/>
      <c r="D50" s="68"/>
      <c r="E50" s="72"/>
      <c r="F50" s="73"/>
      <c r="G50" s="74"/>
      <c r="H50" s="73"/>
      <c r="I50" s="68"/>
      <c r="J50" s="68"/>
      <c r="K50" s="68"/>
      <c r="L50" s="68"/>
    </row>
    <row r="51" spans="1:12" ht="20" customHeight="1" x14ac:dyDescent="0.3">
      <c r="A51" s="68"/>
      <c r="B51" s="68"/>
      <c r="C51" s="68"/>
      <c r="D51" s="68"/>
      <c r="E51" s="72"/>
      <c r="F51" s="73"/>
      <c r="G51" s="74"/>
      <c r="H51" s="73"/>
      <c r="I51" s="68"/>
      <c r="J51" s="68"/>
      <c r="K51" s="68"/>
      <c r="L51" s="68"/>
    </row>
    <row r="52" spans="1:12" ht="20" customHeight="1" x14ac:dyDescent="0.3">
      <c r="A52" s="68"/>
      <c r="B52" s="68"/>
      <c r="C52" s="68"/>
      <c r="D52" s="68"/>
      <c r="E52" s="72"/>
      <c r="F52" s="73"/>
      <c r="G52" s="74"/>
      <c r="H52" s="73"/>
      <c r="I52" s="68"/>
      <c r="J52" s="68"/>
      <c r="K52" s="68"/>
      <c r="L52" s="68"/>
    </row>
    <row r="53" spans="1:12" ht="20" customHeight="1" x14ac:dyDescent="0.3">
      <c r="A53" s="68"/>
      <c r="B53" s="68"/>
      <c r="C53" s="68"/>
      <c r="D53" s="68"/>
      <c r="E53" s="72"/>
      <c r="F53" s="73"/>
      <c r="G53" s="74"/>
      <c r="H53" s="73"/>
      <c r="I53" s="68"/>
      <c r="J53" s="68"/>
      <c r="K53" s="68"/>
      <c r="L53" s="68"/>
    </row>
    <row r="54" spans="1:12" ht="20" customHeight="1" x14ac:dyDescent="0.3">
      <c r="A54" s="68"/>
      <c r="B54" s="68"/>
      <c r="C54" s="68"/>
      <c r="D54" s="68"/>
      <c r="E54" s="72"/>
      <c r="F54" s="73"/>
      <c r="G54" s="74"/>
      <c r="H54" s="73"/>
      <c r="I54" s="68"/>
      <c r="J54" s="68"/>
      <c r="K54" s="68"/>
      <c r="L54" s="68"/>
    </row>
    <row r="55" spans="1:12" ht="20" customHeight="1" x14ac:dyDescent="0.3">
      <c r="A55" s="68"/>
      <c r="B55" s="68"/>
      <c r="C55" s="68"/>
      <c r="D55" s="68"/>
      <c r="E55" s="72"/>
      <c r="F55" s="73"/>
      <c r="G55" s="74"/>
      <c r="H55" s="73"/>
      <c r="I55" s="68"/>
      <c r="J55" s="68"/>
      <c r="K55" s="68"/>
      <c r="L55" s="68"/>
    </row>
    <row r="56" spans="1:12" ht="20" customHeight="1" x14ac:dyDescent="0.3">
      <c r="A56" s="68"/>
      <c r="B56" s="68"/>
      <c r="C56" s="68"/>
      <c r="D56" s="68"/>
      <c r="E56" s="72"/>
      <c r="F56" s="73"/>
      <c r="G56" s="74"/>
      <c r="H56" s="73"/>
      <c r="I56" s="68"/>
      <c r="J56" s="68"/>
      <c r="K56" s="68"/>
      <c r="L56" s="68"/>
    </row>
    <row r="57" spans="1:12" ht="20" customHeight="1" x14ac:dyDescent="0.3">
      <c r="A57" s="68"/>
      <c r="B57" s="68"/>
      <c r="C57" s="68"/>
      <c r="D57" s="68"/>
      <c r="E57" s="72"/>
      <c r="F57" s="73"/>
      <c r="G57" s="74"/>
      <c r="H57" s="73"/>
      <c r="I57" s="68"/>
      <c r="J57" s="68"/>
      <c r="K57" s="68"/>
      <c r="L57" s="68"/>
    </row>
    <row r="58" spans="1:12" ht="20" customHeight="1" x14ac:dyDescent="0.3">
      <c r="A58" s="68"/>
      <c r="B58" s="68"/>
      <c r="C58" s="68"/>
      <c r="D58" s="68"/>
      <c r="E58" s="72"/>
      <c r="F58" s="73"/>
      <c r="G58" s="74"/>
      <c r="H58" s="73"/>
      <c r="I58" s="68"/>
      <c r="J58" s="68"/>
      <c r="K58" s="68"/>
      <c r="L58" s="68"/>
    </row>
    <row r="59" spans="1:12" ht="20" customHeight="1" x14ac:dyDescent="0.3">
      <c r="A59" s="68"/>
      <c r="B59" s="68"/>
      <c r="C59" s="68"/>
      <c r="D59" s="68"/>
      <c r="E59" s="72"/>
      <c r="F59" s="73"/>
      <c r="G59" s="74"/>
      <c r="H59" s="73"/>
      <c r="I59" s="68"/>
      <c r="J59" s="68"/>
      <c r="K59" s="68"/>
      <c r="L59" s="68"/>
    </row>
    <row r="60" spans="1:12" ht="20" customHeight="1" x14ac:dyDescent="0.3">
      <c r="A60" s="68"/>
      <c r="B60" s="68"/>
      <c r="C60" s="68"/>
      <c r="D60" s="68"/>
      <c r="E60" s="72"/>
      <c r="F60" s="73"/>
      <c r="G60" s="74"/>
      <c r="H60" s="73"/>
      <c r="I60" s="68"/>
      <c r="J60" s="68"/>
      <c r="K60" s="68"/>
      <c r="L60" s="68"/>
    </row>
    <row r="61" spans="1:12" ht="20" customHeight="1" x14ac:dyDescent="0.3">
      <c r="A61" s="68"/>
      <c r="B61" s="68"/>
      <c r="C61" s="68"/>
      <c r="D61" s="68"/>
      <c r="E61" s="72"/>
      <c r="F61" s="73"/>
      <c r="G61" s="74"/>
      <c r="H61" s="73"/>
      <c r="I61" s="68"/>
      <c r="J61" s="68"/>
      <c r="K61" s="68"/>
      <c r="L61" s="68"/>
    </row>
    <row r="62" spans="1:12" ht="20" customHeight="1" x14ac:dyDescent="0.3">
      <c r="A62" s="68"/>
      <c r="B62" s="68"/>
      <c r="C62" s="68"/>
      <c r="D62" s="68"/>
      <c r="E62" s="72"/>
      <c r="F62" s="73"/>
      <c r="G62" s="74"/>
      <c r="H62" s="73"/>
      <c r="I62" s="68"/>
      <c r="J62" s="68"/>
      <c r="K62" s="68"/>
      <c r="L62" s="68"/>
    </row>
    <row r="63" spans="1:12" ht="20" customHeight="1" x14ac:dyDescent="0.3">
      <c r="A63" s="68"/>
      <c r="B63" s="68"/>
      <c r="C63" s="68"/>
      <c r="D63" s="68"/>
      <c r="E63" s="72"/>
      <c r="F63" s="73"/>
      <c r="G63" s="74"/>
      <c r="H63" s="73"/>
      <c r="I63" s="68"/>
      <c r="J63" s="68"/>
      <c r="K63" s="68"/>
      <c r="L63" s="68"/>
    </row>
    <row r="64" spans="1:12" ht="20" customHeight="1" x14ac:dyDescent="0.3">
      <c r="A64" s="68"/>
      <c r="B64" s="68"/>
      <c r="C64" s="68"/>
      <c r="D64" s="68"/>
      <c r="E64" s="72"/>
      <c r="F64" s="73"/>
      <c r="G64" s="74"/>
      <c r="H64" s="73"/>
      <c r="I64" s="68"/>
      <c r="J64" s="68"/>
      <c r="K64" s="68"/>
      <c r="L64" s="68"/>
    </row>
    <row r="65" spans="1:12" ht="20" customHeight="1" x14ac:dyDescent="0.3">
      <c r="A65" s="68"/>
      <c r="B65" s="68"/>
      <c r="C65" s="68"/>
      <c r="D65" s="68"/>
      <c r="E65" s="72"/>
      <c r="F65" s="73"/>
      <c r="G65" s="74"/>
      <c r="H65" s="73"/>
      <c r="I65" s="68"/>
      <c r="J65" s="68"/>
      <c r="K65" s="68"/>
      <c r="L65" s="68"/>
    </row>
    <row r="66" spans="1:12" ht="20" customHeight="1" x14ac:dyDescent="0.3">
      <c r="A66" s="68"/>
      <c r="B66" s="68"/>
      <c r="C66" s="68"/>
      <c r="D66" s="68"/>
      <c r="E66" s="72"/>
      <c r="F66" s="73"/>
      <c r="G66" s="74"/>
      <c r="H66" s="73"/>
      <c r="I66" s="68"/>
      <c r="J66" s="68"/>
      <c r="K66" s="68"/>
      <c r="L66" s="68"/>
    </row>
    <row r="67" spans="1:12" ht="20" customHeight="1" x14ac:dyDescent="0.3">
      <c r="A67" s="68"/>
      <c r="B67" s="68"/>
      <c r="C67" s="68"/>
      <c r="D67" s="68"/>
      <c r="E67" s="72"/>
      <c r="F67" s="73"/>
      <c r="G67" s="74"/>
      <c r="H67" s="73"/>
      <c r="I67" s="68"/>
      <c r="J67" s="68"/>
      <c r="K67" s="68"/>
      <c r="L67" s="68"/>
    </row>
    <row r="68" spans="1:12" ht="20" customHeight="1" x14ac:dyDescent="0.3">
      <c r="A68" s="68"/>
      <c r="B68" s="68"/>
      <c r="C68" s="68"/>
      <c r="D68" s="68"/>
      <c r="E68" s="72"/>
      <c r="F68" s="73"/>
      <c r="G68" s="74"/>
      <c r="H68" s="73"/>
      <c r="I68" s="68"/>
      <c r="J68" s="68"/>
      <c r="K68" s="68"/>
      <c r="L68" s="68"/>
    </row>
    <row r="69" spans="1:12" ht="20" customHeight="1" x14ac:dyDescent="0.3">
      <c r="A69" s="68"/>
      <c r="B69" s="68"/>
      <c r="C69" s="68"/>
      <c r="D69" s="68"/>
      <c r="E69" s="72"/>
      <c r="F69" s="73"/>
      <c r="G69" s="74"/>
      <c r="H69" s="73"/>
      <c r="I69" s="68"/>
      <c r="J69" s="68"/>
      <c r="K69" s="68"/>
      <c r="L69" s="68"/>
    </row>
    <row r="70" spans="1:12" ht="20" customHeight="1" x14ac:dyDescent="0.3">
      <c r="A70" s="68"/>
      <c r="B70" s="68"/>
      <c r="C70" s="68"/>
      <c r="D70" s="68"/>
      <c r="E70" s="72"/>
      <c r="F70" s="73"/>
      <c r="G70" s="74"/>
      <c r="H70" s="73"/>
      <c r="I70" s="68"/>
      <c r="J70" s="68"/>
      <c r="K70" s="68"/>
      <c r="L70" s="68"/>
    </row>
    <row r="71" spans="1:12" ht="20" customHeight="1" x14ac:dyDescent="0.3">
      <c r="A71" s="68"/>
      <c r="B71" s="68"/>
      <c r="C71" s="68"/>
      <c r="D71" s="68"/>
      <c r="E71" s="72"/>
      <c r="F71" s="73"/>
      <c r="G71" s="74"/>
      <c r="H71" s="73"/>
      <c r="I71" s="68"/>
      <c r="J71" s="68"/>
      <c r="K71" s="68"/>
      <c r="L71" s="68"/>
    </row>
    <row r="72" spans="1:12" ht="20" customHeight="1" x14ac:dyDescent="0.3">
      <c r="A72" s="68"/>
      <c r="B72" s="68"/>
      <c r="C72" s="68"/>
      <c r="D72" s="68"/>
      <c r="E72" s="72"/>
      <c r="F72" s="73"/>
      <c r="G72" s="74"/>
      <c r="H72" s="73"/>
      <c r="I72" s="68"/>
      <c r="J72" s="68"/>
      <c r="K72" s="68"/>
      <c r="L72" s="68"/>
    </row>
    <row r="73" spans="1:12" ht="20" customHeight="1" x14ac:dyDescent="0.3">
      <c r="A73" s="68"/>
      <c r="B73" s="68"/>
      <c r="C73" s="68"/>
      <c r="D73" s="68"/>
      <c r="E73" s="72"/>
      <c r="F73" s="73"/>
      <c r="G73" s="74"/>
      <c r="H73" s="73"/>
      <c r="I73" s="68"/>
      <c r="J73" s="68"/>
      <c r="K73" s="68"/>
      <c r="L73" s="68"/>
    </row>
    <row r="74" spans="1:12" ht="20" customHeight="1" x14ac:dyDescent="0.3">
      <c r="A74" s="68"/>
      <c r="B74" s="68"/>
      <c r="C74" s="68"/>
      <c r="D74" s="68"/>
      <c r="E74" s="72"/>
      <c r="F74" s="73"/>
      <c r="G74" s="74"/>
      <c r="H74" s="73"/>
      <c r="I74" s="68"/>
      <c r="J74" s="68"/>
      <c r="K74" s="68"/>
      <c r="L74" s="68"/>
    </row>
    <row r="75" spans="1:12" ht="20" customHeight="1" x14ac:dyDescent="0.3">
      <c r="A75" s="68"/>
      <c r="B75" s="68"/>
      <c r="C75" s="68"/>
      <c r="D75" s="68"/>
      <c r="E75" s="72"/>
      <c r="F75" s="73"/>
      <c r="G75" s="74"/>
      <c r="H75" s="73"/>
      <c r="I75" s="68"/>
      <c r="J75" s="68"/>
      <c r="K75" s="68"/>
      <c r="L75" s="68"/>
    </row>
    <row r="76" spans="1:12" ht="20" customHeight="1" x14ac:dyDescent="0.3">
      <c r="A76" s="68"/>
      <c r="B76" s="68"/>
      <c r="C76" s="68"/>
      <c r="D76" s="68"/>
      <c r="E76" s="72"/>
      <c r="F76" s="73"/>
      <c r="G76" s="74"/>
      <c r="H76" s="73"/>
      <c r="I76" s="68"/>
      <c r="J76" s="68"/>
      <c r="K76" s="68"/>
      <c r="L76" s="68"/>
    </row>
    <row r="77" spans="1:12" ht="20" customHeight="1" x14ac:dyDescent="0.3">
      <c r="A77" s="68"/>
      <c r="B77" s="68"/>
      <c r="C77" s="68"/>
      <c r="D77" s="68"/>
      <c r="E77" s="72"/>
      <c r="F77" s="73"/>
      <c r="G77" s="74"/>
      <c r="H77" s="73"/>
      <c r="I77" s="68"/>
      <c r="J77" s="68"/>
      <c r="K77" s="68"/>
      <c r="L77" s="68"/>
    </row>
    <row r="78" spans="1:12" ht="20" customHeight="1" x14ac:dyDescent="0.3">
      <c r="A78" s="68"/>
      <c r="B78" s="68"/>
      <c r="C78" s="68"/>
      <c r="D78" s="68"/>
      <c r="E78" s="72"/>
      <c r="F78" s="73"/>
      <c r="G78" s="74"/>
      <c r="H78" s="73"/>
      <c r="I78" s="68"/>
      <c r="J78" s="68"/>
      <c r="K78" s="68"/>
      <c r="L78" s="68"/>
    </row>
    <row r="79" spans="1:12" ht="20" customHeight="1" x14ac:dyDescent="0.3">
      <c r="A79" s="68"/>
      <c r="B79" s="68"/>
      <c r="C79" s="68"/>
      <c r="D79" s="68"/>
      <c r="E79" s="72"/>
      <c r="F79" s="73"/>
      <c r="G79" s="74"/>
      <c r="H79" s="73"/>
      <c r="I79" s="68"/>
      <c r="J79" s="68"/>
      <c r="K79" s="68"/>
      <c r="L79" s="68"/>
    </row>
    <row r="80" spans="1:12" ht="20" customHeight="1" x14ac:dyDescent="0.3">
      <c r="A80" s="68"/>
      <c r="B80" s="68"/>
      <c r="C80" s="68"/>
      <c r="D80" s="68"/>
      <c r="E80" s="72"/>
      <c r="F80" s="73"/>
      <c r="G80" s="74"/>
      <c r="H80" s="73"/>
      <c r="I80" s="68"/>
      <c r="J80" s="68"/>
      <c r="K80" s="68"/>
      <c r="L80" s="68"/>
    </row>
    <row r="81" spans="1:12" ht="20" customHeight="1" x14ac:dyDescent="0.3">
      <c r="A81" s="68"/>
      <c r="B81" s="68"/>
      <c r="C81" s="68"/>
      <c r="D81" s="68"/>
      <c r="E81" s="72"/>
      <c r="F81" s="73"/>
      <c r="G81" s="74"/>
      <c r="H81" s="73"/>
      <c r="I81" s="68"/>
      <c r="J81" s="68"/>
      <c r="K81" s="68"/>
      <c r="L81" s="68"/>
    </row>
    <row r="82" spans="1:12" ht="20" customHeight="1" x14ac:dyDescent="0.3">
      <c r="A82" s="68"/>
      <c r="B82" s="68"/>
      <c r="C82" s="68"/>
      <c r="D82" s="68"/>
      <c r="E82" s="72"/>
      <c r="F82" s="73"/>
      <c r="G82" s="74"/>
      <c r="H82" s="73"/>
      <c r="I82" s="68"/>
      <c r="J82" s="68"/>
      <c r="K82" s="68"/>
      <c r="L82" s="68"/>
    </row>
    <row r="83" spans="1:12" ht="20" customHeight="1" x14ac:dyDescent="0.3">
      <c r="A83" s="68"/>
      <c r="B83" s="68"/>
      <c r="C83" s="68"/>
      <c r="D83" s="68"/>
      <c r="E83" s="72"/>
      <c r="F83" s="73"/>
      <c r="G83" s="74"/>
      <c r="H83" s="73"/>
      <c r="I83" s="68"/>
      <c r="J83" s="68"/>
      <c r="K83" s="68"/>
      <c r="L83" s="68"/>
    </row>
    <row r="84" spans="1:12" ht="20" customHeight="1" x14ac:dyDescent="0.3">
      <c r="A84" s="68"/>
      <c r="B84" s="68"/>
      <c r="C84" s="68"/>
      <c r="D84" s="68"/>
      <c r="E84" s="72"/>
      <c r="F84" s="73"/>
      <c r="G84" s="74"/>
      <c r="H84" s="73"/>
      <c r="I84" s="68"/>
      <c r="J84" s="68"/>
      <c r="K84" s="68"/>
      <c r="L84" s="68"/>
    </row>
    <row r="85" spans="1:12" ht="20" customHeight="1" x14ac:dyDescent="0.3">
      <c r="A85" s="68"/>
      <c r="B85" s="68"/>
      <c r="C85" s="68"/>
      <c r="D85" s="68"/>
      <c r="E85" s="72"/>
      <c r="F85" s="73"/>
      <c r="G85" s="74"/>
      <c r="H85" s="73"/>
      <c r="I85" s="68"/>
      <c r="J85" s="68"/>
      <c r="K85" s="68"/>
      <c r="L85" s="68"/>
    </row>
    <row r="86" spans="1:12" ht="20" customHeight="1" x14ac:dyDescent="0.3">
      <c r="A86" s="68"/>
      <c r="B86" s="68"/>
      <c r="C86" s="68"/>
      <c r="D86" s="68"/>
      <c r="E86" s="72"/>
      <c r="F86" s="73"/>
      <c r="G86" s="74"/>
      <c r="H86" s="73"/>
      <c r="I86" s="68"/>
      <c r="J86" s="68"/>
      <c r="K86" s="68"/>
      <c r="L86" s="68"/>
    </row>
    <row r="87" spans="1:12" ht="20" customHeight="1" x14ac:dyDescent="0.3">
      <c r="A87" s="68"/>
      <c r="B87" s="68"/>
      <c r="C87" s="68"/>
      <c r="D87" s="68"/>
      <c r="E87" s="72"/>
      <c r="F87" s="73"/>
      <c r="G87" s="74"/>
      <c r="H87" s="73"/>
      <c r="I87" s="68"/>
      <c r="J87" s="68"/>
      <c r="K87" s="68"/>
      <c r="L87" s="68"/>
    </row>
    <row r="88" spans="1:12" ht="20" customHeight="1" x14ac:dyDescent="0.3">
      <c r="A88" s="68"/>
      <c r="B88" s="68"/>
      <c r="C88" s="68"/>
      <c r="D88" s="68"/>
      <c r="E88" s="72"/>
      <c r="F88" s="73"/>
      <c r="G88" s="74"/>
      <c r="H88" s="73"/>
      <c r="I88" s="68"/>
      <c r="J88" s="68"/>
      <c r="K88" s="68"/>
      <c r="L88" s="68"/>
    </row>
    <row r="89" spans="1:12" ht="20" customHeight="1" x14ac:dyDescent="0.3">
      <c r="A89" s="68"/>
      <c r="B89" s="68"/>
      <c r="C89" s="68"/>
      <c r="D89" s="68"/>
      <c r="E89" s="72"/>
      <c r="F89" s="73"/>
      <c r="G89" s="74"/>
      <c r="H89" s="73"/>
      <c r="I89" s="68"/>
      <c r="J89" s="68"/>
      <c r="K89" s="68"/>
      <c r="L89" s="68"/>
    </row>
    <row r="90" spans="1:12" ht="20" customHeight="1" x14ac:dyDescent="0.3">
      <c r="A90" s="68"/>
      <c r="B90" s="68"/>
      <c r="C90" s="68"/>
      <c r="D90" s="68"/>
      <c r="E90" s="72"/>
      <c r="F90" s="73"/>
      <c r="G90" s="74"/>
      <c r="H90" s="73"/>
      <c r="I90" s="68"/>
      <c r="J90" s="68"/>
      <c r="K90" s="68"/>
      <c r="L90" s="68"/>
    </row>
    <row r="91" spans="1:12" ht="20" customHeight="1" x14ac:dyDescent="0.3">
      <c r="A91" s="68"/>
      <c r="B91" s="68"/>
      <c r="C91" s="68"/>
      <c r="D91" s="68"/>
      <c r="E91" s="72"/>
      <c r="F91" s="73"/>
      <c r="G91" s="74"/>
      <c r="H91" s="73"/>
      <c r="I91" s="68"/>
      <c r="J91" s="68"/>
      <c r="K91" s="68"/>
      <c r="L91" s="68"/>
    </row>
    <row r="92" spans="1:12" ht="20" customHeight="1" x14ac:dyDescent="0.3">
      <c r="A92" s="68"/>
      <c r="B92" s="68"/>
      <c r="C92" s="68"/>
      <c r="D92" s="68"/>
      <c r="E92" s="72"/>
      <c r="F92" s="73"/>
      <c r="G92" s="74"/>
      <c r="H92" s="73"/>
      <c r="I92" s="68"/>
      <c r="J92" s="68"/>
      <c r="K92" s="68"/>
      <c r="L92" s="68"/>
    </row>
    <row r="93" spans="1:12" ht="20" customHeight="1" x14ac:dyDescent="0.3">
      <c r="A93" s="68"/>
      <c r="B93" s="68"/>
      <c r="C93" s="68"/>
      <c r="D93" s="68"/>
      <c r="E93" s="72"/>
      <c r="F93" s="73"/>
      <c r="G93" s="74"/>
      <c r="H93" s="73"/>
      <c r="I93" s="68"/>
      <c r="J93" s="68"/>
      <c r="K93" s="68"/>
      <c r="L93" s="68"/>
    </row>
    <row r="94" spans="1:12" ht="20" customHeight="1" x14ac:dyDescent="0.3">
      <c r="A94" s="68"/>
      <c r="B94" s="68"/>
      <c r="C94" s="68"/>
      <c r="D94" s="68"/>
      <c r="E94" s="72"/>
      <c r="F94" s="73"/>
      <c r="G94" s="74"/>
      <c r="H94" s="73"/>
      <c r="I94" s="68"/>
      <c r="J94" s="68"/>
      <c r="K94" s="68"/>
      <c r="L94" s="68"/>
    </row>
    <row r="95" spans="1:12" ht="20" customHeight="1" x14ac:dyDescent="0.3">
      <c r="A95" s="68"/>
      <c r="B95" s="68"/>
      <c r="C95" s="68"/>
      <c r="D95" s="68"/>
      <c r="E95" s="72"/>
      <c r="F95" s="73"/>
      <c r="G95" s="74"/>
      <c r="H95" s="73"/>
      <c r="I95" s="68"/>
      <c r="J95" s="68"/>
      <c r="K95" s="68"/>
      <c r="L95" s="68"/>
    </row>
    <row r="96" spans="1:12" ht="20" customHeight="1" x14ac:dyDescent="0.3">
      <c r="A96" s="68"/>
      <c r="B96" s="68"/>
      <c r="C96" s="68"/>
      <c r="D96" s="68"/>
      <c r="E96" s="72"/>
      <c r="F96" s="73"/>
      <c r="G96" s="74"/>
      <c r="H96" s="73"/>
      <c r="I96" s="68"/>
      <c r="J96" s="68"/>
      <c r="K96" s="68"/>
      <c r="L96" s="68"/>
    </row>
    <row r="97" spans="1:12" ht="20" customHeight="1" x14ac:dyDescent="0.3">
      <c r="A97" s="68"/>
      <c r="B97" s="68"/>
      <c r="C97" s="68"/>
      <c r="D97" s="68"/>
      <c r="E97" s="72"/>
      <c r="F97" s="73"/>
      <c r="G97" s="74"/>
      <c r="H97" s="73"/>
      <c r="I97" s="68"/>
      <c r="J97" s="68"/>
      <c r="K97" s="68"/>
      <c r="L97" s="68"/>
    </row>
    <row r="98" spans="1:12" ht="20" customHeight="1" x14ac:dyDescent="0.3">
      <c r="A98" s="68"/>
      <c r="B98" s="68"/>
      <c r="C98" s="68"/>
      <c r="D98" s="68"/>
      <c r="E98" s="72"/>
      <c r="F98" s="73"/>
      <c r="G98" s="74"/>
      <c r="H98" s="73"/>
      <c r="I98" s="68"/>
      <c r="J98" s="68"/>
      <c r="K98" s="68"/>
      <c r="L98" s="68"/>
    </row>
    <row r="99" spans="1:12" ht="20" customHeight="1" x14ac:dyDescent="0.3">
      <c r="A99" s="68"/>
      <c r="B99" s="68"/>
      <c r="C99" s="68"/>
      <c r="D99" s="68"/>
      <c r="E99" s="72"/>
      <c r="F99" s="73"/>
      <c r="G99" s="74"/>
      <c r="H99" s="73"/>
      <c r="I99" s="68"/>
      <c r="J99" s="68"/>
      <c r="K99" s="68"/>
      <c r="L99" s="68"/>
    </row>
    <row r="100" spans="1:12" ht="20" customHeight="1" x14ac:dyDescent="0.3">
      <c r="A100" s="68"/>
      <c r="B100" s="68"/>
      <c r="C100" s="68"/>
      <c r="D100" s="68"/>
      <c r="E100" s="72"/>
      <c r="F100" s="73"/>
      <c r="G100" s="74"/>
      <c r="H100" s="73"/>
      <c r="I100" s="68"/>
      <c r="J100" s="68"/>
      <c r="K100" s="68"/>
      <c r="L100" s="68"/>
    </row>
    <row r="101" spans="1:12" ht="20" customHeight="1" x14ac:dyDescent="0.3">
      <c r="A101" s="68"/>
      <c r="B101" s="68"/>
      <c r="C101" s="68"/>
      <c r="D101" s="68"/>
      <c r="E101" s="72"/>
      <c r="F101" s="73"/>
      <c r="G101" s="74"/>
      <c r="H101" s="73"/>
      <c r="I101" s="68"/>
      <c r="J101" s="68"/>
      <c r="K101" s="68"/>
      <c r="L101" s="68"/>
    </row>
    <row r="102" spans="1:12" ht="20" customHeight="1" x14ac:dyDescent="0.3">
      <c r="A102" s="68"/>
      <c r="B102" s="68"/>
      <c r="C102" s="68"/>
      <c r="D102" s="68"/>
      <c r="E102" s="72"/>
      <c r="F102" s="73"/>
      <c r="G102" s="74"/>
      <c r="H102" s="73"/>
      <c r="I102" s="68"/>
      <c r="J102" s="68"/>
      <c r="K102" s="68"/>
      <c r="L102" s="68"/>
    </row>
    <row r="103" spans="1:12" ht="20" customHeight="1" x14ac:dyDescent="0.3">
      <c r="A103" s="68"/>
      <c r="B103" s="68"/>
      <c r="C103" s="68"/>
      <c r="D103" s="68"/>
      <c r="E103" s="72"/>
      <c r="F103" s="73"/>
      <c r="G103" s="74"/>
      <c r="H103" s="73"/>
      <c r="I103" s="68"/>
      <c r="J103" s="68"/>
      <c r="K103" s="68"/>
      <c r="L103" s="68"/>
    </row>
    <row r="104" spans="1:12" ht="20" customHeight="1" x14ac:dyDescent="0.3">
      <c r="A104" s="68"/>
      <c r="B104" s="68"/>
      <c r="C104" s="68"/>
      <c r="D104" s="68"/>
      <c r="E104" s="72"/>
      <c r="F104" s="73"/>
      <c r="G104" s="74"/>
      <c r="H104" s="73"/>
      <c r="I104" s="68"/>
      <c r="J104" s="68"/>
      <c r="K104" s="68"/>
      <c r="L104" s="68"/>
    </row>
    <row r="105" spans="1:12" ht="20" customHeight="1" x14ac:dyDescent="0.3">
      <c r="A105" s="68"/>
      <c r="B105" s="68"/>
      <c r="C105" s="68"/>
      <c r="D105" s="68"/>
      <c r="E105" s="72"/>
      <c r="F105" s="73"/>
      <c r="G105" s="74"/>
      <c r="H105" s="73"/>
      <c r="I105" s="68"/>
      <c r="J105" s="68"/>
      <c r="K105" s="68"/>
      <c r="L105" s="68"/>
    </row>
    <row r="106" spans="1:12" ht="20" customHeight="1" x14ac:dyDescent="0.3">
      <c r="A106" s="68"/>
      <c r="B106" s="68"/>
      <c r="C106" s="68"/>
      <c r="D106" s="68"/>
      <c r="E106" s="72"/>
      <c r="F106" s="73"/>
      <c r="G106" s="74"/>
      <c r="H106" s="73"/>
      <c r="I106" s="68"/>
      <c r="J106" s="68"/>
      <c r="K106" s="68"/>
      <c r="L106" s="68"/>
    </row>
    <row r="107" spans="1:12" ht="20" customHeight="1" x14ac:dyDescent="0.3">
      <c r="A107" s="68"/>
      <c r="B107" s="68"/>
      <c r="C107" s="68"/>
      <c r="D107" s="68"/>
      <c r="E107" s="72"/>
      <c r="F107" s="73"/>
      <c r="G107" s="74"/>
      <c r="H107" s="73"/>
      <c r="I107" s="68"/>
      <c r="J107" s="68"/>
      <c r="K107" s="68"/>
      <c r="L107" s="68"/>
    </row>
    <row r="108" spans="1:12" ht="20" customHeight="1" x14ac:dyDescent="0.3">
      <c r="A108" s="68"/>
      <c r="B108" s="68"/>
      <c r="C108" s="68"/>
      <c r="D108" s="68"/>
      <c r="E108" s="72"/>
      <c r="F108" s="73"/>
      <c r="G108" s="74"/>
      <c r="H108" s="73"/>
      <c r="I108" s="68"/>
      <c r="J108" s="68"/>
      <c r="K108" s="68"/>
      <c r="L108" s="68"/>
    </row>
    <row r="109" spans="1:12" ht="20" customHeight="1" x14ac:dyDescent="0.3">
      <c r="A109" s="68"/>
      <c r="B109" s="68"/>
      <c r="C109" s="68"/>
      <c r="D109" s="68"/>
      <c r="E109" s="72"/>
      <c r="F109" s="73"/>
      <c r="G109" s="74"/>
      <c r="H109" s="73"/>
      <c r="I109" s="68"/>
      <c r="J109" s="68"/>
      <c r="K109" s="68"/>
      <c r="L109" s="68"/>
    </row>
    <row r="110" spans="1:12" ht="20" customHeight="1" x14ac:dyDescent="0.3">
      <c r="A110" s="68"/>
      <c r="B110" s="68"/>
      <c r="C110" s="68"/>
      <c r="D110" s="68"/>
      <c r="E110" s="72"/>
      <c r="F110" s="73"/>
      <c r="G110" s="74"/>
      <c r="H110" s="73"/>
      <c r="I110" s="68"/>
      <c r="J110" s="68"/>
      <c r="K110" s="68"/>
      <c r="L110" s="68"/>
    </row>
    <row r="111" spans="1:12" ht="20" customHeight="1" x14ac:dyDescent="0.3">
      <c r="A111" s="68"/>
      <c r="B111" s="68"/>
      <c r="C111" s="68"/>
      <c r="D111" s="68"/>
      <c r="E111" s="72"/>
      <c r="F111" s="73"/>
      <c r="G111" s="74"/>
      <c r="H111" s="73"/>
      <c r="I111" s="68"/>
      <c r="J111" s="68"/>
      <c r="K111" s="68"/>
      <c r="L111" s="68"/>
    </row>
    <row r="112" spans="1:12" ht="20" customHeight="1" x14ac:dyDescent="0.3">
      <c r="A112" s="68"/>
      <c r="B112" s="68"/>
      <c r="C112" s="68"/>
      <c r="D112" s="68"/>
      <c r="E112" s="72"/>
      <c r="F112" s="73"/>
      <c r="G112" s="74"/>
      <c r="H112" s="73"/>
      <c r="I112" s="68"/>
      <c r="J112" s="68"/>
      <c r="K112" s="68"/>
      <c r="L112" s="68"/>
    </row>
    <row r="113" spans="1:12" ht="20" customHeight="1" x14ac:dyDescent="0.3">
      <c r="A113" s="68"/>
      <c r="B113" s="68"/>
      <c r="C113" s="68"/>
      <c r="D113" s="68"/>
      <c r="E113" s="72"/>
      <c r="F113" s="73"/>
      <c r="G113" s="74"/>
      <c r="H113" s="73"/>
      <c r="I113" s="68"/>
      <c r="J113" s="68"/>
      <c r="K113" s="68"/>
      <c r="L113" s="68"/>
    </row>
    <row r="114" spans="1:12" ht="20" customHeight="1" x14ac:dyDescent="0.3">
      <c r="A114" s="68"/>
      <c r="B114" s="68"/>
      <c r="C114" s="68"/>
      <c r="D114" s="68"/>
      <c r="E114" s="72"/>
      <c r="F114" s="73"/>
      <c r="G114" s="74"/>
      <c r="H114" s="73"/>
      <c r="I114" s="68"/>
      <c r="J114" s="68"/>
      <c r="K114" s="68"/>
      <c r="L114" s="68"/>
    </row>
    <row r="115" spans="1:12" ht="20" customHeight="1" x14ac:dyDescent="0.3">
      <c r="A115" s="68"/>
      <c r="B115" s="68"/>
      <c r="C115" s="68"/>
      <c r="D115" s="68"/>
      <c r="E115" s="72"/>
      <c r="F115" s="73"/>
      <c r="G115" s="74"/>
      <c r="H115" s="73"/>
      <c r="I115" s="68"/>
      <c r="J115" s="68"/>
      <c r="K115" s="68"/>
      <c r="L115" s="68"/>
    </row>
    <row r="116" spans="1:12" ht="20" customHeight="1" x14ac:dyDescent="0.3">
      <c r="A116" s="68"/>
      <c r="B116" s="68"/>
      <c r="C116" s="68"/>
      <c r="D116" s="68"/>
      <c r="E116" s="72"/>
      <c r="F116" s="73"/>
      <c r="G116" s="74"/>
      <c r="H116" s="73"/>
      <c r="I116" s="68"/>
      <c r="J116" s="68"/>
      <c r="K116" s="68"/>
      <c r="L116" s="68"/>
    </row>
    <row r="117" spans="1:12" ht="20" customHeight="1" x14ac:dyDescent="0.3">
      <c r="A117" s="68"/>
      <c r="B117" s="68"/>
      <c r="C117" s="68"/>
      <c r="D117" s="68"/>
      <c r="E117" s="72"/>
      <c r="F117" s="73"/>
      <c r="G117" s="74"/>
      <c r="H117" s="73"/>
      <c r="I117" s="68"/>
      <c r="J117" s="68"/>
      <c r="K117" s="68"/>
      <c r="L117" s="68"/>
    </row>
    <row r="118" spans="1:12" ht="20" customHeight="1" x14ac:dyDescent="0.3">
      <c r="A118" s="68"/>
      <c r="B118" s="68"/>
      <c r="C118" s="68"/>
      <c r="D118" s="68"/>
      <c r="E118" s="72"/>
      <c r="F118" s="73"/>
      <c r="G118" s="74"/>
      <c r="H118" s="73"/>
      <c r="I118" s="68"/>
      <c r="J118" s="68"/>
      <c r="K118" s="68"/>
      <c r="L118" s="68"/>
    </row>
    <row r="119" spans="1:12" ht="20" customHeight="1" x14ac:dyDescent="0.3">
      <c r="A119" s="68"/>
      <c r="B119" s="68"/>
      <c r="C119" s="68"/>
      <c r="D119" s="68"/>
      <c r="E119" s="72"/>
      <c r="F119" s="73"/>
      <c r="G119" s="74"/>
      <c r="H119" s="73"/>
      <c r="I119" s="68"/>
      <c r="J119" s="68"/>
      <c r="K119" s="68"/>
      <c r="L119" s="68"/>
    </row>
    <row r="120" spans="1:12" ht="20" customHeight="1" x14ac:dyDescent="0.3">
      <c r="A120" s="68"/>
      <c r="B120" s="68"/>
      <c r="C120" s="68"/>
      <c r="D120" s="68"/>
      <c r="E120" s="72"/>
      <c r="F120" s="73"/>
      <c r="G120" s="74"/>
      <c r="H120" s="73"/>
      <c r="I120" s="68"/>
      <c r="J120" s="68"/>
      <c r="K120" s="68"/>
      <c r="L120" s="68"/>
    </row>
    <row r="121" spans="1:12" ht="20" customHeight="1" x14ac:dyDescent="0.3">
      <c r="A121" s="68"/>
      <c r="B121" s="68"/>
      <c r="C121" s="68"/>
      <c r="D121" s="68"/>
      <c r="E121" s="72"/>
      <c r="F121" s="73"/>
      <c r="G121" s="74"/>
      <c r="H121" s="73"/>
      <c r="I121" s="68"/>
      <c r="J121" s="68"/>
      <c r="K121" s="68"/>
      <c r="L121" s="68"/>
    </row>
    <row r="122" spans="1:12" ht="20" customHeight="1" x14ac:dyDescent="0.3">
      <c r="A122" s="68"/>
      <c r="B122" s="68"/>
      <c r="C122" s="68"/>
      <c r="D122" s="68"/>
      <c r="E122" s="72"/>
      <c r="F122" s="73"/>
      <c r="G122" s="74"/>
      <c r="H122" s="73"/>
      <c r="I122" s="68"/>
      <c r="J122" s="68"/>
      <c r="K122" s="68"/>
      <c r="L122" s="68"/>
    </row>
    <row r="123" spans="1:12" ht="20" customHeight="1" x14ac:dyDescent="0.3">
      <c r="A123" s="68"/>
      <c r="B123" s="68"/>
      <c r="C123" s="68"/>
      <c r="D123" s="68"/>
      <c r="E123" s="72"/>
      <c r="F123" s="73"/>
      <c r="G123" s="74"/>
      <c r="H123" s="73"/>
      <c r="I123" s="68"/>
      <c r="J123" s="68"/>
      <c r="K123" s="68"/>
      <c r="L123" s="68"/>
    </row>
    <row r="124" spans="1:12" ht="20" customHeight="1" x14ac:dyDescent="0.3">
      <c r="A124" s="68"/>
      <c r="B124" s="68"/>
      <c r="C124" s="68"/>
      <c r="D124" s="68"/>
      <c r="E124" s="72"/>
      <c r="F124" s="73"/>
      <c r="G124" s="74"/>
      <c r="H124" s="73"/>
      <c r="I124" s="68"/>
      <c r="J124" s="68"/>
      <c r="K124" s="68"/>
      <c r="L124" s="68"/>
    </row>
    <row r="125" spans="1:12" ht="20" customHeight="1" x14ac:dyDescent="0.3">
      <c r="A125" s="68"/>
      <c r="B125" s="68"/>
      <c r="C125" s="68"/>
      <c r="D125" s="68"/>
      <c r="E125" s="72"/>
      <c r="F125" s="73"/>
      <c r="G125" s="74"/>
      <c r="H125" s="73"/>
      <c r="I125" s="68"/>
      <c r="J125" s="68"/>
      <c r="K125" s="68"/>
      <c r="L125" s="68"/>
    </row>
    <row r="126" spans="1:12" ht="20" customHeight="1" x14ac:dyDescent="0.3">
      <c r="A126" s="68"/>
      <c r="B126" s="68"/>
      <c r="C126" s="68"/>
      <c r="D126" s="68"/>
      <c r="E126" s="72"/>
      <c r="F126" s="73"/>
      <c r="G126" s="74"/>
      <c r="H126" s="73"/>
      <c r="I126" s="68"/>
      <c r="J126" s="68"/>
      <c r="K126" s="68"/>
      <c r="L126" s="68"/>
    </row>
    <row r="127" spans="1:12" ht="20" customHeight="1" x14ac:dyDescent="0.3">
      <c r="A127" s="68"/>
      <c r="B127" s="68"/>
      <c r="C127" s="68"/>
      <c r="D127" s="68"/>
      <c r="E127" s="72"/>
      <c r="F127" s="73"/>
      <c r="G127" s="74"/>
      <c r="H127" s="73"/>
      <c r="I127" s="68"/>
      <c r="J127" s="68"/>
      <c r="K127" s="68"/>
      <c r="L127" s="68"/>
    </row>
    <row r="128" spans="1:12" ht="20" customHeight="1" x14ac:dyDescent="0.3">
      <c r="A128" s="68"/>
      <c r="B128" s="68"/>
      <c r="C128" s="68"/>
      <c r="D128" s="68"/>
      <c r="E128" s="72"/>
      <c r="F128" s="73"/>
      <c r="G128" s="74"/>
      <c r="H128" s="73"/>
      <c r="I128" s="68"/>
      <c r="J128" s="68"/>
      <c r="K128" s="68"/>
      <c r="L128" s="68"/>
    </row>
    <row r="129" spans="1:12" ht="20" customHeight="1" x14ac:dyDescent="0.3">
      <c r="A129" s="68"/>
      <c r="B129" s="68"/>
      <c r="C129" s="68"/>
      <c r="D129" s="68"/>
      <c r="E129" s="72"/>
      <c r="F129" s="73"/>
      <c r="G129" s="74"/>
      <c r="H129" s="73"/>
      <c r="I129" s="68"/>
      <c r="J129" s="68"/>
      <c r="K129" s="68"/>
      <c r="L129" s="68"/>
    </row>
    <row r="130" spans="1:12" ht="20" customHeight="1" x14ac:dyDescent="0.3">
      <c r="A130" s="68"/>
      <c r="B130" s="68"/>
      <c r="C130" s="68"/>
      <c r="D130" s="68"/>
      <c r="E130" s="72"/>
      <c r="F130" s="73"/>
      <c r="G130" s="74"/>
      <c r="H130" s="73"/>
      <c r="I130" s="68"/>
      <c r="J130" s="68"/>
      <c r="K130" s="68"/>
      <c r="L130" s="68"/>
    </row>
    <row r="131" spans="1:12" ht="20" customHeight="1" x14ac:dyDescent="0.3">
      <c r="A131" s="68"/>
      <c r="B131" s="68"/>
      <c r="C131" s="68"/>
      <c r="D131" s="68"/>
      <c r="E131" s="72"/>
      <c r="F131" s="73"/>
      <c r="G131" s="74"/>
      <c r="H131" s="73"/>
      <c r="I131" s="68"/>
      <c r="J131" s="68"/>
      <c r="K131" s="68"/>
      <c r="L131" s="68"/>
    </row>
    <row r="132" spans="1:12" ht="20" customHeight="1" x14ac:dyDescent="0.3">
      <c r="A132" s="68"/>
      <c r="B132" s="68"/>
      <c r="C132" s="68"/>
      <c r="D132" s="68"/>
      <c r="E132" s="72"/>
      <c r="F132" s="73"/>
      <c r="G132" s="74"/>
      <c r="H132" s="73"/>
      <c r="I132" s="68"/>
      <c r="J132" s="68"/>
      <c r="K132" s="68"/>
      <c r="L132" s="68"/>
    </row>
    <row r="133" spans="1:12" ht="20" customHeight="1" x14ac:dyDescent="0.3">
      <c r="A133" s="68"/>
      <c r="B133" s="68"/>
      <c r="C133" s="68"/>
      <c r="D133" s="68"/>
      <c r="E133" s="72"/>
      <c r="F133" s="73"/>
      <c r="G133" s="74"/>
      <c r="H133" s="73"/>
      <c r="I133" s="68"/>
      <c r="J133" s="68"/>
      <c r="K133" s="68"/>
      <c r="L133" s="68"/>
    </row>
    <row r="134" spans="1:12" ht="20" customHeight="1" x14ac:dyDescent="0.3">
      <c r="A134" s="68"/>
      <c r="B134" s="68"/>
      <c r="C134" s="68"/>
      <c r="D134" s="68"/>
      <c r="E134" s="72"/>
      <c r="F134" s="73"/>
      <c r="G134" s="74"/>
      <c r="H134" s="73"/>
      <c r="I134" s="68"/>
      <c r="J134" s="68"/>
      <c r="K134" s="68"/>
      <c r="L134" s="68"/>
    </row>
    <row r="135" spans="1:12" ht="20" customHeight="1" x14ac:dyDescent="0.3">
      <c r="A135" s="68"/>
      <c r="B135" s="68"/>
      <c r="C135" s="68"/>
      <c r="D135" s="68"/>
      <c r="E135" s="72"/>
      <c r="F135" s="73"/>
      <c r="G135" s="74"/>
      <c r="H135" s="73"/>
      <c r="I135" s="68"/>
      <c r="J135" s="68"/>
      <c r="K135" s="68"/>
      <c r="L135" s="68"/>
    </row>
    <row r="136" spans="1:12" ht="20" customHeight="1" x14ac:dyDescent="0.3">
      <c r="A136" s="68"/>
      <c r="B136" s="68"/>
      <c r="C136" s="68"/>
      <c r="D136" s="68"/>
      <c r="E136" s="72"/>
      <c r="F136" s="73"/>
      <c r="G136" s="74"/>
      <c r="H136" s="73"/>
      <c r="I136" s="68"/>
      <c r="J136" s="68"/>
      <c r="K136" s="68"/>
      <c r="L136" s="68"/>
    </row>
    <row r="137" spans="1:12" ht="20" customHeight="1" x14ac:dyDescent="0.3">
      <c r="A137" s="68"/>
      <c r="B137" s="68"/>
      <c r="C137" s="68"/>
      <c r="D137" s="68"/>
      <c r="E137" s="72"/>
      <c r="F137" s="73"/>
      <c r="G137" s="74"/>
      <c r="H137" s="73"/>
      <c r="I137" s="68"/>
      <c r="J137" s="68"/>
      <c r="K137" s="68"/>
      <c r="L137" s="68"/>
    </row>
    <row r="138" spans="1:12" ht="20" customHeight="1" x14ac:dyDescent="0.3">
      <c r="A138" s="68"/>
      <c r="B138" s="68"/>
      <c r="C138" s="68"/>
      <c r="D138" s="68"/>
      <c r="E138" s="72"/>
      <c r="F138" s="73"/>
      <c r="G138" s="74"/>
      <c r="H138" s="73"/>
      <c r="I138" s="68"/>
      <c r="J138" s="68"/>
      <c r="K138" s="68"/>
      <c r="L138" s="68"/>
    </row>
    <row r="139" spans="1:12" ht="20" customHeight="1" x14ac:dyDescent="0.3">
      <c r="A139" s="68"/>
      <c r="B139" s="68"/>
      <c r="C139" s="68"/>
      <c r="D139" s="68"/>
      <c r="E139" s="72"/>
      <c r="F139" s="73"/>
      <c r="G139" s="74"/>
      <c r="H139" s="73"/>
      <c r="I139" s="68"/>
      <c r="J139" s="68"/>
      <c r="K139" s="68"/>
      <c r="L139" s="68"/>
    </row>
    <row r="140" spans="1:12" ht="20" customHeight="1" x14ac:dyDescent="0.3">
      <c r="A140" s="68"/>
      <c r="B140" s="68"/>
      <c r="C140" s="68"/>
      <c r="D140" s="68"/>
      <c r="E140" s="72"/>
      <c r="F140" s="73"/>
      <c r="G140" s="74"/>
      <c r="H140" s="73"/>
      <c r="I140" s="68"/>
      <c r="J140" s="68"/>
      <c r="K140" s="68"/>
      <c r="L140" s="68"/>
    </row>
    <row r="141" spans="1:12" ht="20" customHeight="1" x14ac:dyDescent="0.3">
      <c r="A141" s="68"/>
      <c r="B141" s="68"/>
      <c r="C141" s="68"/>
      <c r="D141" s="68"/>
      <c r="E141" s="72"/>
      <c r="F141" s="73"/>
      <c r="G141" s="74"/>
      <c r="H141" s="73"/>
      <c r="I141" s="68"/>
      <c r="J141" s="68"/>
      <c r="K141" s="68"/>
      <c r="L141" s="68"/>
    </row>
    <row r="142" spans="1:12" ht="20" customHeight="1" x14ac:dyDescent="0.3">
      <c r="A142" s="68"/>
      <c r="B142" s="68"/>
      <c r="C142" s="68"/>
      <c r="D142" s="68"/>
      <c r="E142" s="72"/>
      <c r="F142" s="73"/>
      <c r="G142" s="74"/>
      <c r="H142" s="73"/>
      <c r="I142" s="68"/>
      <c r="J142" s="68"/>
      <c r="K142" s="68"/>
      <c r="L142" s="68"/>
    </row>
    <row r="143" spans="1:12" ht="20" customHeight="1" x14ac:dyDescent="0.3">
      <c r="A143" s="68"/>
      <c r="B143" s="68"/>
      <c r="C143" s="68"/>
      <c r="D143" s="68"/>
      <c r="E143" s="72"/>
      <c r="F143" s="73"/>
      <c r="G143" s="74"/>
      <c r="H143" s="73"/>
      <c r="I143" s="68"/>
      <c r="J143" s="68"/>
      <c r="K143" s="68"/>
      <c r="L143" s="68"/>
    </row>
    <row r="144" spans="1:12" ht="20" customHeight="1" x14ac:dyDescent="0.3">
      <c r="A144" s="68"/>
      <c r="B144" s="68"/>
      <c r="C144" s="68"/>
      <c r="D144" s="68"/>
      <c r="E144" s="72"/>
      <c r="F144" s="73"/>
      <c r="G144" s="74"/>
      <c r="H144" s="73"/>
      <c r="I144" s="68"/>
      <c r="J144" s="68"/>
      <c r="K144" s="68"/>
      <c r="L144" s="68"/>
    </row>
    <row r="145" spans="1:12" ht="20" customHeight="1" x14ac:dyDescent="0.3">
      <c r="A145" s="68"/>
      <c r="B145" s="68"/>
      <c r="C145" s="68"/>
      <c r="D145" s="68"/>
      <c r="E145" s="72"/>
      <c r="F145" s="73"/>
      <c r="G145" s="74"/>
      <c r="H145" s="73"/>
      <c r="I145" s="68"/>
      <c r="J145" s="68"/>
      <c r="K145" s="68"/>
      <c r="L145" s="68"/>
    </row>
    <row r="146" spans="1:12" ht="20" customHeight="1" x14ac:dyDescent="0.3">
      <c r="A146" s="68"/>
      <c r="B146" s="68"/>
      <c r="C146" s="68"/>
      <c r="D146" s="68"/>
      <c r="E146" s="72"/>
      <c r="F146" s="73"/>
      <c r="G146" s="74"/>
      <c r="H146" s="73"/>
      <c r="I146" s="68"/>
      <c r="J146" s="68"/>
      <c r="K146" s="68"/>
      <c r="L146" s="68"/>
    </row>
    <row r="147" spans="1:12" ht="20" customHeight="1" x14ac:dyDescent="0.3">
      <c r="A147" s="68"/>
      <c r="B147" s="68"/>
      <c r="C147" s="68"/>
      <c r="D147" s="68"/>
      <c r="E147" s="72"/>
      <c r="F147" s="73"/>
      <c r="G147" s="74"/>
      <c r="H147" s="73"/>
      <c r="I147" s="68"/>
      <c r="J147" s="68"/>
      <c r="K147" s="68"/>
      <c r="L147" s="68"/>
    </row>
    <row r="148" spans="1:12" ht="20" customHeight="1" x14ac:dyDescent="0.3">
      <c r="A148" s="68"/>
      <c r="B148" s="68"/>
      <c r="C148" s="68"/>
      <c r="D148" s="68"/>
      <c r="E148" s="72"/>
      <c r="F148" s="73"/>
      <c r="G148" s="74"/>
      <c r="H148" s="73"/>
      <c r="I148" s="68"/>
      <c r="J148" s="68"/>
      <c r="K148" s="68"/>
      <c r="L148" s="68"/>
    </row>
    <row r="149" spans="1:12" ht="20" customHeight="1" x14ac:dyDescent="0.3">
      <c r="A149" s="68"/>
      <c r="B149" s="68"/>
      <c r="C149" s="68"/>
      <c r="D149" s="68"/>
      <c r="E149" s="72"/>
      <c r="F149" s="73"/>
      <c r="G149" s="74"/>
      <c r="H149" s="73"/>
      <c r="I149" s="68"/>
      <c r="J149" s="68"/>
      <c r="K149" s="68"/>
      <c r="L149" s="68"/>
    </row>
    <row r="150" spans="1:12" ht="20" customHeight="1" x14ac:dyDescent="0.3">
      <c r="A150" s="68"/>
      <c r="B150" s="68"/>
      <c r="C150" s="68"/>
      <c r="D150" s="68"/>
      <c r="E150" s="72"/>
      <c r="F150" s="73"/>
      <c r="G150" s="74"/>
      <c r="H150" s="73"/>
      <c r="I150" s="68"/>
      <c r="J150" s="68"/>
      <c r="K150" s="68"/>
      <c r="L150" s="68"/>
    </row>
    <row r="151" spans="1:12" ht="20" customHeight="1" x14ac:dyDescent="0.3">
      <c r="A151" s="68"/>
      <c r="B151" s="68"/>
      <c r="C151" s="68"/>
      <c r="D151" s="68"/>
      <c r="E151" s="72"/>
      <c r="F151" s="73"/>
      <c r="G151" s="74"/>
      <c r="H151" s="73"/>
      <c r="I151" s="68"/>
      <c r="J151" s="68"/>
      <c r="K151" s="68"/>
      <c r="L151" s="68"/>
    </row>
    <row r="152" spans="1:12" ht="20" customHeight="1" x14ac:dyDescent="0.3">
      <c r="A152" s="68"/>
      <c r="B152" s="68"/>
      <c r="C152" s="68"/>
      <c r="D152" s="68"/>
      <c r="E152" s="72"/>
      <c r="F152" s="73"/>
      <c r="G152" s="74"/>
      <c r="H152" s="73"/>
      <c r="I152" s="68"/>
      <c r="J152" s="68"/>
      <c r="K152" s="68"/>
      <c r="L152" s="68"/>
    </row>
    <row r="153" spans="1:12" ht="20" customHeight="1" x14ac:dyDescent="0.3">
      <c r="A153" s="68"/>
      <c r="B153" s="68"/>
      <c r="C153" s="68"/>
      <c r="D153" s="68"/>
      <c r="E153" s="72"/>
      <c r="F153" s="73"/>
      <c r="G153" s="74"/>
      <c r="H153" s="73"/>
      <c r="I153" s="68"/>
      <c r="J153" s="68"/>
      <c r="K153" s="68"/>
      <c r="L153" s="68"/>
    </row>
    <row r="154" spans="1:12" ht="20" customHeight="1" x14ac:dyDescent="0.3">
      <c r="A154" s="68"/>
      <c r="B154" s="68"/>
      <c r="C154" s="68"/>
      <c r="D154" s="68"/>
      <c r="E154" s="72"/>
      <c r="F154" s="73"/>
      <c r="G154" s="74"/>
      <c r="H154" s="73"/>
      <c r="I154" s="68"/>
      <c r="J154" s="68"/>
      <c r="K154" s="68"/>
      <c r="L154" s="68"/>
    </row>
    <row r="155" spans="1:12" ht="20" customHeight="1" x14ac:dyDescent="0.3">
      <c r="A155" s="68"/>
      <c r="B155" s="68"/>
      <c r="C155" s="68"/>
      <c r="D155" s="68"/>
      <c r="E155" s="72"/>
      <c r="F155" s="73"/>
      <c r="G155" s="74"/>
      <c r="H155" s="73"/>
      <c r="I155" s="68"/>
      <c r="J155" s="68"/>
      <c r="K155" s="68"/>
      <c r="L155" s="68"/>
    </row>
    <row r="156" spans="1:12" ht="20" customHeight="1" x14ac:dyDescent="0.3">
      <c r="A156" s="68"/>
      <c r="B156" s="68"/>
      <c r="C156" s="68"/>
      <c r="D156" s="68"/>
      <c r="E156" s="72"/>
      <c r="F156" s="73"/>
      <c r="G156" s="74"/>
      <c r="H156" s="73"/>
      <c r="I156" s="68"/>
      <c r="J156" s="68"/>
      <c r="K156" s="68"/>
      <c r="L156" s="68"/>
    </row>
    <row r="157" spans="1:12" ht="20" customHeight="1" x14ac:dyDescent="0.3">
      <c r="A157" s="68"/>
      <c r="B157" s="68"/>
      <c r="C157" s="68"/>
      <c r="D157" s="68"/>
      <c r="E157" s="72"/>
      <c r="F157" s="73"/>
      <c r="G157" s="74"/>
      <c r="H157" s="73"/>
      <c r="I157" s="68"/>
      <c r="J157" s="68"/>
      <c r="K157" s="68"/>
      <c r="L157" s="68"/>
    </row>
    <row r="158" spans="1:12" ht="20" customHeight="1" x14ac:dyDescent="0.3">
      <c r="A158" s="68"/>
      <c r="B158" s="68"/>
      <c r="C158" s="68"/>
      <c r="D158" s="68"/>
      <c r="E158" s="72"/>
      <c r="F158" s="73"/>
      <c r="G158" s="74"/>
      <c r="H158" s="73"/>
      <c r="I158" s="68"/>
      <c r="J158" s="68"/>
      <c r="K158" s="68"/>
      <c r="L158" s="68"/>
    </row>
    <row r="159" spans="1:12" ht="20" customHeight="1" x14ac:dyDescent="0.3">
      <c r="A159" s="68"/>
      <c r="B159" s="68"/>
      <c r="C159" s="68"/>
      <c r="D159" s="68"/>
      <c r="E159" s="72"/>
      <c r="F159" s="73"/>
      <c r="G159" s="74"/>
      <c r="H159" s="73"/>
      <c r="I159" s="68"/>
      <c r="J159" s="68"/>
      <c r="K159" s="68"/>
      <c r="L159" s="68"/>
    </row>
    <row r="160" spans="1:12" ht="20" customHeight="1" x14ac:dyDescent="0.3">
      <c r="A160" s="68"/>
      <c r="B160" s="68"/>
      <c r="C160" s="68"/>
      <c r="D160" s="68"/>
      <c r="E160" s="72"/>
      <c r="F160" s="73"/>
      <c r="G160" s="74"/>
      <c r="H160" s="73"/>
      <c r="I160" s="68"/>
      <c r="J160" s="68"/>
      <c r="K160" s="68"/>
      <c r="L160" s="68"/>
    </row>
    <row r="161" spans="1:12" ht="20" customHeight="1" x14ac:dyDescent="0.3">
      <c r="A161" s="68"/>
      <c r="B161" s="68"/>
      <c r="C161" s="68"/>
      <c r="D161" s="68"/>
      <c r="E161" s="72"/>
      <c r="F161" s="73"/>
      <c r="G161" s="74"/>
      <c r="H161" s="73"/>
      <c r="I161" s="68"/>
      <c r="J161" s="68"/>
      <c r="K161" s="68"/>
      <c r="L161" s="68"/>
    </row>
    <row r="162" spans="1:12" ht="20" customHeight="1" x14ac:dyDescent="0.3">
      <c r="A162" s="68"/>
      <c r="B162" s="68"/>
      <c r="C162" s="68"/>
      <c r="D162" s="68"/>
      <c r="E162" s="72"/>
      <c r="F162" s="73"/>
      <c r="G162" s="74"/>
      <c r="H162" s="73"/>
      <c r="I162" s="68"/>
      <c r="J162" s="68"/>
      <c r="K162" s="68"/>
      <c r="L162" s="68"/>
    </row>
    <row r="163" spans="1:12" ht="20" customHeight="1" x14ac:dyDescent="0.3">
      <c r="A163" s="68"/>
      <c r="B163" s="68"/>
      <c r="C163" s="68"/>
      <c r="D163" s="68"/>
      <c r="E163" s="72"/>
      <c r="F163" s="73"/>
      <c r="G163" s="74"/>
      <c r="H163" s="73"/>
      <c r="I163" s="68"/>
      <c r="J163" s="68"/>
      <c r="K163" s="68"/>
      <c r="L163" s="68"/>
    </row>
    <row r="164" spans="1:12" ht="20" customHeight="1" x14ac:dyDescent="0.3">
      <c r="A164" s="68"/>
      <c r="B164" s="68"/>
      <c r="C164" s="68"/>
      <c r="D164" s="68"/>
      <c r="E164" s="72"/>
      <c r="F164" s="73"/>
      <c r="G164" s="74"/>
      <c r="H164" s="73"/>
      <c r="I164" s="68"/>
      <c r="J164" s="68"/>
      <c r="K164" s="68"/>
      <c r="L164" s="68"/>
    </row>
    <row r="165" spans="1:12" ht="20" customHeight="1" x14ac:dyDescent="0.3">
      <c r="A165" s="68"/>
      <c r="B165" s="68"/>
      <c r="C165" s="68"/>
      <c r="D165" s="68"/>
      <c r="E165" s="72"/>
      <c r="F165" s="73"/>
      <c r="G165" s="74"/>
      <c r="H165" s="73"/>
      <c r="I165" s="68"/>
      <c r="J165" s="68"/>
      <c r="K165" s="68"/>
      <c r="L165" s="68"/>
    </row>
    <row r="166" spans="1:12" ht="20" customHeight="1" x14ac:dyDescent="0.3">
      <c r="A166" s="68"/>
      <c r="B166" s="68"/>
      <c r="C166" s="68"/>
      <c r="D166" s="68"/>
      <c r="E166" s="72"/>
      <c r="F166" s="73"/>
      <c r="G166" s="74"/>
      <c r="H166" s="73"/>
      <c r="I166" s="68"/>
      <c r="J166" s="68"/>
      <c r="K166" s="68"/>
      <c r="L166" s="68"/>
    </row>
    <row r="167" spans="1:12" ht="20" customHeight="1" x14ac:dyDescent="0.3">
      <c r="A167" s="68"/>
      <c r="B167" s="68"/>
      <c r="C167" s="68"/>
      <c r="D167" s="68"/>
      <c r="E167" s="72"/>
      <c r="F167" s="73"/>
      <c r="G167" s="74"/>
      <c r="H167" s="73"/>
      <c r="I167" s="68"/>
      <c r="J167" s="68"/>
      <c r="K167" s="68"/>
      <c r="L167" s="68"/>
    </row>
    <row r="168" spans="1:12" ht="20" customHeight="1" x14ac:dyDescent="0.3">
      <c r="A168" s="68"/>
      <c r="B168" s="68"/>
      <c r="C168" s="68"/>
      <c r="D168" s="68"/>
      <c r="E168" s="72"/>
      <c r="F168" s="73"/>
      <c r="G168" s="74"/>
      <c r="H168" s="73"/>
      <c r="I168" s="68"/>
      <c r="J168" s="68"/>
      <c r="K168" s="68"/>
      <c r="L168" s="68"/>
    </row>
    <row r="169" spans="1:12" ht="20" customHeight="1" x14ac:dyDescent="0.3">
      <c r="A169" s="68"/>
      <c r="B169" s="68"/>
      <c r="C169" s="68"/>
      <c r="D169" s="68"/>
      <c r="E169" s="72"/>
      <c r="F169" s="73"/>
      <c r="G169" s="74"/>
      <c r="H169" s="73"/>
      <c r="I169" s="68"/>
      <c r="J169" s="68"/>
      <c r="K169" s="68"/>
      <c r="L169" s="68"/>
    </row>
    <row r="170" spans="1:12" ht="20" customHeight="1" x14ac:dyDescent="0.3">
      <c r="A170" s="68"/>
      <c r="B170" s="68"/>
      <c r="C170" s="68"/>
      <c r="D170" s="68"/>
      <c r="E170" s="72"/>
      <c r="F170" s="73"/>
      <c r="G170" s="74"/>
      <c r="H170" s="73"/>
      <c r="I170" s="68"/>
      <c r="J170" s="68"/>
      <c r="K170" s="68"/>
      <c r="L170" s="68"/>
    </row>
    <row r="171" spans="1:12" ht="20" customHeight="1" x14ac:dyDescent="0.3">
      <c r="A171" s="68"/>
      <c r="B171" s="68"/>
      <c r="C171" s="68"/>
      <c r="D171" s="68"/>
      <c r="E171" s="72"/>
      <c r="F171" s="73"/>
      <c r="G171" s="74"/>
      <c r="H171" s="73"/>
      <c r="I171" s="68"/>
      <c r="J171" s="68"/>
      <c r="K171" s="68"/>
      <c r="L171" s="68"/>
    </row>
    <row r="172" spans="1:12" ht="20" customHeight="1" x14ac:dyDescent="0.3">
      <c r="A172" s="68"/>
      <c r="B172" s="68"/>
      <c r="C172" s="68"/>
      <c r="D172" s="68"/>
      <c r="E172" s="72"/>
      <c r="F172" s="73"/>
      <c r="G172" s="74"/>
      <c r="H172" s="73"/>
      <c r="I172" s="68"/>
      <c r="J172" s="68"/>
      <c r="K172" s="68"/>
      <c r="L172" s="68"/>
    </row>
    <row r="173" spans="1:12" ht="20" customHeight="1" x14ac:dyDescent="0.3">
      <c r="A173" s="68"/>
      <c r="B173" s="68"/>
      <c r="C173" s="68"/>
      <c r="D173" s="68"/>
      <c r="E173" s="72"/>
      <c r="F173" s="73"/>
      <c r="G173" s="74"/>
      <c r="H173" s="73"/>
      <c r="I173" s="68"/>
      <c r="J173" s="68"/>
      <c r="K173" s="68"/>
      <c r="L173" s="68"/>
    </row>
    <row r="174" spans="1:12" ht="20" customHeight="1" x14ac:dyDescent="0.3">
      <c r="A174" s="68"/>
      <c r="B174" s="68"/>
      <c r="C174" s="68"/>
      <c r="D174" s="68"/>
      <c r="E174" s="72"/>
      <c r="F174" s="73"/>
      <c r="G174" s="74"/>
      <c r="H174" s="73"/>
      <c r="I174" s="68"/>
      <c r="J174" s="68"/>
      <c r="K174" s="68"/>
      <c r="L174" s="68"/>
    </row>
    <row r="175" spans="1:12" ht="20" customHeight="1" x14ac:dyDescent="0.3">
      <c r="A175" s="68"/>
      <c r="B175" s="68"/>
      <c r="C175" s="68"/>
      <c r="D175" s="68"/>
      <c r="E175" s="72"/>
      <c r="F175" s="73"/>
      <c r="G175" s="74"/>
      <c r="H175" s="73"/>
      <c r="I175" s="68"/>
      <c r="J175" s="68"/>
      <c r="K175" s="68"/>
      <c r="L175" s="68"/>
    </row>
    <row r="176" spans="1:12" ht="20" customHeight="1" x14ac:dyDescent="0.3">
      <c r="A176" s="68"/>
      <c r="B176" s="68"/>
      <c r="C176" s="68"/>
      <c r="D176" s="68"/>
      <c r="E176" s="72"/>
      <c r="F176" s="73"/>
      <c r="G176" s="74"/>
      <c r="H176" s="73"/>
      <c r="I176" s="68"/>
      <c r="J176" s="68"/>
      <c r="K176" s="68"/>
      <c r="L176" s="68"/>
    </row>
    <row r="177" spans="1:12" ht="20" customHeight="1" x14ac:dyDescent="0.3">
      <c r="A177" s="68"/>
      <c r="B177" s="68"/>
      <c r="C177" s="68"/>
      <c r="D177" s="68"/>
      <c r="E177" s="72"/>
      <c r="F177" s="73"/>
      <c r="G177" s="74"/>
      <c r="H177" s="73"/>
      <c r="I177" s="68"/>
      <c r="J177" s="68"/>
      <c r="K177" s="68"/>
      <c r="L177" s="68"/>
    </row>
    <row r="178" spans="1:12" ht="20" customHeight="1" x14ac:dyDescent="0.3">
      <c r="A178" s="68"/>
      <c r="B178" s="68"/>
      <c r="C178" s="68"/>
      <c r="D178" s="68"/>
      <c r="E178" s="72"/>
      <c r="F178" s="73"/>
      <c r="G178" s="74"/>
      <c r="H178" s="73"/>
      <c r="I178" s="68"/>
      <c r="J178" s="68"/>
      <c r="K178" s="68"/>
      <c r="L178" s="68"/>
    </row>
    <row r="179" spans="1:12" ht="20" customHeight="1" x14ac:dyDescent="0.3">
      <c r="A179" s="68"/>
      <c r="B179" s="68"/>
      <c r="C179" s="68"/>
      <c r="D179" s="68"/>
      <c r="E179" s="72"/>
      <c r="F179" s="73"/>
      <c r="G179" s="74"/>
      <c r="H179" s="73"/>
      <c r="I179" s="68"/>
      <c r="J179" s="68"/>
      <c r="K179" s="68"/>
      <c r="L179" s="68"/>
    </row>
    <row r="180" spans="1:12" ht="20" customHeight="1" x14ac:dyDescent="0.3">
      <c r="A180" s="68"/>
      <c r="B180" s="68"/>
      <c r="C180" s="68"/>
      <c r="D180" s="68"/>
      <c r="E180" s="72"/>
      <c r="F180" s="73"/>
      <c r="G180" s="74"/>
      <c r="H180" s="73"/>
      <c r="I180" s="68"/>
      <c r="J180" s="68"/>
      <c r="K180" s="68"/>
      <c r="L180" s="68"/>
    </row>
    <row r="181" spans="1:12" ht="20" customHeight="1" x14ac:dyDescent="0.3">
      <c r="A181" s="68"/>
      <c r="B181" s="68"/>
      <c r="C181" s="68"/>
      <c r="D181" s="68"/>
      <c r="E181" s="72"/>
      <c r="F181" s="73"/>
      <c r="G181" s="74"/>
      <c r="H181" s="73"/>
      <c r="I181" s="68"/>
      <c r="J181" s="68"/>
      <c r="K181" s="68"/>
      <c r="L181" s="68"/>
    </row>
    <row r="182" spans="1:12" ht="20" customHeight="1" x14ac:dyDescent="0.3">
      <c r="A182" s="68"/>
      <c r="B182" s="68"/>
      <c r="C182" s="68"/>
      <c r="D182" s="68"/>
      <c r="E182" s="72"/>
      <c r="F182" s="73"/>
      <c r="G182" s="74"/>
      <c r="H182" s="73"/>
      <c r="I182" s="68"/>
      <c r="J182" s="68"/>
      <c r="K182" s="68"/>
      <c r="L182" s="68"/>
    </row>
    <row r="183" spans="1:12" ht="20" customHeight="1" x14ac:dyDescent="0.3">
      <c r="A183" s="68"/>
      <c r="B183" s="68"/>
      <c r="C183" s="68"/>
      <c r="D183" s="68"/>
      <c r="E183" s="72"/>
      <c r="F183" s="73"/>
      <c r="G183" s="74"/>
      <c r="H183" s="73"/>
      <c r="I183" s="68"/>
      <c r="J183" s="68"/>
      <c r="K183" s="68"/>
      <c r="L183" s="68"/>
    </row>
    <row r="184" spans="1:12" ht="20" customHeight="1" x14ac:dyDescent="0.3">
      <c r="A184" s="68"/>
      <c r="B184" s="68"/>
      <c r="C184" s="68"/>
      <c r="D184" s="68"/>
      <c r="E184" s="72"/>
      <c r="F184" s="73"/>
      <c r="G184" s="74"/>
      <c r="H184" s="73"/>
      <c r="I184" s="68"/>
      <c r="J184" s="68"/>
      <c r="K184" s="68"/>
      <c r="L184" s="68"/>
    </row>
    <row r="185" spans="1:12" ht="20" customHeight="1" x14ac:dyDescent="0.3">
      <c r="A185" s="68"/>
      <c r="B185" s="68"/>
      <c r="C185" s="68"/>
      <c r="D185" s="68"/>
      <c r="E185" s="72"/>
      <c r="F185" s="73"/>
      <c r="G185" s="74"/>
      <c r="H185" s="73"/>
      <c r="I185" s="68"/>
      <c r="J185" s="68"/>
      <c r="K185" s="68"/>
      <c r="L185" s="68"/>
    </row>
    <row r="186" spans="1:12" ht="20" customHeight="1" x14ac:dyDescent="0.3">
      <c r="A186" s="68"/>
      <c r="B186" s="68"/>
      <c r="C186" s="68"/>
      <c r="D186" s="68"/>
      <c r="E186" s="72"/>
      <c r="F186" s="73"/>
      <c r="G186" s="74"/>
      <c r="H186" s="73"/>
      <c r="I186" s="68"/>
      <c r="J186" s="68"/>
      <c r="K186" s="68"/>
      <c r="L186" s="68"/>
    </row>
    <row r="187" spans="1:12" ht="20" customHeight="1" x14ac:dyDescent="0.3">
      <c r="A187" s="68"/>
      <c r="B187" s="68"/>
      <c r="C187" s="68"/>
      <c r="D187" s="68"/>
      <c r="E187" s="72"/>
      <c r="F187" s="73"/>
      <c r="G187" s="74"/>
      <c r="H187" s="73"/>
      <c r="I187" s="68"/>
      <c r="J187" s="68"/>
      <c r="K187" s="68"/>
      <c r="L187" s="68"/>
    </row>
    <row r="188" spans="1:12" ht="20" customHeight="1" x14ac:dyDescent="0.3">
      <c r="A188" s="68"/>
      <c r="B188" s="68"/>
      <c r="C188" s="68"/>
      <c r="D188" s="68"/>
      <c r="E188" s="72"/>
      <c r="F188" s="73"/>
      <c r="G188" s="74"/>
      <c r="H188" s="73"/>
      <c r="I188" s="68"/>
      <c r="J188" s="68"/>
      <c r="K188" s="68"/>
      <c r="L188" s="68"/>
    </row>
    <row r="189" spans="1:12" ht="20" customHeight="1" x14ac:dyDescent="0.3">
      <c r="A189" s="68"/>
      <c r="B189" s="68"/>
      <c r="C189" s="68"/>
      <c r="D189" s="68"/>
      <c r="E189" s="72"/>
      <c r="F189" s="73"/>
      <c r="G189" s="74"/>
      <c r="H189" s="73"/>
      <c r="I189" s="68"/>
      <c r="J189" s="68"/>
      <c r="K189" s="68"/>
      <c r="L189" s="68"/>
    </row>
    <row r="190" spans="1:12" ht="20" customHeight="1" x14ac:dyDescent="0.3">
      <c r="A190" s="68"/>
      <c r="B190" s="68"/>
      <c r="C190" s="68"/>
      <c r="D190" s="68"/>
      <c r="E190" s="72"/>
      <c r="F190" s="73"/>
      <c r="G190" s="74"/>
      <c r="H190" s="73"/>
      <c r="I190" s="68"/>
      <c r="J190" s="68"/>
      <c r="K190" s="68"/>
      <c r="L190" s="68"/>
    </row>
    <row r="191" spans="1:12" ht="20" customHeight="1" x14ac:dyDescent="0.3">
      <c r="A191" s="68"/>
      <c r="B191" s="68"/>
      <c r="C191" s="68"/>
      <c r="D191" s="68"/>
      <c r="E191" s="72"/>
      <c r="F191" s="73"/>
      <c r="G191" s="74"/>
      <c r="H191" s="73"/>
      <c r="I191" s="68"/>
      <c r="J191" s="68"/>
      <c r="K191" s="68"/>
      <c r="L191" s="68"/>
    </row>
    <row r="192" spans="1:12" ht="20" customHeight="1" x14ac:dyDescent="0.3">
      <c r="A192" s="68"/>
      <c r="B192" s="68"/>
      <c r="C192" s="68"/>
      <c r="D192" s="68"/>
      <c r="E192" s="72"/>
      <c r="F192" s="73"/>
      <c r="G192" s="74"/>
      <c r="H192" s="73"/>
      <c r="I192" s="68"/>
      <c r="J192" s="68"/>
      <c r="K192" s="68"/>
      <c r="L192" s="68"/>
    </row>
    <row r="193" spans="1:12" ht="20" customHeight="1" x14ac:dyDescent="0.3">
      <c r="A193" s="68"/>
      <c r="B193" s="68"/>
      <c r="C193" s="68"/>
      <c r="D193" s="68"/>
      <c r="E193" s="72"/>
      <c r="F193" s="73"/>
      <c r="G193" s="74"/>
      <c r="H193" s="73"/>
      <c r="I193" s="68"/>
      <c r="J193" s="68"/>
      <c r="K193" s="68"/>
      <c r="L193" s="68"/>
    </row>
    <row r="194" spans="1:12" ht="20" customHeight="1" x14ac:dyDescent="0.3">
      <c r="A194" s="68"/>
      <c r="B194" s="68"/>
      <c r="C194" s="68"/>
      <c r="D194" s="68"/>
      <c r="E194" s="72"/>
      <c r="F194" s="73"/>
      <c r="G194" s="74"/>
      <c r="H194" s="73"/>
      <c r="I194" s="68"/>
      <c r="J194" s="68"/>
      <c r="K194" s="68"/>
      <c r="L194" s="68"/>
    </row>
    <row r="195" spans="1:12" ht="20" customHeight="1" x14ac:dyDescent="0.3">
      <c r="A195" s="68"/>
      <c r="B195" s="68"/>
      <c r="C195" s="68"/>
      <c r="D195" s="68"/>
      <c r="E195" s="72"/>
      <c r="F195" s="73"/>
      <c r="G195" s="74"/>
      <c r="H195" s="73"/>
      <c r="I195" s="68"/>
      <c r="J195" s="68"/>
      <c r="K195" s="68"/>
      <c r="L195" s="68"/>
    </row>
    <row r="196" spans="1:12" ht="20" customHeight="1" x14ac:dyDescent="0.3">
      <c r="A196" s="68"/>
      <c r="B196" s="68"/>
      <c r="C196" s="68"/>
      <c r="D196" s="68"/>
      <c r="E196" s="72"/>
      <c r="F196" s="73"/>
      <c r="G196" s="74"/>
      <c r="H196" s="73"/>
      <c r="I196" s="68"/>
      <c r="J196" s="68"/>
      <c r="K196" s="68"/>
      <c r="L196" s="68"/>
    </row>
    <row r="197" spans="1:12" ht="20" customHeight="1" x14ac:dyDescent="0.3">
      <c r="A197" s="68"/>
      <c r="B197" s="68"/>
      <c r="C197" s="68"/>
      <c r="D197" s="68"/>
      <c r="E197" s="72"/>
      <c r="F197" s="73"/>
      <c r="G197" s="74"/>
      <c r="H197" s="73"/>
      <c r="I197" s="68"/>
      <c r="J197" s="68"/>
      <c r="K197" s="68"/>
      <c r="L197" s="68"/>
    </row>
    <row r="198" spans="1:12" ht="20" customHeight="1" x14ac:dyDescent="0.3">
      <c r="A198" s="68"/>
      <c r="B198" s="68"/>
      <c r="C198" s="68"/>
      <c r="D198" s="68"/>
      <c r="E198" s="72"/>
      <c r="F198" s="73"/>
      <c r="G198" s="74"/>
      <c r="H198" s="73"/>
      <c r="I198" s="68"/>
      <c r="J198" s="68"/>
      <c r="K198" s="68"/>
      <c r="L198" s="68"/>
    </row>
    <row r="199" spans="1:12" ht="20" customHeight="1" x14ac:dyDescent="0.3">
      <c r="A199" s="68"/>
      <c r="B199" s="68"/>
      <c r="C199" s="68"/>
      <c r="D199" s="68"/>
      <c r="E199" s="72"/>
      <c r="F199" s="73"/>
      <c r="G199" s="74"/>
      <c r="H199" s="73"/>
      <c r="I199" s="68"/>
      <c r="J199" s="68"/>
      <c r="K199" s="68"/>
      <c r="L199" s="68"/>
    </row>
    <row r="200" spans="1:12" ht="20" customHeight="1" x14ac:dyDescent="0.3">
      <c r="A200" s="68"/>
      <c r="B200" s="68"/>
      <c r="C200" s="68"/>
      <c r="D200" s="68"/>
      <c r="E200" s="72"/>
      <c r="F200" s="73"/>
      <c r="G200" s="74"/>
      <c r="H200" s="73"/>
      <c r="I200" s="68"/>
      <c r="J200" s="68"/>
      <c r="K200" s="68"/>
      <c r="L200" s="68"/>
    </row>
    <row r="201" spans="1:12" ht="20" customHeight="1" x14ac:dyDescent="0.3">
      <c r="A201" s="68"/>
      <c r="B201" s="68"/>
      <c r="C201" s="68"/>
      <c r="D201" s="68"/>
      <c r="E201" s="72"/>
      <c r="F201" s="73"/>
      <c r="G201" s="74"/>
      <c r="H201" s="73"/>
      <c r="I201" s="68"/>
      <c r="J201" s="68"/>
      <c r="K201" s="68"/>
      <c r="L201" s="68"/>
    </row>
    <row r="202" spans="1:12" ht="20" customHeight="1" x14ac:dyDescent="0.3">
      <c r="A202" s="68"/>
      <c r="B202" s="68"/>
      <c r="C202" s="68"/>
      <c r="D202" s="68"/>
      <c r="E202" s="72"/>
      <c r="F202" s="73"/>
      <c r="G202" s="74"/>
      <c r="H202" s="73"/>
      <c r="I202" s="68"/>
      <c r="J202" s="68"/>
      <c r="K202" s="68"/>
      <c r="L202" s="68"/>
    </row>
    <row r="203" spans="1:12" ht="20" customHeight="1" x14ac:dyDescent="0.3">
      <c r="A203" s="68"/>
      <c r="B203" s="68"/>
      <c r="C203" s="68"/>
      <c r="D203" s="68"/>
      <c r="E203" s="72"/>
      <c r="F203" s="73"/>
      <c r="G203" s="74"/>
      <c r="H203" s="73"/>
      <c r="I203" s="68"/>
      <c r="J203" s="68"/>
      <c r="K203" s="68"/>
      <c r="L203" s="68"/>
    </row>
    <row r="204" spans="1:12" ht="20" customHeight="1" x14ac:dyDescent="0.3">
      <c r="A204" s="68"/>
      <c r="B204" s="68"/>
      <c r="C204" s="68"/>
      <c r="D204" s="68"/>
      <c r="E204" s="72"/>
      <c r="F204" s="73"/>
      <c r="G204" s="74"/>
      <c r="H204" s="73"/>
      <c r="I204" s="68"/>
      <c r="J204" s="68"/>
      <c r="K204" s="68"/>
      <c r="L204" s="68"/>
    </row>
    <row r="205" spans="1:12" ht="20" customHeight="1" x14ac:dyDescent="0.3">
      <c r="A205" s="68"/>
      <c r="B205" s="68"/>
      <c r="C205" s="68"/>
      <c r="D205" s="68"/>
      <c r="E205" s="72"/>
      <c r="F205" s="73"/>
      <c r="G205" s="74"/>
      <c r="H205" s="73"/>
      <c r="I205" s="68"/>
      <c r="J205" s="68"/>
      <c r="K205" s="68"/>
      <c r="L205" s="68"/>
    </row>
    <row r="206" spans="1:12" ht="20" customHeight="1" x14ac:dyDescent="0.3">
      <c r="A206" s="68"/>
      <c r="B206" s="68"/>
      <c r="C206" s="68"/>
      <c r="D206" s="68"/>
      <c r="E206" s="72"/>
      <c r="F206" s="73"/>
      <c r="G206" s="74"/>
      <c r="H206" s="73"/>
      <c r="I206" s="68"/>
      <c r="J206" s="68"/>
      <c r="K206" s="68"/>
      <c r="L206" s="68"/>
    </row>
    <row r="207" spans="1:12" ht="20" customHeight="1" x14ac:dyDescent="0.3">
      <c r="A207" s="68"/>
      <c r="B207" s="68"/>
      <c r="C207" s="68"/>
      <c r="D207" s="68"/>
      <c r="E207" s="72"/>
      <c r="F207" s="73"/>
      <c r="G207" s="74"/>
      <c r="H207" s="73"/>
      <c r="I207" s="68"/>
      <c r="J207" s="68"/>
      <c r="K207" s="68"/>
      <c r="L207" s="68"/>
    </row>
    <row r="208" spans="1:12" ht="20" customHeight="1" x14ac:dyDescent="0.3">
      <c r="A208" s="68"/>
      <c r="B208" s="68"/>
      <c r="C208" s="68"/>
      <c r="D208" s="68"/>
      <c r="E208" s="72"/>
      <c r="F208" s="73"/>
      <c r="G208" s="74"/>
      <c r="H208" s="73"/>
      <c r="I208" s="68"/>
      <c r="J208" s="68"/>
      <c r="K208" s="68"/>
      <c r="L208" s="68"/>
    </row>
  </sheetData>
  <autoFilter ref="A7:U44" xr:uid="{898DD41B-E6E0-4154-A30F-0ADB5FBE9FF7}"/>
  <mergeCells count="26">
    <mergeCell ref="H6:H7"/>
    <mergeCell ref="J6:J7"/>
    <mergeCell ref="K6:K7"/>
    <mergeCell ref="L6:L7"/>
    <mergeCell ref="A1:B5"/>
    <mergeCell ref="C1:H5"/>
    <mergeCell ref="I1:I5"/>
    <mergeCell ref="J5:L5"/>
    <mergeCell ref="A6:A7"/>
    <mergeCell ref="B6:B7"/>
    <mergeCell ref="C6:C7"/>
    <mergeCell ref="D6:D7"/>
    <mergeCell ref="E6:E7"/>
    <mergeCell ref="F6:F7"/>
    <mergeCell ref="M5:O5"/>
    <mergeCell ref="P5:R5"/>
    <mergeCell ref="S5:U5"/>
    <mergeCell ref="M6:O6"/>
    <mergeCell ref="P6:R6"/>
    <mergeCell ref="S6:U6"/>
    <mergeCell ref="M4:O4"/>
    <mergeCell ref="P4:R4"/>
    <mergeCell ref="S4:U4"/>
    <mergeCell ref="M1:O3"/>
    <mergeCell ref="P1:R3"/>
    <mergeCell ref="S1:U3"/>
  </mergeCells>
  <hyperlinks>
    <hyperlink ref="I1" r:id="rId1" xr:uid="{60B03F6D-6385-7A42-8719-58CBB572D6C8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BC391-F3DD-4F07-B4F1-C78162411BA1}">
  <dimension ref="A1:K6"/>
  <sheetViews>
    <sheetView workbookViewId="0">
      <selection activeCell="G10" sqref="G10"/>
    </sheetView>
  </sheetViews>
  <sheetFormatPr baseColWidth="10" defaultRowHeight="13" x14ac:dyDescent="0.3"/>
  <cols>
    <col min="1" max="1" width="16.81640625" style="102" customWidth="1"/>
    <col min="2" max="2" width="16.36328125" customWidth="1"/>
    <col min="3" max="3" width="15.90625" customWidth="1"/>
    <col min="6" max="6" width="18.26953125" customWidth="1"/>
    <col min="9" max="9" width="15" bestFit="1" customWidth="1"/>
  </cols>
  <sheetData>
    <row r="1" spans="1:11" x14ac:dyDescent="0.3">
      <c r="A1" s="103"/>
      <c r="B1" s="103"/>
      <c r="C1" s="106" t="s">
        <v>544</v>
      </c>
      <c r="D1" s="106"/>
      <c r="E1" s="106"/>
      <c r="F1" s="107" t="s">
        <v>548</v>
      </c>
      <c r="G1" s="107"/>
      <c r="H1" s="107"/>
      <c r="I1" s="108" t="s">
        <v>549</v>
      </c>
      <c r="J1" s="108"/>
      <c r="K1" s="108"/>
    </row>
    <row r="2" spans="1:11" ht="38" customHeight="1" x14ac:dyDescent="0.3">
      <c r="A2" s="103"/>
      <c r="B2" s="104" t="s">
        <v>555</v>
      </c>
      <c r="C2" s="110" t="s">
        <v>550</v>
      </c>
      <c r="D2" s="110"/>
      <c r="E2" s="110"/>
      <c r="F2" s="111" t="s">
        <v>551</v>
      </c>
      <c r="G2" s="111"/>
      <c r="H2" s="111"/>
      <c r="I2" s="112" t="s">
        <v>553</v>
      </c>
      <c r="J2" s="112"/>
      <c r="K2" s="112"/>
    </row>
    <row r="3" spans="1:11" ht="25" customHeight="1" x14ac:dyDescent="0.3">
      <c r="A3" s="104" t="s">
        <v>556</v>
      </c>
      <c r="B3" s="105">
        <v>94000000</v>
      </c>
      <c r="C3" s="165" t="s">
        <v>560</v>
      </c>
      <c r="D3" s="166"/>
      <c r="E3" s="167"/>
      <c r="F3" s="165" t="s">
        <v>560</v>
      </c>
      <c r="G3" s="166"/>
      <c r="H3" s="167"/>
      <c r="I3" s="109">
        <v>4936929</v>
      </c>
      <c r="J3" s="109"/>
      <c r="K3" s="109"/>
    </row>
    <row r="4" spans="1:11" ht="26" x14ac:dyDescent="0.3">
      <c r="A4" s="104" t="s">
        <v>557</v>
      </c>
      <c r="B4" s="105">
        <v>40000000</v>
      </c>
      <c r="C4" s="168"/>
      <c r="D4" s="169"/>
      <c r="E4" s="170"/>
      <c r="F4" s="168"/>
      <c r="G4" s="169"/>
      <c r="H4" s="170"/>
      <c r="I4" s="109">
        <v>1724588</v>
      </c>
      <c r="J4" s="109"/>
      <c r="K4" s="109"/>
    </row>
    <row r="5" spans="1:11" ht="26" x14ac:dyDescent="0.3">
      <c r="A5" s="104" t="s">
        <v>558</v>
      </c>
      <c r="B5" s="105">
        <v>20000000</v>
      </c>
      <c r="C5" s="171"/>
      <c r="D5" s="172"/>
      <c r="E5" s="173"/>
      <c r="F5" s="171"/>
      <c r="G5" s="172"/>
      <c r="H5" s="173"/>
      <c r="I5" s="109">
        <v>1860149</v>
      </c>
      <c r="J5" s="109"/>
      <c r="K5" s="109"/>
    </row>
    <row r="6" spans="1:11" x14ac:dyDescent="0.3">
      <c r="A6" s="104" t="s">
        <v>559</v>
      </c>
      <c r="B6" s="105">
        <f>SUM(B3:B5)</f>
        <v>154000000</v>
      </c>
    </row>
  </sheetData>
  <mergeCells count="11">
    <mergeCell ref="F3:H5"/>
    <mergeCell ref="C1:E1"/>
    <mergeCell ref="F1:H1"/>
    <mergeCell ref="I1:K1"/>
    <mergeCell ref="I4:K4"/>
    <mergeCell ref="I5:K5"/>
    <mergeCell ref="C2:E2"/>
    <mergeCell ref="F2:H2"/>
    <mergeCell ref="I2:K2"/>
    <mergeCell ref="I3:K3"/>
    <mergeCell ref="C3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LOTE 1 Gastronomía</vt:lpstr>
      <vt:lpstr>LOTE 2 Panadería</vt:lpstr>
      <vt:lpstr>LOTE 3 BARISMO CAFE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DIRECCION-FINANCIERA</dc:creator>
  <cp:lastModifiedBy>Sandra Milena Alvaran Melo</cp:lastModifiedBy>
  <dcterms:created xsi:type="dcterms:W3CDTF">2025-05-27T03:38:33Z</dcterms:created>
  <dcterms:modified xsi:type="dcterms:W3CDTF">2026-05-13T16:12:37Z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2026-04-21T16:24:10Z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36efc0b6-ce89-4df1-adb4-052bed57c019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