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Aux-contable\escaner\2026\6.CONTRATOS ESTATALES\2. ISABU\"/>
    </mc:Choice>
  </mc:AlternateContent>
  <xr:revisionPtr revIDLastSave="0" documentId="13_ncr:1_{A2A34342-825C-4906-8C4B-F5BEE75426FF}" xr6:coauthVersionLast="47" xr6:coauthVersionMax="47" xr10:uidLastSave="{00000000-0000-0000-0000-000000000000}"/>
  <bookViews>
    <workbookView xWindow="-120" yWindow="-120" windowWidth="21840" windowHeight="13140" firstSheet="4" activeTab="4" xr2:uid="{93EF169A-5195-4C82-B45C-4F43E4D8F8E6}"/>
  </bookViews>
  <sheets>
    <sheet name="Enero-2026" sheetId="2" state="hidden" r:id="rId1"/>
    <sheet name="Febrero-2026" sheetId="3" state="hidden" r:id="rId2"/>
    <sheet name="Marzo-2026" sheetId="5" state="hidden" r:id="rId3"/>
    <sheet name="Urea Marzo-2026 " sheetId="9" state="hidden" r:id="rId4"/>
    <sheet name="Abril-2026" sheetId="6" r:id="rId5"/>
    <sheet name="Urea Abril-2026 " sheetId="7" r:id="rId6"/>
  </sheets>
  <externalReferences>
    <externalReference r:id="rId7"/>
    <externalReference r:id="rId8"/>
  </externalReferences>
  <definedNames>
    <definedName name="_xlnm._FilterDatabase" localSheetId="0" hidden="1">'Enero-2026'!$B$5:$K$36</definedName>
    <definedName name="_xlnm._FilterDatabase" localSheetId="1" hidden="1">'Febrero-2026'!$B$5:$K$68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9" l="1"/>
  <c r="K10" i="9" s="1"/>
  <c r="K9" i="7"/>
  <c r="K12" i="7" s="1"/>
  <c r="K59" i="6" l="1"/>
  <c r="M59" i="6" s="1"/>
  <c r="L59" i="6" s="1"/>
  <c r="J73" i="6"/>
  <c r="G73" i="6"/>
  <c r="M72" i="6"/>
  <c r="L72" i="6" s="1"/>
  <c r="M71" i="6"/>
  <c r="L71" i="6" s="1"/>
  <c r="P13" i="6"/>
  <c r="K8" i="6" s="1"/>
  <c r="M8" i="6" s="1"/>
  <c r="L8" i="6" s="1"/>
  <c r="P12" i="6"/>
  <c r="K12" i="6" s="1"/>
  <c r="M12" i="6" s="1"/>
  <c r="L12" i="6" s="1"/>
  <c r="P9" i="6"/>
  <c r="P8" i="6"/>
  <c r="K18" i="6" l="1"/>
  <c r="M18" i="6" s="1"/>
  <c r="L18" i="6" s="1"/>
  <c r="K14" i="6"/>
  <c r="M14" i="6" s="1"/>
  <c r="L14" i="6" s="1"/>
  <c r="K50" i="6"/>
  <c r="M50" i="6" s="1"/>
  <c r="L50" i="6" s="1"/>
  <c r="K35" i="6"/>
  <c r="M35" i="6" s="1"/>
  <c r="L35" i="6" s="1"/>
  <c r="K26" i="6"/>
  <c r="M26" i="6" s="1"/>
  <c r="L26" i="6" s="1"/>
  <c r="K7" i="6"/>
  <c r="M7" i="6" s="1"/>
  <c r="K55" i="6"/>
  <c r="M55" i="6" s="1"/>
  <c r="L55" i="6" s="1"/>
  <c r="K47" i="6"/>
  <c r="M47" i="6" s="1"/>
  <c r="L47" i="6" s="1"/>
  <c r="K31" i="6"/>
  <c r="M31" i="6" s="1"/>
  <c r="L31" i="6" s="1"/>
  <c r="K23" i="6"/>
  <c r="M23" i="6" s="1"/>
  <c r="L23" i="6" s="1"/>
  <c r="K15" i="6"/>
  <c r="M15" i="6" s="1"/>
  <c r="L15" i="6" s="1"/>
  <c r="K67" i="6"/>
  <c r="M67" i="6" s="1"/>
  <c r="L67" i="6" s="1"/>
  <c r="K54" i="6"/>
  <c r="M54" i="6" s="1"/>
  <c r="L54" i="6" s="1"/>
  <c r="K43" i="6"/>
  <c r="M43" i="6" s="1"/>
  <c r="L43" i="6" s="1"/>
  <c r="K30" i="6"/>
  <c r="M30" i="6" s="1"/>
  <c r="L30" i="6" s="1"/>
  <c r="K22" i="6"/>
  <c r="M22" i="6" s="1"/>
  <c r="L22" i="6" s="1"/>
  <c r="K63" i="6"/>
  <c r="M63" i="6" s="1"/>
  <c r="L63" i="6" s="1"/>
  <c r="K51" i="6"/>
  <c r="M51" i="6" s="1"/>
  <c r="L51" i="6" s="1"/>
  <c r="K39" i="6"/>
  <c r="M39" i="6" s="1"/>
  <c r="L39" i="6" s="1"/>
  <c r="K27" i="6"/>
  <c r="M27" i="6" s="1"/>
  <c r="L27" i="6" s="1"/>
  <c r="K19" i="6"/>
  <c r="M19" i="6" s="1"/>
  <c r="L19" i="6" s="1"/>
  <c r="K11" i="6"/>
  <c r="M11" i="6" s="1"/>
  <c r="L11" i="6" s="1"/>
  <c r="K70" i="6"/>
  <c r="M70" i="6" s="1"/>
  <c r="L70" i="6" s="1"/>
  <c r="K66" i="6"/>
  <c r="M66" i="6" s="1"/>
  <c r="L66" i="6" s="1"/>
  <c r="K62" i="6"/>
  <c r="M62" i="6" s="1"/>
  <c r="L62" i="6" s="1"/>
  <c r="K58" i="6"/>
  <c r="M58" i="6" s="1"/>
  <c r="L58" i="6" s="1"/>
  <c r="K46" i="6"/>
  <c r="M46" i="6" s="1"/>
  <c r="L46" i="6" s="1"/>
  <c r="K42" i="6"/>
  <c r="M42" i="6" s="1"/>
  <c r="L42" i="6" s="1"/>
  <c r="K38" i="6"/>
  <c r="M38" i="6" s="1"/>
  <c r="L38" i="6" s="1"/>
  <c r="K34" i="6"/>
  <c r="M34" i="6" s="1"/>
  <c r="L34" i="6" s="1"/>
  <c r="K10" i="6"/>
  <c r="M10" i="6" s="1"/>
  <c r="L10" i="6" s="1"/>
  <c r="K69" i="6"/>
  <c r="M69" i="6" s="1"/>
  <c r="L69" i="6" s="1"/>
  <c r="K65" i="6"/>
  <c r="M65" i="6" s="1"/>
  <c r="L65" i="6" s="1"/>
  <c r="K61" i="6"/>
  <c r="M61" i="6" s="1"/>
  <c r="L61" i="6" s="1"/>
  <c r="K57" i="6"/>
  <c r="M57" i="6" s="1"/>
  <c r="L57" i="6" s="1"/>
  <c r="K53" i="6"/>
  <c r="M53" i="6" s="1"/>
  <c r="L53" i="6" s="1"/>
  <c r="K49" i="6"/>
  <c r="M49" i="6" s="1"/>
  <c r="L49" i="6" s="1"/>
  <c r="K45" i="6"/>
  <c r="M45" i="6" s="1"/>
  <c r="L45" i="6" s="1"/>
  <c r="K41" i="6"/>
  <c r="M41" i="6" s="1"/>
  <c r="L41" i="6" s="1"/>
  <c r="K37" i="6"/>
  <c r="M37" i="6" s="1"/>
  <c r="L37" i="6" s="1"/>
  <c r="K33" i="6"/>
  <c r="M33" i="6" s="1"/>
  <c r="L33" i="6" s="1"/>
  <c r="K29" i="6"/>
  <c r="M29" i="6" s="1"/>
  <c r="L29" i="6" s="1"/>
  <c r="K25" i="6"/>
  <c r="M25" i="6" s="1"/>
  <c r="L25" i="6" s="1"/>
  <c r="K21" i="6"/>
  <c r="M21" i="6" s="1"/>
  <c r="L21" i="6" s="1"/>
  <c r="K17" i="6"/>
  <c r="M17" i="6" s="1"/>
  <c r="L17" i="6" s="1"/>
  <c r="K13" i="6"/>
  <c r="M13" i="6" s="1"/>
  <c r="L13" i="6" s="1"/>
  <c r="K9" i="6"/>
  <c r="M9" i="6" s="1"/>
  <c r="L9" i="6" s="1"/>
  <c r="K68" i="6"/>
  <c r="M68" i="6" s="1"/>
  <c r="L68" i="6" s="1"/>
  <c r="K64" i="6"/>
  <c r="M64" i="6" s="1"/>
  <c r="L64" i="6" s="1"/>
  <c r="K60" i="6"/>
  <c r="M60" i="6" s="1"/>
  <c r="L60" i="6" s="1"/>
  <c r="K56" i="6"/>
  <c r="M56" i="6" s="1"/>
  <c r="L56" i="6" s="1"/>
  <c r="K52" i="6"/>
  <c r="M52" i="6" s="1"/>
  <c r="L52" i="6" s="1"/>
  <c r="K48" i="6"/>
  <c r="M48" i="6" s="1"/>
  <c r="L48" i="6" s="1"/>
  <c r="K44" i="6"/>
  <c r="M44" i="6" s="1"/>
  <c r="L44" i="6" s="1"/>
  <c r="K40" i="6"/>
  <c r="M40" i="6" s="1"/>
  <c r="L40" i="6" s="1"/>
  <c r="K36" i="6"/>
  <c r="M36" i="6" s="1"/>
  <c r="L36" i="6" s="1"/>
  <c r="K32" i="6"/>
  <c r="M32" i="6" s="1"/>
  <c r="L32" i="6" s="1"/>
  <c r="K28" i="6"/>
  <c r="M28" i="6" s="1"/>
  <c r="L28" i="6" s="1"/>
  <c r="K24" i="6"/>
  <c r="M24" i="6" s="1"/>
  <c r="L24" i="6" s="1"/>
  <c r="K20" i="6"/>
  <c r="M20" i="6" s="1"/>
  <c r="L20" i="6" s="1"/>
  <c r="K16" i="6"/>
  <c r="M16" i="6" s="1"/>
  <c r="L16" i="6" s="1"/>
  <c r="L7" i="6"/>
  <c r="M73" i="6" l="1"/>
  <c r="J6" i="3"/>
  <c r="K6" i="3" s="1"/>
  <c r="I76" i="5"/>
  <c r="F76" i="5"/>
  <c r="N13" i="5"/>
  <c r="J70" i="5" s="1"/>
  <c r="K70" i="5" s="1"/>
  <c r="N12" i="5"/>
  <c r="J74" i="5" s="1"/>
  <c r="K74" i="5" s="1"/>
  <c r="N9" i="5"/>
  <c r="J8" i="5"/>
  <c r="K8" i="5" s="1"/>
  <c r="N8" i="5"/>
  <c r="J8" i="3"/>
  <c r="K8" i="3" s="1"/>
  <c r="J9" i="3"/>
  <c r="K9" i="3"/>
  <c r="J10" i="3"/>
  <c r="K10" i="3" s="1"/>
  <c r="J11" i="3"/>
  <c r="K11" i="3"/>
  <c r="J12" i="3"/>
  <c r="K12" i="3" s="1"/>
  <c r="J13" i="3"/>
  <c r="K13" i="3"/>
  <c r="J14" i="3"/>
  <c r="K14" i="3" s="1"/>
  <c r="J15" i="3"/>
  <c r="K15" i="3"/>
  <c r="J16" i="3"/>
  <c r="K16" i="3" s="1"/>
  <c r="J17" i="3"/>
  <c r="K17" i="3"/>
  <c r="J18" i="3"/>
  <c r="K18" i="3" s="1"/>
  <c r="J19" i="3"/>
  <c r="K19" i="3"/>
  <c r="J20" i="3"/>
  <c r="K20" i="3" s="1"/>
  <c r="J21" i="3"/>
  <c r="K21" i="3"/>
  <c r="J22" i="3"/>
  <c r="K22" i="3" s="1"/>
  <c r="J23" i="3"/>
  <c r="K23" i="3"/>
  <c r="J24" i="3"/>
  <c r="K24" i="3" s="1"/>
  <c r="J25" i="3"/>
  <c r="K25" i="3"/>
  <c r="J26" i="3"/>
  <c r="K26" i="3" s="1"/>
  <c r="J27" i="3"/>
  <c r="K27" i="3"/>
  <c r="J28" i="3"/>
  <c r="K28" i="3" s="1"/>
  <c r="J29" i="3"/>
  <c r="K29" i="3"/>
  <c r="J30" i="3"/>
  <c r="K30" i="3" s="1"/>
  <c r="J31" i="3"/>
  <c r="K31" i="3"/>
  <c r="J32" i="3"/>
  <c r="K32" i="3" s="1"/>
  <c r="J33" i="3"/>
  <c r="K33" i="3"/>
  <c r="J34" i="3"/>
  <c r="K34" i="3" s="1"/>
  <c r="J35" i="3"/>
  <c r="K35" i="3"/>
  <c r="J36" i="3"/>
  <c r="K36" i="3" s="1"/>
  <c r="J37" i="3"/>
  <c r="K37" i="3"/>
  <c r="J38" i="3"/>
  <c r="K38" i="3" s="1"/>
  <c r="J39" i="3"/>
  <c r="K39" i="3"/>
  <c r="J40" i="3"/>
  <c r="K40" i="3" s="1"/>
  <c r="J41" i="3"/>
  <c r="K41" i="3"/>
  <c r="J42" i="3"/>
  <c r="K42" i="3" s="1"/>
  <c r="J43" i="3"/>
  <c r="K43" i="3"/>
  <c r="J44" i="3"/>
  <c r="K44" i="3" s="1"/>
  <c r="J45" i="3"/>
  <c r="K45" i="3"/>
  <c r="J46" i="3"/>
  <c r="K46" i="3" s="1"/>
  <c r="J47" i="3"/>
  <c r="K47" i="3"/>
  <c r="J48" i="3"/>
  <c r="K48" i="3" s="1"/>
  <c r="J49" i="3"/>
  <c r="K49" i="3"/>
  <c r="J50" i="3"/>
  <c r="K50" i="3" s="1"/>
  <c r="J51" i="3"/>
  <c r="K51" i="3"/>
  <c r="J52" i="3"/>
  <c r="K52" i="3" s="1"/>
  <c r="J53" i="3"/>
  <c r="K53" i="3"/>
  <c r="J54" i="3"/>
  <c r="K54" i="3" s="1"/>
  <c r="J55" i="3"/>
  <c r="K55" i="3"/>
  <c r="J56" i="3"/>
  <c r="K56" i="3" s="1"/>
  <c r="J57" i="3"/>
  <c r="K57" i="3"/>
  <c r="J58" i="3"/>
  <c r="K58" i="3" s="1"/>
  <c r="J59" i="3"/>
  <c r="K59" i="3"/>
  <c r="J60" i="3"/>
  <c r="K60" i="3" s="1"/>
  <c r="J61" i="3"/>
  <c r="K61" i="3"/>
  <c r="J62" i="3"/>
  <c r="K62" i="3" s="1"/>
  <c r="J63" i="3"/>
  <c r="K63" i="3"/>
  <c r="J64" i="3"/>
  <c r="K64" i="3" s="1"/>
  <c r="J65" i="3"/>
  <c r="K65" i="3"/>
  <c r="J66" i="3"/>
  <c r="K66" i="3" s="1"/>
  <c r="J67" i="3"/>
  <c r="K67" i="3"/>
  <c r="K7" i="3"/>
  <c r="J7" i="3"/>
  <c r="J7" i="5" l="1"/>
  <c r="K7" i="5" s="1"/>
  <c r="J12" i="5"/>
  <c r="K12" i="5" s="1"/>
  <c r="J40" i="5"/>
  <c r="K40" i="5" s="1"/>
  <c r="J72" i="5"/>
  <c r="K72" i="5" s="1"/>
  <c r="J6" i="5"/>
  <c r="J60" i="5"/>
  <c r="K60" i="5" s="1"/>
  <c r="J9" i="5"/>
  <c r="K9" i="5" s="1"/>
  <c r="J10" i="5"/>
  <c r="K10" i="5" s="1"/>
  <c r="J16" i="5"/>
  <c r="K16" i="5" s="1"/>
  <c r="J48" i="5"/>
  <c r="K48" i="5" s="1"/>
  <c r="J20" i="5"/>
  <c r="K20" i="5" s="1"/>
  <c r="J68" i="5"/>
  <c r="K68" i="5" s="1"/>
  <c r="J24" i="5"/>
  <c r="K24" i="5" s="1"/>
  <c r="J32" i="5"/>
  <c r="K32" i="5" s="1"/>
  <c r="J44" i="5"/>
  <c r="K44" i="5" s="1"/>
  <c r="J56" i="5"/>
  <c r="K56" i="5" s="1"/>
  <c r="J11" i="5"/>
  <c r="K11" i="5" s="1"/>
  <c r="J13" i="5"/>
  <c r="K13" i="5" s="1"/>
  <c r="J17" i="5"/>
  <c r="K17" i="5" s="1"/>
  <c r="J21" i="5"/>
  <c r="K21" i="5" s="1"/>
  <c r="J25" i="5"/>
  <c r="K25" i="5" s="1"/>
  <c r="J29" i="5"/>
  <c r="K29" i="5" s="1"/>
  <c r="J33" i="5"/>
  <c r="K33" i="5" s="1"/>
  <c r="J37" i="5"/>
  <c r="K37" i="5" s="1"/>
  <c r="J41" i="5"/>
  <c r="K41" i="5" s="1"/>
  <c r="J45" i="5"/>
  <c r="K45" i="5" s="1"/>
  <c r="J49" i="5"/>
  <c r="K49" i="5" s="1"/>
  <c r="J53" i="5"/>
  <c r="K53" i="5" s="1"/>
  <c r="J57" i="5"/>
  <c r="K57" i="5" s="1"/>
  <c r="J61" i="5"/>
  <c r="K61" i="5" s="1"/>
  <c r="J65" i="5"/>
  <c r="K65" i="5" s="1"/>
  <c r="J69" i="5"/>
  <c r="K69" i="5" s="1"/>
  <c r="J73" i="5"/>
  <c r="K73" i="5" s="1"/>
  <c r="J28" i="5"/>
  <c r="K28" i="5" s="1"/>
  <c r="J36" i="5"/>
  <c r="K36" i="5" s="1"/>
  <c r="J52" i="5"/>
  <c r="K52" i="5" s="1"/>
  <c r="J64" i="5"/>
  <c r="K64" i="5" s="1"/>
  <c r="K6" i="5"/>
  <c r="J15" i="5"/>
  <c r="K15" i="5" s="1"/>
  <c r="J19" i="5"/>
  <c r="K19" i="5" s="1"/>
  <c r="J23" i="5"/>
  <c r="K23" i="5" s="1"/>
  <c r="J27" i="5"/>
  <c r="K27" i="5" s="1"/>
  <c r="J31" i="5"/>
  <c r="K31" i="5" s="1"/>
  <c r="J35" i="5"/>
  <c r="K35" i="5" s="1"/>
  <c r="J39" i="5"/>
  <c r="K39" i="5" s="1"/>
  <c r="J43" i="5"/>
  <c r="K43" i="5" s="1"/>
  <c r="J47" i="5"/>
  <c r="K47" i="5" s="1"/>
  <c r="J51" i="5"/>
  <c r="K51" i="5" s="1"/>
  <c r="J55" i="5"/>
  <c r="K55" i="5" s="1"/>
  <c r="J59" i="5"/>
  <c r="K59" i="5" s="1"/>
  <c r="J63" i="5"/>
  <c r="K63" i="5" s="1"/>
  <c r="J67" i="5"/>
  <c r="K67" i="5" s="1"/>
  <c r="J71" i="5"/>
  <c r="K71" i="5" s="1"/>
  <c r="J14" i="5"/>
  <c r="K14" i="5" s="1"/>
  <c r="J18" i="5"/>
  <c r="K18" i="5" s="1"/>
  <c r="J22" i="5"/>
  <c r="K22" i="5" s="1"/>
  <c r="J26" i="5"/>
  <c r="K26" i="5" s="1"/>
  <c r="J30" i="5"/>
  <c r="K30" i="5" s="1"/>
  <c r="J34" i="5"/>
  <c r="K34" i="5" s="1"/>
  <c r="J38" i="5"/>
  <c r="K38" i="5" s="1"/>
  <c r="J42" i="5"/>
  <c r="K42" i="5" s="1"/>
  <c r="J46" i="5"/>
  <c r="K46" i="5" s="1"/>
  <c r="J50" i="5"/>
  <c r="K50" i="5" s="1"/>
  <c r="J54" i="5"/>
  <c r="K54" i="5" s="1"/>
  <c r="J58" i="5"/>
  <c r="K58" i="5" s="1"/>
  <c r="J62" i="5"/>
  <c r="K62" i="5" s="1"/>
  <c r="J66" i="5"/>
  <c r="K66" i="5" s="1"/>
  <c r="F70" i="3"/>
  <c r="I70" i="3"/>
  <c r="J10" i="2"/>
  <c r="J11" i="2"/>
  <c r="J14" i="2"/>
  <c r="J15" i="2"/>
  <c r="J18" i="2"/>
  <c r="J19" i="2"/>
  <c r="J22" i="2"/>
  <c r="K22" i="2" s="1"/>
  <c r="J23" i="2"/>
  <c r="K23" i="2" s="1"/>
  <c r="J26" i="2"/>
  <c r="J27" i="2"/>
  <c r="K27" i="2" s="1"/>
  <c r="J31" i="2"/>
  <c r="J34" i="2"/>
  <c r="J35" i="2"/>
  <c r="J6" i="2"/>
  <c r="J24" i="2"/>
  <c r="K24" i="2" s="1"/>
  <c r="J8" i="2"/>
  <c r="K26" i="2"/>
  <c r="K76" i="5" l="1"/>
  <c r="K70" i="3"/>
  <c r="J30" i="2"/>
  <c r="K30" i="2" s="1"/>
  <c r="J7" i="2"/>
  <c r="J33" i="2"/>
  <c r="J29" i="2"/>
  <c r="K29" i="2" s="1"/>
  <c r="J25" i="2"/>
  <c r="K25" i="2" s="1"/>
  <c r="J21" i="2"/>
  <c r="K21" i="2" s="1"/>
  <c r="J17" i="2"/>
  <c r="J13" i="2"/>
  <c r="K13" i="2" s="1"/>
  <c r="J9" i="2"/>
  <c r="J36" i="2"/>
  <c r="J32" i="2"/>
  <c r="K32" i="2" s="1"/>
  <c r="J28" i="2"/>
  <c r="K28" i="2" s="1"/>
  <c r="J20" i="2"/>
  <c r="J16" i="2"/>
  <c r="J12" i="2"/>
  <c r="K18" i="2"/>
  <c r="K7" i="2"/>
  <c r="K15" i="2"/>
  <c r="K33" i="2"/>
  <c r="K34" i="2"/>
  <c r="K36" i="2"/>
  <c r="K17" i="2"/>
  <c r="K35" i="2"/>
  <c r="K12" i="2"/>
  <c r="K9" i="2"/>
  <c r="K10" i="2"/>
  <c r="K14" i="2"/>
  <c r="K19" i="2"/>
  <c r="K6" i="2"/>
  <c r="K16" i="2"/>
  <c r="K20" i="2"/>
  <c r="K31" i="2"/>
  <c r="K8" i="2"/>
  <c r="K11" i="2"/>
  <c r="I39" i="2"/>
  <c r="F39" i="2"/>
  <c r="K39" i="2" l="1"/>
</calcChain>
</file>

<file path=xl/sharedStrings.xml><?xml version="1.0" encoding="utf-8"?>
<sst xmlns="http://schemas.openxmlformats.org/spreadsheetml/2006/main" count="919" uniqueCount="404">
  <si>
    <t xml:space="preserve">Inversiones La 27 S.A. </t>
  </si>
  <si>
    <t>No. Tiquete 
Venta</t>
  </si>
  <si>
    <t>FECHA</t>
  </si>
  <si>
    <r>
      <t xml:space="preserve">VEHICULO
</t>
    </r>
    <r>
      <rPr>
        <b/>
        <sz val="9"/>
        <color theme="0"/>
        <rFont val="Calibri"/>
        <family val="2"/>
        <scheme val="minor"/>
      </rPr>
      <t>(Placa)</t>
    </r>
  </si>
  <si>
    <t>PRODUCTO</t>
  </si>
  <si>
    <r>
      <t xml:space="preserve">CANTIDAD
</t>
    </r>
    <r>
      <rPr>
        <b/>
        <sz val="9"/>
        <color theme="0"/>
        <rFont val="Calibri"/>
        <family val="2"/>
        <scheme val="minor"/>
      </rPr>
      <t>(Galones)</t>
    </r>
  </si>
  <si>
    <t>KILOMETRAJE</t>
  </si>
  <si>
    <r>
      <t xml:space="preserve">PRECIO 
SURTIDOR
</t>
    </r>
    <r>
      <rPr>
        <b/>
        <sz val="9"/>
        <color theme="0"/>
        <rFont val="Calibri"/>
        <family val="2"/>
        <scheme val="minor"/>
      </rPr>
      <t>(Precio Tiquete Venta)</t>
    </r>
  </si>
  <si>
    <r>
      <t xml:space="preserve">PRECIO SURTIDOR
</t>
    </r>
    <r>
      <rPr>
        <b/>
        <sz val="9"/>
        <color theme="0"/>
        <rFont val="Calibri"/>
        <family val="2"/>
        <scheme val="minor"/>
      </rPr>
      <t>(Total )</t>
    </r>
  </si>
  <si>
    <r>
      <t xml:space="preserve">PRECIO CONTRATO
</t>
    </r>
    <r>
      <rPr>
        <b/>
        <sz val="9"/>
        <color theme="0"/>
        <rFont val="Calibri"/>
        <family val="2"/>
        <scheme val="minor"/>
      </rPr>
      <t>(Precio Contrato)</t>
    </r>
  </si>
  <si>
    <t>VALOR 
FACTURA</t>
  </si>
  <si>
    <t>ACPM</t>
  </si>
  <si>
    <t>GDU541</t>
  </si>
  <si>
    <t>CORRIENTE</t>
  </si>
  <si>
    <t>OSA838</t>
  </si>
  <si>
    <t>OSA836</t>
  </si>
  <si>
    <t>POK78E</t>
  </si>
  <si>
    <t>OKZ214</t>
  </si>
  <si>
    <t>OSA837</t>
  </si>
  <si>
    <t>OSB161</t>
  </si>
  <si>
    <t>Precio Contrato</t>
  </si>
  <si>
    <t>CTE</t>
  </si>
  <si>
    <t>TOTAL</t>
  </si>
  <si>
    <t>Galones</t>
  </si>
  <si>
    <t>Valor Factura</t>
  </si>
  <si>
    <t xml:space="preserve">    </t>
  </si>
  <si>
    <t xml:space="preserve">CONTRATO N.0331-25 ISABU </t>
  </si>
  <si>
    <t>GDU589</t>
  </si>
  <si>
    <t>PXL461</t>
  </si>
  <si>
    <t>GDU495</t>
  </si>
  <si>
    <t>2026-01-17 23:01:19</t>
  </si>
  <si>
    <t>2026-01-18 16:24:18</t>
  </si>
  <si>
    <t>2026-01-19 13:05:58</t>
  </si>
  <si>
    <t>2026-01-20 17:31:43</t>
  </si>
  <si>
    <t>2026-01-21 08:51:30</t>
  </si>
  <si>
    <t>2026-01-21 22:53:07</t>
  </si>
  <si>
    <t>2026-01-22 09:12:19</t>
  </si>
  <si>
    <t>2026-01-23 02:25:17</t>
  </si>
  <si>
    <t>2026-01-23 09:06:15</t>
  </si>
  <si>
    <t>2026-01-23 14:17:44</t>
  </si>
  <si>
    <t>2026-01-23 14:24:12</t>
  </si>
  <si>
    <t>2026-01-24 21:40:22</t>
  </si>
  <si>
    <t>2026-01-25 03:52:12</t>
  </si>
  <si>
    <t>2026-01-26 07:21:34</t>
  </si>
  <si>
    <t>2026-01-26 07:42:43</t>
  </si>
  <si>
    <t>2026-01-26 12:03:16</t>
  </si>
  <si>
    <t>2026-01-26 22:01:28</t>
  </si>
  <si>
    <t>2026-01-27 07:47:01</t>
  </si>
  <si>
    <t>2026-01-27 17:34:58</t>
  </si>
  <si>
    <t>2026-01-27 21:22:16</t>
  </si>
  <si>
    <t>2026-01-30 00:46:20</t>
  </si>
  <si>
    <t>2026-01-30 08:28:26</t>
  </si>
  <si>
    <t>2026-01-30 09:09:42</t>
  </si>
  <si>
    <t>2026-01-30 09:28:51</t>
  </si>
  <si>
    <t>2026-01-30 09:49:44</t>
  </si>
  <si>
    <t>2026-01-30 13:21:39</t>
  </si>
  <si>
    <t>2026-01-30 13:25:47</t>
  </si>
  <si>
    <t>2026-01-30 13:58:15</t>
  </si>
  <si>
    <t>2026-01-30 21:41:33</t>
  </si>
  <si>
    <t>2026-01-31 00:55:22</t>
  </si>
  <si>
    <t>2026-02-01 16:02:51</t>
  </si>
  <si>
    <t>2026-02-02 09:29:51</t>
  </si>
  <si>
    <t>2026-02-02 23:03:02</t>
  </si>
  <si>
    <t>2026-02-03 18:04:29</t>
  </si>
  <si>
    <t>2026-02-04 16:01:48</t>
  </si>
  <si>
    <t>2026-02-04 18:23:56</t>
  </si>
  <si>
    <t>2026-02-05 11:38:39</t>
  </si>
  <si>
    <t>2026-02-05 11:46:59</t>
  </si>
  <si>
    <t>2026-02-05 14:50:18</t>
  </si>
  <si>
    <t>2026-02-05 15:04:20</t>
  </si>
  <si>
    <t>2026-02-06 02:56:07</t>
  </si>
  <si>
    <t>2026-02-06 10:51:00</t>
  </si>
  <si>
    <t>2026-02-06 14:49:51</t>
  </si>
  <si>
    <t>2026-02-06 16:52:26</t>
  </si>
  <si>
    <t>2026-02-07 21:44:03</t>
  </si>
  <si>
    <t>2026-02-08 16:13:38</t>
  </si>
  <si>
    <t>2026-02-09 13:46:00</t>
  </si>
  <si>
    <t>2026-02-10 12:13:26</t>
  </si>
  <si>
    <t>2026-02-10 13:23:05</t>
  </si>
  <si>
    <t>2026-02-10 14:03:21</t>
  </si>
  <si>
    <t>2026-02-10 14:07:18</t>
  </si>
  <si>
    <t>2026-02-10 17:14:39</t>
  </si>
  <si>
    <t>2026-02-10 23:02:57</t>
  </si>
  <si>
    <t>2026-02-11 09:47:20</t>
  </si>
  <si>
    <t>2026-02-11 14:44:28</t>
  </si>
  <si>
    <t>2026-02-11 15:41:43</t>
  </si>
  <si>
    <t>2026-02-12 00:06:08</t>
  </si>
  <si>
    <t>2026-02-12 14:44:43</t>
  </si>
  <si>
    <t>2026-02-12 15:54:57</t>
  </si>
  <si>
    <t>2026-02-15 16:33:19</t>
  </si>
  <si>
    <t>2026-02-15 22:02:47</t>
  </si>
  <si>
    <t>2026-02-16 11:38:42</t>
  </si>
  <si>
    <t>2026-02-16 16:32:20</t>
  </si>
  <si>
    <t>2026-02-17 09:17:51</t>
  </si>
  <si>
    <t>2026-02-17 12:38:29</t>
  </si>
  <si>
    <t>2026-02-17 13:28:09</t>
  </si>
  <si>
    <t>2026-02-17 21:57:08</t>
  </si>
  <si>
    <t>2026-02-18 16:01:11</t>
  </si>
  <si>
    <t>2026-02-18 16:06:19</t>
  </si>
  <si>
    <t>2026-02-18 19:35:58</t>
  </si>
  <si>
    <t>2026-02-19 08:57:09</t>
  </si>
  <si>
    <t>2026-02-19 09:59:29</t>
  </si>
  <si>
    <t>2026-02-19 10:49:10</t>
  </si>
  <si>
    <t>2026-02-19 11:22:08</t>
  </si>
  <si>
    <t>2026-02-20 23:30:34</t>
  </si>
  <si>
    <t>2026-02-23 08:48:22</t>
  </si>
  <si>
    <t>2026-02-23 15:34:59</t>
  </si>
  <si>
    <t>2026-02-23 16:51:45</t>
  </si>
  <si>
    <t>2026-02-24 04:09:27</t>
  </si>
  <si>
    <t>2026-02-24 07:10:50</t>
  </si>
  <si>
    <t>2026-02-24 10:40:25</t>
  </si>
  <si>
    <t>2026-02-24 23:01:28</t>
  </si>
  <si>
    <t>2026-02-25 14:11:21</t>
  </si>
  <si>
    <t>2026-02-25 14:28:45</t>
  </si>
  <si>
    <t>2026-02-25 22:31:49</t>
  </si>
  <si>
    <t>2026-02-27 08:45:46</t>
  </si>
  <si>
    <t>2026-02-27 09:57:08</t>
  </si>
  <si>
    <t>2026-02-27 10:57:32</t>
  </si>
  <si>
    <t>2026-02-27 13:16:47</t>
  </si>
  <si>
    <t>2026-02-27 13:23:08</t>
  </si>
  <si>
    <t>2026-02-27 13:38:08</t>
  </si>
  <si>
    <t>2026-02-27 14:02:10</t>
  </si>
  <si>
    <t>GDU590</t>
  </si>
  <si>
    <t>NFV847</t>
  </si>
  <si>
    <t>LGZ236</t>
  </si>
  <si>
    <t>LGZ487</t>
  </si>
  <si>
    <t xml:space="preserve">CONTRATO N.0117-26 ISABU </t>
  </si>
  <si>
    <t>97836</t>
  </si>
  <si>
    <t>2026-03-01 11:28:43</t>
  </si>
  <si>
    <t>97881</t>
  </si>
  <si>
    <t>2026-03-01 15:27:38</t>
  </si>
  <si>
    <t>97970</t>
  </si>
  <si>
    <t>2026-03-01 22:39:12</t>
  </si>
  <si>
    <t>196538</t>
  </si>
  <si>
    <t>2026-03-02 08:16:37</t>
  </si>
  <si>
    <t>171795</t>
  </si>
  <si>
    <t>2026-03-02 12:25:42</t>
  </si>
  <si>
    <t>43809</t>
  </si>
  <si>
    <t>2026-03-03 09:04:30</t>
  </si>
  <si>
    <t>98173</t>
  </si>
  <si>
    <t>2026-03-03 13:46:22</t>
  </si>
  <si>
    <t>98174</t>
  </si>
  <si>
    <t>2026-03-03 13:50:46</t>
  </si>
  <si>
    <t>43848</t>
  </si>
  <si>
    <t>2026-03-03 17:49:40</t>
  </si>
  <si>
    <t>98231</t>
  </si>
  <si>
    <t>2026-03-04 03:32:06</t>
  </si>
  <si>
    <t>98286</t>
  </si>
  <si>
    <t>2026-03-04 12:10:50</t>
  </si>
  <si>
    <t>98316</t>
  </si>
  <si>
    <t>2026-03-04 15:36:44</t>
  </si>
  <si>
    <t>98405</t>
  </si>
  <si>
    <t>2026-03-05 09:55:46</t>
  </si>
  <si>
    <t>PXL476</t>
  </si>
  <si>
    <t>98443</t>
  </si>
  <si>
    <t>2026-03-05 14:54:52</t>
  </si>
  <si>
    <t>98456</t>
  </si>
  <si>
    <t>2026-03-05 16:01:02</t>
  </si>
  <si>
    <t>98469</t>
  </si>
  <si>
    <t>2026-03-05 17:39:23</t>
  </si>
  <si>
    <t>44008</t>
  </si>
  <si>
    <t>2026-03-06 13:54:36</t>
  </si>
  <si>
    <t>98616</t>
  </si>
  <si>
    <t>2026-03-06 21:52:21</t>
  </si>
  <si>
    <t>98755</t>
  </si>
  <si>
    <t>2026-03-07 23:26:55</t>
  </si>
  <si>
    <t>198780</t>
  </si>
  <si>
    <t>2026-03-09 09:28:36</t>
  </si>
  <si>
    <t>207702</t>
  </si>
  <si>
    <t>2026-03-09 13:24:03</t>
  </si>
  <si>
    <t>98999</t>
  </si>
  <si>
    <t>2026-03-09 15:40:40</t>
  </si>
  <si>
    <t>99044</t>
  </si>
  <si>
    <t>2026-03-10 00:21:44</t>
  </si>
  <si>
    <t>99049</t>
  </si>
  <si>
    <t>2026-03-10 04:40:08</t>
  </si>
  <si>
    <t>173765</t>
  </si>
  <si>
    <t>2026-03-10 08:00:16</t>
  </si>
  <si>
    <t>99113</t>
  </si>
  <si>
    <t>2026-03-10 15:19:12</t>
  </si>
  <si>
    <t>99209</t>
  </si>
  <si>
    <t>2026-03-11 10:35:10</t>
  </si>
  <si>
    <t>SOZ621</t>
  </si>
  <si>
    <t>44231</t>
  </si>
  <si>
    <t>2026-03-11 14:40:19</t>
  </si>
  <si>
    <t>99249</t>
  </si>
  <si>
    <t>2026-03-11 15:13:44</t>
  </si>
  <si>
    <t>99250</t>
  </si>
  <si>
    <t>2026-03-11 15:16:19</t>
  </si>
  <si>
    <t>99306</t>
  </si>
  <si>
    <t>2026-03-12 02:47:03</t>
  </si>
  <si>
    <t>99307</t>
  </si>
  <si>
    <t>2026-03-12 03:01:18</t>
  </si>
  <si>
    <t>99440</t>
  </si>
  <si>
    <t>2026-03-12 22:27:45</t>
  </si>
  <si>
    <t>99463</t>
  </si>
  <si>
    <t>2026-03-13 07:46:29</t>
  </si>
  <si>
    <t>44342</t>
  </si>
  <si>
    <t>2026-03-13 11:59:23</t>
  </si>
  <si>
    <t>174661</t>
  </si>
  <si>
    <t>2026-03-13 18:46:53</t>
  </si>
  <si>
    <t>99734</t>
  </si>
  <si>
    <t>2026-03-15 02:01:55</t>
  </si>
  <si>
    <t>99778</t>
  </si>
  <si>
    <t>2026-03-15 13:52:44</t>
  </si>
  <si>
    <t>99886</t>
  </si>
  <si>
    <t>2026-03-15 23:18:42</t>
  </si>
  <si>
    <t>209962</t>
  </si>
  <si>
    <t>2026-03-16 10:33:08</t>
  </si>
  <si>
    <t>44509</t>
  </si>
  <si>
    <t>2026-03-17 06:35:29</t>
  </si>
  <si>
    <t>201247</t>
  </si>
  <si>
    <t>2026-03-17 10:02:48</t>
  </si>
  <si>
    <t>175581</t>
  </si>
  <si>
    <t>2026-03-17 13:13:06</t>
  </si>
  <si>
    <t>100115</t>
  </si>
  <si>
    <t>2026-03-17 17:07:00</t>
  </si>
  <si>
    <t>100294</t>
  </si>
  <si>
    <t>2026-03-19 01:48:03</t>
  </si>
  <si>
    <t>44667</t>
  </si>
  <si>
    <t>2026-03-20 11:10:16</t>
  </si>
  <si>
    <t>100483</t>
  </si>
  <si>
    <t>2026-03-20 12:57:44</t>
  </si>
  <si>
    <t>100485</t>
  </si>
  <si>
    <t>2026-03-20 13:02:28</t>
  </si>
  <si>
    <t>100557</t>
  </si>
  <si>
    <t>2026-03-20 23:14:41</t>
  </si>
  <si>
    <t>211503</t>
  </si>
  <si>
    <t>2026-03-21 06:24:15</t>
  </si>
  <si>
    <t>100577</t>
  </si>
  <si>
    <t>2026-03-21 06:31:57</t>
  </si>
  <si>
    <t>100934</t>
  </si>
  <si>
    <t>2026-03-23 16:09:53</t>
  </si>
  <si>
    <t>101042</t>
  </si>
  <si>
    <t>2026-03-24 13:35:14</t>
  </si>
  <si>
    <t>101098</t>
  </si>
  <si>
    <t>2026-03-24 23:24:20</t>
  </si>
  <si>
    <t>22569</t>
  </si>
  <si>
    <t>2026-03-25 08:18:45</t>
  </si>
  <si>
    <t>44838</t>
  </si>
  <si>
    <t>2026-03-25 10:30:11</t>
  </si>
  <si>
    <t>203616</t>
  </si>
  <si>
    <t>2026-03-25 13:26:56</t>
  </si>
  <si>
    <t>177618</t>
  </si>
  <si>
    <t>2026-03-25 14:46:29</t>
  </si>
  <si>
    <t>44858</t>
  </si>
  <si>
    <t>2026-03-25 18:05:35</t>
  </si>
  <si>
    <t>101293</t>
  </si>
  <si>
    <t>2026-03-26 12:27:02</t>
  </si>
  <si>
    <t>101383</t>
  </si>
  <si>
    <t>2026-03-27 03:05:58</t>
  </si>
  <si>
    <t>101421</t>
  </si>
  <si>
    <t>2026-03-27 10:05:46</t>
  </si>
  <si>
    <t>204225</t>
  </si>
  <si>
    <t>2026-03-27 10:42:19</t>
  </si>
  <si>
    <t>101523</t>
  </si>
  <si>
    <t>2026-03-28 05:58:40</t>
  </si>
  <si>
    <t>101696</t>
  </si>
  <si>
    <t>2026-03-29 11:14:44</t>
  </si>
  <si>
    <t>101931</t>
  </si>
  <si>
    <t>2026-03-30 23:28:51</t>
  </si>
  <si>
    <t>45103</t>
  </si>
  <si>
    <t>2026-03-31 09:16:39</t>
  </si>
  <si>
    <t>179123</t>
  </si>
  <si>
    <t>2026-03-31 10:06:50</t>
  </si>
  <si>
    <t>214615</t>
  </si>
  <si>
    <t>2026-03-31 14:48:36</t>
  </si>
  <si>
    <t>VEHICULO
(Placa)</t>
  </si>
  <si>
    <t>CANTIDAD
(Galones)</t>
  </si>
  <si>
    <t>PRECIO 
SURTIDOR
(Precio Tiquete Venta)</t>
  </si>
  <si>
    <t>PRECIO SURTIDOR
(Total )</t>
  </si>
  <si>
    <t>PRECIO CONTRATO
(Precio Contrato)</t>
  </si>
  <si>
    <t xml:space="preserve">CONTRATO ISABU </t>
  </si>
  <si>
    <t>DIF</t>
  </si>
  <si>
    <t>102197</t>
  </si>
  <si>
    <t>2026-04-01 17:17:01</t>
  </si>
  <si>
    <t>102413</t>
  </si>
  <si>
    <t>2026-04-02 23:02:04</t>
  </si>
  <si>
    <t>102417</t>
  </si>
  <si>
    <t>2026-04-03 04:02:47</t>
  </si>
  <si>
    <t>102677</t>
  </si>
  <si>
    <t>2026-04-05 20:03:35</t>
  </si>
  <si>
    <t>102822</t>
  </si>
  <si>
    <t>2026-04-06 22:08:05</t>
  </si>
  <si>
    <t>206969</t>
  </si>
  <si>
    <t>2026-04-07 07:35:19</t>
  </si>
  <si>
    <t>102911</t>
  </si>
  <si>
    <t>2026-04-07 14:10:47</t>
  </si>
  <si>
    <t>102912</t>
  </si>
  <si>
    <t>2026-04-07 14:16:04</t>
  </si>
  <si>
    <t>102949</t>
  </si>
  <si>
    <t>2026-04-07 20:47:46</t>
  </si>
  <si>
    <t>207343</t>
  </si>
  <si>
    <t>2026-04-08 10:26:16</t>
  </si>
  <si>
    <t>103142</t>
  </si>
  <si>
    <t>2026-04-09 09:38:47</t>
  </si>
  <si>
    <t>103170</t>
  </si>
  <si>
    <t>2026-04-09 13:23:38</t>
  </si>
  <si>
    <t>45442</t>
  </si>
  <si>
    <t>2026-04-09 13:45:41</t>
  </si>
  <si>
    <t>181261</t>
  </si>
  <si>
    <t>2026-04-09 14:11:22</t>
  </si>
  <si>
    <t>103263</t>
  </si>
  <si>
    <t>2026-04-10 06:46:26</t>
  </si>
  <si>
    <t>208143</t>
  </si>
  <si>
    <t>2026-04-10 20:06:23</t>
  </si>
  <si>
    <t>103430</t>
  </si>
  <si>
    <t>2026-04-11 09:39:15</t>
  </si>
  <si>
    <t>103739</t>
  </si>
  <si>
    <t>2026-04-12 22:33:35</t>
  </si>
  <si>
    <t>103740</t>
  </si>
  <si>
    <t>2026-04-12 22:39:03</t>
  </si>
  <si>
    <t>22951</t>
  </si>
  <si>
    <t>2026-04-13 10:57:29</t>
  </si>
  <si>
    <t>208743</t>
  </si>
  <si>
    <t>2026-04-13 14:31:08</t>
  </si>
  <si>
    <t>182498</t>
  </si>
  <si>
    <t>2026-04-14 10:29:28</t>
  </si>
  <si>
    <t>104062</t>
  </si>
  <si>
    <t>2026-04-15 01:02:55</t>
  </si>
  <si>
    <t>104209</t>
  </si>
  <si>
    <t>2026-04-16 07:09:05</t>
  </si>
  <si>
    <t>209660</t>
  </si>
  <si>
    <t>2026-04-16 15:15:02</t>
  </si>
  <si>
    <t>104315</t>
  </si>
  <si>
    <t>2026-04-16 21:00:55</t>
  </si>
  <si>
    <t>104320</t>
  </si>
  <si>
    <t>2026-04-16 21:30:19</t>
  </si>
  <si>
    <t>104330</t>
  </si>
  <si>
    <t>2026-04-16 22:49:39</t>
  </si>
  <si>
    <t>183293</t>
  </si>
  <si>
    <t>2026-04-17 10:04:04</t>
  </si>
  <si>
    <t>183312</t>
  </si>
  <si>
    <t>2026-04-17 11:10:25</t>
  </si>
  <si>
    <t>45875</t>
  </si>
  <si>
    <t>2026-04-17 13:48:48</t>
  </si>
  <si>
    <t>104405</t>
  </si>
  <si>
    <t>2026-04-17 15:18:12</t>
  </si>
  <si>
    <t>104406</t>
  </si>
  <si>
    <t>2026-04-17 15:24:42</t>
  </si>
  <si>
    <t>104659</t>
  </si>
  <si>
    <t>2026-04-19 10:43:41</t>
  </si>
  <si>
    <t>210635</t>
  </si>
  <si>
    <t>2026-04-20 07:12:07</t>
  </si>
  <si>
    <t>46004</t>
  </si>
  <si>
    <t>2026-04-20 11:13:45</t>
  </si>
  <si>
    <t>104879</t>
  </si>
  <si>
    <t>2026-04-20 15:10:35</t>
  </si>
  <si>
    <t>46014</t>
  </si>
  <si>
    <t>2026-04-20 15:31:20</t>
  </si>
  <si>
    <t>46059</t>
  </si>
  <si>
    <t>2026-04-21 12:10:37</t>
  </si>
  <si>
    <t>105017</t>
  </si>
  <si>
    <t>2026-04-21 15:48:13</t>
  </si>
  <si>
    <t>184392</t>
  </si>
  <si>
    <t>2026-04-21 16:32:51</t>
  </si>
  <si>
    <t>105031</t>
  </si>
  <si>
    <t>2026-04-21 17:15:29</t>
  </si>
  <si>
    <t>184595</t>
  </si>
  <si>
    <t>2026-04-22 13:30:03</t>
  </si>
  <si>
    <t>23169</t>
  </si>
  <si>
    <t>2026-04-22 16:02:07</t>
  </si>
  <si>
    <t>184752</t>
  </si>
  <si>
    <t>2026-04-23 07:02:43</t>
  </si>
  <si>
    <t>46154</t>
  </si>
  <si>
    <t>2026-04-23 08:35:26</t>
  </si>
  <si>
    <t>211692</t>
  </si>
  <si>
    <t>2026-04-23 15:21:17</t>
  </si>
  <si>
    <t>46198</t>
  </si>
  <si>
    <t>2026-04-23 16:06:10</t>
  </si>
  <si>
    <t>46203</t>
  </si>
  <si>
    <t>2026-04-23 16:51:09</t>
  </si>
  <si>
    <t>105400</t>
  </si>
  <si>
    <t>2026-04-24 13:14:43</t>
  </si>
  <si>
    <t>105402</t>
  </si>
  <si>
    <t>2026-04-24 13:18:12</t>
  </si>
  <si>
    <t>105484</t>
  </si>
  <si>
    <t>2026-04-24 21:57:42</t>
  </si>
  <si>
    <t>105647</t>
  </si>
  <si>
    <t>2026-04-26 00:02:53</t>
  </si>
  <si>
    <t>105651</t>
  </si>
  <si>
    <t>2026-04-26 01:20:29</t>
  </si>
  <si>
    <t>23282</t>
  </si>
  <si>
    <t>2026-04-27 16:14:44</t>
  </si>
  <si>
    <t>105946</t>
  </si>
  <si>
    <t>2026-04-28 09:28:38</t>
  </si>
  <si>
    <t>105953</t>
  </si>
  <si>
    <t>2026-04-28 10:03:35</t>
  </si>
  <si>
    <t>46382</t>
  </si>
  <si>
    <t>2026-04-28 10:24:19</t>
  </si>
  <si>
    <t>46403</t>
  </si>
  <si>
    <t>2026-04-28 16:15:27</t>
  </si>
  <si>
    <t>106055</t>
  </si>
  <si>
    <t>2026-04-29 01:08:32</t>
  </si>
  <si>
    <t>223318</t>
  </si>
  <si>
    <t>2026-04-29 07:38:30</t>
  </si>
  <si>
    <t>106128</t>
  </si>
  <si>
    <t>2026-04-29 13:46:58</t>
  </si>
  <si>
    <t>213463</t>
  </si>
  <si>
    <t>2026-04-29 18:13:45</t>
  </si>
  <si>
    <t>106189</t>
  </si>
  <si>
    <t>2026-04-30 03:17:39</t>
  </si>
  <si>
    <r>
      <t xml:space="preserve">PRECIO CONTRATO
</t>
    </r>
    <r>
      <rPr>
        <b/>
        <sz val="9"/>
        <color theme="0"/>
        <rFont val="Calibri"/>
        <family val="2"/>
        <scheme val="minor"/>
      </rPr>
      <t>(Precio Antes Iva)</t>
    </r>
  </si>
  <si>
    <t>UREA GALON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</si>
</sst>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-&quot;$&quot;* #,##0_-;\-&quot;$&quot;* #,##0_-;_-&quot;$&quot;* &quot;-&quot;??_-;_-@_-"/>
    <numFmt numFmtId="165" formatCode="_-&quot;$&quot;* #,##0.00_-;\-&quot;$&quot;* #,##0.00_-;_-&quot;$&quot;* &quot;-&quot;??_-;_-@_-"/>
    <numFmt numFmtId="166" formatCode="0.000"/>
    <numFmt numFmtId="167" formatCode="_-* #,##0_-;\-* #,##0_-;_-* &quot;-&quot;??_-;_-@_-"/>
    <numFmt numFmtId="168" formatCode="_-* #,##0.000_-;\-* #,##0.000_-;_-* &quot;-&quot;??_-;_-@_-"/>
    <numFmt numFmtId="169" formatCode="dd\-mm\-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indexed="8"/>
      <name val="Arial"/>
      <family val="2"/>
    </font>
    <font>
      <b/>
      <sz val="10"/>
      <color indexed="8"/>
      <name val="Arial"/>
      <family val="2"/>
    </font>
    <font>
      <sz val="16"/>
      <color indexed="8"/>
      <name val="Arial"/>
      <family val="2"/>
    </font>
    <font>
      <b/>
      <sz val="9"/>
      <color theme="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65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4.9989318521683403E-2"/>
        <bgColor theme="0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58">
    <xf numFmtId="0" fontId="0" fillId="0" borderId="0" xfId="0"/>
    <xf numFmtId="0" fontId="1" fillId="2" borderId="0" xfId="0" applyFont="1" applyFill="1"/>
    <xf numFmtId="14" fontId="1" fillId="2" borderId="0" xfId="0" applyNumberFormat="1" applyFont="1" applyFill="1"/>
    <xf numFmtId="164" fontId="1" fillId="2" borderId="0" xfId="0" applyNumberFormat="1" applyFont="1" applyFill="1"/>
    <xf numFmtId="0" fontId="1" fillId="2" borderId="0" xfId="0" applyFont="1" applyFill="1" applyAlignment="1">
      <alignment horizontal="right"/>
    </xf>
    <xf numFmtId="164" fontId="1" fillId="2" borderId="0" xfId="2" applyNumberFormat="1" applyFont="1" applyFill="1"/>
    <xf numFmtId="0" fontId="0" fillId="3" borderId="0" xfId="0" applyFill="1"/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/>
    </xf>
    <xf numFmtId="14" fontId="5" fillId="2" borderId="0" xfId="0" applyNumberFormat="1" applyFont="1" applyFill="1" applyAlignment="1">
      <alignment horizontal="center"/>
    </xf>
    <xf numFmtId="164" fontId="5" fillId="2" borderId="0" xfId="0" applyNumberFormat="1" applyFont="1" applyFill="1" applyAlignment="1">
      <alignment horizontal="center"/>
    </xf>
    <xf numFmtId="0" fontId="5" fillId="2" borderId="0" xfId="0" applyFont="1" applyFill="1" applyAlignment="1">
      <alignment horizontal="right"/>
    </xf>
    <xf numFmtId="164" fontId="5" fillId="2" borderId="0" xfId="2" applyNumberFormat="1" applyFont="1" applyFill="1" applyAlignment="1">
      <alignment horizontal="center"/>
    </xf>
    <xf numFmtId="0" fontId="6" fillId="2" borderId="1" xfId="0" applyFont="1" applyFill="1" applyBorder="1" applyAlignment="1">
      <alignment vertical="center"/>
    </xf>
    <xf numFmtId="164" fontId="5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right"/>
    </xf>
    <xf numFmtId="0" fontId="5" fillId="2" borderId="1" xfId="0" applyFont="1" applyFill="1" applyBorder="1" applyAlignment="1">
      <alignment horizontal="center"/>
    </xf>
    <xf numFmtId="164" fontId="5" fillId="2" borderId="1" xfId="2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14" fontId="5" fillId="2" borderId="2" xfId="0" applyNumberFormat="1" applyFont="1" applyFill="1" applyBorder="1" applyAlignment="1">
      <alignment horizontal="center"/>
    </xf>
    <xf numFmtId="164" fontId="5" fillId="2" borderId="2" xfId="0" applyNumberFormat="1" applyFont="1" applyFill="1" applyBorder="1" applyAlignment="1">
      <alignment horizontal="center"/>
    </xf>
    <xf numFmtId="164" fontId="5" fillId="2" borderId="3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right"/>
    </xf>
    <xf numFmtId="0" fontId="5" fillId="2" borderId="3" xfId="0" applyFont="1" applyFill="1" applyBorder="1" applyAlignment="1">
      <alignment horizontal="center"/>
    </xf>
    <xf numFmtId="164" fontId="5" fillId="2" borderId="3" xfId="2" applyNumberFormat="1" applyFont="1" applyFill="1" applyBorder="1" applyAlignment="1">
      <alignment horizontal="center"/>
    </xf>
    <xf numFmtId="0" fontId="0" fillId="2" borderId="0" xfId="0" applyFill="1"/>
    <xf numFmtId="0" fontId="2" fillId="4" borderId="4" xfId="0" applyFont="1" applyFill="1" applyBorder="1" applyAlignment="1">
      <alignment horizontal="center" vertical="center" wrapText="1"/>
    </xf>
    <xf numFmtId="14" fontId="2" fillId="4" borderId="5" xfId="0" applyNumberFormat="1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164" fontId="2" fillId="4" borderId="6" xfId="2" applyNumberFormat="1" applyFont="1" applyFill="1" applyBorder="1" applyAlignment="1">
      <alignment horizontal="center" vertical="center" wrapText="1"/>
    </xf>
    <xf numFmtId="164" fontId="0" fillId="3" borderId="14" xfId="2" applyNumberFormat="1" applyFont="1" applyFill="1" applyBorder="1" applyAlignment="1">
      <alignment horizontal="right"/>
    </xf>
    <xf numFmtId="164" fontId="0" fillId="3" borderId="15" xfId="2" applyNumberFormat="1" applyFont="1" applyFill="1" applyBorder="1" applyAlignment="1">
      <alignment horizontal="right"/>
    </xf>
    <xf numFmtId="0" fontId="3" fillId="5" borderId="7" xfId="0" applyFont="1" applyFill="1" applyBorder="1" applyAlignment="1">
      <alignment horizontal="center"/>
    </xf>
    <xf numFmtId="14" fontId="3" fillId="5" borderId="7" xfId="0" applyNumberFormat="1" applyFont="1" applyFill="1" applyBorder="1" applyAlignment="1">
      <alignment horizontal="center"/>
    </xf>
    <xf numFmtId="0" fontId="3" fillId="3" borderId="7" xfId="0" applyFont="1" applyFill="1" applyBorder="1"/>
    <xf numFmtId="164" fontId="0" fillId="3" borderId="7" xfId="2" applyNumberFormat="1" applyFont="1" applyFill="1" applyBorder="1"/>
    <xf numFmtId="0" fontId="3" fillId="3" borderId="0" xfId="0" applyFont="1" applyFill="1" applyAlignment="1">
      <alignment horizontal="center"/>
    </xf>
    <xf numFmtId="14" fontId="3" fillId="3" borderId="0" xfId="0" applyNumberFormat="1" applyFont="1" applyFill="1" applyAlignment="1">
      <alignment horizontal="center"/>
    </xf>
    <xf numFmtId="164" fontId="0" fillId="3" borderId="0" xfId="0" applyNumberFormat="1" applyFill="1"/>
    <xf numFmtId="2" fontId="1" fillId="0" borderId="16" xfId="1" applyNumberFormat="1" applyFont="1" applyFill="1" applyBorder="1" applyAlignment="1">
      <alignment horizontal="center"/>
    </xf>
    <xf numFmtId="49" fontId="0" fillId="0" borderId="17" xfId="0" applyNumberFormat="1" applyBorder="1" applyAlignment="1">
      <alignment horizontal="center" vertical="top"/>
    </xf>
    <xf numFmtId="2" fontId="0" fillId="0" borderId="18" xfId="1" applyNumberFormat="1" applyFont="1" applyFill="1" applyBorder="1" applyAlignment="1">
      <alignment horizontal="center"/>
    </xf>
    <xf numFmtId="2" fontId="0" fillId="0" borderId="19" xfId="0" applyNumberFormat="1" applyBorder="1" applyAlignment="1">
      <alignment horizontal="center"/>
    </xf>
    <xf numFmtId="166" fontId="0" fillId="0" borderId="17" xfId="0" applyNumberFormat="1" applyBorder="1" applyAlignment="1">
      <alignment horizontal="center"/>
    </xf>
    <xf numFmtId="167" fontId="0" fillId="0" borderId="17" xfId="1" applyNumberFormat="1" applyFont="1" applyFill="1" applyBorder="1" applyAlignment="1">
      <alignment horizontal="center"/>
    </xf>
    <xf numFmtId="164" fontId="0" fillId="0" borderId="17" xfId="2" applyNumberFormat="1" applyFont="1" applyFill="1" applyBorder="1" applyAlignment="1">
      <alignment horizontal="right"/>
    </xf>
    <xf numFmtId="164" fontId="0" fillId="0" borderId="20" xfId="2" applyNumberFormat="1" applyFont="1" applyFill="1" applyBorder="1" applyAlignment="1">
      <alignment horizontal="right"/>
    </xf>
    <xf numFmtId="0" fontId="0" fillId="6" borderId="21" xfId="0" applyFill="1" applyBorder="1"/>
    <xf numFmtId="14" fontId="0" fillId="6" borderId="21" xfId="0" applyNumberFormat="1" applyFill="1" applyBorder="1"/>
    <xf numFmtId="164" fontId="0" fillId="6" borderId="21" xfId="0" applyNumberFormat="1" applyFill="1" applyBorder="1"/>
    <xf numFmtId="0" fontId="0" fillId="6" borderId="21" xfId="0" applyFill="1" applyBorder="1" applyAlignment="1">
      <alignment horizontal="right"/>
    </xf>
    <xf numFmtId="0" fontId="0" fillId="6" borderId="0" xfId="0" applyFill="1"/>
    <xf numFmtId="164" fontId="0" fillId="6" borderId="21" xfId="2" applyNumberFormat="1" applyFont="1" applyFill="1" applyBorder="1"/>
    <xf numFmtId="0" fontId="0" fillId="2" borderId="0" xfId="0" applyFill="1" applyAlignment="1">
      <alignment vertical="center"/>
    </xf>
    <xf numFmtId="165" fontId="3" fillId="7" borderId="23" xfId="0" applyNumberFormat="1" applyFont="1" applyFill="1" applyBorder="1" applyAlignment="1">
      <alignment horizontal="center" vertical="center"/>
    </xf>
    <xf numFmtId="168" fontId="3" fillId="7" borderId="23" xfId="1" applyNumberFormat="1" applyFont="1" applyFill="1" applyBorder="1" applyAlignment="1">
      <alignment horizontal="center" vertical="center"/>
    </xf>
    <xf numFmtId="167" fontId="3" fillId="7" borderId="23" xfId="1" applyNumberFormat="1" applyFont="1" applyFill="1" applyBorder="1" applyAlignment="1">
      <alignment vertical="center"/>
    </xf>
    <xf numFmtId="164" fontId="3" fillId="7" borderId="23" xfId="2" applyNumberFormat="1" applyFont="1" applyFill="1" applyBorder="1" applyAlignment="1">
      <alignment horizontal="center" vertical="center"/>
    </xf>
    <xf numFmtId="164" fontId="3" fillId="7" borderId="23" xfId="2" applyNumberFormat="1" applyFont="1" applyFill="1" applyBorder="1" applyAlignment="1">
      <alignment vertical="center"/>
    </xf>
    <xf numFmtId="165" fontId="3" fillId="7" borderId="23" xfId="0" applyNumberFormat="1" applyFont="1" applyFill="1" applyBorder="1" applyAlignment="1">
      <alignment vertical="center"/>
    </xf>
    <xf numFmtId="164" fontId="3" fillId="7" borderId="24" xfId="2" applyNumberFormat="1" applyFont="1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>
      <alignment horizontal="right"/>
    </xf>
    <xf numFmtId="167" fontId="0" fillId="3" borderId="0" xfId="1" applyNumberFormat="1" applyFont="1" applyFill="1"/>
    <xf numFmtId="164" fontId="3" fillId="3" borderId="0" xfId="0" applyNumberFormat="1" applyFont="1" applyFill="1"/>
    <xf numFmtId="164" fontId="0" fillId="3" borderId="0" xfId="2" applyNumberFormat="1" applyFont="1" applyFill="1"/>
    <xf numFmtId="14" fontId="0" fillId="3" borderId="0" xfId="0" applyNumberFormat="1" applyFill="1"/>
    <xf numFmtId="1" fontId="0" fillId="3" borderId="0" xfId="0" applyNumberFormat="1" applyFill="1"/>
    <xf numFmtId="166" fontId="0" fillId="3" borderId="0" xfId="0" applyNumberFormat="1" applyFill="1"/>
    <xf numFmtId="0" fontId="0" fillId="0" borderId="25" xfId="0" applyBorder="1"/>
    <xf numFmtId="164" fontId="0" fillId="3" borderId="0" xfId="2" applyNumberFormat="1" applyFont="1" applyFill="1" applyAlignment="1">
      <alignment horizontal="right"/>
    </xf>
    <xf numFmtId="167" fontId="3" fillId="3" borderId="0" xfId="0" applyNumberFormat="1" applyFont="1" applyFill="1"/>
    <xf numFmtId="164" fontId="8" fillId="3" borderId="0" xfId="0" applyNumberFormat="1" applyFont="1" applyFill="1"/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horizontal="right"/>
    </xf>
    <xf numFmtId="164" fontId="0" fillId="0" borderId="0" xfId="2" applyNumberFormat="1" applyFont="1"/>
    <xf numFmtId="43" fontId="0" fillId="0" borderId="0" xfId="1" applyFont="1"/>
    <xf numFmtId="164" fontId="0" fillId="0" borderId="13" xfId="2" applyNumberFormat="1" applyFont="1" applyFill="1" applyBorder="1" applyAlignment="1">
      <alignment horizontal="right"/>
    </xf>
    <xf numFmtId="0" fontId="1" fillId="0" borderId="8" xfId="1" applyNumberFormat="1" applyFont="1" applyFill="1" applyBorder="1" applyAlignment="1">
      <alignment horizontal="center"/>
    </xf>
    <xf numFmtId="169" fontId="0" fillId="0" borderId="9" xfId="0" applyNumberFormat="1" applyBorder="1" applyAlignment="1">
      <alignment horizontal="center" vertical="top"/>
    </xf>
    <xf numFmtId="49" fontId="0" fillId="0" borderId="10" xfId="0" applyNumberFormat="1" applyBorder="1" applyAlignment="1">
      <alignment horizontal="center" vertical="top"/>
    </xf>
    <xf numFmtId="2" fontId="0" fillId="0" borderId="11" xfId="0" applyNumberFormat="1" applyBorder="1" applyAlignment="1">
      <alignment horizontal="center"/>
    </xf>
    <xf numFmtId="0" fontId="0" fillId="0" borderId="9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49" fontId="0" fillId="0" borderId="9" xfId="0" applyNumberFormat="1" applyBorder="1" applyAlignment="1">
      <alignment horizontal="center" vertical="top"/>
    </xf>
    <xf numFmtId="165" fontId="0" fillId="3" borderId="7" xfId="2" applyFont="1" applyFill="1" applyBorder="1"/>
    <xf numFmtId="0" fontId="0" fillId="0" borderId="17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164" fontId="0" fillId="6" borderId="27" xfId="2" applyNumberFormat="1" applyFont="1" applyFill="1" applyBorder="1"/>
    <xf numFmtId="0" fontId="2" fillId="4" borderId="5" xfId="0" applyFont="1" applyFill="1" applyBorder="1" applyAlignment="1">
      <alignment horizontal="center" vertical="center" wrapText="1"/>
    </xf>
    <xf numFmtId="164" fontId="0" fillId="0" borderId="0" xfId="2" applyNumberFormat="1" applyFont="1" applyFill="1" applyBorder="1" applyAlignment="1">
      <alignment horizontal="right"/>
    </xf>
    <xf numFmtId="14" fontId="0" fillId="2" borderId="0" xfId="0" applyNumberFormat="1" applyFill="1"/>
    <xf numFmtId="164" fontId="0" fillId="2" borderId="0" xfId="0" applyNumberFormat="1" applyFill="1"/>
    <xf numFmtId="0" fontId="0" fillId="2" borderId="0" xfId="0" applyFill="1" applyAlignment="1">
      <alignment horizontal="right"/>
    </xf>
    <xf numFmtId="164" fontId="0" fillId="2" borderId="0" xfId="2" applyNumberFormat="1" applyFont="1" applyFill="1"/>
    <xf numFmtId="0" fontId="9" fillId="2" borderId="0" xfId="0" applyFont="1" applyFill="1" applyAlignment="1">
      <alignment horizontal="center"/>
    </xf>
    <xf numFmtId="14" fontId="9" fillId="2" borderId="0" xfId="0" applyNumberFormat="1" applyFont="1" applyFill="1" applyAlignment="1">
      <alignment horizontal="center"/>
    </xf>
    <xf numFmtId="164" fontId="9" fillId="2" borderId="0" xfId="0" applyNumberFormat="1" applyFont="1" applyFill="1" applyAlignment="1">
      <alignment horizontal="center"/>
    </xf>
    <xf numFmtId="0" fontId="9" fillId="2" borderId="0" xfId="0" applyFont="1" applyFill="1" applyAlignment="1">
      <alignment horizontal="right"/>
    </xf>
    <xf numFmtId="164" fontId="9" fillId="2" borderId="0" xfId="2" applyNumberFormat="1" applyFont="1" applyFill="1" applyAlignment="1">
      <alignment horizontal="center"/>
    </xf>
    <xf numFmtId="164" fontId="9" fillId="2" borderId="1" xfId="0" applyNumberFormat="1" applyFont="1" applyFill="1" applyBorder="1" applyAlignment="1">
      <alignment horizontal="center"/>
    </xf>
    <xf numFmtId="0" fontId="9" fillId="2" borderId="1" xfId="0" applyFont="1" applyFill="1" applyBorder="1" applyAlignment="1">
      <alignment horizontal="right"/>
    </xf>
    <xf numFmtId="0" fontId="9" fillId="2" borderId="1" xfId="0" applyFont="1" applyFill="1" applyBorder="1" applyAlignment="1">
      <alignment horizontal="center"/>
    </xf>
    <xf numFmtId="164" fontId="9" fillId="2" borderId="1" xfId="2" applyNumberFormat="1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14" fontId="9" fillId="2" borderId="2" xfId="0" applyNumberFormat="1" applyFont="1" applyFill="1" applyBorder="1" applyAlignment="1">
      <alignment horizontal="center"/>
    </xf>
    <xf numFmtId="164" fontId="9" fillId="2" borderId="2" xfId="0" applyNumberFormat="1" applyFont="1" applyFill="1" applyBorder="1" applyAlignment="1">
      <alignment horizontal="center"/>
    </xf>
    <xf numFmtId="164" fontId="9" fillId="2" borderId="3" xfId="0" applyNumberFormat="1" applyFont="1" applyFill="1" applyBorder="1" applyAlignment="1">
      <alignment horizontal="center"/>
    </xf>
    <xf numFmtId="0" fontId="9" fillId="2" borderId="3" xfId="0" applyFont="1" applyFill="1" applyBorder="1" applyAlignment="1">
      <alignment horizontal="right"/>
    </xf>
    <xf numFmtId="0" fontId="9" fillId="2" borderId="3" xfId="0" applyFont="1" applyFill="1" applyBorder="1" applyAlignment="1">
      <alignment horizontal="center"/>
    </xf>
    <xf numFmtId="164" fontId="9" fillId="2" borderId="3" xfId="2" applyNumberFormat="1" applyFont="1" applyFill="1" applyBorder="1" applyAlignment="1">
      <alignment horizontal="center"/>
    </xf>
    <xf numFmtId="0" fontId="0" fillId="0" borderId="30" xfId="0" applyBorder="1"/>
    <xf numFmtId="0" fontId="0" fillId="0" borderId="2" xfId="0" applyBorder="1"/>
    <xf numFmtId="164" fontId="0" fillId="0" borderId="2" xfId="2" applyNumberFormat="1" applyFont="1" applyFill="1" applyBorder="1" applyAlignment="1">
      <alignment horizontal="right"/>
    </xf>
    <xf numFmtId="164" fontId="0" fillId="0" borderId="31" xfId="2" applyNumberFormat="1" applyFont="1" applyFill="1" applyBorder="1" applyAlignment="1">
      <alignment horizontal="right"/>
    </xf>
    <xf numFmtId="0" fontId="0" fillId="0" borderId="27" xfId="0" applyBorder="1"/>
    <xf numFmtId="164" fontId="0" fillId="0" borderId="32" xfId="2" applyNumberFormat="1" applyFont="1" applyFill="1" applyBorder="1" applyAlignment="1">
      <alignment horizontal="right"/>
    </xf>
    <xf numFmtId="0" fontId="0" fillId="0" borderId="28" xfId="0" applyBorder="1"/>
    <xf numFmtId="0" fontId="0" fillId="0" borderId="1" xfId="0" applyBorder="1"/>
    <xf numFmtId="164" fontId="0" fillId="3" borderId="1" xfId="2" applyNumberFormat="1" applyFont="1" applyFill="1" applyBorder="1" applyAlignment="1">
      <alignment horizontal="right"/>
    </xf>
    <xf numFmtId="164" fontId="0" fillId="3" borderId="29" xfId="2" applyNumberFormat="1" applyFont="1" applyFill="1" applyBorder="1" applyAlignment="1">
      <alignment horizontal="right"/>
    </xf>
    <xf numFmtId="0" fontId="5" fillId="2" borderId="2" xfId="0" applyFont="1" applyFill="1" applyBorder="1" applyAlignment="1">
      <alignment horizontal="right"/>
    </xf>
    <xf numFmtId="164" fontId="5" fillId="2" borderId="2" xfId="2" applyNumberFormat="1" applyFont="1" applyFill="1" applyBorder="1" applyAlignment="1">
      <alignment horizontal="center"/>
    </xf>
    <xf numFmtId="14" fontId="2" fillId="4" borderId="6" xfId="0" applyNumberFormat="1" applyFont="1" applyFill="1" applyBorder="1" applyAlignment="1">
      <alignment horizontal="center" vertical="center" wrapText="1"/>
    </xf>
    <xf numFmtId="164" fontId="2" fillId="4" borderId="7" xfId="2" applyNumberFormat="1" applyFont="1" applyFill="1" applyBorder="1" applyAlignment="1">
      <alignment horizontal="center" vertical="center" wrapText="1"/>
    </xf>
    <xf numFmtId="0" fontId="0" fillId="0" borderId="33" xfId="0" applyBorder="1"/>
    <xf numFmtId="164" fontId="0" fillId="0" borderId="0" xfId="2" applyNumberFormat="1" applyFont="1" applyFill="1" applyBorder="1"/>
    <xf numFmtId="164" fontId="0" fillId="0" borderId="0" xfId="2" applyNumberFormat="1" applyFont="1" applyBorder="1"/>
    <xf numFmtId="166" fontId="0" fillId="0" borderId="0" xfId="0" applyNumberFormat="1"/>
    <xf numFmtId="0" fontId="0" fillId="0" borderId="34" xfId="0" applyBorder="1"/>
    <xf numFmtId="164" fontId="0" fillId="0" borderId="25" xfId="2" applyNumberFormat="1" applyFont="1" applyBorder="1"/>
    <xf numFmtId="164" fontId="0" fillId="3" borderId="17" xfId="2" applyNumberFormat="1" applyFont="1" applyFill="1" applyBorder="1" applyAlignment="1">
      <alignment horizontal="right"/>
    </xf>
    <xf numFmtId="164" fontId="0" fillId="3" borderId="26" xfId="2" applyNumberFormat="1" applyFont="1" applyFill="1" applyBorder="1" applyAlignment="1">
      <alignment horizontal="right"/>
    </xf>
    <xf numFmtId="164" fontId="0" fillId="3" borderId="35" xfId="2" applyNumberFormat="1" applyFont="1" applyFill="1" applyBorder="1" applyAlignment="1">
      <alignment horizontal="right"/>
    </xf>
    <xf numFmtId="165" fontId="3" fillId="7" borderId="1" xfId="0" applyNumberFormat="1" applyFont="1" applyFill="1" applyBorder="1" applyAlignment="1">
      <alignment horizontal="center" vertical="center"/>
    </xf>
    <xf numFmtId="168" fontId="3" fillId="7" borderId="1" xfId="1" applyNumberFormat="1" applyFont="1" applyFill="1" applyBorder="1" applyAlignment="1">
      <alignment horizontal="center" vertical="center"/>
    </xf>
    <xf numFmtId="167" fontId="3" fillId="7" borderId="1" xfId="1" applyNumberFormat="1" applyFont="1" applyFill="1" applyBorder="1" applyAlignment="1">
      <alignment vertical="center"/>
    </xf>
    <xf numFmtId="164" fontId="3" fillId="7" borderId="1" xfId="2" applyNumberFormat="1" applyFont="1" applyFill="1" applyBorder="1" applyAlignment="1">
      <alignment vertical="center"/>
    </xf>
    <xf numFmtId="164" fontId="3" fillId="7" borderId="1" xfId="2" applyNumberFormat="1" applyFont="1" applyFill="1" applyBorder="1" applyAlignment="1">
      <alignment horizontal="center" vertical="center"/>
    </xf>
    <xf numFmtId="165" fontId="3" fillId="7" borderId="1" xfId="0" applyNumberFormat="1" applyFont="1" applyFill="1" applyBorder="1" applyAlignment="1">
      <alignment vertical="center"/>
    </xf>
    <xf numFmtId="164" fontId="3" fillId="7" borderId="29" xfId="2" applyNumberFormat="1" applyFont="1" applyFill="1" applyBorder="1" applyAlignment="1">
      <alignment vertical="center"/>
    </xf>
    <xf numFmtId="2" fontId="0" fillId="0" borderId="11" xfId="0" applyNumberFormat="1" applyBorder="1" applyAlignment="1">
      <alignment horizontal="left" indent="1"/>
    </xf>
    <xf numFmtId="167" fontId="0" fillId="0" borderId="9" xfId="1" applyNumberFormat="1" applyFont="1" applyFill="1" applyBorder="1" applyAlignment="1">
      <alignment horizontal="center" vertical="top"/>
    </xf>
    <xf numFmtId="164" fontId="0" fillId="0" borderId="15" xfId="2" applyNumberFormat="1" applyFont="1" applyFill="1" applyBorder="1" applyAlignment="1">
      <alignment horizontal="right"/>
    </xf>
    <xf numFmtId="2" fontId="0" fillId="0" borderId="17" xfId="0" applyNumberFormat="1" applyBorder="1" applyAlignment="1">
      <alignment horizontal="left"/>
    </xf>
    <xf numFmtId="164" fontId="1" fillId="2" borderId="0" xfId="2" applyNumberFormat="1" applyFont="1" applyFill="1" applyBorder="1"/>
    <xf numFmtId="164" fontId="5" fillId="2" borderId="0" xfId="2" applyNumberFormat="1" applyFont="1" applyFill="1" applyBorder="1" applyAlignment="1">
      <alignment horizontal="center"/>
    </xf>
    <xf numFmtId="0" fontId="3" fillId="7" borderId="22" xfId="0" applyFont="1" applyFill="1" applyBorder="1" applyAlignment="1">
      <alignment horizontal="center" vertical="center"/>
    </xf>
    <xf numFmtId="0" fontId="3" fillId="7" borderId="23" xfId="0" applyFont="1" applyFill="1" applyBorder="1" applyAlignment="1">
      <alignment horizontal="center" vertical="center"/>
    </xf>
    <xf numFmtId="0" fontId="3" fillId="7" borderId="22" xfId="0" applyFont="1" applyFill="1" applyBorder="1" applyAlignment="1">
      <alignment horizontal="right" vertical="center"/>
    </xf>
    <xf numFmtId="0" fontId="3" fillId="7" borderId="23" xfId="0" applyFont="1" applyFill="1" applyBorder="1" applyAlignment="1">
      <alignment horizontal="right" vertical="center"/>
    </xf>
    <xf numFmtId="165" fontId="3" fillId="7" borderId="22" xfId="0" applyNumberFormat="1" applyFont="1" applyFill="1" applyBorder="1" applyAlignment="1">
      <alignment horizontal="center" vertical="center"/>
    </xf>
    <xf numFmtId="165" fontId="3" fillId="7" borderId="24" xfId="0" applyNumberFormat="1" applyFont="1" applyFill="1" applyBorder="1" applyAlignment="1">
      <alignment horizontal="center" vertical="center"/>
    </xf>
    <xf numFmtId="0" fontId="3" fillId="7" borderId="28" xfId="0" applyFont="1" applyFill="1" applyBorder="1" applyAlignment="1">
      <alignment horizontal="right" vertical="center"/>
    </xf>
    <xf numFmtId="0" fontId="3" fillId="7" borderId="1" xfId="0" applyFont="1" applyFill="1" applyBorder="1" applyAlignment="1">
      <alignment horizontal="right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151598</xdr:colOff>
      <xdr:row>1</xdr:row>
      <xdr:rowOff>54038</xdr:rowOff>
    </xdr:from>
    <xdr:to>
      <xdr:col>11</xdr:col>
      <xdr:colOff>25904</xdr:colOff>
      <xdr:row>2</xdr:row>
      <xdr:rowOff>35607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1AFF151-90EB-46A2-9C77-818F336ACA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3273" y="244538"/>
          <a:ext cx="1122081" cy="3625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151598</xdr:colOff>
      <xdr:row>1</xdr:row>
      <xdr:rowOff>54038</xdr:rowOff>
    </xdr:from>
    <xdr:to>
      <xdr:col>11</xdr:col>
      <xdr:colOff>25904</xdr:colOff>
      <xdr:row>2</xdr:row>
      <xdr:rowOff>35607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059FFFD-5589-40E3-825E-184B99214E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3273" y="244538"/>
          <a:ext cx="1122081" cy="3625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68325</xdr:rowOff>
    </xdr:from>
    <xdr:to>
      <xdr:col>11</xdr:col>
      <xdr:colOff>283882</xdr:colOff>
      <xdr:row>3</xdr:row>
      <xdr:rowOff>166687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28781D-BF8D-42C0-8182-F3F5C04C87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86485" y="68325"/>
          <a:ext cx="1122082" cy="6698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409574</xdr:colOff>
      <xdr:row>1</xdr:row>
      <xdr:rowOff>95528</xdr:rowOff>
    </xdr:from>
    <xdr:to>
      <xdr:col>10</xdr:col>
      <xdr:colOff>628649</xdr:colOff>
      <xdr:row>3</xdr:row>
      <xdr:rowOff>105394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4F0E869-C81E-46A0-96FC-A2CF798A8C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9974" y="286028"/>
          <a:ext cx="981075" cy="5813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508785</xdr:colOff>
      <xdr:row>1</xdr:row>
      <xdr:rowOff>68325</xdr:rowOff>
    </xdr:from>
    <xdr:to>
      <xdr:col>13</xdr:col>
      <xdr:colOff>30667</xdr:colOff>
      <xdr:row>4</xdr:row>
      <xdr:rowOff>166687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4001535-58D0-4E38-8EE2-923D90DDA9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72210" y="68325"/>
          <a:ext cx="1122082" cy="6698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342900</xdr:colOff>
      <xdr:row>3</xdr:row>
      <xdr:rowOff>104775</xdr:rowOff>
    </xdr:from>
    <xdr:to>
      <xdr:col>10</xdr:col>
      <xdr:colOff>702981</xdr:colOff>
      <xdr:row>5</xdr:row>
      <xdr:rowOff>105394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9EBF119-1A42-4479-AA00-D8A53B289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3300" y="676275"/>
          <a:ext cx="1122081" cy="572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Aux-contable\escaner\2026\6.CLIENTES%20ESTATALES\1.ISABU\Control%20Cupo%20Ct%20N.1534-2025.xlsx" TargetMode="External"/><Relationship Id="rId1" Type="http://schemas.openxmlformats.org/officeDocument/2006/relationships/externalLinkPath" Target="/2026/6.CLIENTES%20ESTATALES/1.ISABU/Control%20Cupo%20Ct%20N.1534-2025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Aux-contable\escaner\2026\6.CONTRATOS%20ESTATALES\2.%20ISABU\Control%20Cupo%20Ct%20N.0117-2026.xlsx" TargetMode="External"/><Relationship Id="rId1" Type="http://schemas.openxmlformats.org/officeDocument/2006/relationships/externalLinkPath" Target="Control%20Cupo%20Ct%20N.0117-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del Contrato"/>
      <sheetName val="Control de Cupo"/>
      <sheetName val="Fluctuacion de Precios"/>
    </sheetNames>
    <sheetDataSet>
      <sheetData sheetId="0" refreshError="1"/>
      <sheetData sheetId="1" refreshError="1"/>
      <sheetData sheetId="2" refreshError="1">
        <row r="7">
          <cell r="E7">
            <v>16510</v>
          </cell>
        </row>
        <row r="8">
          <cell r="E8">
            <v>16010</v>
          </cell>
          <cell r="H8">
            <v>11266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del Contrato"/>
      <sheetName val="Control de Cupo"/>
      <sheetName val="Fluctuacion de Precios"/>
    </sheetNames>
    <sheetDataSet>
      <sheetData sheetId="0"/>
      <sheetData sheetId="1"/>
      <sheetData sheetId="2">
        <row r="9">
          <cell r="E9">
            <v>15511</v>
          </cell>
          <cell r="H9">
            <v>11266</v>
          </cell>
        </row>
        <row r="10">
          <cell r="E10">
            <v>15911</v>
          </cell>
          <cell r="H10">
            <v>11366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B8A9A-F7D7-4796-BAD2-854AA13111EA}">
  <sheetPr>
    <pageSetUpPr fitToPage="1"/>
  </sheetPr>
  <dimension ref="A1:AC74"/>
  <sheetViews>
    <sheetView showGridLines="0" zoomScale="80" zoomScaleNormal="80" workbookViewId="0">
      <selection activeCell="I6" sqref="I6"/>
    </sheetView>
  </sheetViews>
  <sheetFormatPr baseColWidth="10" defaultRowHeight="15" x14ac:dyDescent="0.25"/>
  <cols>
    <col min="1" max="1" width="2.7109375" customWidth="1"/>
    <col min="2" max="2" width="9.42578125" customWidth="1"/>
    <col min="3" max="3" width="23.5703125" style="75" customWidth="1"/>
    <col min="4" max="4" width="19.28515625" style="76" customWidth="1"/>
    <col min="5" max="5" width="13.28515625" style="76" customWidth="1"/>
    <col min="6" max="6" width="12.7109375" style="77" customWidth="1"/>
    <col min="7" max="7" width="14.28515625" customWidth="1"/>
    <col min="8" max="8" width="16.28515625" customWidth="1"/>
    <col min="9" max="9" width="15.5703125" bestFit="1" customWidth="1"/>
    <col min="10" max="10" width="16.7109375" customWidth="1"/>
    <col min="11" max="11" width="18.7109375" style="78" customWidth="1"/>
    <col min="12" max="12" width="2.7109375" customWidth="1"/>
    <col min="13" max="13" width="2" customWidth="1"/>
    <col min="14" max="14" width="17.5703125" customWidth="1"/>
    <col min="15" max="15" width="20.5703125" customWidth="1"/>
  </cols>
  <sheetData>
    <row r="1" spans="1:17" x14ac:dyDescent="0.25">
      <c r="A1" s="1"/>
      <c r="B1" s="1"/>
      <c r="C1" s="2"/>
      <c r="D1" s="3"/>
      <c r="E1" s="3"/>
      <c r="F1" s="4"/>
      <c r="G1" s="1"/>
      <c r="H1" s="1"/>
      <c r="I1" s="1"/>
      <c r="J1" s="1"/>
      <c r="K1" s="5"/>
      <c r="L1" s="1"/>
      <c r="M1" s="6"/>
      <c r="N1" s="6"/>
      <c r="O1" s="6"/>
      <c r="P1" s="6"/>
      <c r="Q1" s="6"/>
    </row>
    <row r="2" spans="1:17" ht="30" x14ac:dyDescent="0.25">
      <c r="A2" s="7" t="s">
        <v>26</v>
      </c>
      <c r="B2" s="8"/>
      <c r="C2" s="9"/>
      <c r="D2" s="10"/>
      <c r="E2" s="10"/>
      <c r="F2" s="11"/>
      <c r="G2" s="8"/>
      <c r="H2" s="8"/>
      <c r="I2" s="8"/>
      <c r="J2" s="8"/>
      <c r="K2" s="12"/>
      <c r="L2" s="1"/>
      <c r="M2" s="6"/>
      <c r="N2" s="6"/>
      <c r="O2" s="6"/>
      <c r="P2" s="6"/>
      <c r="Q2" s="6"/>
    </row>
    <row r="3" spans="1:17" ht="19.5" customHeight="1" thickBot="1" x14ac:dyDescent="0.3">
      <c r="A3" s="13" t="s">
        <v>0</v>
      </c>
      <c r="B3" s="8"/>
      <c r="C3" s="9"/>
      <c r="D3" s="10"/>
      <c r="E3" s="14"/>
      <c r="F3" s="15"/>
      <c r="G3" s="16"/>
      <c r="H3" s="16"/>
      <c r="I3" s="16"/>
      <c r="J3" s="16"/>
      <c r="K3" s="17"/>
      <c r="L3" s="16"/>
      <c r="M3" s="6"/>
      <c r="N3" s="6"/>
      <c r="O3" s="6"/>
      <c r="P3" s="6"/>
      <c r="Q3" s="6"/>
    </row>
    <row r="4" spans="1:17" x14ac:dyDescent="0.25">
      <c r="A4" s="1"/>
      <c r="B4" s="18"/>
      <c r="C4" s="19"/>
      <c r="D4" s="20"/>
      <c r="E4" s="21"/>
      <c r="F4" s="22"/>
      <c r="G4" s="23"/>
      <c r="H4" s="23"/>
      <c r="I4" s="23"/>
      <c r="J4" s="18"/>
      <c r="K4" s="24"/>
      <c r="L4" s="8"/>
      <c r="M4" s="6"/>
      <c r="N4" s="6"/>
      <c r="O4" s="6"/>
      <c r="P4" s="6"/>
      <c r="Q4" s="6"/>
    </row>
    <row r="5" spans="1:17" ht="51.75" customHeight="1" x14ac:dyDescent="0.25">
      <c r="A5" s="25"/>
      <c r="B5" s="26" t="s">
        <v>1</v>
      </c>
      <c r="C5" s="27" t="s">
        <v>2</v>
      </c>
      <c r="D5" s="26" t="s">
        <v>3</v>
      </c>
      <c r="E5" s="28" t="s">
        <v>4</v>
      </c>
      <c r="F5" s="29" t="s">
        <v>5</v>
      </c>
      <c r="G5" s="28" t="s">
        <v>6</v>
      </c>
      <c r="H5" s="29" t="s">
        <v>7</v>
      </c>
      <c r="I5" s="28" t="s">
        <v>8</v>
      </c>
      <c r="J5" s="29" t="s">
        <v>9</v>
      </c>
      <c r="K5" s="30" t="s">
        <v>10</v>
      </c>
      <c r="L5" s="25"/>
      <c r="M5" s="6"/>
      <c r="N5" s="6"/>
      <c r="O5" s="6"/>
      <c r="P5" s="6"/>
      <c r="Q5" s="6"/>
    </row>
    <row r="6" spans="1:17" x14ac:dyDescent="0.25">
      <c r="B6" s="81">
        <v>91642</v>
      </c>
      <c r="C6" s="82" t="s">
        <v>30</v>
      </c>
      <c r="D6" s="83" t="s">
        <v>27</v>
      </c>
      <c r="E6" s="84" t="s">
        <v>11</v>
      </c>
      <c r="F6" s="85">
        <v>10.397</v>
      </c>
      <c r="G6" s="86">
        <v>9015</v>
      </c>
      <c r="H6" s="80">
        <v>10680</v>
      </c>
      <c r="I6" s="80">
        <v>111040</v>
      </c>
      <c r="J6" s="31">
        <f>IF(E6="ACPM",$O$9,$O$8)</f>
        <v>11266</v>
      </c>
      <c r="K6" s="32">
        <f>+J6*F6</f>
        <v>117132.602</v>
      </c>
      <c r="L6" s="25"/>
      <c r="M6" s="6"/>
      <c r="N6" s="6"/>
      <c r="O6" s="6"/>
      <c r="P6" s="6"/>
      <c r="Q6" s="6"/>
    </row>
    <row r="7" spans="1:17" x14ac:dyDescent="0.25">
      <c r="B7" s="81">
        <v>91713</v>
      </c>
      <c r="C7" s="82" t="s">
        <v>31</v>
      </c>
      <c r="D7" s="83" t="s">
        <v>17</v>
      </c>
      <c r="E7" s="84" t="s">
        <v>11</v>
      </c>
      <c r="F7" s="85">
        <v>13.044</v>
      </c>
      <c r="G7" s="86">
        <v>314557</v>
      </c>
      <c r="H7" s="80">
        <v>10680</v>
      </c>
      <c r="I7" s="80">
        <v>139309</v>
      </c>
      <c r="J7" s="31">
        <f>IF(E7="ACPM",$O$9,$O$8)</f>
        <v>11266</v>
      </c>
      <c r="K7" s="32">
        <f t="shared" ref="K7:K36" si="0">+J7*F7</f>
        <v>146953.704</v>
      </c>
      <c r="L7" s="25"/>
      <c r="M7" s="6"/>
      <c r="N7" s="33" t="s">
        <v>20</v>
      </c>
      <c r="O7" s="34">
        <v>46023</v>
      </c>
      <c r="P7" s="6"/>
      <c r="Q7" s="6"/>
    </row>
    <row r="8" spans="1:17" x14ac:dyDescent="0.25">
      <c r="B8" s="81">
        <v>160373</v>
      </c>
      <c r="C8" s="82" t="s">
        <v>32</v>
      </c>
      <c r="D8" s="83" t="s">
        <v>15</v>
      </c>
      <c r="E8" s="84" t="s">
        <v>13</v>
      </c>
      <c r="F8" s="85">
        <v>17.547999999999998</v>
      </c>
      <c r="G8" s="86">
        <v>378215</v>
      </c>
      <c r="H8" s="80">
        <v>15590</v>
      </c>
      <c r="I8" s="80">
        <v>273573</v>
      </c>
      <c r="J8" s="31">
        <f t="shared" ref="J8:J36" si="1">IF(E8="ACPM",$O$9,$O$8)</f>
        <v>16510</v>
      </c>
      <c r="K8" s="32">
        <f t="shared" si="0"/>
        <v>289717.48</v>
      </c>
      <c r="L8" s="25"/>
      <c r="M8" s="6"/>
      <c r="N8" s="35" t="s">
        <v>21</v>
      </c>
      <c r="O8" s="88">
        <v>16510</v>
      </c>
      <c r="P8" s="6"/>
      <c r="Q8" s="6"/>
    </row>
    <row r="9" spans="1:17" x14ac:dyDescent="0.25">
      <c r="B9" s="81">
        <v>92006</v>
      </c>
      <c r="C9" s="82" t="s">
        <v>33</v>
      </c>
      <c r="D9" s="83" t="s">
        <v>27</v>
      </c>
      <c r="E9" s="84" t="s">
        <v>11</v>
      </c>
      <c r="F9" s="85">
        <v>12.377000000000001</v>
      </c>
      <c r="G9" s="86">
        <v>9222</v>
      </c>
      <c r="H9" s="80">
        <v>10680</v>
      </c>
      <c r="I9" s="80">
        <v>132186</v>
      </c>
      <c r="J9" s="31">
        <f t="shared" si="1"/>
        <v>11266</v>
      </c>
      <c r="K9" s="32">
        <f t="shared" si="0"/>
        <v>139439.28200000001</v>
      </c>
      <c r="L9" s="25"/>
      <c r="M9" s="6"/>
      <c r="N9" s="35" t="s">
        <v>11</v>
      </c>
      <c r="O9" s="88">
        <v>11266</v>
      </c>
      <c r="P9" s="6"/>
      <c r="Q9" s="6"/>
    </row>
    <row r="10" spans="1:17" x14ac:dyDescent="0.25">
      <c r="B10" s="81">
        <v>41361</v>
      </c>
      <c r="C10" s="82" t="s">
        <v>34</v>
      </c>
      <c r="D10" s="83" t="s">
        <v>14</v>
      </c>
      <c r="E10" s="84" t="s">
        <v>13</v>
      </c>
      <c r="F10" s="85">
        <v>13.882999999999999</v>
      </c>
      <c r="G10" s="86">
        <v>326455</v>
      </c>
      <c r="H10" s="80">
        <v>15590</v>
      </c>
      <c r="I10" s="80">
        <v>216435</v>
      </c>
      <c r="J10" s="31">
        <f t="shared" si="1"/>
        <v>16510</v>
      </c>
      <c r="K10" s="32">
        <f t="shared" si="0"/>
        <v>229208.33</v>
      </c>
      <c r="L10" s="25"/>
      <c r="M10" s="6"/>
      <c r="N10" s="6"/>
      <c r="O10" s="6"/>
      <c r="P10" s="6"/>
      <c r="Q10" s="6"/>
    </row>
    <row r="11" spans="1:17" x14ac:dyDescent="0.25">
      <c r="B11" s="81">
        <v>92157</v>
      </c>
      <c r="C11" s="82" t="s">
        <v>35</v>
      </c>
      <c r="D11" s="83" t="s">
        <v>17</v>
      </c>
      <c r="E11" s="84" t="s">
        <v>11</v>
      </c>
      <c r="F11" s="85">
        <v>9.3520000000000003</v>
      </c>
      <c r="G11" s="86">
        <v>314782</v>
      </c>
      <c r="H11" s="80">
        <v>10680</v>
      </c>
      <c r="I11" s="80">
        <v>99879</v>
      </c>
      <c r="J11" s="31">
        <f t="shared" si="1"/>
        <v>11266</v>
      </c>
      <c r="K11" s="32">
        <f t="shared" si="0"/>
        <v>105359.632</v>
      </c>
      <c r="L11" s="25"/>
      <c r="M11" s="6"/>
      <c r="N11" s="33" t="s">
        <v>20</v>
      </c>
      <c r="O11" s="34">
        <v>46054</v>
      </c>
      <c r="P11" s="6"/>
      <c r="Q11" s="6"/>
    </row>
    <row r="12" spans="1:17" x14ac:dyDescent="0.25">
      <c r="B12" s="81">
        <v>20887</v>
      </c>
      <c r="C12" s="82" t="s">
        <v>36</v>
      </c>
      <c r="D12" s="83" t="s">
        <v>18</v>
      </c>
      <c r="E12" s="84" t="s">
        <v>13</v>
      </c>
      <c r="F12" s="85">
        <v>18.884</v>
      </c>
      <c r="G12" s="86">
        <v>351890</v>
      </c>
      <c r="H12" s="80">
        <v>15590</v>
      </c>
      <c r="I12" s="80">
        <v>294401</v>
      </c>
      <c r="J12" s="31">
        <f t="shared" si="1"/>
        <v>16510</v>
      </c>
      <c r="K12" s="32">
        <f t="shared" si="0"/>
        <v>311774.84000000003</v>
      </c>
      <c r="L12" s="25"/>
      <c r="M12" s="6"/>
      <c r="N12" s="35" t="s">
        <v>21</v>
      </c>
      <c r="O12" s="36">
        <v>16010</v>
      </c>
      <c r="P12" s="6"/>
      <c r="Q12" s="6"/>
    </row>
    <row r="13" spans="1:17" x14ac:dyDescent="0.25">
      <c r="B13" s="81">
        <v>92291</v>
      </c>
      <c r="C13" s="82" t="s">
        <v>37</v>
      </c>
      <c r="D13" s="83" t="s">
        <v>27</v>
      </c>
      <c r="E13" s="84" t="s">
        <v>11</v>
      </c>
      <c r="F13" s="85">
        <v>11.647</v>
      </c>
      <c r="G13" s="86">
        <v>9481</v>
      </c>
      <c r="H13" s="80">
        <v>10680</v>
      </c>
      <c r="I13" s="80">
        <v>124389</v>
      </c>
      <c r="J13" s="31">
        <f t="shared" si="1"/>
        <v>11266</v>
      </c>
      <c r="K13" s="32">
        <f t="shared" si="0"/>
        <v>131215.10200000001</v>
      </c>
      <c r="L13" s="25"/>
      <c r="M13" s="6"/>
      <c r="N13" s="35" t="s">
        <v>11</v>
      </c>
      <c r="O13" s="36">
        <v>11266</v>
      </c>
      <c r="P13" s="6"/>
      <c r="Q13" s="6"/>
    </row>
    <row r="14" spans="1:17" x14ac:dyDescent="0.25">
      <c r="B14" s="81">
        <v>41532</v>
      </c>
      <c r="C14" s="87" t="s">
        <v>38</v>
      </c>
      <c r="D14" s="83" t="s">
        <v>29</v>
      </c>
      <c r="E14" s="84" t="s">
        <v>11</v>
      </c>
      <c r="F14" s="85">
        <v>17.844999999999999</v>
      </c>
      <c r="G14" s="86">
        <v>43766</v>
      </c>
      <c r="H14" s="80">
        <v>10680</v>
      </c>
      <c r="I14" s="80">
        <v>190585</v>
      </c>
      <c r="J14" s="31">
        <f t="shared" si="1"/>
        <v>11266</v>
      </c>
      <c r="K14" s="32">
        <f t="shared" si="0"/>
        <v>201041.77</v>
      </c>
      <c r="L14" s="25"/>
      <c r="M14" s="6"/>
      <c r="N14" s="37"/>
      <c r="O14" s="38"/>
      <c r="P14" s="6"/>
      <c r="Q14" s="6"/>
    </row>
    <row r="15" spans="1:17" x14ac:dyDescent="0.25">
      <c r="B15" s="81">
        <v>41578</v>
      </c>
      <c r="C15" s="87" t="s">
        <v>39</v>
      </c>
      <c r="D15" s="83" t="s">
        <v>15</v>
      </c>
      <c r="E15" s="84" t="s">
        <v>13</v>
      </c>
      <c r="F15" s="85">
        <v>15.353999999999999</v>
      </c>
      <c r="G15" s="86">
        <v>378259</v>
      </c>
      <c r="H15" s="80">
        <v>15590</v>
      </c>
      <c r="I15" s="80">
        <v>239368</v>
      </c>
      <c r="J15" s="31">
        <f t="shared" si="1"/>
        <v>16510</v>
      </c>
      <c r="K15" s="32">
        <f t="shared" si="0"/>
        <v>253494.53999999998</v>
      </c>
      <c r="L15" s="25"/>
      <c r="M15" s="6"/>
      <c r="N15" s="37"/>
      <c r="O15" s="38"/>
      <c r="P15" s="6"/>
      <c r="Q15" s="6"/>
    </row>
    <row r="16" spans="1:17" x14ac:dyDescent="0.25">
      <c r="B16" s="81">
        <v>161483</v>
      </c>
      <c r="C16" s="87" t="s">
        <v>40</v>
      </c>
      <c r="D16" s="83" t="s">
        <v>28</v>
      </c>
      <c r="E16" s="84" t="s">
        <v>13</v>
      </c>
      <c r="F16" s="85">
        <v>11.972</v>
      </c>
      <c r="G16" s="86">
        <v>3200</v>
      </c>
      <c r="H16" s="80">
        <v>15590</v>
      </c>
      <c r="I16" s="80">
        <v>186643</v>
      </c>
      <c r="J16" s="31">
        <f t="shared" si="1"/>
        <v>16510</v>
      </c>
      <c r="K16" s="32">
        <f t="shared" si="0"/>
        <v>197657.72</v>
      </c>
      <c r="L16" s="25"/>
      <c r="M16" s="6"/>
      <c r="N16" s="37"/>
      <c r="O16" s="38"/>
      <c r="P16" s="6"/>
      <c r="Q16" s="6"/>
    </row>
    <row r="17" spans="2:17" x14ac:dyDescent="0.25">
      <c r="B17" s="81">
        <v>92587</v>
      </c>
      <c r="C17" s="87" t="s">
        <v>41</v>
      </c>
      <c r="D17" s="83" t="s">
        <v>19</v>
      </c>
      <c r="E17" s="84" t="s">
        <v>11</v>
      </c>
      <c r="F17" s="85">
        <v>14.614000000000001</v>
      </c>
      <c r="G17" s="86">
        <v>206494</v>
      </c>
      <c r="H17" s="80">
        <v>10680</v>
      </c>
      <c r="I17" s="80">
        <v>156077</v>
      </c>
      <c r="J17" s="31">
        <f t="shared" si="1"/>
        <v>11266</v>
      </c>
      <c r="K17" s="32">
        <f t="shared" si="0"/>
        <v>164641.32400000002</v>
      </c>
      <c r="L17" s="25"/>
      <c r="M17" s="6"/>
      <c r="N17" s="37"/>
      <c r="O17" s="38"/>
      <c r="P17" s="6"/>
      <c r="Q17" s="6"/>
    </row>
    <row r="18" spans="2:17" x14ac:dyDescent="0.25">
      <c r="B18" s="81">
        <v>92601</v>
      </c>
      <c r="C18" s="87" t="s">
        <v>42</v>
      </c>
      <c r="D18" s="83" t="s">
        <v>17</v>
      </c>
      <c r="E18" s="84" t="s">
        <v>11</v>
      </c>
      <c r="F18" s="85">
        <v>11.545</v>
      </c>
      <c r="G18" s="86">
        <v>315003</v>
      </c>
      <c r="H18" s="80">
        <v>10680</v>
      </c>
      <c r="I18" s="80">
        <v>123300</v>
      </c>
      <c r="J18" s="31">
        <f t="shared" si="1"/>
        <v>11266</v>
      </c>
      <c r="K18" s="32">
        <f t="shared" si="0"/>
        <v>130065.97</v>
      </c>
      <c r="L18" s="25"/>
      <c r="M18" s="6"/>
      <c r="N18" s="37"/>
      <c r="O18" s="38"/>
      <c r="P18" s="6"/>
      <c r="Q18" s="6"/>
    </row>
    <row r="19" spans="2:17" x14ac:dyDescent="0.25">
      <c r="B19" s="81">
        <v>41693</v>
      </c>
      <c r="C19" s="87" t="s">
        <v>43</v>
      </c>
      <c r="D19" s="83" t="s">
        <v>14</v>
      </c>
      <c r="E19" s="84" t="s">
        <v>13</v>
      </c>
      <c r="F19" s="85">
        <v>14.805</v>
      </c>
      <c r="G19" s="86">
        <v>326753</v>
      </c>
      <c r="H19" s="80">
        <v>15590</v>
      </c>
      <c r="I19" s="80">
        <v>230810</v>
      </c>
      <c r="J19" s="31">
        <f t="shared" si="1"/>
        <v>16510</v>
      </c>
      <c r="K19" s="32">
        <f t="shared" si="0"/>
        <v>244430.55</v>
      </c>
      <c r="L19" s="25"/>
      <c r="M19" s="6"/>
      <c r="N19" s="37"/>
      <c r="O19" s="38"/>
      <c r="P19" s="6"/>
      <c r="Q19" s="6"/>
    </row>
    <row r="20" spans="2:17" x14ac:dyDescent="0.25">
      <c r="B20" s="81">
        <v>185138</v>
      </c>
      <c r="C20" s="87" t="s">
        <v>44</v>
      </c>
      <c r="D20" s="83" t="s">
        <v>16</v>
      </c>
      <c r="E20" s="84" t="s">
        <v>13</v>
      </c>
      <c r="F20" s="85">
        <v>0.82499999999999996</v>
      </c>
      <c r="G20" s="86">
        <v>86319</v>
      </c>
      <c r="H20" s="80">
        <v>15590</v>
      </c>
      <c r="I20" s="80">
        <v>12862</v>
      </c>
      <c r="J20" s="31">
        <f t="shared" si="1"/>
        <v>16510</v>
      </c>
      <c r="K20" s="32">
        <f t="shared" si="0"/>
        <v>13620.75</v>
      </c>
      <c r="L20" s="25"/>
      <c r="M20" s="6"/>
      <c r="N20" s="37"/>
      <c r="O20" s="38"/>
      <c r="P20" s="6"/>
      <c r="Q20" s="6"/>
    </row>
    <row r="21" spans="2:17" x14ac:dyDescent="0.25">
      <c r="B21" s="81">
        <v>92832</v>
      </c>
      <c r="C21" s="87" t="s">
        <v>45</v>
      </c>
      <c r="D21" s="83" t="s">
        <v>12</v>
      </c>
      <c r="E21" s="84" t="s">
        <v>13</v>
      </c>
      <c r="F21" s="85">
        <v>2.0680000000000001</v>
      </c>
      <c r="G21" s="86"/>
      <c r="H21" s="80">
        <v>15590</v>
      </c>
      <c r="I21" s="80">
        <v>32240</v>
      </c>
      <c r="J21" s="31">
        <f t="shared" si="1"/>
        <v>16510</v>
      </c>
      <c r="K21" s="32">
        <f t="shared" ref="K21:K30" si="2">+J21*F21</f>
        <v>34142.68</v>
      </c>
      <c r="L21" s="25"/>
      <c r="M21" s="6"/>
      <c r="N21" s="37"/>
      <c r="O21" s="38"/>
      <c r="P21" s="6"/>
      <c r="Q21" s="6"/>
    </row>
    <row r="22" spans="2:17" x14ac:dyDescent="0.25">
      <c r="B22" s="81">
        <v>92900</v>
      </c>
      <c r="C22" s="87" t="s">
        <v>46</v>
      </c>
      <c r="D22" s="83" t="s">
        <v>19</v>
      </c>
      <c r="E22" s="84" t="s">
        <v>11</v>
      </c>
      <c r="F22" s="85">
        <v>8.9380000000000006</v>
      </c>
      <c r="G22" s="86">
        <v>206695</v>
      </c>
      <c r="H22" s="80">
        <v>10680</v>
      </c>
      <c r="I22" s="80">
        <v>95458</v>
      </c>
      <c r="J22" s="31">
        <f t="shared" si="1"/>
        <v>11266</v>
      </c>
      <c r="K22" s="32">
        <f t="shared" si="2"/>
        <v>100695.508</v>
      </c>
      <c r="L22" s="25"/>
      <c r="M22" s="6"/>
      <c r="N22" s="37"/>
      <c r="O22" s="38"/>
      <c r="P22" s="6"/>
      <c r="Q22" s="6"/>
    </row>
    <row r="23" spans="2:17" x14ac:dyDescent="0.25">
      <c r="B23" s="81">
        <v>162463</v>
      </c>
      <c r="C23" s="87" t="s">
        <v>47</v>
      </c>
      <c r="D23" s="83" t="s">
        <v>18</v>
      </c>
      <c r="E23" s="84" t="s">
        <v>13</v>
      </c>
      <c r="F23" s="85">
        <v>18.536000000000001</v>
      </c>
      <c r="G23" s="86">
        <v>352144</v>
      </c>
      <c r="H23" s="80">
        <v>15590</v>
      </c>
      <c r="I23" s="80">
        <v>288976</v>
      </c>
      <c r="J23" s="31">
        <f t="shared" si="1"/>
        <v>16510</v>
      </c>
      <c r="K23" s="32">
        <f t="shared" si="2"/>
        <v>306029.36000000004</v>
      </c>
      <c r="L23" s="25"/>
      <c r="M23" s="6"/>
      <c r="N23" s="37"/>
      <c r="O23" s="38"/>
      <c r="P23" s="6"/>
      <c r="Q23" s="6"/>
    </row>
    <row r="24" spans="2:17" x14ac:dyDescent="0.25">
      <c r="B24" s="81">
        <v>92997</v>
      </c>
      <c r="C24" s="87" t="s">
        <v>48</v>
      </c>
      <c r="D24" s="83" t="s">
        <v>17</v>
      </c>
      <c r="E24" s="84" t="s">
        <v>11</v>
      </c>
      <c r="F24" s="85">
        <v>7.7640000000000002</v>
      </c>
      <c r="G24" s="86">
        <v>315189</v>
      </c>
      <c r="H24" s="80">
        <v>10680</v>
      </c>
      <c r="I24" s="80">
        <v>82919</v>
      </c>
      <c r="J24" s="31">
        <f t="shared" si="1"/>
        <v>11266</v>
      </c>
      <c r="K24" s="32">
        <f t="shared" si="2"/>
        <v>87469.224000000002</v>
      </c>
      <c r="L24" s="25"/>
      <c r="M24" s="6"/>
      <c r="N24" s="37"/>
      <c r="O24" s="38"/>
      <c r="P24" s="6"/>
      <c r="Q24" s="6"/>
    </row>
    <row r="25" spans="2:17" x14ac:dyDescent="0.25">
      <c r="B25" s="81">
        <v>93030</v>
      </c>
      <c r="C25" s="87" t="s">
        <v>49</v>
      </c>
      <c r="D25" s="83" t="s">
        <v>27</v>
      </c>
      <c r="E25" s="84" t="s">
        <v>11</v>
      </c>
      <c r="F25" s="85">
        <v>14.505000000000001</v>
      </c>
      <c r="G25" s="86">
        <v>9788</v>
      </c>
      <c r="H25" s="80">
        <v>10680</v>
      </c>
      <c r="I25" s="80">
        <v>154914</v>
      </c>
      <c r="J25" s="31">
        <f t="shared" si="1"/>
        <v>11266</v>
      </c>
      <c r="K25" s="32">
        <f t="shared" si="2"/>
        <v>163413.33000000002</v>
      </c>
      <c r="L25" s="25"/>
      <c r="M25" s="6"/>
      <c r="N25" s="37"/>
      <c r="O25" s="38"/>
      <c r="P25" s="6"/>
      <c r="Q25" s="6"/>
    </row>
    <row r="26" spans="2:17" x14ac:dyDescent="0.25">
      <c r="B26" s="81">
        <v>93312</v>
      </c>
      <c r="C26" s="87" t="s">
        <v>50</v>
      </c>
      <c r="D26" s="83" t="s">
        <v>17</v>
      </c>
      <c r="E26" s="84" t="s">
        <v>11</v>
      </c>
      <c r="F26" s="85">
        <v>7.98</v>
      </c>
      <c r="G26" s="86">
        <v>315353</v>
      </c>
      <c r="H26" s="80">
        <v>10680</v>
      </c>
      <c r="I26" s="80">
        <v>85226</v>
      </c>
      <c r="J26" s="31">
        <f t="shared" si="1"/>
        <v>11266</v>
      </c>
      <c r="K26" s="32">
        <f t="shared" si="2"/>
        <v>89902.680000000008</v>
      </c>
      <c r="L26" s="25"/>
      <c r="M26" s="6"/>
      <c r="N26" s="37"/>
      <c r="O26" s="38"/>
      <c r="P26" s="6"/>
      <c r="Q26" s="6"/>
    </row>
    <row r="27" spans="2:17" x14ac:dyDescent="0.25">
      <c r="B27" s="81">
        <v>186620</v>
      </c>
      <c r="C27" s="87" t="s">
        <v>51</v>
      </c>
      <c r="D27" s="83" t="s">
        <v>15</v>
      </c>
      <c r="E27" s="84" t="s">
        <v>13</v>
      </c>
      <c r="F27" s="85">
        <v>16.065999999999999</v>
      </c>
      <c r="G27" s="86">
        <v>378856</v>
      </c>
      <c r="H27" s="80">
        <v>15590</v>
      </c>
      <c r="I27" s="80">
        <v>250469</v>
      </c>
      <c r="J27" s="31">
        <f t="shared" si="1"/>
        <v>16510</v>
      </c>
      <c r="K27" s="32">
        <f t="shared" si="2"/>
        <v>265249.65999999997</v>
      </c>
      <c r="L27" s="25"/>
      <c r="M27" s="6"/>
      <c r="N27" s="37"/>
      <c r="O27" s="38"/>
      <c r="P27" s="6"/>
      <c r="Q27" s="6"/>
    </row>
    <row r="28" spans="2:17" x14ac:dyDescent="0.25">
      <c r="B28" s="81">
        <v>21156</v>
      </c>
      <c r="C28" s="87" t="s">
        <v>52</v>
      </c>
      <c r="D28" s="83" t="s">
        <v>14</v>
      </c>
      <c r="E28" s="84" t="s">
        <v>13</v>
      </c>
      <c r="F28" s="85">
        <v>12.754</v>
      </c>
      <c r="G28" s="86">
        <v>327013</v>
      </c>
      <c r="H28" s="80">
        <v>15590</v>
      </c>
      <c r="I28" s="80">
        <v>198834</v>
      </c>
      <c r="J28" s="31">
        <f t="shared" si="1"/>
        <v>16510</v>
      </c>
      <c r="K28" s="32">
        <f t="shared" si="2"/>
        <v>210568.53999999998</v>
      </c>
      <c r="L28" s="25"/>
      <c r="M28" s="6"/>
      <c r="N28" s="37"/>
      <c r="O28" s="38"/>
      <c r="P28" s="6"/>
      <c r="Q28" s="6"/>
    </row>
    <row r="29" spans="2:17" x14ac:dyDescent="0.25">
      <c r="B29" s="81">
        <v>42011</v>
      </c>
      <c r="C29" s="87" t="s">
        <v>53</v>
      </c>
      <c r="D29" s="83" t="s">
        <v>29</v>
      </c>
      <c r="E29" s="84" t="s">
        <v>11</v>
      </c>
      <c r="F29" s="85">
        <v>16.2</v>
      </c>
      <c r="G29" s="86">
        <v>44159</v>
      </c>
      <c r="H29" s="80">
        <v>10680</v>
      </c>
      <c r="I29" s="80">
        <v>173016</v>
      </c>
      <c r="J29" s="31">
        <f t="shared" si="1"/>
        <v>11266</v>
      </c>
      <c r="K29" s="32">
        <f t="shared" si="2"/>
        <v>182509.19999999998</v>
      </c>
      <c r="L29" s="25"/>
      <c r="M29" s="6"/>
      <c r="N29" s="37"/>
      <c r="O29" s="38"/>
      <c r="P29" s="6"/>
      <c r="Q29" s="6"/>
    </row>
    <row r="30" spans="2:17" x14ac:dyDescent="0.25">
      <c r="B30" s="81">
        <v>186642</v>
      </c>
      <c r="C30" s="87" t="s">
        <v>54</v>
      </c>
      <c r="D30" s="83" t="s">
        <v>18</v>
      </c>
      <c r="E30" s="84" t="s">
        <v>13</v>
      </c>
      <c r="F30" s="85">
        <v>16.396999999999998</v>
      </c>
      <c r="G30" s="86">
        <v>352480</v>
      </c>
      <c r="H30" s="80">
        <v>15590</v>
      </c>
      <c r="I30" s="80">
        <v>255629</v>
      </c>
      <c r="J30" s="31">
        <f t="shared" si="1"/>
        <v>16510</v>
      </c>
      <c r="K30" s="32">
        <f t="shared" si="2"/>
        <v>270714.46999999997</v>
      </c>
      <c r="L30" s="25"/>
      <c r="M30" s="6"/>
      <c r="N30" s="37"/>
      <c r="O30" s="38"/>
      <c r="P30" s="6"/>
      <c r="Q30" s="6"/>
    </row>
    <row r="31" spans="2:17" x14ac:dyDescent="0.25">
      <c r="B31" s="81">
        <v>93404</v>
      </c>
      <c r="C31" s="87" t="s">
        <v>55</v>
      </c>
      <c r="D31" s="83" t="s">
        <v>12</v>
      </c>
      <c r="E31" s="84" t="s">
        <v>11</v>
      </c>
      <c r="F31" s="85">
        <v>7.9550000000000001</v>
      </c>
      <c r="G31" s="86">
        <v>7153</v>
      </c>
      <c r="H31" s="80">
        <v>10680</v>
      </c>
      <c r="I31" s="80">
        <v>84960</v>
      </c>
      <c r="J31" s="31">
        <f t="shared" si="1"/>
        <v>11266</v>
      </c>
      <c r="K31" s="32">
        <f t="shared" si="0"/>
        <v>89621.03</v>
      </c>
      <c r="L31" s="25"/>
      <c r="M31" s="6"/>
      <c r="N31" s="37"/>
      <c r="O31" s="38"/>
      <c r="P31" s="6"/>
      <c r="Q31" s="6"/>
    </row>
    <row r="32" spans="2:17" x14ac:dyDescent="0.25">
      <c r="B32" s="81">
        <v>93406</v>
      </c>
      <c r="C32" s="87" t="s">
        <v>56</v>
      </c>
      <c r="D32" s="83" t="s">
        <v>12</v>
      </c>
      <c r="E32" s="84" t="s">
        <v>13</v>
      </c>
      <c r="F32" s="85">
        <v>4.4009999999999998</v>
      </c>
      <c r="G32" s="86">
        <v>5173</v>
      </c>
      <c r="H32" s="80">
        <v>15590</v>
      </c>
      <c r="I32" s="80">
        <v>68612</v>
      </c>
      <c r="J32" s="31">
        <f t="shared" si="1"/>
        <v>16510</v>
      </c>
      <c r="K32" s="32">
        <f t="shared" si="0"/>
        <v>72660.509999999995</v>
      </c>
      <c r="L32" s="25"/>
      <c r="M32" s="6"/>
      <c r="N32" s="37"/>
      <c r="O32" s="38"/>
      <c r="P32" s="6"/>
      <c r="Q32" s="6"/>
    </row>
    <row r="33" spans="1:17" x14ac:dyDescent="0.25">
      <c r="B33" s="81">
        <v>186725</v>
      </c>
      <c r="C33" s="87" t="s">
        <v>57</v>
      </c>
      <c r="D33" s="83" t="s">
        <v>16</v>
      </c>
      <c r="E33" s="84" t="s">
        <v>13</v>
      </c>
      <c r="F33" s="85">
        <v>0.70399999999999996</v>
      </c>
      <c r="G33" s="86">
        <v>86421</v>
      </c>
      <c r="H33" s="80">
        <v>15590</v>
      </c>
      <c r="I33" s="80">
        <v>10975</v>
      </c>
      <c r="J33" s="31">
        <f t="shared" si="1"/>
        <v>16510</v>
      </c>
      <c r="K33" s="32">
        <f t="shared" si="0"/>
        <v>11623.039999999999</v>
      </c>
      <c r="L33" s="25"/>
      <c r="M33" s="6"/>
      <c r="N33" s="37"/>
      <c r="O33" s="38"/>
      <c r="P33" s="6"/>
      <c r="Q33" s="6"/>
    </row>
    <row r="34" spans="1:17" x14ac:dyDescent="0.25">
      <c r="B34" s="81">
        <v>93493</v>
      </c>
      <c r="C34" s="87" t="s">
        <v>58</v>
      </c>
      <c r="D34" s="83" t="s">
        <v>19</v>
      </c>
      <c r="E34" s="84" t="s">
        <v>11</v>
      </c>
      <c r="F34" s="85">
        <v>11.677</v>
      </c>
      <c r="G34" s="86">
        <v>206935</v>
      </c>
      <c r="H34" s="80">
        <v>10680</v>
      </c>
      <c r="I34" s="80">
        <v>124711</v>
      </c>
      <c r="J34" s="31">
        <f t="shared" si="1"/>
        <v>11266</v>
      </c>
      <c r="K34" s="32">
        <f t="shared" si="0"/>
        <v>131553.08199999999</v>
      </c>
      <c r="L34" s="25"/>
      <c r="M34" s="6"/>
      <c r="N34" s="37"/>
      <c r="O34" s="38"/>
      <c r="P34" s="6"/>
      <c r="Q34" s="6"/>
    </row>
    <row r="35" spans="1:17" x14ac:dyDescent="0.25">
      <c r="B35" s="81">
        <v>93513</v>
      </c>
      <c r="C35" s="87" t="s">
        <v>59</v>
      </c>
      <c r="D35" s="83" t="s">
        <v>27</v>
      </c>
      <c r="E35" s="84" t="s">
        <v>11</v>
      </c>
      <c r="F35" s="85">
        <v>11.097</v>
      </c>
      <c r="G35" s="86">
        <v>10019</v>
      </c>
      <c r="H35" s="80">
        <v>10680</v>
      </c>
      <c r="I35" s="80">
        <v>118515</v>
      </c>
      <c r="J35" s="31">
        <f t="shared" si="1"/>
        <v>11266</v>
      </c>
      <c r="K35" s="32">
        <f t="shared" si="0"/>
        <v>125018.802</v>
      </c>
      <c r="L35" s="25"/>
      <c r="M35" s="6"/>
      <c r="N35" s="37"/>
      <c r="O35" s="38"/>
      <c r="P35" s="6"/>
      <c r="Q35" s="6"/>
    </row>
    <row r="36" spans="1:17" x14ac:dyDescent="0.25">
      <c r="B36" s="81"/>
      <c r="C36" s="87"/>
      <c r="D36" s="83"/>
      <c r="E36" s="84"/>
      <c r="F36" s="85"/>
      <c r="G36" s="86"/>
      <c r="H36" s="80"/>
      <c r="I36" s="80"/>
      <c r="J36" s="31">
        <f t="shared" si="1"/>
        <v>16510</v>
      </c>
      <c r="K36" s="32">
        <f t="shared" si="0"/>
        <v>0</v>
      </c>
      <c r="L36" s="25"/>
      <c r="M36" s="6"/>
      <c r="N36" s="37"/>
      <c r="O36" s="38"/>
      <c r="P36" s="6"/>
      <c r="Q36" s="6"/>
    </row>
    <row r="37" spans="1:17" ht="15" customHeight="1" x14ac:dyDescent="0.25">
      <c r="A37" s="25"/>
      <c r="B37" s="40"/>
      <c r="C37" s="41"/>
      <c r="D37" s="42"/>
      <c r="E37" s="43"/>
      <c r="F37" s="44"/>
      <c r="G37" s="45"/>
      <c r="H37" s="46"/>
      <c r="I37" s="46"/>
      <c r="J37" s="31"/>
      <c r="K37" s="47"/>
      <c r="L37" s="25"/>
      <c r="M37" s="6"/>
      <c r="P37" s="6"/>
      <c r="Q37" s="6"/>
    </row>
    <row r="38" spans="1:17" ht="15.75" thickBot="1" x14ac:dyDescent="0.3">
      <c r="A38" s="25"/>
      <c r="B38" s="48"/>
      <c r="C38" s="49"/>
      <c r="D38" s="50"/>
      <c r="E38" s="50"/>
      <c r="F38" s="51"/>
      <c r="G38" s="48"/>
      <c r="H38" s="52"/>
      <c r="I38" s="52"/>
      <c r="J38" s="48"/>
      <c r="K38" s="53"/>
      <c r="L38" s="6"/>
      <c r="M38" s="6"/>
      <c r="P38" s="6"/>
      <c r="Q38" s="6"/>
    </row>
    <row r="39" spans="1:17" s="63" customFormat="1" ht="15" customHeight="1" thickBot="1" x14ac:dyDescent="0.3">
      <c r="A39" s="54"/>
      <c r="B39" s="150" t="s">
        <v>22</v>
      </c>
      <c r="C39" s="151"/>
      <c r="D39" s="151"/>
      <c r="E39" s="55" t="s">
        <v>23</v>
      </c>
      <c r="F39" s="56">
        <f>SUM(F6:F38)</f>
        <v>351.13400000000001</v>
      </c>
      <c r="G39" s="57"/>
      <c r="H39" s="58"/>
      <c r="I39" s="59">
        <f>SUM(I6:I38)</f>
        <v>4556311</v>
      </c>
      <c r="J39" s="60" t="s">
        <v>24</v>
      </c>
      <c r="K39" s="61">
        <f>SUM(K6:K36)</f>
        <v>4816924.7120000012</v>
      </c>
      <c r="L39" s="62"/>
      <c r="M39" s="62"/>
      <c r="N39"/>
      <c r="O39"/>
      <c r="P39" s="62"/>
      <c r="Q39" s="62"/>
    </row>
    <row r="40" spans="1:17" x14ac:dyDescent="0.25">
      <c r="A40" s="6"/>
      <c r="B40" s="6"/>
      <c r="C40" s="6"/>
      <c r="D40" s="69"/>
      <c r="E40" s="70"/>
      <c r="F40" s="72"/>
      <c r="G40" s="6"/>
      <c r="H40" s="73"/>
      <c r="I40" s="74"/>
      <c r="J40" s="66"/>
      <c r="K40" s="67"/>
      <c r="L40" s="6"/>
      <c r="M40" s="6"/>
      <c r="P40" s="6"/>
      <c r="Q40" s="6"/>
    </row>
    <row r="41" spans="1:17" x14ac:dyDescent="0.25">
      <c r="A41" s="6"/>
      <c r="B41" s="6"/>
      <c r="C41" s="6"/>
      <c r="D41" s="39"/>
      <c r="E41" s="39"/>
      <c r="F41" s="64"/>
      <c r="G41" s="6"/>
      <c r="H41" s="6"/>
      <c r="I41" s="6"/>
      <c r="J41" s="6"/>
      <c r="K41" s="67"/>
      <c r="L41" s="6"/>
      <c r="M41" s="6"/>
      <c r="P41" s="6"/>
      <c r="Q41" s="6"/>
    </row>
    <row r="42" spans="1:17" x14ac:dyDescent="0.25">
      <c r="A42" s="6"/>
      <c r="B42" s="6"/>
      <c r="C42" s="6"/>
      <c r="D42" s="39"/>
      <c r="E42" s="39"/>
      <c r="F42" s="64"/>
      <c r="G42" s="6"/>
      <c r="H42" s="6"/>
      <c r="I42" s="6"/>
      <c r="J42" s="6"/>
      <c r="K42" s="67"/>
      <c r="L42" s="6"/>
      <c r="M42" s="6"/>
      <c r="P42" s="6"/>
      <c r="Q42" s="6"/>
    </row>
    <row r="43" spans="1:17" x14ac:dyDescent="0.25">
      <c r="A43" s="6"/>
      <c r="B43" s="6"/>
      <c r="C43" s="6"/>
      <c r="D43" s="39"/>
      <c r="E43" s="39"/>
      <c r="F43" s="64"/>
      <c r="G43" s="6"/>
      <c r="H43" s="6"/>
      <c r="I43" s="6"/>
      <c r="J43" s="6"/>
      <c r="K43" s="67"/>
      <c r="L43" s="6"/>
      <c r="M43" s="6"/>
      <c r="P43" s="6"/>
      <c r="Q43" s="6"/>
    </row>
    <row r="44" spans="1:17" x14ac:dyDescent="0.25">
      <c r="A44" s="6"/>
      <c r="B44" s="6"/>
      <c r="C44" s="6"/>
      <c r="D44" s="39"/>
      <c r="E44" s="39"/>
      <c r="F44" s="64"/>
      <c r="G44" s="6"/>
      <c r="H44" s="6"/>
      <c r="I44" s="6"/>
      <c r="J44" s="6"/>
      <c r="K44" s="67"/>
      <c r="L44" s="6"/>
      <c r="M44" s="6"/>
      <c r="P44" s="6"/>
      <c r="Q44" s="6"/>
    </row>
    <row r="45" spans="1:17" x14ac:dyDescent="0.25">
      <c r="A45" s="6"/>
      <c r="B45" s="6"/>
      <c r="C45" s="6"/>
      <c r="D45" s="39"/>
      <c r="E45" s="39"/>
      <c r="F45" s="64"/>
      <c r="G45" s="6"/>
      <c r="H45" s="6"/>
      <c r="I45" s="6"/>
      <c r="J45" s="6"/>
      <c r="K45" s="67"/>
      <c r="L45" s="6"/>
      <c r="M45" s="6"/>
      <c r="P45" s="6"/>
      <c r="Q45" s="6"/>
    </row>
    <row r="46" spans="1:17" x14ac:dyDescent="0.25">
      <c r="A46" s="6"/>
      <c r="B46" s="6"/>
      <c r="C46" s="6"/>
      <c r="D46" s="39"/>
      <c r="E46" s="39"/>
      <c r="F46" s="64"/>
      <c r="G46" s="6"/>
      <c r="H46" s="6"/>
      <c r="I46" s="6"/>
      <c r="J46" s="6"/>
      <c r="K46" s="67"/>
      <c r="L46" s="6"/>
      <c r="M46" s="6"/>
      <c r="P46" s="6"/>
      <c r="Q46" s="6"/>
    </row>
    <row r="47" spans="1:17" x14ac:dyDescent="0.25">
      <c r="A47" s="6"/>
      <c r="B47" s="6"/>
      <c r="C47" s="6"/>
      <c r="D47" s="39"/>
      <c r="E47" s="39"/>
      <c r="F47" s="64"/>
      <c r="G47" s="6"/>
      <c r="H47" s="6"/>
      <c r="I47" s="6"/>
      <c r="J47" s="6"/>
      <c r="K47" s="67"/>
      <c r="L47" s="6"/>
      <c r="M47" s="6"/>
      <c r="P47" s="6"/>
      <c r="Q47" s="6"/>
    </row>
    <row r="48" spans="1:17" x14ac:dyDescent="0.25">
      <c r="A48" s="6"/>
      <c r="B48" s="6"/>
      <c r="C48" s="6"/>
      <c r="D48" s="39"/>
      <c r="E48" s="39"/>
      <c r="F48" s="64"/>
      <c r="G48" s="6"/>
      <c r="H48" s="6"/>
      <c r="I48" s="6"/>
      <c r="J48" s="6"/>
      <c r="K48" s="67"/>
      <c r="L48" s="6"/>
      <c r="M48" s="6"/>
      <c r="P48" s="6"/>
      <c r="Q48" s="6"/>
    </row>
    <row r="49" spans="1:29" x14ac:dyDescent="0.25">
      <c r="A49" s="6"/>
      <c r="B49" s="6"/>
      <c r="C49" s="6"/>
      <c r="D49" s="39"/>
      <c r="E49" s="39"/>
      <c r="F49" s="64"/>
      <c r="G49" s="6"/>
      <c r="H49" s="6"/>
      <c r="I49" s="6"/>
      <c r="J49" s="6"/>
      <c r="K49" s="67"/>
      <c r="L49" s="6"/>
      <c r="M49" s="6"/>
      <c r="P49" s="6"/>
      <c r="Q49" s="6"/>
    </row>
    <row r="50" spans="1:29" x14ac:dyDescent="0.25">
      <c r="A50" s="6"/>
      <c r="B50" s="6"/>
      <c r="C50" s="6"/>
      <c r="D50" s="39"/>
      <c r="E50" s="39"/>
      <c r="F50" s="64"/>
      <c r="G50" s="6"/>
      <c r="H50" s="6"/>
      <c r="I50" s="6"/>
      <c r="J50" s="6"/>
      <c r="K50" s="67"/>
      <c r="L50" s="6"/>
      <c r="M50" s="6"/>
      <c r="P50" s="6"/>
      <c r="Q50" s="6"/>
    </row>
    <row r="51" spans="1:29" x14ac:dyDescent="0.25">
      <c r="A51" s="6"/>
      <c r="B51" s="6"/>
      <c r="C51" s="6"/>
      <c r="D51" s="39"/>
      <c r="E51" s="39"/>
      <c r="F51" s="64"/>
      <c r="G51" s="6"/>
      <c r="H51" s="6"/>
      <c r="I51" s="6"/>
      <c r="J51" s="6"/>
      <c r="K51" s="67"/>
      <c r="L51" s="6"/>
      <c r="M51" s="6"/>
      <c r="P51" s="6"/>
      <c r="Q51" s="6"/>
    </row>
    <row r="52" spans="1:29" x14ac:dyDescent="0.25">
      <c r="A52" s="6"/>
      <c r="B52" s="6"/>
      <c r="C52" s="6"/>
      <c r="D52" s="39"/>
      <c r="E52" s="39"/>
      <c r="F52" s="64"/>
      <c r="G52" s="6"/>
      <c r="H52" s="6"/>
      <c r="I52" s="6"/>
      <c r="J52" s="6"/>
      <c r="K52" s="67"/>
      <c r="L52" s="6"/>
      <c r="M52" s="6"/>
      <c r="P52" s="6"/>
      <c r="Q52" s="6"/>
    </row>
    <row r="53" spans="1:29" s="71" customFormat="1" x14ac:dyDescent="0.25">
      <c r="A53" s="6"/>
      <c r="B53" s="6"/>
      <c r="C53" s="6"/>
      <c r="D53" s="39"/>
      <c r="E53" s="39"/>
      <c r="F53" s="64"/>
      <c r="G53" s="6"/>
      <c r="H53" s="6"/>
      <c r="I53" s="6"/>
      <c r="J53" s="6"/>
      <c r="K53" s="67"/>
      <c r="L53" s="6"/>
      <c r="M53" s="6"/>
      <c r="N53"/>
      <c r="O53"/>
      <c r="P53" s="6"/>
      <c r="Q53" s="6"/>
      <c r="R53"/>
      <c r="S53"/>
      <c r="T53"/>
      <c r="U53"/>
      <c r="V53"/>
      <c r="W53"/>
      <c r="X53"/>
      <c r="Y53"/>
      <c r="Z53"/>
      <c r="AA53"/>
      <c r="AB53"/>
      <c r="AC53"/>
    </row>
    <row r="54" spans="1:29" x14ac:dyDescent="0.25">
      <c r="A54" s="6"/>
      <c r="B54" s="6"/>
      <c r="C54" s="6"/>
      <c r="D54" s="39"/>
      <c r="E54" s="39"/>
      <c r="F54" s="64"/>
      <c r="G54" s="6"/>
      <c r="H54" s="6"/>
      <c r="I54" s="6"/>
      <c r="J54" s="6"/>
      <c r="K54" s="67"/>
      <c r="L54" s="6"/>
      <c r="M54" s="6"/>
      <c r="P54" s="6"/>
      <c r="Q54" s="6"/>
    </row>
    <row r="55" spans="1:29" x14ac:dyDescent="0.25">
      <c r="A55" s="6"/>
      <c r="B55" s="6"/>
      <c r="C55" s="6"/>
      <c r="D55" s="39"/>
      <c r="E55" s="39"/>
      <c r="F55" s="64"/>
      <c r="G55" s="6"/>
      <c r="H55" s="6"/>
      <c r="I55" s="6"/>
      <c r="J55" s="6"/>
      <c r="K55" s="67"/>
      <c r="L55" s="6"/>
      <c r="M55" s="6"/>
      <c r="P55" s="6"/>
      <c r="Q55" s="6"/>
    </row>
    <row r="56" spans="1:29" x14ac:dyDescent="0.25">
      <c r="A56" s="6"/>
      <c r="B56" s="6"/>
      <c r="C56" s="6"/>
      <c r="D56" s="39"/>
      <c r="E56" s="39"/>
      <c r="F56" s="64"/>
      <c r="G56" s="6"/>
      <c r="H56" s="6"/>
      <c r="I56" s="6"/>
      <c r="J56" s="6"/>
      <c r="K56" s="67"/>
      <c r="L56" s="6"/>
      <c r="M56" s="6"/>
      <c r="P56" s="6"/>
      <c r="Q56" s="6"/>
    </row>
    <row r="57" spans="1:29" x14ac:dyDescent="0.25">
      <c r="A57" s="6"/>
      <c r="B57" s="6"/>
      <c r="C57" s="6"/>
      <c r="D57" s="39"/>
      <c r="E57" s="39"/>
      <c r="F57" s="64"/>
      <c r="G57" s="6"/>
      <c r="H57" s="6"/>
      <c r="I57" s="6"/>
      <c r="J57" s="6"/>
      <c r="K57" s="67"/>
      <c r="L57" s="6"/>
      <c r="M57" s="6"/>
      <c r="P57" s="6"/>
      <c r="Q57" s="6"/>
    </row>
    <row r="58" spans="1:29" x14ac:dyDescent="0.25">
      <c r="A58" s="6"/>
      <c r="B58" s="6"/>
      <c r="C58" s="6"/>
      <c r="D58" s="39"/>
      <c r="E58" s="39"/>
      <c r="F58" s="64"/>
      <c r="G58" s="6"/>
      <c r="H58" s="6"/>
      <c r="I58" s="6"/>
      <c r="J58" s="6"/>
      <c r="K58" s="67"/>
      <c r="L58" s="6"/>
      <c r="M58" s="6"/>
      <c r="P58" s="6"/>
      <c r="Q58" s="6"/>
    </row>
    <row r="59" spans="1:29" x14ac:dyDescent="0.25">
      <c r="A59" s="6"/>
      <c r="B59" s="6"/>
      <c r="C59" s="6"/>
      <c r="D59" s="39"/>
      <c r="E59" s="39"/>
      <c r="F59" s="64"/>
      <c r="G59" s="6"/>
      <c r="H59" s="6"/>
      <c r="I59" s="6"/>
      <c r="J59" s="6"/>
      <c r="K59" s="67"/>
      <c r="L59" s="6"/>
      <c r="M59" s="6"/>
      <c r="P59" s="6"/>
      <c r="Q59" s="6"/>
    </row>
    <row r="60" spans="1:29" x14ac:dyDescent="0.25">
      <c r="A60" s="6"/>
      <c r="B60" s="6"/>
      <c r="C60" s="6"/>
      <c r="D60" s="39"/>
      <c r="E60" s="39"/>
      <c r="F60" s="64"/>
      <c r="G60" s="73"/>
      <c r="H60" s="6" t="s">
        <v>25</v>
      </c>
      <c r="I60" s="6"/>
      <c r="J60" s="6"/>
      <c r="K60" s="67"/>
      <c r="L60" s="6"/>
      <c r="M60" s="6"/>
      <c r="P60" s="6"/>
      <c r="Q60" s="6"/>
    </row>
    <row r="61" spans="1:29" x14ac:dyDescent="0.25">
      <c r="A61" s="6"/>
      <c r="B61" s="6"/>
      <c r="C61" s="6"/>
      <c r="D61" s="39"/>
      <c r="E61" s="39"/>
      <c r="F61" s="64"/>
      <c r="G61" s="39"/>
      <c r="H61" s="6"/>
      <c r="I61" s="65"/>
      <c r="J61" s="6"/>
      <c r="K61" s="67"/>
      <c r="L61" s="67"/>
      <c r="M61" s="67"/>
      <c r="P61" s="6"/>
      <c r="Q61" s="67"/>
    </row>
    <row r="62" spans="1:29" x14ac:dyDescent="0.25">
      <c r="A62" s="6"/>
      <c r="B62" s="6"/>
      <c r="C62" s="6"/>
      <c r="D62" s="39"/>
      <c r="E62" s="39"/>
      <c r="F62" s="64"/>
      <c r="G62" s="6"/>
      <c r="H62" s="6"/>
      <c r="I62" s="6"/>
      <c r="J62" s="6"/>
      <c r="K62" s="67"/>
      <c r="L62" s="67"/>
      <c r="M62" s="67"/>
      <c r="P62" s="6"/>
      <c r="Q62" s="6"/>
    </row>
    <row r="63" spans="1:29" x14ac:dyDescent="0.25">
      <c r="A63" s="6"/>
      <c r="B63" s="6"/>
      <c r="C63" s="6"/>
      <c r="D63" s="39"/>
      <c r="E63" s="39"/>
      <c r="F63" s="64"/>
      <c r="G63" s="6"/>
      <c r="H63" s="6"/>
      <c r="I63" s="6"/>
      <c r="J63" s="6"/>
      <c r="K63" s="67"/>
      <c r="L63" s="67"/>
      <c r="M63" s="67"/>
      <c r="P63" s="6"/>
      <c r="Q63" s="6"/>
    </row>
    <row r="64" spans="1:29" x14ac:dyDescent="0.25">
      <c r="A64" s="6"/>
      <c r="B64" s="6"/>
      <c r="C64" s="6"/>
      <c r="D64" s="39"/>
      <c r="E64" s="39"/>
      <c r="F64" s="64"/>
      <c r="G64" s="6"/>
      <c r="H64" s="6"/>
      <c r="I64" s="6"/>
      <c r="J64" s="6"/>
      <c r="K64" s="67"/>
      <c r="L64" s="67"/>
      <c r="M64" s="67"/>
      <c r="P64" s="67"/>
      <c r="Q64" s="6"/>
    </row>
    <row r="65" spans="1:17" x14ac:dyDescent="0.25">
      <c r="A65" s="6"/>
      <c r="B65" s="6"/>
      <c r="C65" s="6"/>
      <c r="D65" s="39"/>
      <c r="E65" s="39"/>
      <c r="F65" s="64"/>
      <c r="G65" s="6"/>
      <c r="H65" s="6"/>
      <c r="I65" s="6"/>
      <c r="J65" s="6"/>
      <c r="K65" s="67"/>
      <c r="L65" s="67"/>
      <c r="M65" s="67"/>
      <c r="P65" s="6"/>
      <c r="Q65" s="6"/>
    </row>
    <row r="66" spans="1:17" x14ac:dyDescent="0.25">
      <c r="A66" s="6"/>
      <c r="B66" s="6"/>
      <c r="C66" s="6"/>
      <c r="D66" s="39"/>
      <c r="E66" s="39"/>
      <c r="F66" s="64"/>
      <c r="G66" s="6"/>
      <c r="H66" s="6"/>
      <c r="I66" s="6"/>
      <c r="J66" s="6"/>
      <c r="K66" s="67"/>
      <c r="L66" s="67"/>
      <c r="M66" s="67"/>
      <c r="P66" s="6"/>
      <c r="Q66" s="6"/>
    </row>
    <row r="67" spans="1:17" x14ac:dyDescent="0.25">
      <c r="A67" s="6"/>
      <c r="B67" s="6"/>
      <c r="C67" s="6"/>
      <c r="D67" s="39"/>
      <c r="E67" s="39"/>
      <c r="F67" s="64"/>
      <c r="G67" s="6"/>
      <c r="H67" s="6"/>
      <c r="I67" s="6"/>
      <c r="J67" s="6"/>
      <c r="K67" s="67"/>
      <c r="L67" s="6"/>
      <c r="M67" s="6"/>
      <c r="P67" s="6"/>
      <c r="Q67" s="6"/>
    </row>
    <row r="68" spans="1:17" x14ac:dyDescent="0.25">
      <c r="A68" s="6"/>
      <c r="B68" s="6"/>
      <c r="C68" s="68"/>
      <c r="D68" s="39"/>
      <c r="E68" s="39"/>
      <c r="F68" s="64"/>
      <c r="G68" s="6"/>
      <c r="H68" s="6"/>
      <c r="I68" s="6"/>
      <c r="J68" s="6"/>
      <c r="K68" s="67"/>
      <c r="L68" s="6"/>
      <c r="M68" s="6"/>
      <c r="P68" s="6"/>
      <c r="Q68" s="6"/>
    </row>
    <row r="69" spans="1:17" x14ac:dyDescent="0.25">
      <c r="A69" s="6"/>
      <c r="B69" s="6"/>
      <c r="C69" s="68"/>
      <c r="D69" s="39"/>
      <c r="E69" s="39"/>
      <c r="F69" s="64"/>
      <c r="G69" s="6"/>
      <c r="H69" s="6"/>
      <c r="I69" s="6"/>
      <c r="J69" s="6"/>
      <c r="K69" s="67"/>
      <c r="L69" s="6"/>
      <c r="M69" s="6"/>
      <c r="P69" s="6"/>
      <c r="Q69" s="6"/>
    </row>
    <row r="70" spans="1:17" x14ac:dyDescent="0.25">
      <c r="A70" s="6"/>
      <c r="B70" s="6"/>
      <c r="C70" s="68"/>
      <c r="D70" s="39"/>
      <c r="E70" s="39"/>
      <c r="F70" s="64"/>
      <c r="G70" s="6"/>
      <c r="H70" s="6"/>
      <c r="I70" s="6"/>
      <c r="J70" s="6"/>
      <c r="K70" s="67"/>
      <c r="P70" s="6"/>
    </row>
    <row r="71" spans="1:17" x14ac:dyDescent="0.25">
      <c r="A71" s="6"/>
      <c r="B71" s="6"/>
      <c r="C71" s="68"/>
      <c r="P71" s="6"/>
    </row>
    <row r="72" spans="1:17" x14ac:dyDescent="0.25">
      <c r="A72" s="6"/>
      <c r="B72" s="6"/>
      <c r="C72" s="68"/>
      <c r="G72" s="79"/>
      <c r="P72" s="6"/>
    </row>
    <row r="73" spans="1:17" x14ac:dyDescent="0.25">
      <c r="B73" s="6"/>
      <c r="C73" s="68"/>
      <c r="G73" s="79"/>
    </row>
    <row r="74" spans="1:17" x14ac:dyDescent="0.25">
      <c r="G74" s="79"/>
    </row>
  </sheetData>
  <autoFilter ref="B5:K36" xr:uid="{6D5BCE8A-E68F-4C22-A271-9117A6A1C0E3}"/>
  <mergeCells count="1">
    <mergeCell ref="B39:D39"/>
  </mergeCells>
  <pageMargins left="0.7" right="0.7" top="0.75" bottom="0.75" header="0.3" footer="0.3"/>
  <pageSetup paperSize="9" scale="5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E1A94-35C8-49CF-B70B-39F513C660FA}">
  <sheetPr>
    <pageSetUpPr fitToPage="1"/>
  </sheetPr>
  <dimension ref="A1:AC105"/>
  <sheetViews>
    <sheetView showGridLines="0" zoomScale="80" zoomScaleNormal="80" workbookViewId="0">
      <selection activeCell="F32" sqref="F32"/>
    </sheetView>
  </sheetViews>
  <sheetFormatPr baseColWidth="10" defaultRowHeight="15" x14ac:dyDescent="0.25"/>
  <cols>
    <col min="1" max="1" width="2.7109375" customWidth="1"/>
    <col min="2" max="2" width="9.42578125" customWidth="1"/>
    <col min="3" max="3" width="23.5703125" style="75" customWidth="1"/>
    <col min="4" max="4" width="19.28515625" style="76" customWidth="1"/>
    <col min="5" max="5" width="13.28515625" style="76" customWidth="1"/>
    <col min="6" max="6" width="12.7109375" style="77" customWidth="1"/>
    <col min="7" max="7" width="14.28515625" customWidth="1"/>
    <col min="8" max="8" width="16.28515625" customWidth="1"/>
    <col min="9" max="9" width="15.5703125" bestFit="1" customWidth="1"/>
    <col min="10" max="10" width="16.7109375" customWidth="1"/>
    <col min="11" max="11" width="18.7109375" style="78" customWidth="1"/>
    <col min="12" max="12" width="2.7109375" customWidth="1"/>
    <col min="13" max="13" width="2" customWidth="1"/>
    <col min="14" max="14" width="17.5703125" customWidth="1"/>
    <col min="15" max="15" width="20.5703125" customWidth="1"/>
  </cols>
  <sheetData>
    <row r="1" spans="1:17" x14ac:dyDescent="0.25">
      <c r="A1" s="1"/>
      <c r="B1" s="1"/>
      <c r="C1" s="2"/>
      <c r="D1" s="3"/>
      <c r="E1" s="3"/>
      <c r="F1" s="4"/>
      <c r="G1" s="1"/>
      <c r="H1" s="1"/>
      <c r="I1" s="1"/>
      <c r="J1" s="1"/>
      <c r="K1" s="5"/>
      <c r="L1" s="1"/>
      <c r="M1" s="6"/>
      <c r="N1" s="6"/>
      <c r="O1" s="6"/>
      <c r="P1" s="6"/>
      <c r="Q1" s="6"/>
    </row>
    <row r="2" spans="1:17" ht="30" x14ac:dyDescent="0.25">
      <c r="A2" s="7" t="s">
        <v>126</v>
      </c>
      <c r="B2" s="8"/>
      <c r="C2" s="9"/>
      <c r="D2" s="10"/>
      <c r="E2" s="10"/>
      <c r="F2" s="11"/>
      <c r="G2" s="8"/>
      <c r="H2" s="8"/>
      <c r="I2" s="8"/>
      <c r="J2" s="8"/>
      <c r="K2" s="12"/>
      <c r="L2" s="1"/>
      <c r="M2" s="6"/>
      <c r="N2" s="6"/>
      <c r="O2" s="6"/>
      <c r="P2" s="6"/>
      <c r="Q2" s="6"/>
    </row>
    <row r="3" spans="1:17" ht="19.5" customHeight="1" thickBot="1" x14ac:dyDescent="0.3">
      <c r="A3" s="13" t="s">
        <v>0</v>
      </c>
      <c r="B3" s="8"/>
      <c r="C3" s="9"/>
      <c r="D3" s="10"/>
      <c r="E3" s="14"/>
      <c r="F3" s="15"/>
      <c r="G3" s="16"/>
      <c r="H3" s="16"/>
      <c r="I3" s="16"/>
      <c r="J3" s="16"/>
      <c r="K3" s="17"/>
      <c r="L3" s="16"/>
      <c r="M3" s="6"/>
      <c r="N3" s="6"/>
      <c r="O3" s="6"/>
      <c r="P3" s="6"/>
      <c r="Q3" s="6"/>
    </row>
    <row r="4" spans="1:17" x14ac:dyDescent="0.25">
      <c r="A4" s="1"/>
      <c r="B4" s="18"/>
      <c r="C4" s="19"/>
      <c r="D4" s="20"/>
      <c r="E4" s="21"/>
      <c r="F4" s="22"/>
      <c r="G4" s="23"/>
      <c r="H4" s="23"/>
      <c r="I4" s="23"/>
      <c r="J4" s="18"/>
      <c r="K4" s="24"/>
      <c r="L4" s="8"/>
      <c r="M4" s="6"/>
      <c r="N4" s="6"/>
      <c r="O4" s="6"/>
      <c r="P4" s="6"/>
      <c r="Q4" s="6"/>
    </row>
    <row r="5" spans="1:17" ht="51.75" customHeight="1" x14ac:dyDescent="0.25">
      <c r="A5" s="25"/>
      <c r="B5" s="26" t="s">
        <v>1</v>
      </c>
      <c r="C5" s="27" t="s">
        <v>2</v>
      </c>
      <c r="D5" s="26" t="s">
        <v>3</v>
      </c>
      <c r="E5" s="28" t="s">
        <v>4</v>
      </c>
      <c r="F5" s="29" t="s">
        <v>5</v>
      </c>
      <c r="G5" s="28" t="s">
        <v>6</v>
      </c>
      <c r="H5" s="29" t="s">
        <v>7</v>
      </c>
      <c r="I5" s="28" t="s">
        <v>8</v>
      </c>
      <c r="J5" s="29" t="s">
        <v>9</v>
      </c>
      <c r="K5" s="30" t="s">
        <v>10</v>
      </c>
      <c r="L5" s="25"/>
      <c r="M5" s="6"/>
      <c r="N5" s="6"/>
      <c r="O5" s="6"/>
      <c r="P5" s="6"/>
      <c r="Q5" s="6"/>
    </row>
    <row r="6" spans="1:17" x14ac:dyDescent="0.25">
      <c r="B6" s="81">
        <v>93776</v>
      </c>
      <c r="C6" s="82" t="s">
        <v>60</v>
      </c>
      <c r="D6" s="83" t="s">
        <v>17</v>
      </c>
      <c r="E6" s="84" t="s">
        <v>11</v>
      </c>
      <c r="F6" s="85">
        <v>8.7089999999999996</v>
      </c>
      <c r="G6" s="86">
        <v>315511</v>
      </c>
      <c r="H6" s="80">
        <v>10680</v>
      </c>
      <c r="I6" s="80">
        <v>93012</v>
      </c>
      <c r="J6" s="31">
        <f>IF(E6="ACPM",$O$12,$O$11)</f>
        <v>11266</v>
      </c>
      <c r="K6" s="32">
        <f>+J6*F6</f>
        <v>98115.593999999997</v>
      </c>
      <c r="L6" s="25"/>
      <c r="M6" s="6"/>
      <c r="N6" s="33" t="s">
        <v>20</v>
      </c>
      <c r="O6" s="34">
        <v>46023</v>
      </c>
      <c r="P6" s="6"/>
      <c r="Q6" s="6"/>
    </row>
    <row r="7" spans="1:17" x14ac:dyDescent="0.25">
      <c r="B7" s="81">
        <v>164201</v>
      </c>
      <c r="C7" s="82" t="s">
        <v>61</v>
      </c>
      <c r="D7" s="83" t="s">
        <v>28</v>
      </c>
      <c r="E7" s="84" t="s">
        <v>13</v>
      </c>
      <c r="F7" s="85">
        <v>13.962</v>
      </c>
      <c r="G7" s="86">
        <v>3710</v>
      </c>
      <c r="H7" s="80">
        <v>15590</v>
      </c>
      <c r="I7" s="80">
        <v>217668</v>
      </c>
      <c r="J7" s="31">
        <f>IF(E7="ACPM",$O$12,$O$11)</f>
        <v>16010</v>
      </c>
      <c r="K7" s="32">
        <f>+J7*F7</f>
        <v>223531.62</v>
      </c>
      <c r="L7" s="25"/>
      <c r="M7" s="6"/>
      <c r="N7" s="35" t="s">
        <v>21</v>
      </c>
      <c r="O7" s="88">
        <v>16510</v>
      </c>
      <c r="P7" s="6"/>
      <c r="Q7" s="6"/>
    </row>
    <row r="8" spans="1:17" x14ac:dyDescent="0.25">
      <c r="B8" s="81">
        <v>93976</v>
      </c>
      <c r="C8" s="82" t="s">
        <v>62</v>
      </c>
      <c r="D8" s="83" t="s">
        <v>19</v>
      </c>
      <c r="E8" s="84" t="s">
        <v>11</v>
      </c>
      <c r="F8" s="85">
        <v>9.9239999999999995</v>
      </c>
      <c r="G8" s="86">
        <v>207151</v>
      </c>
      <c r="H8" s="80">
        <v>10680</v>
      </c>
      <c r="I8" s="80">
        <v>105989</v>
      </c>
      <c r="J8" s="31">
        <f t="shared" ref="J8:J67" si="0">IF(E8="ACPM",$O$12,$O$11)</f>
        <v>11266</v>
      </c>
      <c r="K8" s="32">
        <f t="shared" ref="K8:K67" si="1">+J8*F8</f>
        <v>111803.784</v>
      </c>
      <c r="L8" s="25"/>
      <c r="M8" s="6"/>
      <c r="N8" s="35" t="s">
        <v>11</v>
      </c>
      <c r="O8" s="88">
        <v>11266</v>
      </c>
      <c r="P8" s="6"/>
      <c r="Q8" s="6"/>
    </row>
    <row r="9" spans="1:17" x14ac:dyDescent="0.25">
      <c r="B9" s="81">
        <v>196474</v>
      </c>
      <c r="C9" s="82" t="s">
        <v>63</v>
      </c>
      <c r="D9" s="83" t="s">
        <v>16</v>
      </c>
      <c r="E9" s="84" t="s">
        <v>13</v>
      </c>
      <c r="F9" s="85">
        <v>0.84</v>
      </c>
      <c r="G9" s="86">
        <v>86593</v>
      </c>
      <c r="H9" s="80">
        <v>15500</v>
      </c>
      <c r="I9" s="80">
        <v>13020</v>
      </c>
      <c r="J9" s="31">
        <f t="shared" si="0"/>
        <v>16010</v>
      </c>
      <c r="K9" s="32">
        <f t="shared" si="1"/>
        <v>13448.4</v>
      </c>
      <c r="L9" s="25"/>
      <c r="M9" s="6"/>
      <c r="N9" s="6"/>
      <c r="O9" s="6"/>
      <c r="P9" s="6"/>
      <c r="Q9" s="6"/>
    </row>
    <row r="10" spans="1:17" x14ac:dyDescent="0.25">
      <c r="B10" s="81">
        <v>94231</v>
      </c>
      <c r="C10" s="82" t="s">
        <v>64</v>
      </c>
      <c r="D10" s="83" t="s">
        <v>12</v>
      </c>
      <c r="E10" s="84" t="s">
        <v>13</v>
      </c>
      <c r="F10" s="85">
        <v>5.0720000000000001</v>
      </c>
      <c r="G10" s="86"/>
      <c r="H10" s="80">
        <v>15500</v>
      </c>
      <c r="I10" s="80">
        <v>78616</v>
      </c>
      <c r="J10" s="31">
        <f t="shared" si="0"/>
        <v>16010</v>
      </c>
      <c r="K10" s="32">
        <f t="shared" si="1"/>
        <v>81202.720000000001</v>
      </c>
      <c r="L10" s="25"/>
      <c r="M10" s="6"/>
      <c r="N10" s="33" t="s">
        <v>20</v>
      </c>
      <c r="O10" s="34">
        <v>46054</v>
      </c>
      <c r="P10" s="6"/>
      <c r="Q10" s="6"/>
    </row>
    <row r="11" spans="1:17" x14ac:dyDescent="0.25">
      <c r="B11" s="81">
        <v>94244</v>
      </c>
      <c r="C11" s="82" t="s">
        <v>65</v>
      </c>
      <c r="D11" s="83" t="s">
        <v>17</v>
      </c>
      <c r="E11" s="84" t="s">
        <v>11</v>
      </c>
      <c r="F11" s="85">
        <v>11.494999999999999</v>
      </c>
      <c r="G11" s="86">
        <v>315794</v>
      </c>
      <c r="H11" s="80">
        <v>10680</v>
      </c>
      <c r="I11" s="80">
        <v>122767</v>
      </c>
      <c r="J11" s="31">
        <f t="shared" si="0"/>
        <v>11266</v>
      </c>
      <c r="K11" s="32">
        <f t="shared" si="1"/>
        <v>129502.67</v>
      </c>
      <c r="L11" s="25"/>
      <c r="M11" s="6"/>
      <c r="N11" s="35" t="s">
        <v>21</v>
      </c>
      <c r="O11" s="36">
        <v>16010</v>
      </c>
      <c r="P11" s="6"/>
      <c r="Q11" s="6"/>
    </row>
    <row r="12" spans="1:17" x14ac:dyDescent="0.25">
      <c r="B12" s="81">
        <v>42381</v>
      </c>
      <c r="C12" s="82" t="s">
        <v>66</v>
      </c>
      <c r="D12" s="83" t="s">
        <v>14</v>
      </c>
      <c r="E12" s="84" t="s">
        <v>13</v>
      </c>
      <c r="F12" s="85">
        <v>11.795</v>
      </c>
      <c r="G12" s="86"/>
      <c r="H12" s="80">
        <v>15500</v>
      </c>
      <c r="I12" s="80">
        <v>182822</v>
      </c>
      <c r="J12" s="31">
        <f t="shared" si="0"/>
        <v>16010</v>
      </c>
      <c r="K12" s="32">
        <f t="shared" si="1"/>
        <v>188837.95</v>
      </c>
      <c r="L12" s="25"/>
      <c r="M12" s="6"/>
      <c r="N12" s="35" t="s">
        <v>11</v>
      </c>
      <c r="O12" s="36">
        <v>11266</v>
      </c>
      <c r="P12" s="6"/>
      <c r="Q12" s="6"/>
    </row>
    <row r="13" spans="1:17" x14ac:dyDescent="0.25">
      <c r="B13" s="81">
        <v>42383</v>
      </c>
      <c r="C13" s="82" t="s">
        <v>67</v>
      </c>
      <c r="D13" s="83" t="s">
        <v>14</v>
      </c>
      <c r="E13" s="84" t="s">
        <v>11</v>
      </c>
      <c r="F13" s="85">
        <v>56.06</v>
      </c>
      <c r="G13" s="86"/>
      <c r="H13" s="80">
        <v>10680</v>
      </c>
      <c r="I13" s="80">
        <v>598720</v>
      </c>
      <c r="J13" s="31">
        <f t="shared" si="0"/>
        <v>11266</v>
      </c>
      <c r="K13" s="32">
        <f t="shared" si="1"/>
        <v>631571.96000000008</v>
      </c>
      <c r="L13" s="25"/>
      <c r="M13" s="6"/>
      <c r="N13" s="6"/>
      <c r="O13" s="6"/>
      <c r="P13" s="6"/>
      <c r="Q13" s="6"/>
    </row>
    <row r="14" spans="1:17" x14ac:dyDescent="0.25">
      <c r="B14" s="81">
        <v>165174</v>
      </c>
      <c r="C14" s="82" t="s">
        <v>68</v>
      </c>
      <c r="D14" s="83" t="s">
        <v>15</v>
      </c>
      <c r="E14" s="84" t="s">
        <v>13</v>
      </c>
      <c r="F14" s="85">
        <v>16.632000000000001</v>
      </c>
      <c r="G14" s="86">
        <v>379207</v>
      </c>
      <c r="H14" s="80">
        <v>15200</v>
      </c>
      <c r="I14" s="80">
        <v>252806</v>
      </c>
      <c r="J14" s="31">
        <f t="shared" si="0"/>
        <v>16010</v>
      </c>
      <c r="K14" s="32">
        <f t="shared" si="1"/>
        <v>266278.32</v>
      </c>
      <c r="L14" s="25"/>
      <c r="M14" s="6"/>
      <c r="N14" s="6"/>
      <c r="O14" s="6"/>
      <c r="P14" s="6"/>
      <c r="Q14" s="6"/>
    </row>
    <row r="15" spans="1:17" x14ac:dyDescent="0.25">
      <c r="B15" s="81">
        <v>165177</v>
      </c>
      <c r="C15" s="82" t="s">
        <v>69</v>
      </c>
      <c r="D15" s="83" t="s">
        <v>18</v>
      </c>
      <c r="E15" s="84" t="s">
        <v>13</v>
      </c>
      <c r="F15" s="85">
        <v>18.591999999999999</v>
      </c>
      <c r="G15" s="86">
        <v>352879</v>
      </c>
      <c r="H15" s="80">
        <v>15200</v>
      </c>
      <c r="I15" s="80">
        <v>282598</v>
      </c>
      <c r="J15" s="31">
        <f t="shared" si="0"/>
        <v>16010</v>
      </c>
      <c r="K15" s="32">
        <f t="shared" si="1"/>
        <v>297657.92</v>
      </c>
      <c r="L15" s="25"/>
      <c r="M15" s="6"/>
      <c r="N15" s="6"/>
      <c r="O15" s="6"/>
      <c r="P15" s="6"/>
      <c r="Q15" s="6"/>
    </row>
    <row r="16" spans="1:17" x14ac:dyDescent="0.25">
      <c r="B16" s="81">
        <v>94421</v>
      </c>
      <c r="C16" s="82" t="s">
        <v>70</v>
      </c>
      <c r="D16" s="83" t="s">
        <v>17</v>
      </c>
      <c r="E16" s="84" t="s">
        <v>11</v>
      </c>
      <c r="F16" s="85">
        <v>7.2910000000000004</v>
      </c>
      <c r="G16" s="86">
        <v>315979</v>
      </c>
      <c r="H16" s="80">
        <v>10680</v>
      </c>
      <c r="I16" s="80">
        <v>77867</v>
      </c>
      <c r="J16" s="31">
        <f t="shared" si="0"/>
        <v>11266</v>
      </c>
      <c r="K16" s="32">
        <f t="shared" si="1"/>
        <v>82140.406000000003</v>
      </c>
      <c r="L16" s="25"/>
      <c r="M16" s="6"/>
      <c r="N16" s="6"/>
      <c r="O16" s="6"/>
      <c r="P16" s="6"/>
      <c r="Q16" s="6"/>
    </row>
    <row r="17" spans="2:17" x14ac:dyDescent="0.25">
      <c r="B17" s="81">
        <v>42476</v>
      </c>
      <c r="C17" s="82" t="s">
        <v>71</v>
      </c>
      <c r="D17" s="83" t="s">
        <v>19</v>
      </c>
      <c r="E17" s="84" t="s">
        <v>11</v>
      </c>
      <c r="F17" s="85">
        <v>14.473000000000001</v>
      </c>
      <c r="G17" s="86">
        <v>207444</v>
      </c>
      <c r="H17" s="80">
        <v>10750</v>
      </c>
      <c r="I17" s="80">
        <v>155585</v>
      </c>
      <c r="J17" s="31">
        <f t="shared" si="0"/>
        <v>11266</v>
      </c>
      <c r="K17" s="32">
        <f t="shared" si="1"/>
        <v>163052.818</v>
      </c>
      <c r="L17" s="25"/>
      <c r="M17" s="6"/>
      <c r="N17" s="6"/>
      <c r="O17" s="6"/>
      <c r="P17" s="6"/>
      <c r="Q17" s="6"/>
    </row>
    <row r="18" spans="2:17" x14ac:dyDescent="0.25">
      <c r="B18" s="81">
        <v>94505</v>
      </c>
      <c r="C18" s="82" t="s">
        <v>72</v>
      </c>
      <c r="D18" s="83" t="s">
        <v>12</v>
      </c>
      <c r="E18" s="84" t="s">
        <v>13</v>
      </c>
      <c r="F18" s="85">
        <v>1.5840000000000001</v>
      </c>
      <c r="G18" s="86"/>
      <c r="H18" s="80">
        <v>15500</v>
      </c>
      <c r="I18" s="80">
        <v>24552</v>
      </c>
      <c r="J18" s="31">
        <f t="shared" si="0"/>
        <v>16010</v>
      </c>
      <c r="K18" s="32">
        <f t="shared" si="1"/>
        <v>25359.84</v>
      </c>
      <c r="L18" s="25"/>
      <c r="M18" s="6"/>
      <c r="N18" s="6"/>
      <c r="O18" s="6"/>
      <c r="P18" s="6"/>
      <c r="Q18" s="6"/>
    </row>
    <row r="19" spans="2:17" x14ac:dyDescent="0.25">
      <c r="B19" s="81">
        <v>94526</v>
      </c>
      <c r="C19" s="82" t="s">
        <v>73</v>
      </c>
      <c r="D19" s="83" t="s">
        <v>27</v>
      </c>
      <c r="E19" s="84" t="s">
        <v>11</v>
      </c>
      <c r="F19" s="85">
        <v>15.952999999999999</v>
      </c>
      <c r="G19" s="86">
        <v>10338</v>
      </c>
      <c r="H19" s="80">
        <v>10750</v>
      </c>
      <c r="I19" s="80">
        <v>171494</v>
      </c>
      <c r="J19" s="31">
        <f t="shared" si="0"/>
        <v>11266</v>
      </c>
      <c r="K19" s="32">
        <f t="shared" si="1"/>
        <v>179726.49799999999</v>
      </c>
      <c r="L19" s="25"/>
      <c r="M19" s="6"/>
      <c r="N19" s="6"/>
      <c r="O19" s="6"/>
      <c r="P19" s="6"/>
      <c r="Q19" s="6"/>
    </row>
    <row r="20" spans="2:17" x14ac:dyDescent="0.25">
      <c r="B20" s="81">
        <v>94710</v>
      </c>
      <c r="C20" s="82" t="s">
        <v>74</v>
      </c>
      <c r="D20" s="83" t="s">
        <v>17</v>
      </c>
      <c r="E20" s="84" t="s">
        <v>11</v>
      </c>
      <c r="F20" s="85">
        <v>8.7200000000000006</v>
      </c>
      <c r="G20" s="86">
        <v>316172</v>
      </c>
      <c r="H20" s="80">
        <v>10750</v>
      </c>
      <c r="I20" s="80">
        <v>93740</v>
      </c>
      <c r="J20" s="31">
        <f t="shared" si="0"/>
        <v>11266</v>
      </c>
      <c r="K20" s="32">
        <f t="shared" si="1"/>
        <v>98239.52</v>
      </c>
      <c r="L20" s="25"/>
      <c r="M20" s="6"/>
      <c r="N20" s="6"/>
      <c r="O20" s="6"/>
      <c r="P20" s="6"/>
      <c r="Q20" s="6"/>
    </row>
    <row r="21" spans="2:17" x14ac:dyDescent="0.25">
      <c r="B21" s="81">
        <v>94811</v>
      </c>
      <c r="C21" s="82" t="s">
        <v>75</v>
      </c>
      <c r="D21" s="83" t="s">
        <v>19</v>
      </c>
      <c r="E21" s="84" t="s">
        <v>11</v>
      </c>
      <c r="F21" s="85">
        <v>8.641</v>
      </c>
      <c r="G21" s="86">
        <v>207666</v>
      </c>
      <c r="H21" s="80">
        <v>10750</v>
      </c>
      <c r="I21" s="80">
        <v>92890</v>
      </c>
      <c r="J21" s="31">
        <f t="shared" si="0"/>
        <v>11266</v>
      </c>
      <c r="K21" s="32">
        <f t="shared" si="1"/>
        <v>97349.505999999994</v>
      </c>
      <c r="L21" s="25"/>
      <c r="M21" s="6"/>
      <c r="N21" s="6"/>
      <c r="O21" s="6"/>
      <c r="P21" s="6"/>
      <c r="Q21" s="6"/>
    </row>
    <row r="22" spans="2:17" x14ac:dyDescent="0.25">
      <c r="B22" s="81">
        <v>189919</v>
      </c>
      <c r="C22" s="82" t="s">
        <v>76</v>
      </c>
      <c r="D22" s="83" t="s">
        <v>16</v>
      </c>
      <c r="E22" s="84" t="s">
        <v>13</v>
      </c>
      <c r="F22" s="85">
        <v>0.81</v>
      </c>
      <c r="G22" s="86">
        <v>867234</v>
      </c>
      <c r="H22" s="80">
        <v>15500</v>
      </c>
      <c r="I22" s="80">
        <v>12555</v>
      </c>
      <c r="J22" s="31">
        <f t="shared" si="0"/>
        <v>16010</v>
      </c>
      <c r="K22" s="32">
        <f t="shared" si="1"/>
        <v>12968.1</v>
      </c>
      <c r="L22" s="25"/>
      <c r="M22" s="6"/>
      <c r="N22" s="6"/>
      <c r="O22" s="6"/>
      <c r="P22" s="6"/>
      <c r="Q22" s="6"/>
    </row>
    <row r="23" spans="2:17" x14ac:dyDescent="0.25">
      <c r="B23" s="81">
        <v>95087</v>
      </c>
      <c r="C23" s="82" t="s">
        <v>77</v>
      </c>
      <c r="D23" s="83" t="s">
        <v>29</v>
      </c>
      <c r="E23" s="84" t="s">
        <v>11</v>
      </c>
      <c r="F23" s="85">
        <v>17.117000000000001</v>
      </c>
      <c r="G23" s="86">
        <v>44573</v>
      </c>
      <c r="H23" s="80">
        <v>10750</v>
      </c>
      <c r="I23" s="80">
        <v>184007</v>
      </c>
      <c r="J23" s="31">
        <f t="shared" si="0"/>
        <v>11266</v>
      </c>
      <c r="K23" s="32">
        <f t="shared" si="1"/>
        <v>192840.122</v>
      </c>
      <c r="L23" s="25"/>
      <c r="M23" s="6"/>
      <c r="N23" s="6"/>
      <c r="O23" s="6"/>
      <c r="P23" s="6"/>
      <c r="Q23" s="6"/>
    </row>
    <row r="24" spans="2:17" x14ac:dyDescent="0.25">
      <c r="B24" s="81">
        <v>190242</v>
      </c>
      <c r="C24" s="82" t="s">
        <v>78</v>
      </c>
      <c r="D24" s="83" t="s">
        <v>28</v>
      </c>
      <c r="E24" s="84" t="s">
        <v>13</v>
      </c>
      <c r="F24" s="85">
        <v>13.994999999999999</v>
      </c>
      <c r="G24" s="86">
        <v>4210</v>
      </c>
      <c r="H24" s="80">
        <v>15500</v>
      </c>
      <c r="I24" s="80">
        <v>216922</v>
      </c>
      <c r="J24" s="31">
        <f t="shared" si="0"/>
        <v>16010</v>
      </c>
      <c r="K24" s="32">
        <f t="shared" si="1"/>
        <v>224059.94999999998</v>
      </c>
      <c r="L24" s="25"/>
      <c r="M24" s="6"/>
      <c r="N24" s="6"/>
      <c r="O24" s="6"/>
      <c r="P24" s="6"/>
      <c r="Q24" s="6"/>
    </row>
    <row r="25" spans="2:17" x14ac:dyDescent="0.25">
      <c r="B25" s="81">
        <v>95106</v>
      </c>
      <c r="C25" s="82" t="s">
        <v>79</v>
      </c>
      <c r="D25" s="83" t="s">
        <v>12</v>
      </c>
      <c r="E25" s="84" t="s">
        <v>11</v>
      </c>
      <c r="F25" s="85">
        <v>7.2590000000000003</v>
      </c>
      <c r="G25" s="86">
        <v>7224</v>
      </c>
      <c r="H25" s="80">
        <v>10750</v>
      </c>
      <c r="I25" s="80">
        <v>78034</v>
      </c>
      <c r="J25" s="31">
        <f t="shared" si="0"/>
        <v>11266</v>
      </c>
      <c r="K25" s="32">
        <f t="shared" si="1"/>
        <v>81779.894</v>
      </c>
      <c r="L25" s="25"/>
      <c r="M25" s="6"/>
      <c r="N25" s="6"/>
      <c r="O25" s="6"/>
      <c r="P25" s="6"/>
      <c r="Q25" s="6"/>
    </row>
    <row r="26" spans="2:17" x14ac:dyDescent="0.25">
      <c r="B26" s="81">
        <v>95107</v>
      </c>
      <c r="C26" s="82" t="s">
        <v>80</v>
      </c>
      <c r="D26" s="83" t="s">
        <v>12</v>
      </c>
      <c r="E26" s="84" t="s">
        <v>13</v>
      </c>
      <c r="F26" s="85">
        <v>4.4349999999999996</v>
      </c>
      <c r="G26" s="86"/>
      <c r="H26" s="80">
        <v>15500</v>
      </c>
      <c r="I26" s="80">
        <v>68743</v>
      </c>
      <c r="J26" s="31">
        <f t="shared" si="0"/>
        <v>16010</v>
      </c>
      <c r="K26" s="32">
        <f t="shared" si="1"/>
        <v>71004.349999999991</v>
      </c>
      <c r="L26" s="25"/>
      <c r="M26" s="6"/>
      <c r="N26" s="6"/>
      <c r="O26" s="6"/>
      <c r="P26" s="6"/>
      <c r="Q26" s="6"/>
    </row>
    <row r="27" spans="2:17" x14ac:dyDescent="0.25">
      <c r="B27" s="81">
        <v>95134</v>
      </c>
      <c r="C27" s="82" t="s">
        <v>81</v>
      </c>
      <c r="D27" s="83" t="s">
        <v>27</v>
      </c>
      <c r="E27" s="84" t="s">
        <v>11</v>
      </c>
      <c r="F27" s="85">
        <v>16.465</v>
      </c>
      <c r="G27" s="86">
        <v>10731</v>
      </c>
      <c r="H27" s="80">
        <v>10750</v>
      </c>
      <c r="I27" s="80">
        <v>176999</v>
      </c>
      <c r="J27" s="31">
        <f t="shared" si="0"/>
        <v>11266</v>
      </c>
      <c r="K27" s="32">
        <f t="shared" si="1"/>
        <v>185494.69</v>
      </c>
      <c r="L27" s="25"/>
      <c r="M27" s="6"/>
      <c r="N27" s="6"/>
      <c r="O27" s="6"/>
      <c r="P27" s="6"/>
      <c r="Q27" s="6"/>
    </row>
    <row r="28" spans="2:17" x14ac:dyDescent="0.25">
      <c r="B28" s="81">
        <v>95179</v>
      </c>
      <c r="C28" s="82" t="s">
        <v>82</v>
      </c>
      <c r="D28" s="83" t="s">
        <v>17</v>
      </c>
      <c r="E28" s="84" t="s">
        <v>11</v>
      </c>
      <c r="F28" s="85">
        <v>8.9719999999999995</v>
      </c>
      <c r="G28" s="86">
        <v>316385</v>
      </c>
      <c r="H28" s="80">
        <v>10750</v>
      </c>
      <c r="I28" s="80">
        <v>96449</v>
      </c>
      <c r="J28" s="31">
        <f t="shared" si="0"/>
        <v>11266</v>
      </c>
      <c r="K28" s="32">
        <f t="shared" si="1"/>
        <v>101078.552</v>
      </c>
      <c r="L28" s="25"/>
      <c r="M28" s="6"/>
      <c r="N28" s="6"/>
      <c r="O28" s="6"/>
      <c r="P28" s="6"/>
      <c r="Q28" s="6"/>
    </row>
    <row r="29" spans="2:17" x14ac:dyDescent="0.25">
      <c r="B29" s="81">
        <v>166745</v>
      </c>
      <c r="C29" s="82" t="s">
        <v>83</v>
      </c>
      <c r="D29" s="83" t="s">
        <v>18</v>
      </c>
      <c r="E29" s="84" t="s">
        <v>13</v>
      </c>
      <c r="F29" s="85">
        <v>15.928000000000001</v>
      </c>
      <c r="G29" s="86">
        <v>353199</v>
      </c>
      <c r="H29" s="80">
        <v>15500</v>
      </c>
      <c r="I29" s="80">
        <v>246884</v>
      </c>
      <c r="J29" s="31">
        <f t="shared" si="0"/>
        <v>16010</v>
      </c>
      <c r="K29" s="32">
        <f t="shared" si="1"/>
        <v>255007.28</v>
      </c>
      <c r="L29" s="25"/>
      <c r="M29" s="6"/>
      <c r="N29" s="6"/>
      <c r="O29" s="6"/>
      <c r="P29" s="6"/>
      <c r="Q29" s="6"/>
    </row>
    <row r="30" spans="2:17" x14ac:dyDescent="0.25">
      <c r="B30" s="81">
        <v>42773</v>
      </c>
      <c r="C30" s="82" t="s">
        <v>84</v>
      </c>
      <c r="D30" s="83" t="s">
        <v>15</v>
      </c>
      <c r="E30" s="84" t="s">
        <v>13</v>
      </c>
      <c r="F30" s="85">
        <v>14.577999999999999</v>
      </c>
      <c r="G30" s="86">
        <v>379494</v>
      </c>
      <c r="H30" s="80">
        <v>15500</v>
      </c>
      <c r="I30" s="80">
        <v>225959</v>
      </c>
      <c r="J30" s="31">
        <f t="shared" si="0"/>
        <v>16010</v>
      </c>
      <c r="K30" s="32">
        <f t="shared" si="1"/>
        <v>233393.78</v>
      </c>
      <c r="L30" s="25"/>
      <c r="M30" s="6"/>
      <c r="N30" s="6"/>
      <c r="O30" s="6"/>
      <c r="P30" s="6"/>
      <c r="Q30" s="6"/>
    </row>
    <row r="31" spans="2:17" x14ac:dyDescent="0.25">
      <c r="B31" s="81">
        <v>190636</v>
      </c>
      <c r="C31" s="82" t="s">
        <v>85</v>
      </c>
      <c r="D31" s="83" t="s">
        <v>16</v>
      </c>
      <c r="E31" s="84" t="s">
        <v>13</v>
      </c>
      <c r="F31" s="85">
        <v>0.77500000000000002</v>
      </c>
      <c r="G31" s="86">
        <v>86867</v>
      </c>
      <c r="H31" s="80">
        <v>15500</v>
      </c>
      <c r="I31" s="80">
        <v>12012</v>
      </c>
      <c r="J31" s="31">
        <f t="shared" si="0"/>
        <v>16010</v>
      </c>
      <c r="K31" s="32">
        <f t="shared" si="1"/>
        <v>12407.75</v>
      </c>
      <c r="L31" s="25"/>
      <c r="M31" s="6"/>
      <c r="N31" s="6"/>
      <c r="O31" s="6"/>
      <c r="P31" s="6"/>
      <c r="Q31" s="6"/>
    </row>
    <row r="32" spans="2:17" x14ac:dyDescent="0.25">
      <c r="B32" s="81">
        <v>95316</v>
      </c>
      <c r="C32" s="82" t="s">
        <v>86</v>
      </c>
      <c r="D32" s="83" t="s">
        <v>19</v>
      </c>
      <c r="E32" s="84" t="s">
        <v>11</v>
      </c>
      <c r="F32" s="85">
        <v>12.74</v>
      </c>
      <c r="G32" s="86">
        <v>207939</v>
      </c>
      <c r="H32" s="80">
        <v>10750</v>
      </c>
      <c r="I32" s="80">
        <v>136955</v>
      </c>
      <c r="J32" s="31">
        <f t="shared" si="0"/>
        <v>11266</v>
      </c>
      <c r="K32" s="32">
        <f t="shared" si="1"/>
        <v>143528.84</v>
      </c>
      <c r="L32" s="25"/>
      <c r="M32" s="6"/>
      <c r="N32" s="6"/>
      <c r="O32" s="6"/>
      <c r="P32" s="6"/>
      <c r="Q32" s="6"/>
    </row>
    <row r="33" spans="2:17" x14ac:dyDescent="0.25">
      <c r="B33" s="81">
        <v>21617</v>
      </c>
      <c r="C33" s="82" t="s">
        <v>87</v>
      </c>
      <c r="D33" s="83" t="s">
        <v>12</v>
      </c>
      <c r="E33" s="84" t="s">
        <v>13</v>
      </c>
      <c r="F33" s="85">
        <v>2.9710000000000001</v>
      </c>
      <c r="G33" s="86"/>
      <c r="H33" s="80">
        <v>15500</v>
      </c>
      <c r="I33" s="80">
        <v>46050</v>
      </c>
      <c r="J33" s="31">
        <f t="shared" si="0"/>
        <v>16010</v>
      </c>
      <c r="K33" s="32">
        <f t="shared" si="1"/>
        <v>47565.71</v>
      </c>
      <c r="L33" s="25"/>
      <c r="M33" s="6"/>
      <c r="N33" s="6"/>
      <c r="O33" s="6"/>
      <c r="P33" s="6"/>
      <c r="Q33" s="6"/>
    </row>
    <row r="34" spans="2:17" x14ac:dyDescent="0.25">
      <c r="B34" s="81">
        <v>167073</v>
      </c>
      <c r="C34" s="82" t="s">
        <v>88</v>
      </c>
      <c r="D34" s="83" t="s">
        <v>14</v>
      </c>
      <c r="E34" s="84" t="s">
        <v>13</v>
      </c>
      <c r="F34" s="85">
        <v>16.597000000000001</v>
      </c>
      <c r="G34" s="86">
        <v>327565</v>
      </c>
      <c r="H34" s="80">
        <v>15500</v>
      </c>
      <c r="I34" s="80">
        <v>257254</v>
      </c>
      <c r="J34" s="31">
        <f t="shared" si="0"/>
        <v>16010</v>
      </c>
      <c r="K34" s="32">
        <f t="shared" si="1"/>
        <v>265717.97000000003</v>
      </c>
      <c r="L34" s="25"/>
      <c r="M34" s="6"/>
      <c r="N34" s="6"/>
      <c r="O34" s="6"/>
      <c r="P34" s="6"/>
      <c r="Q34" s="6"/>
    </row>
    <row r="35" spans="2:17" x14ac:dyDescent="0.25">
      <c r="B35" s="81">
        <v>95850</v>
      </c>
      <c r="C35" s="82" t="s">
        <v>89</v>
      </c>
      <c r="D35" s="83" t="s">
        <v>27</v>
      </c>
      <c r="E35" s="84" t="s">
        <v>11</v>
      </c>
      <c r="F35" s="85">
        <v>15.619</v>
      </c>
      <c r="G35" s="86">
        <v>11034</v>
      </c>
      <c r="H35" s="80">
        <v>10750</v>
      </c>
      <c r="I35" s="80">
        <v>167904</v>
      </c>
      <c r="J35" s="31">
        <f t="shared" si="0"/>
        <v>11266</v>
      </c>
      <c r="K35" s="32">
        <f t="shared" si="1"/>
        <v>175963.65400000001</v>
      </c>
      <c r="L35" s="25"/>
      <c r="M35" s="6"/>
      <c r="N35" s="6"/>
      <c r="O35" s="6"/>
      <c r="P35" s="6"/>
      <c r="Q35" s="6"/>
    </row>
    <row r="36" spans="2:17" x14ac:dyDescent="0.25">
      <c r="B36" s="81">
        <v>95923</v>
      </c>
      <c r="C36" s="82" t="s">
        <v>90</v>
      </c>
      <c r="D36" s="83" t="s">
        <v>122</v>
      </c>
      <c r="E36" s="84" t="s">
        <v>11</v>
      </c>
      <c r="F36" s="85">
        <v>14.157999999999999</v>
      </c>
      <c r="G36" s="86">
        <v>7701</v>
      </c>
      <c r="H36" s="80">
        <v>10750</v>
      </c>
      <c r="I36" s="80">
        <v>152198</v>
      </c>
      <c r="J36" s="31">
        <f t="shared" si="0"/>
        <v>11266</v>
      </c>
      <c r="K36" s="32">
        <f t="shared" si="1"/>
        <v>159504.02799999999</v>
      </c>
      <c r="L36" s="25"/>
      <c r="M36" s="6"/>
      <c r="N36" s="6"/>
      <c r="O36" s="6"/>
      <c r="P36" s="6"/>
      <c r="Q36" s="6"/>
    </row>
    <row r="37" spans="2:17" x14ac:dyDescent="0.25">
      <c r="B37" s="81">
        <v>43014</v>
      </c>
      <c r="C37" s="82" t="s">
        <v>91</v>
      </c>
      <c r="D37" s="83" t="s">
        <v>18</v>
      </c>
      <c r="E37" s="84" t="s">
        <v>13</v>
      </c>
      <c r="F37" s="85">
        <v>14.923999999999999</v>
      </c>
      <c r="G37" s="86">
        <v>353496</v>
      </c>
      <c r="H37" s="80">
        <v>15500</v>
      </c>
      <c r="I37" s="80">
        <v>231322</v>
      </c>
      <c r="J37" s="31">
        <f t="shared" si="0"/>
        <v>16010</v>
      </c>
      <c r="K37" s="32">
        <f t="shared" si="1"/>
        <v>238933.24</v>
      </c>
      <c r="L37" s="25"/>
      <c r="M37" s="6"/>
      <c r="N37" s="6"/>
      <c r="O37" s="6"/>
      <c r="P37" s="6"/>
      <c r="Q37" s="6"/>
    </row>
    <row r="38" spans="2:17" x14ac:dyDescent="0.25">
      <c r="B38" s="81">
        <v>96029</v>
      </c>
      <c r="C38" s="82" t="s">
        <v>92</v>
      </c>
      <c r="D38" s="83" t="s">
        <v>12</v>
      </c>
      <c r="E38" s="84" t="s">
        <v>13</v>
      </c>
      <c r="F38" s="85">
        <v>3.7509999999999999</v>
      </c>
      <c r="G38" s="86"/>
      <c r="H38" s="80">
        <v>15500</v>
      </c>
      <c r="I38" s="80">
        <v>58140</v>
      </c>
      <c r="J38" s="31">
        <f t="shared" si="0"/>
        <v>16010</v>
      </c>
      <c r="K38" s="32">
        <f t="shared" si="1"/>
        <v>60053.509999999995</v>
      </c>
      <c r="L38" s="25"/>
      <c r="M38" s="6"/>
      <c r="N38" s="6"/>
      <c r="O38" s="6"/>
      <c r="P38" s="6"/>
      <c r="Q38" s="6"/>
    </row>
    <row r="39" spans="2:17" x14ac:dyDescent="0.25">
      <c r="B39" s="81">
        <v>168342</v>
      </c>
      <c r="C39" s="82" t="s">
        <v>93</v>
      </c>
      <c r="D39" s="83" t="s">
        <v>15</v>
      </c>
      <c r="E39" s="84" t="s">
        <v>13</v>
      </c>
      <c r="F39" s="85">
        <v>14.451000000000001</v>
      </c>
      <c r="G39" s="86">
        <v>379784</v>
      </c>
      <c r="H39" s="80">
        <v>15500</v>
      </c>
      <c r="I39" s="80">
        <v>223990</v>
      </c>
      <c r="J39" s="31">
        <f t="shared" si="0"/>
        <v>16010</v>
      </c>
      <c r="K39" s="32">
        <f t="shared" si="1"/>
        <v>231360.51</v>
      </c>
      <c r="L39" s="25"/>
      <c r="M39" s="6"/>
      <c r="N39" s="6"/>
      <c r="O39" s="6"/>
      <c r="P39" s="6"/>
      <c r="Q39" s="6"/>
    </row>
    <row r="40" spans="2:17" x14ac:dyDescent="0.25">
      <c r="B40" s="81">
        <v>43066</v>
      </c>
      <c r="C40" s="82" t="s">
        <v>94</v>
      </c>
      <c r="D40" s="83" t="s">
        <v>17</v>
      </c>
      <c r="E40" s="84" t="s">
        <v>11</v>
      </c>
      <c r="F40" s="85">
        <v>12.401999999999999</v>
      </c>
      <c r="G40" s="86">
        <v>316625</v>
      </c>
      <c r="H40" s="80">
        <v>10750</v>
      </c>
      <c r="I40" s="80">
        <v>133321</v>
      </c>
      <c r="J40" s="31">
        <f t="shared" si="0"/>
        <v>11266</v>
      </c>
      <c r="K40" s="32">
        <f t="shared" si="1"/>
        <v>139720.932</v>
      </c>
      <c r="L40" s="25"/>
      <c r="M40" s="6"/>
      <c r="N40" s="6"/>
      <c r="O40" s="6"/>
      <c r="P40" s="6"/>
      <c r="Q40" s="6"/>
    </row>
    <row r="41" spans="2:17" x14ac:dyDescent="0.25">
      <c r="B41" s="81">
        <v>192508</v>
      </c>
      <c r="C41" s="82" t="s">
        <v>95</v>
      </c>
      <c r="D41" s="83" t="s">
        <v>16</v>
      </c>
      <c r="E41" s="84" t="s">
        <v>13</v>
      </c>
      <c r="F41" s="85">
        <v>0.90600000000000003</v>
      </c>
      <c r="G41" s="86">
        <v>87013</v>
      </c>
      <c r="H41" s="80">
        <v>15500</v>
      </c>
      <c r="I41" s="80">
        <v>14043</v>
      </c>
      <c r="J41" s="31">
        <f t="shared" si="0"/>
        <v>16010</v>
      </c>
      <c r="K41" s="32">
        <f t="shared" si="1"/>
        <v>14505.060000000001</v>
      </c>
      <c r="L41" s="25"/>
      <c r="M41" s="6"/>
      <c r="N41" s="6"/>
      <c r="O41" s="6"/>
      <c r="P41" s="6"/>
      <c r="Q41" s="6"/>
    </row>
    <row r="42" spans="2:17" x14ac:dyDescent="0.25">
      <c r="B42" s="81">
        <v>96201</v>
      </c>
      <c r="C42" s="82" t="s">
        <v>96</v>
      </c>
      <c r="D42" s="83" t="s">
        <v>19</v>
      </c>
      <c r="E42" s="84" t="s">
        <v>11</v>
      </c>
      <c r="F42" s="85">
        <v>11.629</v>
      </c>
      <c r="G42" s="86">
        <v>208188</v>
      </c>
      <c r="H42" s="80">
        <v>10750</v>
      </c>
      <c r="I42" s="80">
        <v>125011</v>
      </c>
      <c r="J42" s="31">
        <f t="shared" si="0"/>
        <v>11266</v>
      </c>
      <c r="K42" s="32">
        <f t="shared" si="1"/>
        <v>131012.314</v>
      </c>
      <c r="L42" s="25"/>
      <c r="M42" s="6"/>
      <c r="N42" s="6"/>
      <c r="O42" s="6"/>
      <c r="P42" s="6"/>
      <c r="Q42" s="6"/>
    </row>
    <row r="43" spans="2:17" x14ac:dyDescent="0.25">
      <c r="B43" s="81">
        <v>96298</v>
      </c>
      <c r="C43" s="82" t="s">
        <v>97</v>
      </c>
      <c r="D43" s="83" t="s">
        <v>12</v>
      </c>
      <c r="E43" s="84" t="s">
        <v>11</v>
      </c>
      <c r="F43" s="85">
        <v>9.3350000000000009</v>
      </c>
      <c r="G43" s="86">
        <v>7295</v>
      </c>
      <c r="H43" s="80">
        <v>10750</v>
      </c>
      <c r="I43" s="80">
        <v>100351</v>
      </c>
      <c r="J43" s="31">
        <f t="shared" si="0"/>
        <v>11266</v>
      </c>
      <c r="K43" s="32">
        <f t="shared" si="1"/>
        <v>105168.11000000002</v>
      </c>
      <c r="L43" s="25"/>
      <c r="M43" s="6"/>
      <c r="N43" s="6"/>
      <c r="O43" s="6"/>
      <c r="P43" s="6"/>
      <c r="Q43" s="6"/>
    </row>
    <row r="44" spans="2:17" x14ac:dyDescent="0.25">
      <c r="B44" s="81">
        <v>96299</v>
      </c>
      <c r="C44" s="82" t="s">
        <v>98</v>
      </c>
      <c r="D44" s="83" t="s">
        <v>12</v>
      </c>
      <c r="E44" s="84" t="s">
        <v>13</v>
      </c>
      <c r="F44" s="85">
        <v>2.3559999999999999</v>
      </c>
      <c r="G44" s="86"/>
      <c r="H44" s="80">
        <v>15500</v>
      </c>
      <c r="I44" s="80">
        <v>36518</v>
      </c>
      <c r="J44" s="31">
        <f t="shared" si="0"/>
        <v>16010</v>
      </c>
      <c r="K44" s="32">
        <f t="shared" si="1"/>
        <v>37719.56</v>
      </c>
      <c r="L44" s="25"/>
      <c r="M44" s="6"/>
      <c r="N44" s="6"/>
      <c r="O44" s="6"/>
      <c r="P44" s="6"/>
      <c r="Q44" s="6"/>
    </row>
    <row r="45" spans="2:17" x14ac:dyDescent="0.25">
      <c r="B45" s="81">
        <v>43137</v>
      </c>
      <c r="C45" s="82" t="s">
        <v>99</v>
      </c>
      <c r="D45" s="83" t="s">
        <v>27</v>
      </c>
      <c r="E45" s="84" t="s">
        <v>11</v>
      </c>
      <c r="F45" s="85">
        <v>12.135999999999999</v>
      </c>
      <c r="G45" s="86">
        <v>11252</v>
      </c>
      <c r="H45" s="80">
        <v>10750</v>
      </c>
      <c r="I45" s="80">
        <v>130462</v>
      </c>
      <c r="J45" s="31">
        <f t="shared" si="0"/>
        <v>11266</v>
      </c>
      <c r="K45" s="32">
        <f t="shared" si="1"/>
        <v>136724.17599999998</v>
      </c>
      <c r="L45" s="25"/>
      <c r="M45" s="6"/>
      <c r="N45" s="6"/>
      <c r="O45" s="6"/>
      <c r="P45" s="6"/>
      <c r="Q45" s="6"/>
    </row>
    <row r="46" spans="2:17" x14ac:dyDescent="0.25">
      <c r="B46" s="81">
        <v>193062</v>
      </c>
      <c r="C46" s="82" t="s">
        <v>100</v>
      </c>
      <c r="D46" s="83" t="s">
        <v>28</v>
      </c>
      <c r="E46" s="84" t="s">
        <v>13</v>
      </c>
      <c r="F46" s="85">
        <v>12.859</v>
      </c>
      <c r="G46" s="86">
        <v>4777</v>
      </c>
      <c r="H46" s="80">
        <v>15500</v>
      </c>
      <c r="I46" s="80">
        <v>199314</v>
      </c>
      <c r="J46" s="31">
        <f t="shared" si="0"/>
        <v>16010</v>
      </c>
      <c r="K46" s="32">
        <f t="shared" si="1"/>
        <v>205872.59</v>
      </c>
      <c r="L46" s="25"/>
      <c r="M46" s="6"/>
      <c r="N46" s="6"/>
      <c r="O46" s="6"/>
      <c r="P46" s="6"/>
      <c r="Q46" s="6"/>
    </row>
    <row r="47" spans="2:17" x14ac:dyDescent="0.25">
      <c r="B47" s="81">
        <v>168836</v>
      </c>
      <c r="C47" s="82" t="s">
        <v>101</v>
      </c>
      <c r="D47" s="83" t="s">
        <v>18</v>
      </c>
      <c r="E47" s="84" t="s">
        <v>13</v>
      </c>
      <c r="F47" s="85">
        <v>16.478000000000002</v>
      </c>
      <c r="G47" s="86">
        <v>353839</v>
      </c>
      <c r="H47" s="80">
        <v>15500</v>
      </c>
      <c r="I47" s="80">
        <v>255409</v>
      </c>
      <c r="J47" s="31">
        <f t="shared" si="0"/>
        <v>16010</v>
      </c>
      <c r="K47" s="32">
        <f t="shared" si="1"/>
        <v>263812.78000000003</v>
      </c>
      <c r="L47" s="25"/>
      <c r="M47" s="6"/>
      <c r="N47" s="6"/>
      <c r="O47" s="6"/>
      <c r="P47" s="6"/>
      <c r="Q47" s="6"/>
    </row>
    <row r="48" spans="2:17" x14ac:dyDescent="0.25">
      <c r="B48" s="81">
        <v>168850</v>
      </c>
      <c r="C48" s="82" t="s">
        <v>102</v>
      </c>
      <c r="D48" s="83" t="s">
        <v>14</v>
      </c>
      <c r="E48" s="84" t="s">
        <v>13</v>
      </c>
      <c r="F48" s="85">
        <v>14.82</v>
      </c>
      <c r="G48" s="86">
        <v>327860</v>
      </c>
      <c r="H48" s="80">
        <v>15500</v>
      </c>
      <c r="I48" s="80">
        <v>229710</v>
      </c>
      <c r="J48" s="31">
        <f t="shared" si="0"/>
        <v>16010</v>
      </c>
      <c r="K48" s="32">
        <f t="shared" si="1"/>
        <v>237268.2</v>
      </c>
      <c r="L48" s="25"/>
      <c r="M48" s="6"/>
      <c r="N48" s="6"/>
      <c r="O48" s="6"/>
      <c r="P48" s="6"/>
      <c r="Q48" s="6"/>
    </row>
    <row r="49" spans="2:17" x14ac:dyDescent="0.25">
      <c r="B49" s="81">
        <v>43155</v>
      </c>
      <c r="C49" s="82" t="s">
        <v>103</v>
      </c>
      <c r="D49" s="83" t="s">
        <v>29</v>
      </c>
      <c r="E49" s="84" t="s">
        <v>11</v>
      </c>
      <c r="F49" s="85">
        <v>16.646000000000001</v>
      </c>
      <c r="G49" s="86">
        <v>44968</v>
      </c>
      <c r="H49" s="80">
        <v>10750</v>
      </c>
      <c r="I49" s="80">
        <v>178944</v>
      </c>
      <c r="J49" s="31">
        <f t="shared" si="0"/>
        <v>11266</v>
      </c>
      <c r="K49" s="32">
        <f t="shared" si="1"/>
        <v>187533.83600000001</v>
      </c>
      <c r="L49" s="25"/>
      <c r="M49" s="6"/>
      <c r="N49" s="6"/>
      <c r="O49" s="6"/>
      <c r="P49" s="6"/>
      <c r="Q49" s="6"/>
    </row>
    <row r="50" spans="2:17" x14ac:dyDescent="0.25">
      <c r="B50" s="81">
        <v>96660</v>
      </c>
      <c r="C50" s="82" t="s">
        <v>104</v>
      </c>
      <c r="D50" s="83" t="s">
        <v>122</v>
      </c>
      <c r="E50" s="84" t="s">
        <v>11</v>
      </c>
      <c r="F50" s="85">
        <v>14.611000000000001</v>
      </c>
      <c r="G50" s="86">
        <v>7980</v>
      </c>
      <c r="H50" s="80">
        <v>10750</v>
      </c>
      <c r="I50" s="80">
        <v>157068</v>
      </c>
      <c r="J50" s="31">
        <f t="shared" si="0"/>
        <v>11266</v>
      </c>
      <c r="K50" s="32">
        <f t="shared" si="1"/>
        <v>164607.52600000001</v>
      </c>
      <c r="L50" s="25"/>
      <c r="M50" s="6"/>
      <c r="N50" s="6"/>
      <c r="O50" s="6"/>
      <c r="P50" s="6"/>
      <c r="Q50" s="6"/>
    </row>
    <row r="51" spans="2:17" x14ac:dyDescent="0.25">
      <c r="B51" s="81">
        <v>96983</v>
      </c>
      <c r="C51" s="82" t="s">
        <v>105</v>
      </c>
      <c r="D51" s="83" t="s">
        <v>15</v>
      </c>
      <c r="E51" s="84" t="s">
        <v>13</v>
      </c>
      <c r="F51" s="85">
        <v>15.605</v>
      </c>
      <c r="G51" s="86">
        <v>380083</v>
      </c>
      <c r="H51" s="80">
        <v>15500</v>
      </c>
      <c r="I51" s="80">
        <v>241877</v>
      </c>
      <c r="J51" s="31">
        <f t="shared" si="0"/>
        <v>16010</v>
      </c>
      <c r="K51" s="32">
        <f t="shared" si="1"/>
        <v>249836.05000000002</v>
      </c>
      <c r="L51" s="25"/>
      <c r="M51" s="6"/>
      <c r="N51" s="6"/>
      <c r="O51" s="6"/>
      <c r="P51" s="6"/>
      <c r="Q51" s="6"/>
    </row>
    <row r="52" spans="2:17" x14ac:dyDescent="0.25">
      <c r="B52" s="81">
        <v>21885</v>
      </c>
      <c r="C52" s="82" t="s">
        <v>106</v>
      </c>
      <c r="D52" s="83" t="s">
        <v>12</v>
      </c>
      <c r="E52" s="84" t="s">
        <v>13</v>
      </c>
      <c r="F52" s="85">
        <v>5.1520000000000001</v>
      </c>
      <c r="G52" s="86"/>
      <c r="H52" s="80">
        <v>15500</v>
      </c>
      <c r="I52" s="80">
        <v>79856</v>
      </c>
      <c r="J52" s="31">
        <f t="shared" si="0"/>
        <v>16010</v>
      </c>
      <c r="K52" s="32">
        <f t="shared" si="1"/>
        <v>82483.520000000004</v>
      </c>
      <c r="L52" s="25"/>
      <c r="M52" s="6"/>
      <c r="N52" s="6"/>
      <c r="O52" s="6"/>
      <c r="P52" s="6"/>
      <c r="Q52" s="6"/>
    </row>
    <row r="53" spans="2:17" x14ac:dyDescent="0.25">
      <c r="B53" s="81">
        <v>43354</v>
      </c>
      <c r="C53" s="82" t="s">
        <v>107</v>
      </c>
      <c r="D53" s="83" t="s">
        <v>27</v>
      </c>
      <c r="E53" s="84" t="s">
        <v>11</v>
      </c>
      <c r="F53" s="85">
        <v>16.297000000000001</v>
      </c>
      <c r="G53" s="86">
        <v>11606</v>
      </c>
      <c r="H53" s="80">
        <v>10750</v>
      </c>
      <c r="I53" s="80">
        <v>175192</v>
      </c>
      <c r="J53" s="31">
        <f t="shared" si="0"/>
        <v>11266</v>
      </c>
      <c r="K53" s="32">
        <f t="shared" si="1"/>
        <v>183602.00200000001</v>
      </c>
      <c r="L53" s="25"/>
      <c r="M53" s="6"/>
      <c r="N53" s="6"/>
      <c r="O53" s="6"/>
      <c r="P53" s="6"/>
      <c r="Q53" s="6"/>
    </row>
    <row r="54" spans="2:17" x14ac:dyDescent="0.25">
      <c r="B54" s="81">
        <v>97064</v>
      </c>
      <c r="C54" s="82" t="s">
        <v>108</v>
      </c>
      <c r="D54" s="83" t="s">
        <v>122</v>
      </c>
      <c r="E54" s="84" t="s">
        <v>11</v>
      </c>
      <c r="F54" s="85">
        <v>11.409000000000001</v>
      </c>
      <c r="G54" s="86">
        <v>8212</v>
      </c>
      <c r="H54" s="80">
        <v>10750</v>
      </c>
      <c r="I54" s="80">
        <v>122646</v>
      </c>
      <c r="J54" s="31">
        <f t="shared" si="0"/>
        <v>11266</v>
      </c>
      <c r="K54" s="32">
        <f t="shared" si="1"/>
        <v>128533.79400000001</v>
      </c>
      <c r="L54" s="25"/>
      <c r="M54" s="6"/>
      <c r="N54" s="6"/>
      <c r="O54" s="6"/>
      <c r="P54" s="6"/>
      <c r="Q54" s="6"/>
    </row>
    <row r="55" spans="2:17" x14ac:dyDescent="0.25">
      <c r="B55" s="81">
        <v>203161</v>
      </c>
      <c r="C55" s="82" t="s">
        <v>109</v>
      </c>
      <c r="D55" s="83" t="s">
        <v>16</v>
      </c>
      <c r="E55" s="84" t="s">
        <v>13</v>
      </c>
      <c r="F55" s="85">
        <v>0.96799999999999997</v>
      </c>
      <c r="G55" s="86">
        <v>87216</v>
      </c>
      <c r="H55" s="80">
        <v>15500</v>
      </c>
      <c r="I55" s="80">
        <v>15004</v>
      </c>
      <c r="J55" s="31">
        <f t="shared" si="0"/>
        <v>16010</v>
      </c>
      <c r="K55" s="32">
        <f t="shared" si="1"/>
        <v>15497.68</v>
      </c>
      <c r="L55" s="25"/>
      <c r="M55" s="6"/>
      <c r="N55" s="6"/>
      <c r="O55" s="6"/>
      <c r="P55" s="6"/>
      <c r="Q55" s="6"/>
    </row>
    <row r="56" spans="2:17" x14ac:dyDescent="0.25">
      <c r="B56" s="81">
        <v>97108</v>
      </c>
      <c r="C56" s="82" t="s">
        <v>110</v>
      </c>
      <c r="D56" s="83" t="s">
        <v>18</v>
      </c>
      <c r="E56" s="84" t="s">
        <v>13</v>
      </c>
      <c r="F56" s="85">
        <v>17.436</v>
      </c>
      <c r="G56" s="86">
        <v>354169</v>
      </c>
      <c r="H56" s="80">
        <v>15500</v>
      </c>
      <c r="I56" s="80">
        <v>270258</v>
      </c>
      <c r="J56" s="31">
        <f t="shared" si="0"/>
        <v>16010</v>
      </c>
      <c r="K56" s="32">
        <f t="shared" si="1"/>
        <v>279150.36</v>
      </c>
      <c r="L56" s="25"/>
      <c r="M56" s="6"/>
      <c r="N56" s="6"/>
      <c r="O56" s="6"/>
      <c r="P56" s="6"/>
      <c r="Q56" s="6"/>
    </row>
    <row r="57" spans="2:17" x14ac:dyDescent="0.25">
      <c r="B57" s="81">
        <v>97196</v>
      </c>
      <c r="C57" s="82" t="s">
        <v>111</v>
      </c>
      <c r="D57" s="83" t="s">
        <v>17</v>
      </c>
      <c r="E57" s="84" t="s">
        <v>11</v>
      </c>
      <c r="F57" s="85">
        <v>9.51</v>
      </c>
      <c r="G57" s="86">
        <v>316814</v>
      </c>
      <c r="H57" s="80">
        <v>10750</v>
      </c>
      <c r="I57" s="80">
        <v>102233</v>
      </c>
      <c r="J57" s="31">
        <f t="shared" si="0"/>
        <v>11266</v>
      </c>
      <c r="K57" s="32">
        <f t="shared" si="1"/>
        <v>107139.66</v>
      </c>
      <c r="L57" s="25"/>
      <c r="M57" s="6"/>
      <c r="N57" s="6"/>
      <c r="O57" s="6"/>
      <c r="P57" s="6"/>
      <c r="Q57" s="6"/>
    </row>
    <row r="58" spans="2:17" x14ac:dyDescent="0.25">
      <c r="B58" s="81">
        <v>97293</v>
      </c>
      <c r="C58" s="82" t="s">
        <v>112</v>
      </c>
      <c r="D58" s="83" t="s">
        <v>123</v>
      </c>
      <c r="E58" s="84" t="s">
        <v>11</v>
      </c>
      <c r="F58" s="85">
        <v>17.602</v>
      </c>
      <c r="G58" s="86"/>
      <c r="H58" s="80">
        <v>10750</v>
      </c>
      <c r="I58" s="80">
        <v>189221</v>
      </c>
      <c r="J58" s="31">
        <f t="shared" si="0"/>
        <v>11266</v>
      </c>
      <c r="K58" s="32">
        <f t="shared" si="1"/>
        <v>198304.13200000001</v>
      </c>
      <c r="L58" s="25"/>
      <c r="M58" s="6"/>
      <c r="N58" s="6"/>
      <c r="O58" s="6"/>
      <c r="P58" s="6"/>
      <c r="Q58" s="6"/>
    </row>
    <row r="59" spans="2:17" x14ac:dyDescent="0.25">
      <c r="B59" s="81">
        <v>97297</v>
      </c>
      <c r="C59" s="82" t="s">
        <v>113</v>
      </c>
      <c r="D59" s="83" t="s">
        <v>12</v>
      </c>
      <c r="E59" s="84" t="s">
        <v>13</v>
      </c>
      <c r="F59" s="85">
        <v>2.7669999999999999</v>
      </c>
      <c r="G59" s="86"/>
      <c r="H59" s="80">
        <v>15500</v>
      </c>
      <c r="I59" s="80">
        <v>42888</v>
      </c>
      <c r="J59" s="31">
        <f t="shared" si="0"/>
        <v>16010</v>
      </c>
      <c r="K59" s="32">
        <f t="shared" si="1"/>
        <v>44299.67</v>
      </c>
      <c r="L59" s="25"/>
      <c r="M59" s="6"/>
      <c r="N59" s="6"/>
      <c r="O59" s="6"/>
      <c r="P59" s="6"/>
      <c r="Q59" s="6"/>
    </row>
    <row r="60" spans="2:17" x14ac:dyDescent="0.25">
      <c r="B60" s="81">
        <v>97359</v>
      </c>
      <c r="C60" s="82" t="s">
        <v>114</v>
      </c>
      <c r="D60" s="83" t="s">
        <v>19</v>
      </c>
      <c r="E60" s="84" t="s">
        <v>11</v>
      </c>
      <c r="F60" s="85">
        <v>12.797000000000001</v>
      </c>
      <c r="G60" s="86">
        <v>208491</v>
      </c>
      <c r="H60" s="80">
        <v>10750</v>
      </c>
      <c r="I60" s="80">
        <v>137557</v>
      </c>
      <c r="J60" s="31">
        <f t="shared" si="0"/>
        <v>11266</v>
      </c>
      <c r="K60" s="32">
        <f t="shared" si="1"/>
        <v>144171.00200000001</v>
      </c>
      <c r="L60" s="25"/>
      <c r="M60" s="6"/>
      <c r="N60" s="6"/>
      <c r="O60" s="6"/>
      <c r="P60" s="6"/>
      <c r="Q60" s="6"/>
    </row>
    <row r="61" spans="2:17" x14ac:dyDescent="0.25">
      <c r="B61" s="81">
        <v>170877</v>
      </c>
      <c r="C61" s="82" t="s">
        <v>115</v>
      </c>
      <c r="D61" s="83" t="s">
        <v>18</v>
      </c>
      <c r="E61" s="84" t="s">
        <v>13</v>
      </c>
      <c r="F61" s="85">
        <v>17.800999999999998</v>
      </c>
      <c r="G61" s="86">
        <v>354420</v>
      </c>
      <c r="H61" s="80">
        <v>15500</v>
      </c>
      <c r="I61" s="80">
        <v>275916</v>
      </c>
      <c r="J61" s="31">
        <f t="shared" si="0"/>
        <v>16010</v>
      </c>
      <c r="K61" s="32">
        <f t="shared" si="1"/>
        <v>284994.00999999995</v>
      </c>
      <c r="L61" s="25"/>
      <c r="M61" s="6"/>
      <c r="N61" s="6"/>
      <c r="O61" s="6"/>
      <c r="P61" s="6"/>
      <c r="Q61" s="6"/>
    </row>
    <row r="62" spans="2:17" x14ac:dyDescent="0.25">
      <c r="B62" s="81">
        <v>170892</v>
      </c>
      <c r="C62" s="82" t="s">
        <v>116</v>
      </c>
      <c r="D62" s="83" t="s">
        <v>14</v>
      </c>
      <c r="E62" s="84" t="s">
        <v>13</v>
      </c>
      <c r="F62" s="85">
        <v>15.294</v>
      </c>
      <c r="G62" s="86">
        <v>328168</v>
      </c>
      <c r="H62" s="80">
        <v>15500</v>
      </c>
      <c r="I62" s="80">
        <v>237057</v>
      </c>
      <c r="J62" s="31">
        <f t="shared" si="0"/>
        <v>16010</v>
      </c>
      <c r="K62" s="32">
        <f t="shared" si="1"/>
        <v>244856.94</v>
      </c>
      <c r="L62" s="25"/>
      <c r="M62" s="6"/>
      <c r="N62" s="6"/>
      <c r="O62" s="6"/>
      <c r="P62" s="6"/>
      <c r="Q62" s="6"/>
    </row>
    <row r="63" spans="2:17" x14ac:dyDescent="0.25">
      <c r="B63" s="81">
        <v>97541</v>
      </c>
      <c r="C63" s="82" t="s">
        <v>117</v>
      </c>
      <c r="D63" s="83" t="s">
        <v>17</v>
      </c>
      <c r="E63" s="84" t="s">
        <v>11</v>
      </c>
      <c r="F63" s="85">
        <v>8.2050000000000001</v>
      </c>
      <c r="G63" s="86">
        <v>316983</v>
      </c>
      <c r="H63" s="80">
        <v>10750</v>
      </c>
      <c r="I63" s="80">
        <v>88203</v>
      </c>
      <c r="J63" s="31">
        <f t="shared" si="0"/>
        <v>11266</v>
      </c>
      <c r="K63" s="32">
        <f t="shared" si="1"/>
        <v>92437.53</v>
      </c>
      <c r="L63" s="25"/>
      <c r="M63" s="6"/>
      <c r="N63" s="6"/>
      <c r="O63" s="6"/>
      <c r="P63" s="6"/>
      <c r="Q63" s="6"/>
    </row>
    <row r="64" spans="2:17" x14ac:dyDescent="0.25">
      <c r="B64" s="81">
        <v>97564</v>
      </c>
      <c r="C64" s="82" t="s">
        <v>118</v>
      </c>
      <c r="D64" s="83" t="s">
        <v>124</v>
      </c>
      <c r="E64" s="84" t="s">
        <v>11</v>
      </c>
      <c r="F64" s="85">
        <v>0.77800000000000002</v>
      </c>
      <c r="G64" s="86"/>
      <c r="H64" s="80">
        <v>10750</v>
      </c>
      <c r="I64" s="80">
        <v>8364</v>
      </c>
      <c r="J64" s="31">
        <f t="shared" si="0"/>
        <v>11266</v>
      </c>
      <c r="K64" s="32">
        <f t="shared" si="1"/>
        <v>8764.9480000000003</v>
      </c>
      <c r="L64" s="25"/>
      <c r="M64" s="6"/>
      <c r="N64" s="6"/>
      <c r="O64" s="6"/>
      <c r="P64" s="6"/>
      <c r="Q64" s="6"/>
    </row>
    <row r="65" spans="1:17" x14ac:dyDescent="0.25">
      <c r="B65" s="81">
        <v>97565</v>
      </c>
      <c r="C65" s="82" t="s">
        <v>119</v>
      </c>
      <c r="D65" s="83" t="s">
        <v>125</v>
      </c>
      <c r="E65" s="84" t="s">
        <v>13</v>
      </c>
      <c r="F65" s="85">
        <v>1.046</v>
      </c>
      <c r="G65" s="86"/>
      <c r="H65" s="80">
        <v>15500</v>
      </c>
      <c r="I65" s="80">
        <v>16213</v>
      </c>
      <c r="J65" s="31">
        <f t="shared" si="0"/>
        <v>16010</v>
      </c>
      <c r="K65" s="32">
        <f t="shared" si="1"/>
        <v>16746.46</v>
      </c>
      <c r="L65" s="25"/>
      <c r="M65" s="6"/>
      <c r="N65" s="6"/>
      <c r="O65" s="6"/>
      <c r="P65" s="6"/>
      <c r="Q65" s="6"/>
    </row>
    <row r="66" spans="1:17" x14ac:dyDescent="0.25">
      <c r="B66" s="81">
        <v>170942</v>
      </c>
      <c r="C66" s="82" t="s">
        <v>120</v>
      </c>
      <c r="D66" s="83" t="s">
        <v>125</v>
      </c>
      <c r="E66" s="84" t="s">
        <v>13</v>
      </c>
      <c r="F66" s="85">
        <v>12.930999999999999</v>
      </c>
      <c r="G66" s="86"/>
      <c r="H66" s="80">
        <v>15500</v>
      </c>
      <c r="I66" s="80">
        <v>200430</v>
      </c>
      <c r="J66" s="31">
        <f t="shared" si="0"/>
        <v>16010</v>
      </c>
      <c r="K66" s="32">
        <f t="shared" si="1"/>
        <v>207025.31</v>
      </c>
      <c r="L66" s="25"/>
      <c r="M66" s="6"/>
      <c r="N66" s="6"/>
      <c r="O66" s="6"/>
      <c r="P66" s="6"/>
      <c r="Q66" s="6"/>
    </row>
    <row r="67" spans="1:17" x14ac:dyDescent="0.25">
      <c r="B67" s="81">
        <v>170950</v>
      </c>
      <c r="C67" s="82" t="s">
        <v>121</v>
      </c>
      <c r="D67" s="83" t="s">
        <v>28</v>
      </c>
      <c r="E67" s="84" t="s">
        <v>13</v>
      </c>
      <c r="F67" s="85">
        <v>14.32</v>
      </c>
      <c r="G67" s="86">
        <v>5290</v>
      </c>
      <c r="H67" s="80">
        <v>15500</v>
      </c>
      <c r="I67" s="80">
        <v>221960</v>
      </c>
      <c r="J67" s="31">
        <f t="shared" si="0"/>
        <v>16010</v>
      </c>
      <c r="K67" s="32">
        <f t="shared" si="1"/>
        <v>229263.2</v>
      </c>
      <c r="L67" s="25"/>
      <c r="M67" s="6"/>
      <c r="N67" s="6"/>
      <c r="O67" s="6"/>
    </row>
    <row r="68" spans="1:17" x14ac:dyDescent="0.25">
      <c r="B68" s="81"/>
      <c r="C68" s="82"/>
      <c r="D68" s="83"/>
      <c r="E68" s="84"/>
      <c r="F68" s="85"/>
      <c r="G68" s="86"/>
      <c r="H68" s="89"/>
      <c r="I68" s="90"/>
      <c r="J68" s="31"/>
      <c r="K68" s="32"/>
      <c r="L68" s="25"/>
      <c r="M68" s="6"/>
      <c r="N68" s="6"/>
      <c r="O68" s="6"/>
    </row>
    <row r="69" spans="1:17" ht="15.75" thickBot="1" x14ac:dyDescent="0.3">
      <c r="A69" s="25"/>
      <c r="B69" s="48"/>
      <c r="C69" s="49"/>
      <c r="D69" s="50"/>
      <c r="E69" s="50"/>
      <c r="F69" s="51"/>
      <c r="G69" s="48"/>
      <c r="H69" s="52"/>
      <c r="I69" s="52"/>
      <c r="J69" s="48"/>
      <c r="K69" s="53"/>
      <c r="L69" s="6"/>
      <c r="M69" s="6"/>
      <c r="P69" s="6"/>
      <c r="Q69" s="6"/>
    </row>
    <row r="70" spans="1:17" s="63" customFormat="1" ht="15" customHeight="1" thickBot="1" x14ac:dyDescent="0.3">
      <c r="A70" s="54"/>
      <c r="B70" s="150" t="s">
        <v>22</v>
      </c>
      <c r="C70" s="151"/>
      <c r="D70" s="151"/>
      <c r="E70" s="55" t="s">
        <v>23</v>
      </c>
      <c r="F70" s="56">
        <f>SUM(F6:F69)</f>
        <v>709.38400000000024</v>
      </c>
      <c r="G70" s="57"/>
      <c r="H70" s="58"/>
      <c r="I70" s="59">
        <f>SUM(I6:I69)</f>
        <v>9141549</v>
      </c>
      <c r="J70" s="60" t="s">
        <v>24</v>
      </c>
      <c r="K70" s="61">
        <f>SUM(K6:K68)</f>
        <v>9521532.8080000002</v>
      </c>
      <c r="L70" s="62"/>
      <c r="M70" s="62"/>
      <c r="N70"/>
      <c r="O70"/>
      <c r="P70" s="62"/>
      <c r="Q70" s="62"/>
    </row>
    <row r="71" spans="1:17" x14ac:dyDescent="0.25">
      <c r="A71" s="6"/>
      <c r="B71" s="6"/>
      <c r="C71" s="6"/>
      <c r="D71" s="69"/>
      <c r="E71" s="70"/>
      <c r="F71" s="72"/>
      <c r="G71" s="6"/>
      <c r="H71" s="73"/>
      <c r="I71" s="74"/>
      <c r="J71" s="66"/>
      <c r="K71" s="67"/>
      <c r="L71" s="6"/>
      <c r="M71" s="6"/>
      <c r="P71" s="6"/>
      <c r="Q71" s="6"/>
    </row>
    <row r="72" spans="1:17" x14ac:dyDescent="0.25">
      <c r="A72" s="6"/>
      <c r="B72" s="6"/>
      <c r="C72" s="6"/>
      <c r="D72" s="39"/>
      <c r="E72" s="39"/>
      <c r="F72" s="64"/>
      <c r="G72" s="6"/>
      <c r="H72" s="6"/>
      <c r="I72" s="6"/>
      <c r="J72" s="6"/>
      <c r="K72" s="67"/>
      <c r="L72" s="6"/>
      <c r="M72" s="6"/>
      <c r="P72" s="6"/>
      <c r="Q72" s="6"/>
    </row>
    <row r="73" spans="1:17" x14ac:dyDescent="0.25">
      <c r="A73" s="6"/>
      <c r="B73" s="6"/>
      <c r="C73" s="6"/>
      <c r="D73" s="39"/>
      <c r="E73" s="39"/>
      <c r="F73" s="64"/>
      <c r="G73" s="6"/>
      <c r="H73" s="6"/>
      <c r="I73" s="6"/>
      <c r="J73" s="6"/>
      <c r="K73" s="67"/>
      <c r="L73" s="6"/>
      <c r="M73" s="6"/>
      <c r="P73" s="6"/>
      <c r="Q73" s="6"/>
    </row>
    <row r="74" spans="1:17" x14ac:dyDescent="0.25">
      <c r="A74" s="6"/>
      <c r="B74" s="6"/>
      <c r="C74" s="6"/>
      <c r="D74" s="39"/>
      <c r="E74" s="39"/>
      <c r="F74" s="64"/>
      <c r="G74" s="6"/>
      <c r="H74" s="6"/>
      <c r="I74" s="6"/>
      <c r="J74" s="6"/>
      <c r="K74" s="67"/>
      <c r="L74" s="6"/>
      <c r="M74" s="6"/>
      <c r="P74" s="6"/>
      <c r="Q74" s="6"/>
    </row>
    <row r="75" spans="1:17" x14ac:dyDescent="0.25">
      <c r="A75" s="6"/>
      <c r="B75" s="6"/>
      <c r="C75" s="6"/>
      <c r="D75" s="39"/>
      <c r="E75" s="39"/>
      <c r="F75" s="64"/>
      <c r="G75" s="6"/>
      <c r="H75" s="6"/>
      <c r="I75" s="6"/>
      <c r="J75" s="6"/>
      <c r="K75" s="67"/>
      <c r="L75" s="6"/>
      <c r="M75" s="6"/>
      <c r="P75" s="6"/>
      <c r="Q75" s="6"/>
    </row>
    <row r="76" spans="1:17" x14ac:dyDescent="0.25">
      <c r="A76" s="6"/>
      <c r="B76" s="6"/>
      <c r="C76" s="6"/>
      <c r="D76" s="39"/>
      <c r="E76" s="39"/>
      <c r="F76" s="64"/>
      <c r="G76" s="6"/>
      <c r="H76" s="6"/>
      <c r="I76" s="6"/>
      <c r="J76" s="6"/>
      <c r="K76" s="67"/>
      <c r="L76" s="6"/>
      <c r="M76" s="6"/>
      <c r="P76" s="6"/>
      <c r="Q76" s="6"/>
    </row>
    <row r="77" spans="1:17" x14ac:dyDescent="0.25">
      <c r="A77" s="6"/>
      <c r="B77" s="6"/>
      <c r="C77" s="6"/>
      <c r="D77" s="39"/>
      <c r="E77" s="39"/>
      <c r="F77" s="64"/>
      <c r="G77" s="6"/>
      <c r="H77" s="6"/>
      <c r="I77" s="6"/>
      <c r="J77" s="6"/>
      <c r="K77" s="67"/>
      <c r="L77" s="6"/>
      <c r="M77" s="6"/>
      <c r="P77" s="6"/>
      <c r="Q77" s="6"/>
    </row>
    <row r="78" spans="1:17" x14ac:dyDescent="0.25">
      <c r="A78" s="6"/>
      <c r="B78" s="6"/>
      <c r="C78" s="6"/>
      <c r="D78" s="39"/>
      <c r="E78" s="39"/>
      <c r="F78" s="64"/>
      <c r="G78" s="6"/>
      <c r="H78" s="6"/>
      <c r="I78" s="6"/>
      <c r="J78" s="6"/>
      <c r="K78" s="67"/>
      <c r="L78" s="6"/>
      <c r="M78" s="6"/>
      <c r="P78" s="6"/>
      <c r="Q78" s="6"/>
    </row>
    <row r="79" spans="1:17" x14ac:dyDescent="0.25">
      <c r="A79" s="6"/>
      <c r="B79" s="6"/>
      <c r="C79" s="6"/>
      <c r="D79" s="39"/>
      <c r="E79" s="39"/>
      <c r="F79" s="64"/>
      <c r="G79" s="6"/>
      <c r="H79" s="6"/>
      <c r="I79" s="6"/>
      <c r="J79" s="6"/>
      <c r="K79" s="67"/>
      <c r="L79" s="6"/>
      <c r="M79" s="6"/>
      <c r="P79" s="6"/>
      <c r="Q79" s="6"/>
    </row>
    <row r="80" spans="1:17" x14ac:dyDescent="0.25">
      <c r="A80" s="6"/>
      <c r="B80" s="6"/>
      <c r="C80" s="6"/>
      <c r="D80" s="39"/>
      <c r="E80" s="39"/>
      <c r="F80" s="64"/>
      <c r="G80" s="6"/>
      <c r="H80" s="6"/>
      <c r="I80" s="6"/>
      <c r="J80" s="6"/>
      <c r="K80" s="67"/>
      <c r="L80" s="6"/>
      <c r="M80" s="6"/>
      <c r="P80" s="6"/>
      <c r="Q80" s="6"/>
    </row>
    <row r="81" spans="1:29" x14ac:dyDescent="0.25">
      <c r="A81" s="6"/>
      <c r="B81" s="6"/>
      <c r="C81" s="6"/>
      <c r="D81" s="39"/>
      <c r="E81" s="39"/>
      <c r="F81" s="64"/>
      <c r="G81" s="6"/>
      <c r="H81" s="6"/>
      <c r="I81" s="6"/>
      <c r="J81" s="6"/>
      <c r="K81" s="67"/>
      <c r="L81" s="6"/>
      <c r="M81" s="6"/>
      <c r="P81" s="6"/>
      <c r="Q81" s="6"/>
    </row>
    <row r="82" spans="1:29" x14ac:dyDescent="0.25">
      <c r="A82" s="6"/>
      <c r="B82" s="6"/>
      <c r="C82" s="6"/>
      <c r="D82" s="39"/>
      <c r="E82" s="39"/>
      <c r="F82" s="64"/>
      <c r="G82" s="6"/>
      <c r="H82" s="6"/>
      <c r="I82" s="6"/>
      <c r="J82" s="6"/>
      <c r="K82" s="67"/>
      <c r="L82" s="6"/>
      <c r="M82" s="6"/>
      <c r="P82" s="6"/>
      <c r="Q82" s="6"/>
    </row>
    <row r="83" spans="1:29" x14ac:dyDescent="0.25">
      <c r="A83" s="6"/>
      <c r="B83" s="6"/>
      <c r="C83" s="6"/>
      <c r="D83" s="39"/>
      <c r="E83" s="39"/>
      <c r="F83" s="64"/>
      <c r="G83" s="6"/>
      <c r="H83" s="6"/>
      <c r="I83" s="6"/>
      <c r="J83" s="6"/>
      <c r="K83" s="67"/>
      <c r="L83" s="6"/>
      <c r="M83" s="6"/>
      <c r="P83" s="6"/>
      <c r="Q83" s="6"/>
    </row>
    <row r="84" spans="1:29" s="71" customFormat="1" x14ac:dyDescent="0.25">
      <c r="A84" s="6"/>
      <c r="B84" s="6"/>
      <c r="C84" s="6"/>
      <c r="D84" s="39"/>
      <c r="E84" s="39"/>
      <c r="F84" s="64"/>
      <c r="G84" s="6"/>
      <c r="H84" s="6"/>
      <c r="I84" s="6"/>
      <c r="J84" s="6"/>
      <c r="K84" s="67"/>
      <c r="L84" s="6"/>
      <c r="M84" s="6"/>
      <c r="N84"/>
      <c r="O84"/>
      <c r="P84" s="6"/>
      <c r="Q84" s="6"/>
      <c r="R84"/>
      <c r="S84"/>
      <c r="T84"/>
      <c r="U84"/>
      <c r="V84"/>
      <c r="W84"/>
      <c r="X84"/>
      <c r="Y84"/>
      <c r="Z84"/>
      <c r="AA84"/>
      <c r="AB84"/>
      <c r="AC84"/>
    </row>
    <row r="85" spans="1:29" x14ac:dyDescent="0.25">
      <c r="A85" s="6"/>
      <c r="B85" s="6"/>
      <c r="C85" s="6"/>
      <c r="D85" s="39"/>
      <c r="E85" s="39"/>
      <c r="F85" s="64"/>
      <c r="G85" s="6"/>
      <c r="H85" s="6"/>
      <c r="I85" s="6"/>
      <c r="J85" s="6"/>
      <c r="K85" s="67"/>
      <c r="L85" s="6"/>
      <c r="M85" s="6"/>
      <c r="P85" s="6"/>
      <c r="Q85" s="6"/>
    </row>
    <row r="86" spans="1:29" x14ac:dyDescent="0.25">
      <c r="A86" s="6"/>
      <c r="B86" s="6"/>
      <c r="C86" s="6"/>
      <c r="D86" s="39"/>
      <c r="E86" s="39"/>
      <c r="F86" s="64"/>
      <c r="G86" s="6"/>
      <c r="H86" s="6"/>
      <c r="I86" s="6"/>
      <c r="J86" s="6"/>
      <c r="K86" s="67"/>
      <c r="L86" s="6"/>
      <c r="M86" s="6"/>
      <c r="P86" s="6"/>
      <c r="Q86" s="6"/>
    </row>
    <row r="87" spans="1:29" x14ac:dyDescent="0.25">
      <c r="A87" s="6"/>
      <c r="B87" s="6"/>
      <c r="C87" s="6"/>
      <c r="D87" s="39"/>
      <c r="E87" s="39"/>
      <c r="F87" s="64"/>
      <c r="G87" s="6"/>
      <c r="H87" s="6"/>
      <c r="I87" s="6"/>
      <c r="J87" s="6"/>
      <c r="K87" s="67"/>
      <c r="L87" s="6"/>
      <c r="M87" s="6"/>
      <c r="P87" s="6"/>
      <c r="Q87" s="6"/>
    </row>
    <row r="88" spans="1:29" x14ac:dyDescent="0.25">
      <c r="A88" s="6"/>
      <c r="B88" s="6"/>
      <c r="C88" s="6"/>
      <c r="D88" s="39"/>
      <c r="E88" s="39"/>
      <c r="F88" s="64"/>
      <c r="G88" s="6"/>
      <c r="H88" s="6"/>
      <c r="I88" s="6"/>
      <c r="J88" s="6"/>
      <c r="K88" s="67"/>
      <c r="L88" s="6"/>
      <c r="M88" s="6"/>
      <c r="P88" s="6"/>
      <c r="Q88" s="6"/>
    </row>
    <row r="89" spans="1:29" x14ac:dyDescent="0.25">
      <c r="A89" s="6"/>
      <c r="B89" s="6"/>
      <c r="C89" s="6"/>
      <c r="D89" s="39"/>
      <c r="E89" s="39"/>
      <c r="F89" s="64"/>
      <c r="G89" s="6"/>
      <c r="H89" s="6"/>
      <c r="I89" s="6"/>
      <c r="J89" s="6"/>
      <c r="K89" s="67"/>
      <c r="L89" s="6"/>
      <c r="M89" s="6"/>
      <c r="P89" s="6"/>
      <c r="Q89" s="6"/>
    </row>
    <row r="90" spans="1:29" x14ac:dyDescent="0.25">
      <c r="A90" s="6"/>
      <c r="B90" s="6"/>
      <c r="C90" s="6"/>
      <c r="D90" s="39"/>
      <c r="E90" s="39"/>
      <c r="F90" s="64"/>
      <c r="G90" s="6"/>
      <c r="H90" s="6"/>
      <c r="I90" s="6"/>
      <c r="J90" s="6"/>
      <c r="K90" s="67"/>
      <c r="L90" s="6"/>
      <c r="M90" s="6"/>
      <c r="P90" s="6"/>
      <c r="Q90" s="6"/>
    </row>
    <row r="91" spans="1:29" x14ac:dyDescent="0.25">
      <c r="A91" s="6"/>
      <c r="B91" s="6"/>
      <c r="C91" s="6"/>
      <c r="D91" s="39"/>
      <c r="E91" s="39"/>
      <c r="F91" s="64"/>
      <c r="G91" s="73"/>
      <c r="H91" s="6" t="s">
        <v>25</v>
      </c>
      <c r="I91" s="6"/>
      <c r="J91" s="6"/>
      <c r="K91" s="67"/>
      <c r="L91" s="6"/>
      <c r="M91" s="6"/>
      <c r="P91" s="6"/>
      <c r="Q91" s="6"/>
    </row>
    <row r="92" spans="1:29" x14ac:dyDescent="0.25">
      <c r="A92" s="6"/>
      <c r="B92" s="6"/>
      <c r="C92" s="6"/>
      <c r="D92" s="39"/>
      <c r="E92" s="39"/>
      <c r="F92" s="64"/>
      <c r="G92" s="39"/>
      <c r="H92" s="6"/>
      <c r="I92" s="65"/>
      <c r="J92" s="6"/>
      <c r="K92" s="67"/>
      <c r="L92" s="67"/>
      <c r="M92" s="67"/>
      <c r="P92" s="6"/>
      <c r="Q92" s="67"/>
    </row>
    <row r="93" spans="1:29" x14ac:dyDescent="0.25">
      <c r="A93" s="6"/>
      <c r="B93" s="6"/>
      <c r="C93" s="6"/>
      <c r="D93" s="39"/>
      <c r="E93" s="39"/>
      <c r="F93" s="64"/>
      <c r="G93" s="6"/>
      <c r="H93" s="6"/>
      <c r="I93" s="6"/>
      <c r="J93" s="6"/>
      <c r="K93" s="67"/>
      <c r="L93" s="67"/>
      <c r="M93" s="67"/>
      <c r="P93" s="6"/>
      <c r="Q93" s="6"/>
    </row>
    <row r="94" spans="1:29" x14ac:dyDescent="0.25">
      <c r="A94" s="6"/>
      <c r="B94" s="6"/>
      <c r="C94" s="6"/>
      <c r="D94" s="39"/>
      <c r="E94" s="39"/>
      <c r="F94" s="64"/>
      <c r="G94" s="6"/>
      <c r="H94" s="6"/>
      <c r="I94" s="6"/>
      <c r="J94" s="6"/>
      <c r="K94" s="67"/>
      <c r="L94" s="67"/>
      <c r="M94" s="67"/>
      <c r="P94" s="6"/>
      <c r="Q94" s="6"/>
    </row>
    <row r="95" spans="1:29" x14ac:dyDescent="0.25">
      <c r="A95" s="6"/>
      <c r="B95" s="6"/>
      <c r="C95" s="6"/>
      <c r="D95" s="39"/>
      <c r="E95" s="39"/>
      <c r="F95" s="64"/>
      <c r="G95" s="6"/>
      <c r="H95" s="6"/>
      <c r="I95" s="6"/>
      <c r="J95" s="6"/>
      <c r="K95" s="67"/>
      <c r="L95" s="67"/>
      <c r="M95" s="67"/>
      <c r="P95" s="67"/>
      <c r="Q95" s="6"/>
    </row>
    <row r="96" spans="1:29" x14ac:dyDescent="0.25">
      <c r="A96" s="6"/>
      <c r="B96" s="6"/>
      <c r="C96" s="6"/>
      <c r="D96" s="39"/>
      <c r="E96" s="39"/>
      <c r="F96" s="64"/>
      <c r="G96" s="6"/>
      <c r="H96" s="6"/>
      <c r="I96" s="6"/>
      <c r="J96" s="6"/>
      <c r="K96" s="67"/>
      <c r="L96" s="67"/>
      <c r="M96" s="67"/>
      <c r="P96" s="6"/>
      <c r="Q96" s="6"/>
    </row>
    <row r="97" spans="1:17" x14ac:dyDescent="0.25">
      <c r="A97" s="6"/>
      <c r="B97" s="6"/>
      <c r="C97" s="6"/>
      <c r="D97" s="39"/>
      <c r="E97" s="39"/>
      <c r="F97" s="64"/>
      <c r="G97" s="6"/>
      <c r="H97" s="6"/>
      <c r="I97" s="6"/>
      <c r="J97" s="6"/>
      <c r="K97" s="67"/>
      <c r="L97" s="67"/>
      <c r="M97" s="67"/>
      <c r="P97" s="6"/>
      <c r="Q97" s="6"/>
    </row>
    <row r="98" spans="1:17" x14ac:dyDescent="0.25">
      <c r="A98" s="6"/>
      <c r="B98" s="6"/>
      <c r="C98" s="6"/>
      <c r="D98" s="39"/>
      <c r="E98" s="39"/>
      <c r="F98" s="64"/>
      <c r="G98" s="6"/>
      <c r="H98" s="6"/>
      <c r="I98" s="6"/>
      <c r="J98" s="6"/>
      <c r="K98" s="67"/>
      <c r="L98" s="6"/>
      <c r="M98" s="6"/>
      <c r="P98" s="6"/>
      <c r="Q98" s="6"/>
    </row>
    <row r="99" spans="1:17" x14ac:dyDescent="0.25">
      <c r="A99" s="6"/>
      <c r="B99" s="6"/>
      <c r="C99" s="68"/>
      <c r="D99" s="39"/>
      <c r="E99" s="39"/>
      <c r="F99" s="64"/>
      <c r="G99" s="6"/>
      <c r="H99" s="6"/>
      <c r="I99" s="6"/>
      <c r="J99" s="6"/>
      <c r="K99" s="67"/>
      <c r="L99" s="6"/>
      <c r="M99" s="6"/>
      <c r="P99" s="6"/>
      <c r="Q99" s="6"/>
    </row>
    <row r="100" spans="1:17" x14ac:dyDescent="0.25">
      <c r="A100" s="6"/>
      <c r="B100" s="6"/>
      <c r="C100" s="68"/>
      <c r="D100" s="39"/>
      <c r="E100" s="39"/>
      <c r="F100" s="64"/>
      <c r="G100" s="6"/>
      <c r="H100" s="6"/>
      <c r="I100" s="6"/>
      <c r="J100" s="6"/>
      <c r="K100" s="67"/>
      <c r="L100" s="6"/>
      <c r="M100" s="6"/>
      <c r="P100" s="6"/>
      <c r="Q100" s="6"/>
    </row>
    <row r="101" spans="1:17" x14ac:dyDescent="0.25">
      <c r="A101" s="6"/>
      <c r="B101" s="6"/>
      <c r="C101" s="68"/>
      <c r="D101" s="39"/>
      <c r="E101" s="39"/>
      <c r="F101" s="64"/>
      <c r="G101" s="6"/>
      <c r="H101" s="6"/>
      <c r="I101" s="6"/>
      <c r="J101" s="6"/>
      <c r="K101" s="67"/>
      <c r="P101" s="6"/>
    </row>
    <row r="102" spans="1:17" x14ac:dyDescent="0.25">
      <c r="A102" s="6"/>
      <c r="B102" s="6"/>
      <c r="C102" s="68"/>
      <c r="P102" s="6"/>
    </row>
    <row r="103" spans="1:17" x14ac:dyDescent="0.25">
      <c r="A103" s="6"/>
      <c r="B103" s="6"/>
      <c r="C103" s="68"/>
      <c r="G103" s="79"/>
      <c r="P103" s="6"/>
    </row>
    <row r="104" spans="1:17" x14ac:dyDescent="0.25">
      <c r="B104" s="6"/>
      <c r="C104" s="68"/>
      <c r="G104" s="79"/>
    </row>
    <row r="105" spans="1:17" x14ac:dyDescent="0.25">
      <c r="G105" s="79"/>
    </row>
  </sheetData>
  <autoFilter ref="B5:K68" xr:uid="{6D5BCE8A-E68F-4C22-A271-9117A6A1C0E3}"/>
  <mergeCells count="1">
    <mergeCell ref="B70:D70"/>
  </mergeCells>
  <pageMargins left="0.7" right="0.7" top="0.75" bottom="0.75" header="0.3" footer="0.3"/>
  <pageSetup paperSize="9" scale="57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AD497-08DA-4F7A-8243-31DECF759442}">
  <dimension ref="A1:R76"/>
  <sheetViews>
    <sheetView topLeftCell="A67" workbookViewId="0">
      <selection activeCell="F91" sqref="F91"/>
    </sheetView>
  </sheetViews>
  <sheetFormatPr baseColWidth="10" defaultRowHeight="15" x14ac:dyDescent="0.25"/>
  <cols>
    <col min="3" max="3" width="20" customWidth="1"/>
    <col min="7" max="7" width="15.42578125" customWidth="1"/>
    <col min="10" max="10" width="14" bestFit="1" customWidth="1"/>
    <col min="11" max="11" width="12.5703125" bestFit="1" customWidth="1"/>
    <col min="13" max="13" width="14.7109375" bestFit="1" customWidth="1"/>
    <col min="14" max="14" width="14.85546875" customWidth="1"/>
  </cols>
  <sheetData>
    <row r="1" spans="1:17" x14ac:dyDescent="0.25">
      <c r="A1" s="25"/>
      <c r="B1" s="25"/>
      <c r="C1" s="94"/>
      <c r="D1" s="95"/>
      <c r="E1" s="95"/>
      <c r="F1" s="96"/>
      <c r="G1" s="25"/>
      <c r="H1" s="25"/>
      <c r="I1" s="25"/>
      <c r="J1" s="25"/>
      <c r="K1" s="97"/>
      <c r="L1" s="25"/>
      <c r="M1" s="6"/>
      <c r="N1" s="6"/>
      <c r="O1" s="6"/>
      <c r="P1" s="6"/>
      <c r="Q1" s="6"/>
    </row>
    <row r="2" spans="1:17" ht="27.75" customHeight="1" x14ac:dyDescent="0.25">
      <c r="A2" s="7" t="s">
        <v>126</v>
      </c>
      <c r="B2" s="98"/>
      <c r="C2" s="99"/>
      <c r="D2" s="100"/>
      <c r="E2" s="100"/>
      <c r="F2" s="101"/>
      <c r="G2" s="98"/>
      <c r="H2" s="98"/>
      <c r="I2" s="98"/>
      <c r="J2" s="98"/>
      <c r="K2" s="102"/>
      <c r="L2" s="25"/>
      <c r="M2" s="6"/>
      <c r="N2" s="6"/>
      <c r="O2" s="6"/>
      <c r="P2" s="6"/>
      <c r="Q2" s="6"/>
    </row>
    <row r="3" spans="1:17" ht="23.25" customHeight="1" thickBot="1" x14ac:dyDescent="0.3">
      <c r="A3" s="13" t="s">
        <v>0</v>
      </c>
      <c r="B3" s="98"/>
      <c r="C3" s="99"/>
      <c r="D3" s="100"/>
      <c r="E3" s="103"/>
      <c r="F3" s="104"/>
      <c r="G3" s="105"/>
      <c r="H3" s="105"/>
      <c r="I3" s="105"/>
      <c r="J3" s="105"/>
      <c r="K3" s="106"/>
      <c r="L3" s="105"/>
      <c r="M3" s="6"/>
      <c r="N3" s="6"/>
      <c r="O3" s="6"/>
      <c r="P3" s="6"/>
      <c r="Q3" s="6"/>
    </row>
    <row r="4" spans="1:17" x14ac:dyDescent="0.25">
      <c r="A4" s="25"/>
      <c r="B4" s="107"/>
      <c r="C4" s="108"/>
      <c r="D4" s="109"/>
      <c r="E4" s="110"/>
      <c r="F4" s="111"/>
      <c r="G4" s="112"/>
      <c r="H4" s="112"/>
      <c r="I4" s="112"/>
      <c r="J4" s="107"/>
      <c r="K4" s="113"/>
      <c r="L4" s="98"/>
      <c r="M4" s="6"/>
      <c r="N4" s="6"/>
      <c r="O4" s="6"/>
      <c r="P4" s="6"/>
      <c r="Q4" s="6"/>
    </row>
    <row r="5" spans="1:17" ht="60" customHeight="1" thickBot="1" x14ac:dyDescent="0.3">
      <c r="A5" s="25"/>
      <c r="B5" s="92" t="s">
        <v>1</v>
      </c>
      <c r="C5" s="27" t="s">
        <v>2</v>
      </c>
      <c r="D5" s="92" t="s">
        <v>267</v>
      </c>
      <c r="E5" s="28" t="s">
        <v>4</v>
      </c>
      <c r="F5" s="28" t="s">
        <v>268</v>
      </c>
      <c r="G5" s="28" t="s">
        <v>6</v>
      </c>
      <c r="H5" s="28" t="s">
        <v>269</v>
      </c>
      <c r="I5" s="28" t="s">
        <v>270</v>
      </c>
      <c r="J5" s="28" t="s">
        <v>271</v>
      </c>
      <c r="K5" s="30" t="s">
        <v>10</v>
      </c>
      <c r="L5" s="25"/>
      <c r="M5" s="6"/>
      <c r="Q5" s="6"/>
    </row>
    <row r="6" spans="1:17" x14ac:dyDescent="0.25">
      <c r="B6" s="114" t="s">
        <v>127</v>
      </c>
      <c r="C6" s="115" t="s">
        <v>128</v>
      </c>
      <c r="D6" s="115" t="s">
        <v>27</v>
      </c>
      <c r="E6" s="115" t="s">
        <v>11</v>
      </c>
      <c r="F6" s="115">
        <v>14.372</v>
      </c>
      <c r="G6" s="115">
        <v>11905</v>
      </c>
      <c r="H6" s="116">
        <v>10750</v>
      </c>
      <c r="I6" s="116">
        <v>154499</v>
      </c>
      <c r="J6" s="116">
        <f t="shared" ref="J6:J37" si="0">IF(E6="ACPM",$N$13,$N$12)</f>
        <v>11266</v>
      </c>
      <c r="K6" s="117">
        <f>+J6*F6</f>
        <v>161914.95199999999</v>
      </c>
      <c r="L6" s="25"/>
      <c r="M6" s="6"/>
      <c r="N6" s="6"/>
      <c r="O6" s="6"/>
      <c r="Q6" s="6"/>
    </row>
    <row r="7" spans="1:17" x14ac:dyDescent="0.25">
      <c r="B7" s="118" t="s">
        <v>129</v>
      </c>
      <c r="C7" t="s">
        <v>130</v>
      </c>
      <c r="D7" t="s">
        <v>19</v>
      </c>
      <c r="E7" t="s">
        <v>11</v>
      </c>
      <c r="F7">
        <v>10.308999999999999</v>
      </c>
      <c r="G7">
        <v>208683</v>
      </c>
      <c r="H7" s="93">
        <v>10750</v>
      </c>
      <c r="I7" s="93">
        <v>110822</v>
      </c>
      <c r="J7" s="93">
        <f t="shared" si="0"/>
        <v>11266</v>
      </c>
      <c r="K7" s="119">
        <f t="shared" ref="K7:K70" si="1">+J7*F7</f>
        <v>116141.19399999999</v>
      </c>
      <c r="L7" s="25"/>
      <c r="M7" s="33" t="s">
        <v>20</v>
      </c>
      <c r="N7" s="34">
        <v>46054</v>
      </c>
      <c r="O7" s="6"/>
      <c r="Q7" s="6"/>
    </row>
    <row r="8" spans="1:17" x14ac:dyDescent="0.25">
      <c r="B8" s="118" t="s">
        <v>131</v>
      </c>
      <c r="C8" t="s">
        <v>132</v>
      </c>
      <c r="D8" t="s">
        <v>122</v>
      </c>
      <c r="E8" t="s">
        <v>11</v>
      </c>
      <c r="F8">
        <v>12.103999999999999</v>
      </c>
      <c r="G8">
        <v>8458</v>
      </c>
      <c r="H8" s="93">
        <v>10750</v>
      </c>
      <c r="I8" s="93">
        <v>130118</v>
      </c>
      <c r="J8" s="93">
        <f t="shared" si="0"/>
        <v>11266</v>
      </c>
      <c r="K8" s="119">
        <f t="shared" si="1"/>
        <v>136363.66399999999</v>
      </c>
      <c r="L8" s="25"/>
      <c r="M8" s="35" t="s">
        <v>21</v>
      </c>
      <c r="N8" s="36">
        <f>+'[1]Fluctuacion de Precios'!$E$8</f>
        <v>16010</v>
      </c>
      <c r="O8" s="6"/>
      <c r="Q8" s="6"/>
    </row>
    <row r="9" spans="1:17" x14ac:dyDescent="0.25">
      <c r="B9" s="118" t="s">
        <v>133</v>
      </c>
      <c r="C9" t="s">
        <v>134</v>
      </c>
      <c r="D9" t="s">
        <v>16</v>
      </c>
      <c r="E9" t="s">
        <v>13</v>
      </c>
      <c r="F9">
        <v>0.60499999999999998</v>
      </c>
      <c r="G9">
        <v>87304</v>
      </c>
      <c r="H9" s="93">
        <v>15500</v>
      </c>
      <c r="I9" s="93">
        <v>9362</v>
      </c>
      <c r="J9" s="93">
        <f t="shared" si="0"/>
        <v>15511</v>
      </c>
      <c r="K9" s="119">
        <f t="shared" si="1"/>
        <v>9384.1549999999988</v>
      </c>
      <c r="L9" s="25"/>
      <c r="M9" s="35" t="s">
        <v>11</v>
      </c>
      <c r="N9" s="36">
        <f>+'[1]Fluctuacion de Precios'!$H$8</f>
        <v>11266</v>
      </c>
      <c r="O9" s="6"/>
      <c r="Q9" s="6"/>
    </row>
    <row r="10" spans="1:17" x14ac:dyDescent="0.25">
      <c r="B10" s="118" t="s">
        <v>135</v>
      </c>
      <c r="C10" t="s">
        <v>136</v>
      </c>
      <c r="D10" t="s">
        <v>15</v>
      </c>
      <c r="E10" t="s">
        <v>13</v>
      </c>
      <c r="F10">
        <v>15.933999999999999</v>
      </c>
      <c r="G10">
        <v>380389</v>
      </c>
      <c r="H10" s="93">
        <v>15500</v>
      </c>
      <c r="I10" s="93">
        <v>246977</v>
      </c>
      <c r="J10" s="93">
        <f t="shared" si="0"/>
        <v>15511</v>
      </c>
      <c r="K10" s="119">
        <f t="shared" si="1"/>
        <v>247152.27399999998</v>
      </c>
      <c r="L10" s="25"/>
      <c r="M10" s="6"/>
      <c r="N10" s="6"/>
      <c r="O10" s="6"/>
      <c r="Q10" s="6"/>
    </row>
    <row r="11" spans="1:17" x14ac:dyDescent="0.25">
      <c r="B11" s="118" t="s">
        <v>137</v>
      </c>
      <c r="C11" t="s">
        <v>138</v>
      </c>
      <c r="D11" t="s">
        <v>18</v>
      </c>
      <c r="E11" t="s">
        <v>13</v>
      </c>
      <c r="F11">
        <v>15.615</v>
      </c>
      <c r="G11">
        <v>454628</v>
      </c>
      <c r="H11" s="93">
        <v>15100</v>
      </c>
      <c r="I11" s="93">
        <v>235787</v>
      </c>
      <c r="J11" s="93">
        <f t="shared" si="0"/>
        <v>15511</v>
      </c>
      <c r="K11" s="119">
        <f t="shared" si="1"/>
        <v>242204.26500000001</v>
      </c>
      <c r="L11" s="25"/>
      <c r="M11" s="33" t="s">
        <v>20</v>
      </c>
      <c r="N11" s="34">
        <v>46082</v>
      </c>
      <c r="O11" s="6"/>
      <c r="Q11" s="6"/>
    </row>
    <row r="12" spans="1:17" x14ac:dyDescent="0.25">
      <c r="B12" s="118" t="s">
        <v>139</v>
      </c>
      <c r="C12" t="s">
        <v>140</v>
      </c>
      <c r="D12" t="s">
        <v>12</v>
      </c>
      <c r="E12" t="s">
        <v>11</v>
      </c>
      <c r="F12">
        <v>10.593</v>
      </c>
      <c r="G12">
        <v>7401</v>
      </c>
      <c r="H12" s="93">
        <v>10750</v>
      </c>
      <c r="I12" s="93">
        <v>113875</v>
      </c>
      <c r="J12" s="93">
        <f t="shared" si="0"/>
        <v>11266</v>
      </c>
      <c r="K12" s="119">
        <f t="shared" si="1"/>
        <v>119340.738</v>
      </c>
      <c r="L12" s="25"/>
      <c r="M12" s="35" t="s">
        <v>21</v>
      </c>
      <c r="N12" s="36">
        <f>+'[2]Fluctuacion de Precios'!$E$9</f>
        <v>15511</v>
      </c>
      <c r="O12" s="6"/>
      <c r="Q12" s="6"/>
    </row>
    <row r="13" spans="1:17" x14ac:dyDescent="0.25">
      <c r="B13" s="118" t="s">
        <v>141</v>
      </c>
      <c r="C13" t="s">
        <v>142</v>
      </c>
      <c r="D13" t="s">
        <v>12</v>
      </c>
      <c r="E13" t="s">
        <v>13</v>
      </c>
      <c r="F13">
        <v>3.68</v>
      </c>
      <c r="H13" s="93">
        <v>15100</v>
      </c>
      <c r="I13" s="93">
        <v>55568</v>
      </c>
      <c r="J13" s="93">
        <f t="shared" si="0"/>
        <v>15511</v>
      </c>
      <c r="K13" s="119">
        <f t="shared" si="1"/>
        <v>57080.480000000003</v>
      </c>
      <c r="L13" s="25"/>
      <c r="M13" s="35" t="s">
        <v>11</v>
      </c>
      <c r="N13" s="36">
        <f>+'[2]Fluctuacion de Precios'!$H$9</f>
        <v>11266</v>
      </c>
      <c r="O13" s="6"/>
      <c r="Q13" s="6"/>
    </row>
    <row r="14" spans="1:17" x14ac:dyDescent="0.25">
      <c r="B14" s="118" t="s">
        <v>143</v>
      </c>
      <c r="C14" t="s">
        <v>144</v>
      </c>
      <c r="D14" t="s">
        <v>17</v>
      </c>
      <c r="E14" t="s">
        <v>11</v>
      </c>
      <c r="F14">
        <v>10.871</v>
      </c>
      <c r="G14">
        <v>317919</v>
      </c>
      <c r="H14" s="93">
        <v>10750</v>
      </c>
      <c r="I14" s="93">
        <v>116863</v>
      </c>
      <c r="J14" s="93">
        <f t="shared" si="0"/>
        <v>11266</v>
      </c>
      <c r="K14" s="119">
        <f t="shared" si="1"/>
        <v>122472.686</v>
      </c>
      <c r="L14" s="25"/>
      <c r="M14" s="6"/>
      <c r="N14" s="6"/>
      <c r="O14" s="6"/>
      <c r="Q14" s="6"/>
    </row>
    <row r="15" spans="1:17" x14ac:dyDescent="0.25">
      <c r="B15" s="118" t="s">
        <v>145</v>
      </c>
      <c r="C15" t="s">
        <v>146</v>
      </c>
      <c r="D15" t="s">
        <v>19</v>
      </c>
      <c r="E15" t="s">
        <v>11</v>
      </c>
      <c r="F15">
        <v>7.5220000000000002</v>
      </c>
      <c r="G15">
        <v>208840</v>
      </c>
      <c r="H15" s="93">
        <v>10750</v>
      </c>
      <c r="I15" s="93">
        <v>80861</v>
      </c>
      <c r="J15" s="93">
        <f t="shared" si="0"/>
        <v>11266</v>
      </c>
      <c r="K15" s="119">
        <f t="shared" si="1"/>
        <v>84742.851999999999</v>
      </c>
      <c r="L15" s="25"/>
      <c r="M15" s="6"/>
      <c r="N15" s="6"/>
      <c r="O15" s="6"/>
      <c r="P15" s="6"/>
      <c r="Q15" s="6"/>
    </row>
    <row r="16" spans="1:17" x14ac:dyDescent="0.25">
      <c r="B16" s="118" t="s">
        <v>147</v>
      </c>
      <c r="C16" t="s">
        <v>148</v>
      </c>
      <c r="D16" t="s">
        <v>29</v>
      </c>
      <c r="E16" t="s">
        <v>11</v>
      </c>
      <c r="F16">
        <v>19.483000000000001</v>
      </c>
      <c r="G16">
        <v>45426</v>
      </c>
      <c r="H16" s="93">
        <v>10750</v>
      </c>
      <c r="I16" s="93">
        <v>209442</v>
      </c>
      <c r="J16" s="93">
        <f t="shared" si="0"/>
        <v>11266</v>
      </c>
      <c r="K16" s="119">
        <f t="shared" si="1"/>
        <v>219495.478</v>
      </c>
      <c r="L16" s="25"/>
      <c r="M16" s="6"/>
      <c r="P16" s="6"/>
      <c r="Q16" s="6"/>
    </row>
    <row r="17" spans="2:17" x14ac:dyDescent="0.25">
      <c r="B17" s="118" t="s">
        <v>149</v>
      </c>
      <c r="C17" t="s">
        <v>150</v>
      </c>
      <c r="D17" t="s">
        <v>27</v>
      </c>
      <c r="E17" t="s">
        <v>11</v>
      </c>
      <c r="F17">
        <v>13.82</v>
      </c>
      <c r="G17">
        <v>12152</v>
      </c>
      <c r="H17" s="93">
        <v>10750</v>
      </c>
      <c r="I17" s="93">
        <v>148565</v>
      </c>
      <c r="J17" s="93">
        <f t="shared" si="0"/>
        <v>11266</v>
      </c>
      <c r="K17" s="119">
        <f t="shared" si="1"/>
        <v>155696.12</v>
      </c>
      <c r="L17" s="25"/>
      <c r="M17" s="6"/>
      <c r="P17" s="6"/>
      <c r="Q17" s="6"/>
    </row>
    <row r="18" spans="2:17" x14ac:dyDescent="0.25">
      <c r="B18" s="118" t="s">
        <v>151</v>
      </c>
      <c r="C18" t="s">
        <v>152</v>
      </c>
      <c r="D18" t="s">
        <v>153</v>
      </c>
      <c r="E18" t="s">
        <v>13</v>
      </c>
      <c r="F18">
        <v>12.756</v>
      </c>
      <c r="G18">
        <v>4731</v>
      </c>
      <c r="H18" s="93">
        <v>15100</v>
      </c>
      <c r="I18" s="93">
        <v>192616</v>
      </c>
      <c r="J18" s="93">
        <f t="shared" si="0"/>
        <v>15511</v>
      </c>
      <c r="K18" s="119">
        <f t="shared" si="1"/>
        <v>197858.31599999999</v>
      </c>
      <c r="L18" s="25"/>
      <c r="M18" s="6"/>
      <c r="P18" s="6"/>
      <c r="Q18" s="6"/>
    </row>
    <row r="19" spans="2:17" x14ac:dyDescent="0.25">
      <c r="B19" s="118" t="s">
        <v>154</v>
      </c>
      <c r="C19" t="s">
        <v>155</v>
      </c>
      <c r="D19" t="s">
        <v>12</v>
      </c>
      <c r="E19" t="s">
        <v>13</v>
      </c>
      <c r="F19">
        <v>5.7510000000000003</v>
      </c>
      <c r="H19" s="93">
        <v>15100</v>
      </c>
      <c r="I19" s="93">
        <v>86840</v>
      </c>
      <c r="J19" s="93">
        <f t="shared" si="0"/>
        <v>15511</v>
      </c>
      <c r="K19" s="119">
        <f t="shared" si="1"/>
        <v>89203.760999999999</v>
      </c>
      <c r="L19" s="25"/>
      <c r="M19" s="6"/>
      <c r="P19" s="6"/>
      <c r="Q19" s="6"/>
    </row>
    <row r="20" spans="2:17" x14ac:dyDescent="0.25">
      <c r="B20" s="118" t="s">
        <v>156</v>
      </c>
      <c r="C20" t="s">
        <v>157</v>
      </c>
      <c r="D20" t="s">
        <v>28</v>
      </c>
      <c r="E20" t="s">
        <v>13</v>
      </c>
      <c r="F20">
        <v>13.18</v>
      </c>
      <c r="G20">
        <v>5810</v>
      </c>
      <c r="H20" s="93">
        <v>15100</v>
      </c>
      <c r="I20" s="93">
        <v>199018</v>
      </c>
      <c r="J20" s="93">
        <f t="shared" si="0"/>
        <v>15511</v>
      </c>
      <c r="K20" s="119">
        <f t="shared" si="1"/>
        <v>204434.97999999998</v>
      </c>
      <c r="L20" s="25"/>
      <c r="M20" s="6"/>
      <c r="P20" s="6"/>
      <c r="Q20" s="6"/>
    </row>
    <row r="21" spans="2:17" x14ac:dyDescent="0.25">
      <c r="B21" s="118" t="s">
        <v>158</v>
      </c>
      <c r="C21" t="s">
        <v>159</v>
      </c>
      <c r="D21" t="s">
        <v>17</v>
      </c>
      <c r="E21" t="s">
        <v>11</v>
      </c>
      <c r="F21">
        <v>7.0590000000000002</v>
      </c>
      <c r="G21">
        <v>317327</v>
      </c>
      <c r="H21" s="93">
        <v>10750</v>
      </c>
      <c r="I21" s="93">
        <v>75884</v>
      </c>
      <c r="J21" s="93">
        <f t="shared" si="0"/>
        <v>11266</v>
      </c>
      <c r="K21" s="119">
        <f t="shared" si="1"/>
        <v>79526.694000000003</v>
      </c>
      <c r="L21" s="25"/>
      <c r="M21" s="6"/>
      <c r="N21" s="6"/>
      <c r="O21" s="6"/>
      <c r="P21" s="6"/>
      <c r="Q21" s="6"/>
    </row>
    <row r="22" spans="2:17" x14ac:dyDescent="0.25">
      <c r="B22" s="118" t="s">
        <v>160</v>
      </c>
      <c r="C22" t="s">
        <v>161</v>
      </c>
      <c r="D22" t="s">
        <v>14</v>
      </c>
      <c r="E22" t="s">
        <v>13</v>
      </c>
      <c r="F22">
        <v>13.516</v>
      </c>
      <c r="G22">
        <v>328422</v>
      </c>
      <c r="H22" s="93">
        <v>15100</v>
      </c>
      <c r="I22" s="93">
        <v>204091</v>
      </c>
      <c r="J22" s="93">
        <f t="shared" si="0"/>
        <v>15511</v>
      </c>
      <c r="K22" s="119">
        <f t="shared" si="1"/>
        <v>209646.67600000001</v>
      </c>
      <c r="L22" s="25"/>
      <c r="M22" s="6"/>
      <c r="N22" s="6"/>
      <c r="O22" s="6"/>
      <c r="P22" s="6"/>
      <c r="Q22" s="6"/>
    </row>
    <row r="23" spans="2:17" x14ac:dyDescent="0.25">
      <c r="B23" s="118" t="s">
        <v>162</v>
      </c>
      <c r="C23" t="s">
        <v>163</v>
      </c>
      <c r="D23" t="s">
        <v>19</v>
      </c>
      <c r="E23" t="s">
        <v>11</v>
      </c>
      <c r="F23">
        <v>9.0289999999999999</v>
      </c>
      <c r="G23">
        <v>209007</v>
      </c>
      <c r="H23" s="93">
        <v>10750</v>
      </c>
      <c r="I23" s="93">
        <v>97061</v>
      </c>
      <c r="J23" s="93">
        <f t="shared" si="0"/>
        <v>11266</v>
      </c>
      <c r="K23" s="119">
        <f t="shared" si="1"/>
        <v>101720.71399999999</v>
      </c>
      <c r="L23" s="25"/>
      <c r="M23" s="6"/>
      <c r="N23" s="6"/>
      <c r="O23" s="6"/>
      <c r="P23" s="6"/>
      <c r="Q23" s="6"/>
    </row>
    <row r="24" spans="2:17" x14ac:dyDescent="0.25">
      <c r="B24" s="118" t="s">
        <v>164</v>
      </c>
      <c r="C24" t="s">
        <v>165</v>
      </c>
      <c r="D24" t="s">
        <v>17</v>
      </c>
      <c r="E24" t="s">
        <v>11</v>
      </c>
      <c r="F24">
        <v>10.45</v>
      </c>
      <c r="G24">
        <v>317538</v>
      </c>
      <c r="H24" s="93">
        <v>10750</v>
      </c>
      <c r="I24" s="93">
        <v>112337</v>
      </c>
      <c r="J24" s="93">
        <f t="shared" si="0"/>
        <v>11266</v>
      </c>
      <c r="K24" s="119">
        <f t="shared" si="1"/>
        <v>117729.7</v>
      </c>
      <c r="L24" s="25"/>
      <c r="M24" s="6"/>
      <c r="N24" s="6"/>
      <c r="O24" s="6"/>
      <c r="P24" s="6"/>
      <c r="Q24" s="6"/>
    </row>
    <row r="25" spans="2:17" x14ac:dyDescent="0.25">
      <c r="B25" s="118" t="s">
        <v>166</v>
      </c>
      <c r="C25" t="s">
        <v>167</v>
      </c>
      <c r="D25" t="s">
        <v>18</v>
      </c>
      <c r="E25" t="s">
        <v>13</v>
      </c>
      <c r="F25">
        <v>17.451000000000001</v>
      </c>
      <c r="G25">
        <v>354994</v>
      </c>
      <c r="H25" s="93">
        <v>15100</v>
      </c>
      <c r="I25" s="93">
        <v>263510</v>
      </c>
      <c r="J25" s="93">
        <f t="shared" si="0"/>
        <v>15511</v>
      </c>
      <c r="K25" s="119">
        <f t="shared" si="1"/>
        <v>270682.46100000001</v>
      </c>
      <c r="L25" s="25"/>
      <c r="M25" s="6"/>
      <c r="N25" s="6"/>
      <c r="O25" s="6"/>
      <c r="P25" s="6"/>
      <c r="Q25" s="6"/>
    </row>
    <row r="26" spans="2:17" x14ac:dyDescent="0.25">
      <c r="B26" s="118" t="s">
        <v>168</v>
      </c>
      <c r="C26" t="s">
        <v>169</v>
      </c>
      <c r="D26" t="s">
        <v>16</v>
      </c>
      <c r="E26" t="s">
        <v>13</v>
      </c>
      <c r="F26">
        <v>0.82199999999999995</v>
      </c>
      <c r="G26">
        <v>8744</v>
      </c>
      <c r="H26" s="93">
        <v>15100</v>
      </c>
      <c r="I26" s="93">
        <v>12412</v>
      </c>
      <c r="J26" s="93">
        <f t="shared" si="0"/>
        <v>15511</v>
      </c>
      <c r="K26" s="119">
        <f t="shared" si="1"/>
        <v>12750.041999999999</v>
      </c>
      <c r="L26" s="25"/>
      <c r="M26" s="6"/>
      <c r="N26" s="6"/>
      <c r="O26" s="6"/>
      <c r="P26" s="6"/>
      <c r="Q26" s="6"/>
    </row>
    <row r="27" spans="2:17" x14ac:dyDescent="0.25">
      <c r="B27" s="118" t="s">
        <v>170</v>
      </c>
      <c r="C27" t="s">
        <v>171</v>
      </c>
      <c r="D27" t="s">
        <v>12</v>
      </c>
      <c r="E27" t="s">
        <v>13</v>
      </c>
      <c r="F27">
        <v>4.6669999999999998</v>
      </c>
      <c r="H27" s="93">
        <v>15100</v>
      </c>
      <c r="I27" s="93">
        <v>70471</v>
      </c>
      <c r="J27" s="93">
        <f t="shared" si="0"/>
        <v>15511</v>
      </c>
      <c r="K27" s="119">
        <f t="shared" si="1"/>
        <v>72389.837</v>
      </c>
      <c r="L27" s="25"/>
      <c r="M27" s="6"/>
      <c r="N27" s="6"/>
      <c r="O27" s="6"/>
      <c r="P27" s="6"/>
      <c r="Q27" s="6"/>
    </row>
    <row r="28" spans="2:17" x14ac:dyDescent="0.25">
      <c r="B28" s="118" t="s">
        <v>172</v>
      </c>
      <c r="C28" t="s">
        <v>173</v>
      </c>
      <c r="D28" t="s">
        <v>19</v>
      </c>
      <c r="E28" t="s">
        <v>11</v>
      </c>
      <c r="F28">
        <v>12.009</v>
      </c>
      <c r="G28">
        <v>209236</v>
      </c>
      <c r="H28" s="93">
        <v>10750</v>
      </c>
      <c r="I28" s="93">
        <v>129096</v>
      </c>
      <c r="J28" s="93">
        <f t="shared" si="0"/>
        <v>11266</v>
      </c>
      <c r="K28" s="119">
        <f t="shared" si="1"/>
        <v>135293.394</v>
      </c>
      <c r="L28" s="25"/>
      <c r="M28" s="6"/>
      <c r="N28" s="6"/>
      <c r="O28" s="6"/>
      <c r="P28" s="6"/>
      <c r="Q28" s="6"/>
    </row>
    <row r="29" spans="2:17" x14ac:dyDescent="0.25">
      <c r="B29" s="118" t="s">
        <v>174</v>
      </c>
      <c r="C29" t="s">
        <v>175</v>
      </c>
      <c r="D29" t="s">
        <v>17</v>
      </c>
      <c r="E29" t="s">
        <v>11</v>
      </c>
      <c r="F29">
        <v>10.252000000000001</v>
      </c>
      <c r="G29">
        <v>90017817</v>
      </c>
      <c r="H29" s="93">
        <v>10750</v>
      </c>
      <c r="I29" s="93">
        <v>110209</v>
      </c>
      <c r="J29" s="93">
        <f t="shared" si="0"/>
        <v>11266</v>
      </c>
      <c r="K29" s="119">
        <f t="shared" si="1"/>
        <v>115499.03200000001</v>
      </c>
      <c r="L29" s="25"/>
      <c r="M29" s="6"/>
      <c r="N29" s="6"/>
      <c r="O29" s="6"/>
      <c r="P29" s="6"/>
      <c r="Q29" s="6"/>
    </row>
    <row r="30" spans="2:17" x14ac:dyDescent="0.25">
      <c r="B30" s="118" t="s">
        <v>176</v>
      </c>
      <c r="C30" t="s">
        <v>177</v>
      </c>
      <c r="D30" t="s">
        <v>15</v>
      </c>
      <c r="E30" t="s">
        <v>13</v>
      </c>
      <c r="F30">
        <v>15.755000000000001</v>
      </c>
      <c r="G30">
        <v>380621</v>
      </c>
      <c r="H30" s="93">
        <v>15100</v>
      </c>
      <c r="I30" s="93">
        <v>237900</v>
      </c>
      <c r="J30" s="93">
        <f t="shared" si="0"/>
        <v>15511</v>
      </c>
      <c r="K30" s="119">
        <f t="shared" si="1"/>
        <v>244375.80500000002</v>
      </c>
      <c r="L30" s="25"/>
      <c r="M30" s="6"/>
      <c r="N30" s="6"/>
      <c r="O30" s="6"/>
      <c r="P30" s="6"/>
      <c r="Q30" s="6"/>
    </row>
    <row r="31" spans="2:17" x14ac:dyDescent="0.25">
      <c r="B31" s="118" t="s">
        <v>178</v>
      </c>
      <c r="C31" t="s">
        <v>179</v>
      </c>
      <c r="D31" t="s">
        <v>153</v>
      </c>
      <c r="E31" t="s">
        <v>13</v>
      </c>
      <c r="F31">
        <v>10.615</v>
      </c>
      <c r="G31">
        <v>4962</v>
      </c>
      <c r="H31" s="93">
        <v>15100</v>
      </c>
      <c r="I31" s="93">
        <v>160287</v>
      </c>
      <c r="J31" s="93">
        <f t="shared" si="0"/>
        <v>15511</v>
      </c>
      <c r="K31" s="119">
        <f t="shared" si="1"/>
        <v>164649.26500000001</v>
      </c>
      <c r="L31" s="25"/>
      <c r="M31" s="6"/>
      <c r="N31" s="6"/>
      <c r="O31" s="6"/>
      <c r="P31" s="6"/>
      <c r="Q31" s="6"/>
    </row>
    <row r="32" spans="2:17" x14ac:dyDescent="0.25">
      <c r="B32" s="118" t="s">
        <v>180</v>
      </c>
      <c r="C32" t="s">
        <v>181</v>
      </c>
      <c r="D32" t="s">
        <v>182</v>
      </c>
      <c r="E32" t="s">
        <v>11</v>
      </c>
      <c r="F32">
        <v>11.087</v>
      </c>
      <c r="G32">
        <v>56918</v>
      </c>
      <c r="H32" s="93">
        <v>10750</v>
      </c>
      <c r="I32" s="93">
        <v>119185</v>
      </c>
      <c r="J32" s="93">
        <f t="shared" si="0"/>
        <v>11266</v>
      </c>
      <c r="K32" s="119">
        <f t="shared" si="1"/>
        <v>124906.14199999999</v>
      </c>
      <c r="L32" s="25"/>
      <c r="M32" s="6"/>
      <c r="N32" s="6"/>
      <c r="O32" s="6"/>
      <c r="P32" s="6"/>
      <c r="Q32" s="6"/>
    </row>
    <row r="33" spans="2:17" x14ac:dyDescent="0.25">
      <c r="B33" s="118" t="s">
        <v>183</v>
      </c>
      <c r="C33" t="s">
        <v>184</v>
      </c>
      <c r="D33" t="s">
        <v>123</v>
      </c>
      <c r="E33" t="s">
        <v>11</v>
      </c>
      <c r="F33">
        <v>17.062000000000001</v>
      </c>
      <c r="G33">
        <v>57568</v>
      </c>
      <c r="H33" s="93">
        <v>10750</v>
      </c>
      <c r="I33" s="93">
        <v>183416</v>
      </c>
      <c r="J33" s="93">
        <f t="shared" si="0"/>
        <v>11266</v>
      </c>
      <c r="K33" s="119">
        <f t="shared" si="1"/>
        <v>192220.49200000003</v>
      </c>
      <c r="L33" s="25"/>
      <c r="M33" s="6"/>
      <c r="N33" s="6"/>
      <c r="O33" s="6"/>
      <c r="P33" s="6"/>
      <c r="Q33" s="6"/>
    </row>
    <row r="34" spans="2:17" x14ac:dyDescent="0.25">
      <c r="B34" s="118" t="s">
        <v>185</v>
      </c>
      <c r="C34" t="s">
        <v>186</v>
      </c>
      <c r="D34" t="s">
        <v>12</v>
      </c>
      <c r="E34" t="s">
        <v>11</v>
      </c>
      <c r="F34">
        <v>7.53</v>
      </c>
      <c r="G34">
        <v>7459</v>
      </c>
      <c r="H34" s="93">
        <v>10750</v>
      </c>
      <c r="I34" s="93">
        <v>80947</v>
      </c>
      <c r="J34" s="93">
        <f t="shared" si="0"/>
        <v>11266</v>
      </c>
      <c r="K34" s="119">
        <f t="shared" si="1"/>
        <v>84832.98</v>
      </c>
      <c r="L34" s="25"/>
      <c r="M34" s="6"/>
      <c r="N34" s="6"/>
      <c r="O34" s="6"/>
      <c r="P34" s="6"/>
      <c r="Q34" s="6"/>
    </row>
    <row r="35" spans="2:17" x14ac:dyDescent="0.25">
      <c r="B35" s="118" t="s">
        <v>187</v>
      </c>
      <c r="C35" t="s">
        <v>188</v>
      </c>
      <c r="D35" t="s">
        <v>12</v>
      </c>
      <c r="E35" t="s">
        <v>13</v>
      </c>
      <c r="F35">
        <v>1.476</v>
      </c>
      <c r="H35" s="93">
        <v>15100</v>
      </c>
      <c r="I35" s="93">
        <v>22287</v>
      </c>
      <c r="J35" s="93">
        <f t="shared" si="0"/>
        <v>15511</v>
      </c>
      <c r="K35" s="119">
        <f t="shared" si="1"/>
        <v>22894.236000000001</v>
      </c>
      <c r="L35" s="25"/>
      <c r="M35" s="6"/>
      <c r="N35" s="6"/>
      <c r="O35" s="6"/>
      <c r="P35" s="6"/>
      <c r="Q35" s="6"/>
    </row>
    <row r="36" spans="2:17" x14ac:dyDescent="0.25">
      <c r="B36" s="118" t="s">
        <v>189</v>
      </c>
      <c r="C36" t="s">
        <v>190</v>
      </c>
      <c r="D36" t="s">
        <v>19</v>
      </c>
      <c r="E36" t="s">
        <v>11</v>
      </c>
      <c r="F36">
        <v>10.444000000000001</v>
      </c>
      <c r="G36">
        <v>209430</v>
      </c>
      <c r="H36" s="93">
        <v>10750</v>
      </c>
      <c r="I36" s="93">
        <v>112273</v>
      </c>
      <c r="J36" s="93">
        <f t="shared" si="0"/>
        <v>11266</v>
      </c>
      <c r="K36" s="119">
        <f t="shared" si="1"/>
        <v>117662.10400000001</v>
      </c>
      <c r="L36" s="25"/>
      <c r="M36" s="6"/>
      <c r="N36" s="6"/>
      <c r="O36" s="6"/>
      <c r="P36" s="6"/>
      <c r="Q36" s="6"/>
    </row>
    <row r="37" spans="2:17" x14ac:dyDescent="0.25">
      <c r="B37" s="118" t="s">
        <v>191</v>
      </c>
      <c r="C37" t="s">
        <v>192</v>
      </c>
      <c r="D37" t="s">
        <v>122</v>
      </c>
      <c r="E37" t="s">
        <v>11</v>
      </c>
      <c r="F37">
        <v>14.303000000000001</v>
      </c>
      <c r="G37">
        <v>8764</v>
      </c>
      <c r="H37" s="93">
        <v>10750</v>
      </c>
      <c r="I37" s="93">
        <v>153757</v>
      </c>
      <c r="J37" s="93">
        <f t="shared" si="0"/>
        <v>11266</v>
      </c>
      <c r="K37" s="119">
        <f t="shared" si="1"/>
        <v>161137.598</v>
      </c>
      <c r="L37" s="25"/>
      <c r="M37" s="6"/>
      <c r="N37" s="6"/>
      <c r="O37" s="6"/>
      <c r="P37" s="6"/>
      <c r="Q37" s="6"/>
    </row>
    <row r="38" spans="2:17" x14ac:dyDescent="0.25">
      <c r="B38" s="118" t="s">
        <v>193</v>
      </c>
      <c r="C38" t="s">
        <v>194</v>
      </c>
      <c r="D38" t="s">
        <v>17</v>
      </c>
      <c r="E38" t="s">
        <v>11</v>
      </c>
      <c r="F38">
        <v>14.259</v>
      </c>
      <c r="G38">
        <v>318109</v>
      </c>
      <c r="H38" s="93">
        <v>10750</v>
      </c>
      <c r="I38" s="93">
        <v>153284</v>
      </c>
      <c r="J38" s="93">
        <f t="shared" ref="J38:J74" si="2">IF(E38="ACPM",$N$13,$N$12)</f>
        <v>11266</v>
      </c>
      <c r="K38" s="119">
        <f t="shared" si="1"/>
        <v>160641.894</v>
      </c>
      <c r="L38" s="25"/>
      <c r="M38" s="6"/>
      <c r="N38" s="6"/>
      <c r="O38" s="6"/>
      <c r="P38" s="6"/>
      <c r="Q38" s="6"/>
    </row>
    <row r="39" spans="2:17" x14ac:dyDescent="0.25">
      <c r="B39" s="118" t="s">
        <v>195</v>
      </c>
      <c r="C39" t="s">
        <v>196</v>
      </c>
      <c r="D39" t="s">
        <v>18</v>
      </c>
      <c r="E39" t="s">
        <v>13</v>
      </c>
      <c r="F39">
        <v>18.042000000000002</v>
      </c>
      <c r="G39">
        <v>355290</v>
      </c>
      <c r="H39" s="93">
        <v>15100</v>
      </c>
      <c r="I39" s="93">
        <v>272434</v>
      </c>
      <c r="J39" s="93">
        <f t="shared" si="2"/>
        <v>15511</v>
      </c>
      <c r="K39" s="119">
        <f t="shared" si="1"/>
        <v>279849.462</v>
      </c>
      <c r="L39" s="25"/>
      <c r="M39" s="6"/>
      <c r="N39" s="6"/>
      <c r="O39" s="6"/>
      <c r="P39" s="6"/>
      <c r="Q39" s="6"/>
    </row>
    <row r="40" spans="2:17" x14ac:dyDescent="0.25">
      <c r="B40" s="118" t="s">
        <v>197</v>
      </c>
      <c r="C40" t="s">
        <v>198</v>
      </c>
      <c r="D40" t="s">
        <v>14</v>
      </c>
      <c r="E40" t="s">
        <v>13</v>
      </c>
      <c r="F40">
        <v>14.645</v>
      </c>
      <c r="G40">
        <v>328709</v>
      </c>
      <c r="H40" s="93">
        <v>15100</v>
      </c>
      <c r="I40" s="93">
        <v>221139</v>
      </c>
      <c r="J40" s="93">
        <f t="shared" si="2"/>
        <v>15511</v>
      </c>
      <c r="K40" s="119">
        <f t="shared" si="1"/>
        <v>227158.595</v>
      </c>
      <c r="L40" s="25"/>
      <c r="M40" s="6"/>
      <c r="N40" s="6"/>
      <c r="O40" s="6"/>
      <c r="P40" s="6"/>
      <c r="Q40" s="6"/>
    </row>
    <row r="41" spans="2:17" x14ac:dyDescent="0.25">
      <c r="B41" s="118" t="s">
        <v>199</v>
      </c>
      <c r="C41" t="s">
        <v>200</v>
      </c>
      <c r="D41" t="s">
        <v>28</v>
      </c>
      <c r="E41" t="s">
        <v>13</v>
      </c>
      <c r="F41">
        <v>13.676</v>
      </c>
      <c r="G41">
        <v>6400</v>
      </c>
      <c r="H41" s="93">
        <v>15100</v>
      </c>
      <c r="I41" s="93">
        <v>206508</v>
      </c>
      <c r="J41" s="93">
        <f t="shared" si="2"/>
        <v>15511</v>
      </c>
      <c r="K41" s="119">
        <f t="shared" si="1"/>
        <v>212128.43600000002</v>
      </c>
      <c r="L41" s="25"/>
      <c r="M41" s="6"/>
      <c r="N41" s="6"/>
      <c r="O41" s="6"/>
      <c r="P41" s="6"/>
      <c r="Q41" s="6"/>
    </row>
    <row r="42" spans="2:17" x14ac:dyDescent="0.25">
      <c r="B42" s="118" t="s">
        <v>201</v>
      </c>
      <c r="C42" t="s">
        <v>202</v>
      </c>
      <c r="D42" t="s">
        <v>17</v>
      </c>
      <c r="E42" t="s">
        <v>11</v>
      </c>
      <c r="F42">
        <v>10.755000000000001</v>
      </c>
      <c r="G42">
        <v>318359</v>
      </c>
      <c r="H42" s="93">
        <v>10750</v>
      </c>
      <c r="I42" s="93">
        <v>115616</v>
      </c>
      <c r="J42" s="93">
        <f t="shared" si="2"/>
        <v>11266</v>
      </c>
      <c r="K42" s="119">
        <f t="shared" si="1"/>
        <v>121165.83</v>
      </c>
      <c r="L42" s="25"/>
      <c r="M42" s="6"/>
      <c r="N42" s="6"/>
      <c r="O42" s="6"/>
      <c r="P42" s="6"/>
      <c r="Q42" s="6"/>
    </row>
    <row r="43" spans="2:17" x14ac:dyDescent="0.25">
      <c r="B43" s="118" t="s">
        <v>203</v>
      </c>
      <c r="C43" t="s">
        <v>204</v>
      </c>
      <c r="D43" t="s">
        <v>122</v>
      </c>
      <c r="E43" t="s">
        <v>11</v>
      </c>
      <c r="F43">
        <v>15.144</v>
      </c>
      <c r="G43">
        <v>9066</v>
      </c>
      <c r="H43" s="93">
        <v>10750</v>
      </c>
      <c r="I43" s="93">
        <v>162798</v>
      </c>
      <c r="J43" s="93">
        <f t="shared" si="2"/>
        <v>11266</v>
      </c>
      <c r="K43" s="119">
        <f t="shared" si="1"/>
        <v>170612.304</v>
      </c>
      <c r="L43" s="25"/>
      <c r="M43" s="6"/>
      <c r="N43" s="6"/>
      <c r="O43" s="6"/>
      <c r="P43" s="6"/>
      <c r="Q43" s="6"/>
    </row>
    <row r="44" spans="2:17" x14ac:dyDescent="0.25">
      <c r="B44" s="118" t="s">
        <v>205</v>
      </c>
      <c r="C44" t="s">
        <v>206</v>
      </c>
      <c r="D44" t="s">
        <v>19</v>
      </c>
      <c r="E44" t="s">
        <v>11</v>
      </c>
      <c r="F44">
        <v>13.202</v>
      </c>
      <c r="G44">
        <v>209642</v>
      </c>
      <c r="H44" s="93">
        <v>10750</v>
      </c>
      <c r="I44" s="93">
        <v>141922</v>
      </c>
      <c r="J44" s="93">
        <f t="shared" si="2"/>
        <v>11266</v>
      </c>
      <c r="K44" s="119">
        <f t="shared" si="1"/>
        <v>148733.73199999999</v>
      </c>
      <c r="L44" s="25"/>
      <c r="M44" s="6"/>
      <c r="N44" s="6"/>
      <c r="O44" s="6"/>
      <c r="P44" s="6"/>
      <c r="Q44" s="6"/>
    </row>
    <row r="45" spans="2:17" x14ac:dyDescent="0.25">
      <c r="B45" s="118" t="s">
        <v>207</v>
      </c>
      <c r="C45" t="s">
        <v>208</v>
      </c>
      <c r="D45" t="s">
        <v>16</v>
      </c>
      <c r="E45" t="s">
        <v>13</v>
      </c>
      <c r="F45">
        <v>0.89200000000000002</v>
      </c>
      <c r="G45">
        <v>87514</v>
      </c>
      <c r="H45" s="93">
        <v>15100</v>
      </c>
      <c r="I45" s="93">
        <v>13469</v>
      </c>
      <c r="J45" s="93">
        <f t="shared" si="2"/>
        <v>15511</v>
      </c>
      <c r="K45" s="119">
        <f t="shared" si="1"/>
        <v>13835.812</v>
      </c>
      <c r="L45" s="25"/>
      <c r="M45" s="6"/>
      <c r="N45" s="6"/>
      <c r="O45" s="6"/>
      <c r="P45" s="6"/>
      <c r="Q45" s="6"/>
    </row>
    <row r="46" spans="2:17" x14ac:dyDescent="0.25">
      <c r="B46" s="118" t="s">
        <v>209</v>
      </c>
      <c r="C46" t="s">
        <v>210</v>
      </c>
      <c r="D46" t="s">
        <v>29</v>
      </c>
      <c r="E46" t="s">
        <v>11</v>
      </c>
      <c r="F46">
        <v>15.808</v>
      </c>
      <c r="G46">
        <v>45766</v>
      </c>
      <c r="H46" s="93">
        <v>10750</v>
      </c>
      <c r="I46" s="93">
        <v>169936</v>
      </c>
      <c r="J46" s="93">
        <f t="shared" si="2"/>
        <v>11266</v>
      </c>
      <c r="K46" s="119">
        <f t="shared" si="1"/>
        <v>178092.92799999999</v>
      </c>
      <c r="L46" s="25"/>
      <c r="M46" s="6"/>
      <c r="N46" s="6"/>
      <c r="O46" s="6"/>
      <c r="P46" s="6"/>
      <c r="Q46" s="6"/>
    </row>
    <row r="47" spans="2:17" x14ac:dyDescent="0.25">
      <c r="B47" s="118" t="s">
        <v>211</v>
      </c>
      <c r="C47" t="s">
        <v>212</v>
      </c>
      <c r="D47" t="s">
        <v>15</v>
      </c>
      <c r="E47" t="s">
        <v>13</v>
      </c>
      <c r="F47">
        <v>16.803000000000001</v>
      </c>
      <c r="G47">
        <v>80903</v>
      </c>
      <c r="H47" s="93">
        <v>15100</v>
      </c>
      <c r="I47" s="93">
        <v>253725</v>
      </c>
      <c r="J47" s="93">
        <f t="shared" si="2"/>
        <v>15511</v>
      </c>
      <c r="K47" s="119">
        <f t="shared" si="1"/>
        <v>260631.33300000001</v>
      </c>
      <c r="L47" s="25"/>
      <c r="M47" s="6"/>
      <c r="N47" s="6"/>
      <c r="O47" s="6"/>
      <c r="P47" s="6"/>
      <c r="Q47" s="6"/>
    </row>
    <row r="48" spans="2:17" x14ac:dyDescent="0.25">
      <c r="B48" s="118" t="s">
        <v>213</v>
      </c>
      <c r="C48" t="s">
        <v>214</v>
      </c>
      <c r="D48" t="s">
        <v>153</v>
      </c>
      <c r="E48" t="s">
        <v>13</v>
      </c>
      <c r="F48">
        <v>12.189</v>
      </c>
      <c r="G48">
        <v>5271</v>
      </c>
      <c r="H48" s="93">
        <v>15100</v>
      </c>
      <c r="I48" s="93">
        <v>184054</v>
      </c>
      <c r="J48" s="93">
        <f t="shared" si="2"/>
        <v>15511</v>
      </c>
      <c r="K48" s="119">
        <f t="shared" si="1"/>
        <v>189063.579</v>
      </c>
      <c r="L48" s="25"/>
      <c r="M48" s="6"/>
      <c r="N48" s="6"/>
      <c r="O48" s="6"/>
      <c r="P48" s="6"/>
      <c r="Q48" s="6"/>
    </row>
    <row r="49" spans="2:17" x14ac:dyDescent="0.25">
      <c r="B49" s="118" t="s">
        <v>215</v>
      </c>
      <c r="C49" t="s">
        <v>216</v>
      </c>
      <c r="D49" t="s">
        <v>122</v>
      </c>
      <c r="E49" t="s">
        <v>11</v>
      </c>
      <c r="F49">
        <v>11.420999999999999</v>
      </c>
      <c r="G49">
        <v>9322</v>
      </c>
      <c r="H49" s="93">
        <v>10750</v>
      </c>
      <c r="I49" s="93">
        <v>122775</v>
      </c>
      <c r="J49" s="93">
        <f t="shared" si="2"/>
        <v>11266</v>
      </c>
      <c r="K49" s="119">
        <f t="shared" si="1"/>
        <v>128668.98599999999</v>
      </c>
      <c r="L49" s="25"/>
      <c r="M49" s="6"/>
      <c r="N49" s="6"/>
      <c r="O49" s="6"/>
      <c r="P49" s="6"/>
      <c r="Q49" s="6"/>
    </row>
    <row r="50" spans="2:17" x14ac:dyDescent="0.25">
      <c r="B50" s="118" t="s">
        <v>217</v>
      </c>
      <c r="C50" t="s">
        <v>218</v>
      </c>
      <c r="D50" t="s">
        <v>27</v>
      </c>
      <c r="E50" t="s">
        <v>11</v>
      </c>
      <c r="F50">
        <v>15.162000000000001</v>
      </c>
      <c r="G50">
        <v>12456</v>
      </c>
      <c r="H50" s="93">
        <v>10750</v>
      </c>
      <c r="I50" s="93">
        <v>162991</v>
      </c>
      <c r="J50" s="93">
        <f t="shared" si="2"/>
        <v>11266</v>
      </c>
      <c r="K50" s="119">
        <f t="shared" si="1"/>
        <v>170815.092</v>
      </c>
      <c r="L50" s="25"/>
      <c r="M50" s="6"/>
      <c r="N50" s="6"/>
      <c r="O50" s="6"/>
      <c r="P50" s="6"/>
      <c r="Q50" s="6"/>
    </row>
    <row r="51" spans="2:17" x14ac:dyDescent="0.25">
      <c r="B51" s="118" t="s">
        <v>219</v>
      </c>
      <c r="C51" t="s">
        <v>220</v>
      </c>
      <c r="D51" t="s">
        <v>14</v>
      </c>
      <c r="E51" t="s">
        <v>13</v>
      </c>
      <c r="F51">
        <v>14.423</v>
      </c>
      <c r="G51">
        <v>328983</v>
      </c>
      <c r="H51" s="93">
        <v>15100</v>
      </c>
      <c r="I51" s="93">
        <v>217787</v>
      </c>
      <c r="J51" s="93">
        <f t="shared" si="2"/>
        <v>15511</v>
      </c>
      <c r="K51" s="119">
        <f t="shared" si="1"/>
        <v>223715.15299999999</v>
      </c>
      <c r="L51" s="25"/>
      <c r="M51" s="6"/>
      <c r="N51" s="6"/>
      <c r="O51" s="6"/>
      <c r="P51" s="6"/>
      <c r="Q51" s="6"/>
    </row>
    <row r="52" spans="2:17" x14ac:dyDescent="0.25">
      <c r="B52" s="118" t="s">
        <v>221</v>
      </c>
      <c r="C52" t="s">
        <v>222</v>
      </c>
      <c r="D52" t="s">
        <v>12</v>
      </c>
      <c r="E52" t="s">
        <v>11</v>
      </c>
      <c r="F52">
        <v>9.2620000000000005</v>
      </c>
      <c r="G52">
        <v>5515</v>
      </c>
      <c r="H52" s="93">
        <v>10750</v>
      </c>
      <c r="I52" s="93">
        <v>99566</v>
      </c>
      <c r="J52" s="93">
        <f t="shared" si="2"/>
        <v>11266</v>
      </c>
      <c r="K52" s="119">
        <f t="shared" si="1"/>
        <v>104345.69200000001</v>
      </c>
      <c r="L52" s="25"/>
      <c r="M52" s="6"/>
      <c r="N52" s="6"/>
      <c r="O52" s="6"/>
      <c r="P52" s="6"/>
      <c r="Q52" s="6"/>
    </row>
    <row r="53" spans="2:17" x14ac:dyDescent="0.25">
      <c r="B53" s="118" t="s">
        <v>223</v>
      </c>
      <c r="C53" t="s">
        <v>224</v>
      </c>
      <c r="D53" t="s">
        <v>12</v>
      </c>
      <c r="E53" t="s">
        <v>13</v>
      </c>
      <c r="F53">
        <v>2.887</v>
      </c>
      <c r="H53" s="93">
        <v>15100</v>
      </c>
      <c r="I53" s="93">
        <v>43593</v>
      </c>
      <c r="J53" s="93">
        <f t="shared" si="2"/>
        <v>15511</v>
      </c>
      <c r="K53" s="119">
        <f t="shared" si="1"/>
        <v>44780.256999999998</v>
      </c>
      <c r="L53" s="25"/>
      <c r="M53" s="6"/>
      <c r="N53" s="6"/>
      <c r="O53" s="6"/>
      <c r="P53" s="6"/>
      <c r="Q53" s="6"/>
    </row>
    <row r="54" spans="2:17" x14ac:dyDescent="0.25">
      <c r="B54" s="118" t="s">
        <v>225</v>
      </c>
      <c r="C54" t="s">
        <v>226</v>
      </c>
      <c r="D54" t="s">
        <v>19</v>
      </c>
      <c r="E54" t="s">
        <v>11</v>
      </c>
      <c r="F54">
        <v>11.336</v>
      </c>
      <c r="G54">
        <v>209864</v>
      </c>
      <c r="H54" s="93">
        <v>10750</v>
      </c>
      <c r="I54" s="93">
        <v>121862</v>
      </c>
      <c r="J54" s="93">
        <f t="shared" si="2"/>
        <v>11266</v>
      </c>
      <c r="K54" s="119">
        <f t="shared" si="1"/>
        <v>127711.376</v>
      </c>
      <c r="L54" s="25"/>
      <c r="M54" s="6"/>
      <c r="N54" s="6"/>
      <c r="O54" s="6"/>
      <c r="P54" s="6"/>
      <c r="Q54" s="6"/>
    </row>
    <row r="55" spans="2:17" x14ac:dyDescent="0.25">
      <c r="B55" s="118" t="s">
        <v>227</v>
      </c>
      <c r="C55" t="s">
        <v>228</v>
      </c>
      <c r="D55" t="s">
        <v>16</v>
      </c>
      <c r="E55" t="s">
        <v>13</v>
      </c>
      <c r="F55">
        <v>0.85</v>
      </c>
      <c r="G55">
        <v>87719</v>
      </c>
      <c r="H55" s="93">
        <v>15100</v>
      </c>
      <c r="I55" s="93">
        <v>12835</v>
      </c>
      <c r="J55" s="93">
        <f t="shared" si="2"/>
        <v>15511</v>
      </c>
      <c r="K55" s="119">
        <f t="shared" si="1"/>
        <v>13184.35</v>
      </c>
      <c r="L55" s="25"/>
      <c r="M55" s="6"/>
      <c r="N55" s="6"/>
      <c r="O55" s="6"/>
      <c r="P55" s="6"/>
      <c r="Q55" s="6"/>
    </row>
    <row r="56" spans="2:17" x14ac:dyDescent="0.25">
      <c r="B56" s="118" t="s">
        <v>229</v>
      </c>
      <c r="C56" t="s">
        <v>230</v>
      </c>
      <c r="D56" t="s">
        <v>122</v>
      </c>
      <c r="E56" t="s">
        <v>11</v>
      </c>
      <c r="F56">
        <v>13.345000000000001</v>
      </c>
      <c r="G56">
        <v>9520</v>
      </c>
      <c r="H56" s="93">
        <v>10750</v>
      </c>
      <c r="I56" s="93">
        <v>143459</v>
      </c>
      <c r="J56" s="93">
        <f t="shared" si="2"/>
        <v>11266</v>
      </c>
      <c r="K56" s="119">
        <f t="shared" si="1"/>
        <v>150344.77000000002</v>
      </c>
      <c r="L56" s="25"/>
      <c r="M56" s="6"/>
      <c r="N56" s="6"/>
      <c r="O56" s="6"/>
      <c r="P56" s="6"/>
      <c r="Q56" s="6"/>
    </row>
    <row r="57" spans="2:17" x14ac:dyDescent="0.25">
      <c r="B57" s="118" t="s">
        <v>231</v>
      </c>
      <c r="C57" t="s">
        <v>232</v>
      </c>
      <c r="D57" t="s">
        <v>27</v>
      </c>
      <c r="E57" t="s">
        <v>11</v>
      </c>
      <c r="F57">
        <v>15.792</v>
      </c>
      <c r="G57">
        <v>12755</v>
      </c>
      <c r="H57" s="93">
        <v>10750</v>
      </c>
      <c r="I57" s="93">
        <v>169764</v>
      </c>
      <c r="J57" s="93">
        <f t="shared" si="2"/>
        <v>11266</v>
      </c>
      <c r="K57" s="119">
        <f t="shared" si="1"/>
        <v>177912.67199999999</v>
      </c>
      <c r="L57" s="25"/>
      <c r="M57" s="6"/>
      <c r="N57" s="6"/>
      <c r="O57" s="6"/>
      <c r="P57" s="6"/>
      <c r="Q57" s="6"/>
    </row>
    <row r="58" spans="2:17" x14ac:dyDescent="0.25">
      <c r="B58" s="118" t="s">
        <v>233</v>
      </c>
      <c r="C58" t="s">
        <v>234</v>
      </c>
      <c r="D58" t="s">
        <v>15</v>
      </c>
      <c r="E58" t="s">
        <v>13</v>
      </c>
      <c r="F58">
        <v>13.096</v>
      </c>
      <c r="G58">
        <v>381147</v>
      </c>
      <c r="H58" s="93">
        <v>15100</v>
      </c>
      <c r="I58" s="93">
        <v>197749</v>
      </c>
      <c r="J58" s="93">
        <f t="shared" si="2"/>
        <v>15511</v>
      </c>
      <c r="K58" s="119">
        <f t="shared" si="1"/>
        <v>203132.05600000001</v>
      </c>
      <c r="L58" s="25"/>
      <c r="M58" s="6"/>
      <c r="N58" s="6"/>
      <c r="O58" s="6"/>
      <c r="P58" s="6"/>
      <c r="Q58" s="6"/>
    </row>
    <row r="59" spans="2:17" x14ac:dyDescent="0.25">
      <c r="B59" s="118" t="s">
        <v>235</v>
      </c>
      <c r="C59" t="s">
        <v>236</v>
      </c>
      <c r="D59" t="s">
        <v>17</v>
      </c>
      <c r="E59" t="s">
        <v>11</v>
      </c>
      <c r="F59">
        <v>9.02</v>
      </c>
      <c r="G59">
        <v>315568</v>
      </c>
      <c r="H59" s="93">
        <v>10750</v>
      </c>
      <c r="I59" s="93">
        <v>96965</v>
      </c>
      <c r="J59" s="93">
        <f t="shared" si="2"/>
        <v>11266</v>
      </c>
      <c r="K59" s="119">
        <f t="shared" si="1"/>
        <v>101619.31999999999</v>
      </c>
      <c r="L59" s="25"/>
      <c r="M59" s="6"/>
      <c r="N59" s="6"/>
      <c r="O59" s="6"/>
      <c r="P59" s="6"/>
      <c r="Q59" s="6"/>
    </row>
    <row r="60" spans="2:17" x14ac:dyDescent="0.25">
      <c r="B60" s="118" t="s">
        <v>237</v>
      </c>
      <c r="C60" t="s">
        <v>238</v>
      </c>
      <c r="D60" t="s">
        <v>18</v>
      </c>
      <c r="E60" t="s">
        <v>13</v>
      </c>
      <c r="F60">
        <v>13.236000000000001</v>
      </c>
      <c r="G60">
        <v>355545</v>
      </c>
      <c r="H60" s="93">
        <v>15100</v>
      </c>
      <c r="I60" s="93">
        <v>199863</v>
      </c>
      <c r="J60" s="93">
        <f t="shared" si="2"/>
        <v>15511</v>
      </c>
      <c r="K60" s="119">
        <f t="shared" si="1"/>
        <v>205303.59600000002</v>
      </c>
      <c r="L60" s="25"/>
      <c r="M60" s="6"/>
      <c r="N60" s="6"/>
      <c r="O60" s="6"/>
      <c r="P60" s="6"/>
      <c r="Q60" s="6"/>
    </row>
    <row r="61" spans="2:17" x14ac:dyDescent="0.25">
      <c r="B61" s="118" t="s">
        <v>239</v>
      </c>
      <c r="C61" t="s">
        <v>240</v>
      </c>
      <c r="D61" t="s">
        <v>123</v>
      </c>
      <c r="E61" t="s">
        <v>11</v>
      </c>
      <c r="F61">
        <v>19.067</v>
      </c>
      <c r="G61">
        <v>58062</v>
      </c>
      <c r="H61" s="93">
        <v>10750</v>
      </c>
      <c r="I61" s="93">
        <v>204970</v>
      </c>
      <c r="J61" s="93">
        <f t="shared" si="2"/>
        <v>11266</v>
      </c>
      <c r="K61" s="119">
        <f t="shared" si="1"/>
        <v>214808.82200000001</v>
      </c>
      <c r="L61" s="25"/>
      <c r="M61" s="6"/>
      <c r="N61" s="6"/>
      <c r="O61" s="6"/>
      <c r="P61" s="6"/>
      <c r="Q61" s="6"/>
    </row>
    <row r="62" spans="2:17" x14ac:dyDescent="0.25">
      <c r="B62" s="118" t="s">
        <v>241</v>
      </c>
      <c r="C62" t="s">
        <v>242</v>
      </c>
      <c r="D62" t="s">
        <v>16</v>
      </c>
      <c r="E62" t="s">
        <v>13</v>
      </c>
      <c r="F62">
        <v>0.84499999999999997</v>
      </c>
      <c r="G62">
        <v>87842</v>
      </c>
      <c r="H62" s="93">
        <v>15100</v>
      </c>
      <c r="I62" s="93">
        <v>12759</v>
      </c>
      <c r="J62" s="93">
        <f t="shared" si="2"/>
        <v>15511</v>
      </c>
      <c r="K62" s="119">
        <f t="shared" si="1"/>
        <v>13106.795</v>
      </c>
      <c r="L62" s="25"/>
      <c r="M62" s="6"/>
      <c r="N62" s="6"/>
      <c r="O62" s="6"/>
      <c r="P62" s="6"/>
      <c r="Q62" s="6"/>
    </row>
    <row r="63" spans="2:17" x14ac:dyDescent="0.25">
      <c r="B63" s="118" t="s">
        <v>243</v>
      </c>
      <c r="C63" t="s">
        <v>244</v>
      </c>
      <c r="D63" t="s">
        <v>28</v>
      </c>
      <c r="E63" t="s">
        <v>13</v>
      </c>
      <c r="F63">
        <v>14.096</v>
      </c>
      <c r="G63">
        <v>6980</v>
      </c>
      <c r="H63" s="93">
        <v>15100</v>
      </c>
      <c r="I63" s="93">
        <v>212850</v>
      </c>
      <c r="J63" s="93">
        <f t="shared" si="2"/>
        <v>15511</v>
      </c>
      <c r="K63" s="119">
        <f t="shared" si="1"/>
        <v>218643.05600000001</v>
      </c>
      <c r="L63" s="25"/>
      <c r="M63" s="6"/>
      <c r="N63" s="6"/>
      <c r="O63" s="6"/>
      <c r="P63" s="6"/>
      <c r="Q63" s="6"/>
    </row>
    <row r="64" spans="2:17" x14ac:dyDescent="0.25">
      <c r="B64" s="118" t="s">
        <v>245</v>
      </c>
      <c r="C64" t="s">
        <v>246</v>
      </c>
      <c r="D64" t="s">
        <v>122</v>
      </c>
      <c r="E64" t="s">
        <v>11</v>
      </c>
      <c r="F64">
        <v>15.923</v>
      </c>
      <c r="G64">
        <v>9946</v>
      </c>
      <c r="H64" s="93">
        <v>10750</v>
      </c>
      <c r="I64" s="93">
        <v>171172</v>
      </c>
      <c r="J64" s="93">
        <f t="shared" si="2"/>
        <v>11266</v>
      </c>
      <c r="K64" s="119">
        <f t="shared" si="1"/>
        <v>179388.51800000001</v>
      </c>
      <c r="L64" s="25"/>
      <c r="M64" s="6"/>
      <c r="N64" s="6"/>
      <c r="O64" s="6"/>
      <c r="P64" s="6"/>
      <c r="Q64" s="6"/>
    </row>
    <row r="65" spans="1:18" x14ac:dyDescent="0.25">
      <c r="B65" s="118" t="s">
        <v>247</v>
      </c>
      <c r="C65" t="s">
        <v>248</v>
      </c>
      <c r="D65" t="s">
        <v>12</v>
      </c>
      <c r="E65" t="s">
        <v>13</v>
      </c>
      <c r="F65">
        <v>4.1230000000000002</v>
      </c>
      <c r="H65" s="93">
        <v>15100</v>
      </c>
      <c r="I65" s="93">
        <v>62257</v>
      </c>
      <c r="J65" s="93">
        <f t="shared" si="2"/>
        <v>15511</v>
      </c>
      <c r="K65" s="119">
        <f t="shared" si="1"/>
        <v>63951.853000000003</v>
      </c>
      <c r="L65" s="25"/>
      <c r="M65" s="6"/>
      <c r="N65" s="6"/>
      <c r="O65" s="6"/>
      <c r="P65" s="6"/>
      <c r="Q65" s="6"/>
    </row>
    <row r="66" spans="1:18" x14ac:dyDescent="0.25">
      <c r="B66" s="118" t="s">
        <v>249</v>
      </c>
      <c r="C66" t="s">
        <v>250</v>
      </c>
      <c r="D66" t="s">
        <v>27</v>
      </c>
      <c r="E66" t="s">
        <v>11</v>
      </c>
      <c r="F66">
        <v>14.939</v>
      </c>
      <c r="G66">
        <v>13118</v>
      </c>
      <c r="H66" s="93">
        <v>10750</v>
      </c>
      <c r="I66" s="93">
        <v>160594</v>
      </c>
      <c r="J66" s="93">
        <f t="shared" si="2"/>
        <v>11266</v>
      </c>
      <c r="K66" s="119">
        <f t="shared" si="1"/>
        <v>168302.774</v>
      </c>
      <c r="L66" s="25"/>
      <c r="M66" s="6"/>
      <c r="N66" s="6"/>
      <c r="O66" s="6"/>
      <c r="P66" s="6"/>
      <c r="Q66" s="6"/>
    </row>
    <row r="67" spans="1:18" x14ac:dyDescent="0.25">
      <c r="B67" s="118" t="s">
        <v>251</v>
      </c>
      <c r="C67" t="s">
        <v>252</v>
      </c>
      <c r="D67" t="s">
        <v>29</v>
      </c>
      <c r="E67" t="s">
        <v>11</v>
      </c>
      <c r="F67">
        <v>14.792</v>
      </c>
      <c r="G67">
        <v>46110</v>
      </c>
      <c r="H67" s="93">
        <v>10750</v>
      </c>
      <c r="I67" s="93">
        <v>159014</v>
      </c>
      <c r="J67" s="93">
        <f t="shared" si="2"/>
        <v>11266</v>
      </c>
      <c r="K67" s="119">
        <f t="shared" si="1"/>
        <v>166646.67199999999</v>
      </c>
      <c r="L67" s="25"/>
      <c r="M67" s="6"/>
      <c r="N67" s="6"/>
      <c r="O67" s="6"/>
      <c r="P67" s="6"/>
      <c r="Q67" s="6"/>
    </row>
    <row r="68" spans="1:18" x14ac:dyDescent="0.25">
      <c r="B68" s="118" t="s">
        <v>253</v>
      </c>
      <c r="C68" t="s">
        <v>254</v>
      </c>
      <c r="D68" t="s">
        <v>153</v>
      </c>
      <c r="E68" t="s">
        <v>13</v>
      </c>
      <c r="F68">
        <v>13.505000000000001</v>
      </c>
      <c r="G68">
        <v>5601</v>
      </c>
      <c r="H68" s="93">
        <v>15100</v>
      </c>
      <c r="I68" s="93">
        <v>203925</v>
      </c>
      <c r="J68" s="93">
        <f t="shared" si="2"/>
        <v>15511</v>
      </c>
      <c r="K68" s="119">
        <f t="shared" si="1"/>
        <v>209476.05500000002</v>
      </c>
      <c r="L68" s="25"/>
      <c r="M68" s="6"/>
      <c r="N68" s="6"/>
      <c r="O68" s="6"/>
      <c r="P68" s="6"/>
      <c r="Q68" s="6"/>
    </row>
    <row r="69" spans="1:18" x14ac:dyDescent="0.25">
      <c r="B69" s="118" t="s">
        <v>255</v>
      </c>
      <c r="C69" t="s">
        <v>256</v>
      </c>
      <c r="D69" t="s">
        <v>17</v>
      </c>
      <c r="E69" t="s">
        <v>11</v>
      </c>
      <c r="F69">
        <v>10.565</v>
      </c>
      <c r="G69">
        <v>318807</v>
      </c>
      <c r="H69" s="93">
        <v>10750</v>
      </c>
      <c r="I69" s="93">
        <v>113574</v>
      </c>
      <c r="J69" s="93">
        <f t="shared" si="2"/>
        <v>11266</v>
      </c>
      <c r="K69" s="119">
        <f t="shared" si="1"/>
        <v>119025.29</v>
      </c>
      <c r="L69" s="25"/>
      <c r="M69" s="6"/>
      <c r="N69" s="6"/>
      <c r="O69" s="6"/>
      <c r="P69" s="6"/>
      <c r="Q69" s="6"/>
    </row>
    <row r="70" spans="1:18" x14ac:dyDescent="0.25">
      <c r="B70" s="118" t="s">
        <v>257</v>
      </c>
      <c r="C70" t="s">
        <v>258</v>
      </c>
      <c r="D70" t="s">
        <v>122</v>
      </c>
      <c r="E70" t="s">
        <v>11</v>
      </c>
      <c r="F70">
        <v>11.176</v>
      </c>
      <c r="G70">
        <v>10155</v>
      </c>
      <c r="H70" s="93">
        <v>10750</v>
      </c>
      <c r="I70" s="93">
        <v>120142</v>
      </c>
      <c r="J70" s="93">
        <f t="shared" si="2"/>
        <v>11266</v>
      </c>
      <c r="K70" s="119">
        <f t="shared" si="1"/>
        <v>125908.81600000001</v>
      </c>
      <c r="L70" s="25"/>
      <c r="M70" s="6"/>
      <c r="N70" s="6"/>
      <c r="O70" s="6"/>
      <c r="P70" s="6"/>
      <c r="Q70" s="6"/>
    </row>
    <row r="71" spans="1:18" x14ac:dyDescent="0.25">
      <c r="B71" s="118" t="s">
        <v>259</v>
      </c>
      <c r="C71" t="s">
        <v>260</v>
      </c>
      <c r="D71" t="s">
        <v>17</v>
      </c>
      <c r="E71" t="s">
        <v>11</v>
      </c>
      <c r="F71">
        <v>9.4949999999999992</v>
      </c>
      <c r="G71">
        <v>318992</v>
      </c>
      <c r="H71" s="93">
        <v>10750</v>
      </c>
      <c r="I71" s="93">
        <v>102071</v>
      </c>
      <c r="J71" s="93">
        <f t="shared" si="2"/>
        <v>11266</v>
      </c>
      <c r="K71" s="119">
        <f t="shared" ref="K71:K74" si="3">+J71*F71</f>
        <v>106970.67</v>
      </c>
      <c r="L71" s="25"/>
      <c r="M71" s="6"/>
      <c r="N71" s="6"/>
      <c r="O71" s="6"/>
      <c r="P71" s="6"/>
      <c r="Q71" s="6"/>
    </row>
    <row r="72" spans="1:18" x14ac:dyDescent="0.25">
      <c r="B72" s="118" t="s">
        <v>261</v>
      </c>
      <c r="C72" t="s">
        <v>262</v>
      </c>
      <c r="D72" t="s">
        <v>14</v>
      </c>
      <c r="E72" t="s">
        <v>13</v>
      </c>
      <c r="F72">
        <v>14.644</v>
      </c>
      <c r="G72">
        <v>329261</v>
      </c>
      <c r="H72" s="93">
        <v>15100</v>
      </c>
      <c r="I72" s="93">
        <v>221125</v>
      </c>
      <c r="J72" s="93">
        <f t="shared" si="2"/>
        <v>15511</v>
      </c>
      <c r="K72" s="119">
        <f t="shared" si="3"/>
        <v>227143.084</v>
      </c>
      <c r="L72" s="25"/>
      <c r="M72" s="6"/>
      <c r="N72" s="6"/>
      <c r="O72" s="6"/>
      <c r="P72" s="6"/>
      <c r="Q72" s="6"/>
    </row>
    <row r="73" spans="1:18" x14ac:dyDescent="0.25">
      <c r="B73" s="118" t="s">
        <v>263</v>
      </c>
      <c r="C73" t="s">
        <v>264</v>
      </c>
      <c r="D73" t="s">
        <v>15</v>
      </c>
      <c r="E73" t="s">
        <v>13</v>
      </c>
      <c r="F73">
        <v>14.923</v>
      </c>
      <c r="G73">
        <v>381418</v>
      </c>
      <c r="H73" s="93">
        <v>15100</v>
      </c>
      <c r="I73" s="93">
        <v>225337</v>
      </c>
      <c r="J73" s="93">
        <f t="shared" si="2"/>
        <v>15511</v>
      </c>
      <c r="K73" s="119">
        <f t="shared" si="3"/>
        <v>231470.65299999999</v>
      </c>
      <c r="L73" s="25"/>
      <c r="M73" s="6"/>
      <c r="N73" s="6"/>
      <c r="O73" s="6"/>
      <c r="P73" s="6"/>
      <c r="Q73" s="6"/>
    </row>
    <row r="74" spans="1:18" x14ac:dyDescent="0.25">
      <c r="B74" s="118" t="s">
        <v>265</v>
      </c>
      <c r="C74" t="s">
        <v>266</v>
      </c>
      <c r="D74" t="s">
        <v>16</v>
      </c>
      <c r="E74" t="s">
        <v>13</v>
      </c>
      <c r="F74">
        <v>0.73599999999999999</v>
      </c>
      <c r="G74">
        <v>87954</v>
      </c>
      <c r="H74" s="93">
        <v>15100</v>
      </c>
      <c r="I74" s="93">
        <v>11113</v>
      </c>
      <c r="J74" s="93">
        <f t="shared" si="2"/>
        <v>15511</v>
      </c>
      <c r="K74" s="119">
        <f t="shared" si="3"/>
        <v>11416.096</v>
      </c>
      <c r="L74" s="25"/>
      <c r="M74" s="6"/>
      <c r="N74" s="6"/>
      <c r="O74" s="6"/>
      <c r="P74" s="6"/>
      <c r="Q74" s="6"/>
    </row>
    <row r="75" spans="1:18" ht="15.75" thickBot="1" x14ac:dyDescent="0.3">
      <c r="B75" s="120"/>
      <c r="C75" s="121"/>
      <c r="D75" s="121"/>
      <c r="E75" s="121"/>
      <c r="F75" s="121"/>
      <c r="G75" s="121"/>
      <c r="H75" s="121"/>
      <c r="I75" s="121"/>
      <c r="J75" s="122"/>
      <c r="K75" s="123"/>
      <c r="L75" s="25"/>
      <c r="M75" s="6"/>
      <c r="N75" s="6"/>
      <c r="O75" s="6"/>
      <c r="P75" s="6"/>
      <c r="Q75" s="6"/>
    </row>
    <row r="76" spans="1:18" ht="15.75" thickBot="1" x14ac:dyDescent="0.3">
      <c r="A76" s="25"/>
      <c r="B76" s="152" t="s">
        <v>22</v>
      </c>
      <c r="C76" s="153"/>
      <c r="D76" s="153"/>
      <c r="E76" s="55" t="s">
        <v>23</v>
      </c>
      <c r="F76" s="56">
        <f>SUM(F5:F75)</f>
        <v>774.19600000000025</v>
      </c>
      <c r="G76" s="57"/>
      <c r="H76" s="57"/>
      <c r="I76" s="58">
        <f>SUM(I6:I75)</f>
        <v>9701333</v>
      </c>
      <c r="J76" s="59" t="s">
        <v>24</v>
      </c>
      <c r="K76" s="61">
        <f>SUM(K6:K75)</f>
        <v>10061109.466</v>
      </c>
      <c r="L76" s="91"/>
      <c r="M76" s="6"/>
      <c r="P76" s="6"/>
      <c r="Q76" s="6"/>
      <c r="R76" s="6"/>
    </row>
  </sheetData>
  <mergeCells count="1">
    <mergeCell ref="B76:D76"/>
  </mergeCells>
  <pageMargins left="0.7" right="0.7" top="0.75" bottom="0.75" header="0.3" footer="0.3"/>
  <ignoredErrors>
    <ignoredError sqref="B6:B74" numberStoredAsText="1"/>
  </ignoredError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724CD-A298-476E-BF96-9B75EF97319B}">
  <dimension ref="D3:K12"/>
  <sheetViews>
    <sheetView topLeftCell="A7" workbookViewId="0">
      <selection activeCell="F15" sqref="F15"/>
    </sheetView>
  </sheetViews>
  <sheetFormatPr baseColWidth="10" defaultRowHeight="15" x14ac:dyDescent="0.25"/>
  <cols>
    <col min="7" max="7" width="13.7109375" bestFit="1" customWidth="1"/>
  </cols>
  <sheetData>
    <row r="3" spans="4:11" ht="30" x14ac:dyDescent="0.25">
      <c r="D3" s="7" t="s">
        <v>126</v>
      </c>
      <c r="E3" s="8"/>
      <c r="F3" s="9"/>
      <c r="G3" s="10"/>
      <c r="H3" s="10"/>
      <c r="I3" s="11"/>
      <c r="J3" s="8"/>
      <c r="K3" s="8"/>
    </row>
    <row r="4" spans="4:11" ht="21" thickBot="1" x14ac:dyDescent="0.3">
      <c r="D4" s="13" t="s">
        <v>0</v>
      </c>
      <c r="E4" s="8"/>
      <c r="F4" s="9"/>
      <c r="G4" s="10"/>
      <c r="H4" s="14"/>
      <c r="I4" s="15"/>
      <c r="J4" s="16"/>
      <c r="K4" s="16"/>
    </row>
    <row r="5" spans="4:11" x14ac:dyDescent="0.25">
      <c r="D5" s="1"/>
      <c r="E5" s="19"/>
      <c r="F5" s="20"/>
      <c r="G5" s="21"/>
      <c r="H5" s="22"/>
      <c r="I5" s="23"/>
      <c r="J5" s="18"/>
      <c r="K5" s="24"/>
    </row>
    <row r="6" spans="4:11" ht="54" x14ac:dyDescent="0.25">
      <c r="D6" s="25"/>
      <c r="E6" s="27" t="s">
        <v>2</v>
      </c>
      <c r="F6" s="26" t="s">
        <v>3</v>
      </c>
      <c r="G6" s="26" t="s">
        <v>4</v>
      </c>
      <c r="H6" s="29" t="s">
        <v>5</v>
      </c>
      <c r="I6" s="28" t="s">
        <v>6</v>
      </c>
      <c r="J6" s="29" t="s">
        <v>402</v>
      </c>
      <c r="K6" s="30" t="s">
        <v>10</v>
      </c>
    </row>
    <row r="7" spans="4:11" x14ac:dyDescent="0.25">
      <c r="E7" s="82">
        <v>46090</v>
      </c>
      <c r="F7" s="83" t="s">
        <v>27</v>
      </c>
      <c r="G7" s="144" t="s">
        <v>403</v>
      </c>
      <c r="H7" s="85">
        <v>5</v>
      </c>
      <c r="I7" s="145">
        <v>10300</v>
      </c>
      <c r="J7" s="80">
        <v>37000</v>
      </c>
      <c r="K7" s="146">
        <f>+J7*H7</f>
        <v>185000</v>
      </c>
    </row>
    <row r="8" spans="4:11" x14ac:dyDescent="0.25">
      <c r="D8" s="25"/>
      <c r="E8" s="41"/>
      <c r="F8" s="42"/>
      <c r="G8" s="147"/>
      <c r="H8" s="44"/>
      <c r="I8" s="44"/>
      <c r="J8" s="46"/>
      <c r="K8" s="47"/>
    </row>
    <row r="9" spans="4:11" ht="15.75" thickBot="1" x14ac:dyDescent="0.3">
      <c r="D9" s="25"/>
      <c r="E9" s="49"/>
      <c r="F9" s="50"/>
      <c r="G9" s="50"/>
      <c r="H9" s="51"/>
      <c r="I9" s="48"/>
      <c r="J9" s="48"/>
      <c r="K9" s="53"/>
    </row>
    <row r="10" spans="4:11" ht="15.75" thickBot="1" x14ac:dyDescent="0.3">
      <c r="D10" s="54"/>
      <c r="E10" s="6"/>
      <c r="F10" s="69"/>
      <c r="G10" s="70"/>
      <c r="H10" s="72"/>
      <c r="I10" s="154" t="s">
        <v>24</v>
      </c>
      <c r="J10" s="155"/>
      <c r="K10" s="61">
        <f>SUM(K7:K8)</f>
        <v>185000</v>
      </c>
    </row>
    <row r="11" spans="4:11" x14ac:dyDescent="0.25">
      <c r="D11" s="6"/>
      <c r="E11" s="6"/>
      <c r="F11" s="69"/>
      <c r="G11" s="70"/>
      <c r="H11" s="72"/>
      <c r="I11" s="6"/>
      <c r="J11" s="66"/>
      <c r="K11" s="67"/>
    </row>
    <row r="12" spans="4:11" x14ac:dyDescent="0.25">
      <c r="D12" s="6"/>
      <c r="E12" s="6"/>
      <c r="F12" s="69"/>
      <c r="G12" s="70"/>
      <c r="H12" s="72"/>
      <c r="I12" s="6"/>
      <c r="J12" s="6"/>
      <c r="K12" s="67"/>
    </row>
  </sheetData>
  <mergeCells count="1">
    <mergeCell ref="I10:J1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75D44-7FF0-4E50-ACBC-16506237E58B}">
  <dimension ref="B2:Q73"/>
  <sheetViews>
    <sheetView tabSelected="1" workbookViewId="0">
      <selection activeCell="M73" sqref="M73"/>
    </sheetView>
  </sheetViews>
  <sheetFormatPr baseColWidth="10" defaultRowHeight="15" x14ac:dyDescent="0.25"/>
  <cols>
    <col min="4" max="4" width="18.140625" bestFit="1" customWidth="1"/>
    <col min="11" max="11" width="16.28515625" bestFit="1" customWidth="1"/>
    <col min="13" max="13" width="12.5703125" bestFit="1" customWidth="1"/>
    <col min="14" max="14" width="7.140625" customWidth="1"/>
    <col min="15" max="15" width="17.85546875" customWidth="1"/>
  </cols>
  <sheetData>
    <row r="2" spans="2:17" x14ac:dyDescent="0.25">
      <c r="B2" s="1"/>
      <c r="C2" s="1"/>
      <c r="D2" s="2"/>
      <c r="E2" s="3"/>
      <c r="F2" s="3"/>
      <c r="G2" s="4"/>
      <c r="H2" s="1"/>
      <c r="I2" s="5"/>
      <c r="J2" s="5"/>
      <c r="K2" s="1"/>
      <c r="L2" s="1"/>
      <c r="M2" s="5"/>
      <c r="N2" s="6"/>
      <c r="O2" s="6"/>
      <c r="P2" s="6"/>
      <c r="Q2" s="6"/>
    </row>
    <row r="3" spans="2:17" ht="30" x14ac:dyDescent="0.25">
      <c r="B3" s="7" t="s">
        <v>272</v>
      </c>
      <c r="C3" s="8"/>
      <c r="D3" s="9"/>
      <c r="E3" s="10"/>
      <c r="F3" s="10"/>
      <c r="G3" s="11"/>
      <c r="H3" s="8"/>
      <c r="I3" s="12"/>
      <c r="J3" s="12"/>
      <c r="K3" s="8"/>
      <c r="L3" s="8"/>
      <c r="M3" s="12"/>
      <c r="N3" s="6"/>
      <c r="O3" s="6"/>
      <c r="P3" s="6"/>
      <c r="Q3" s="6"/>
    </row>
    <row r="4" spans="2:17" ht="21" thickBot="1" x14ac:dyDescent="0.3">
      <c r="B4" s="13" t="s">
        <v>0</v>
      </c>
      <c r="C4" s="8"/>
      <c r="D4" s="9"/>
      <c r="E4" s="10"/>
      <c r="F4" s="14"/>
      <c r="G4" s="15"/>
      <c r="H4" s="16"/>
      <c r="I4" s="17"/>
      <c r="J4" s="17"/>
      <c r="K4" s="16"/>
      <c r="L4" s="16"/>
      <c r="M4" s="17"/>
      <c r="N4" s="6"/>
      <c r="O4" s="6"/>
      <c r="P4" s="6"/>
      <c r="Q4" s="6"/>
    </row>
    <row r="5" spans="2:17" x14ac:dyDescent="0.25">
      <c r="B5" s="1"/>
      <c r="C5" s="18"/>
      <c r="D5" s="19"/>
      <c r="E5" s="20"/>
      <c r="F5" s="20"/>
      <c r="G5" s="124"/>
      <c r="H5" s="18"/>
      <c r="I5" s="125"/>
      <c r="J5" s="125"/>
      <c r="K5" s="18"/>
      <c r="L5" s="18"/>
      <c r="M5" s="125"/>
      <c r="N5" s="6"/>
      <c r="O5" s="6"/>
      <c r="P5" s="6"/>
      <c r="Q5" s="6"/>
    </row>
    <row r="6" spans="2:17" ht="75" x14ac:dyDescent="0.25">
      <c r="B6" s="25"/>
      <c r="C6" s="29" t="s">
        <v>1</v>
      </c>
      <c r="D6" s="126" t="s">
        <v>2</v>
      </c>
      <c r="E6" s="29" t="s">
        <v>3</v>
      </c>
      <c r="F6" s="28" t="s">
        <v>4</v>
      </c>
      <c r="G6" s="29" t="s">
        <v>5</v>
      </c>
      <c r="H6" s="28" t="s">
        <v>6</v>
      </c>
      <c r="I6" s="127" t="s">
        <v>7</v>
      </c>
      <c r="J6" s="30" t="s">
        <v>8</v>
      </c>
      <c r="K6" s="28" t="s">
        <v>9</v>
      </c>
      <c r="L6" s="28" t="s">
        <v>273</v>
      </c>
      <c r="M6" s="30" t="s">
        <v>10</v>
      </c>
      <c r="N6" s="6"/>
      <c r="O6" s="6"/>
      <c r="P6" s="6"/>
      <c r="Q6" s="6"/>
    </row>
    <row r="7" spans="2:17" x14ac:dyDescent="0.25">
      <c r="C7" s="128" t="s">
        <v>274</v>
      </c>
      <c r="D7" t="s">
        <v>275</v>
      </c>
      <c r="E7" t="s">
        <v>19</v>
      </c>
      <c r="F7" t="s">
        <v>11</v>
      </c>
      <c r="G7">
        <v>9.4009999999999998</v>
      </c>
      <c r="H7">
        <v>210039</v>
      </c>
      <c r="I7" s="129">
        <v>10850</v>
      </c>
      <c r="J7" s="129">
        <v>102001</v>
      </c>
      <c r="K7" s="80">
        <f>IF(F7="ACPM",$P$13,$P$12)</f>
        <v>11366</v>
      </c>
      <c r="L7" s="31">
        <f>+M7-J7</f>
        <v>4850.7660000000033</v>
      </c>
      <c r="M7" s="32">
        <f>+K7*G7</f>
        <v>106851.766</v>
      </c>
      <c r="N7" s="6"/>
      <c r="O7" s="33" t="s">
        <v>20</v>
      </c>
      <c r="P7" s="34">
        <v>46082</v>
      </c>
      <c r="Q7" s="6"/>
    </row>
    <row r="8" spans="2:17" x14ac:dyDescent="0.25">
      <c r="C8" s="128" t="s">
        <v>276</v>
      </c>
      <c r="D8" t="s">
        <v>277</v>
      </c>
      <c r="E8" t="s">
        <v>27</v>
      </c>
      <c r="F8" t="s">
        <v>11</v>
      </c>
      <c r="G8">
        <v>18.370999999999999</v>
      </c>
      <c r="H8">
        <v>13447</v>
      </c>
      <c r="I8" s="129">
        <v>10850</v>
      </c>
      <c r="J8" s="129">
        <v>199325</v>
      </c>
      <c r="K8" s="80">
        <f t="shared" ref="K8:K70" si="0">IF(F8="ACPM",$P$13,$P$12)</f>
        <v>11366</v>
      </c>
      <c r="L8" s="31">
        <f t="shared" ref="L8:L71" si="1">+M8-J8</f>
        <v>9479.7859999999928</v>
      </c>
      <c r="M8" s="32">
        <f t="shared" ref="M8:M71" si="2">+K8*G8</f>
        <v>208804.78599999999</v>
      </c>
      <c r="N8" s="6"/>
      <c r="O8" s="35" t="s">
        <v>21</v>
      </c>
      <c r="P8" s="36">
        <f>+'[2]Fluctuacion de Precios'!$E$9</f>
        <v>15511</v>
      </c>
      <c r="Q8" s="6"/>
    </row>
    <row r="9" spans="2:17" x14ac:dyDescent="0.25">
      <c r="C9" s="128" t="s">
        <v>278</v>
      </c>
      <c r="D9" t="s">
        <v>279</v>
      </c>
      <c r="E9" t="s">
        <v>17</v>
      </c>
      <c r="F9" t="s">
        <v>11</v>
      </c>
      <c r="G9">
        <v>8.718</v>
      </c>
      <c r="H9">
        <v>319160</v>
      </c>
      <c r="I9" s="129">
        <v>10850</v>
      </c>
      <c r="J9" s="129">
        <v>94591</v>
      </c>
      <c r="K9" s="80">
        <f t="shared" si="0"/>
        <v>11366</v>
      </c>
      <c r="L9" s="31">
        <f t="shared" si="1"/>
        <v>4497.7880000000005</v>
      </c>
      <c r="M9" s="32">
        <f t="shared" si="2"/>
        <v>99088.788</v>
      </c>
      <c r="N9" s="6"/>
      <c r="O9" s="35" t="s">
        <v>11</v>
      </c>
      <c r="P9" s="36">
        <f>+'[2]Fluctuacion de Precios'!$H$9</f>
        <v>11266</v>
      </c>
      <c r="Q9" s="6"/>
    </row>
    <row r="10" spans="2:17" x14ac:dyDescent="0.25">
      <c r="C10" s="128" t="s">
        <v>280</v>
      </c>
      <c r="D10" t="s">
        <v>281</v>
      </c>
      <c r="E10" t="s">
        <v>19</v>
      </c>
      <c r="F10" t="s">
        <v>11</v>
      </c>
      <c r="G10">
        <v>10.574</v>
      </c>
      <c r="H10">
        <v>210293</v>
      </c>
      <c r="I10" s="129">
        <v>10850</v>
      </c>
      <c r="J10" s="129">
        <v>114727</v>
      </c>
      <c r="K10" s="80">
        <f t="shared" si="0"/>
        <v>11366</v>
      </c>
      <c r="L10" s="31">
        <f t="shared" si="1"/>
        <v>5457.0840000000026</v>
      </c>
      <c r="M10" s="32">
        <f t="shared" si="2"/>
        <v>120184.084</v>
      </c>
      <c r="N10" s="6"/>
      <c r="O10" s="6"/>
      <c r="P10" s="6"/>
      <c r="Q10" s="6"/>
    </row>
    <row r="11" spans="2:17" x14ac:dyDescent="0.25">
      <c r="C11" s="128" t="s">
        <v>282</v>
      </c>
      <c r="D11" t="s">
        <v>283</v>
      </c>
      <c r="E11" t="s">
        <v>17</v>
      </c>
      <c r="F11" t="s">
        <v>11</v>
      </c>
      <c r="G11">
        <v>9.1289999999999996</v>
      </c>
      <c r="H11">
        <v>319370</v>
      </c>
      <c r="I11" s="129">
        <v>10850</v>
      </c>
      <c r="J11" s="129">
        <v>99050</v>
      </c>
      <c r="K11" s="80">
        <f t="shared" si="0"/>
        <v>11366</v>
      </c>
      <c r="L11" s="31">
        <f t="shared" si="1"/>
        <v>4710.2139999999927</v>
      </c>
      <c r="M11" s="32">
        <f t="shared" si="2"/>
        <v>103760.21399999999</v>
      </c>
      <c r="N11" s="6"/>
      <c r="O11" s="33" t="s">
        <v>20</v>
      </c>
      <c r="P11" s="34">
        <v>46113</v>
      </c>
      <c r="Q11" s="6"/>
    </row>
    <row r="12" spans="2:17" x14ac:dyDescent="0.25">
      <c r="C12" s="128" t="s">
        <v>284</v>
      </c>
      <c r="D12" t="s">
        <v>285</v>
      </c>
      <c r="E12" t="s">
        <v>153</v>
      </c>
      <c r="F12" t="s">
        <v>13</v>
      </c>
      <c r="G12">
        <v>15.096</v>
      </c>
      <c r="H12">
        <v>5984</v>
      </c>
      <c r="I12" s="130">
        <v>15500</v>
      </c>
      <c r="J12" s="130">
        <v>233988</v>
      </c>
      <c r="K12" s="80">
        <f t="shared" si="0"/>
        <v>15911</v>
      </c>
      <c r="L12" s="31">
        <f t="shared" si="1"/>
        <v>6204.4560000000056</v>
      </c>
      <c r="M12" s="32">
        <f t="shared" si="2"/>
        <v>240192.45600000001</v>
      </c>
      <c r="N12" s="6"/>
      <c r="O12" s="35" t="s">
        <v>21</v>
      </c>
      <c r="P12" s="36">
        <f>+'[2]Fluctuacion de Precios'!$E$10</f>
        <v>15911</v>
      </c>
      <c r="Q12" s="6"/>
    </row>
    <row r="13" spans="2:17" x14ac:dyDescent="0.25">
      <c r="C13" s="128" t="s">
        <v>286</v>
      </c>
      <c r="D13" t="s">
        <v>287</v>
      </c>
      <c r="E13" t="s">
        <v>12</v>
      </c>
      <c r="F13" t="s">
        <v>11</v>
      </c>
      <c r="G13">
        <v>10.943</v>
      </c>
      <c r="H13">
        <v>7613</v>
      </c>
      <c r="I13" s="129">
        <v>10850</v>
      </c>
      <c r="J13" s="129">
        <v>118731</v>
      </c>
      <c r="K13" s="80">
        <f t="shared" si="0"/>
        <v>11366</v>
      </c>
      <c r="L13" s="31">
        <f t="shared" si="1"/>
        <v>5647.1379999999917</v>
      </c>
      <c r="M13" s="32">
        <f t="shared" si="2"/>
        <v>124378.13799999999</v>
      </c>
      <c r="N13" s="6"/>
      <c r="O13" s="35" t="s">
        <v>11</v>
      </c>
      <c r="P13" s="36">
        <f>+'[2]Fluctuacion de Precios'!$H$10</f>
        <v>11366</v>
      </c>
      <c r="Q13" s="6"/>
    </row>
    <row r="14" spans="2:17" x14ac:dyDescent="0.25">
      <c r="C14" s="128" t="s">
        <v>288</v>
      </c>
      <c r="D14" t="s">
        <v>289</v>
      </c>
      <c r="E14" t="s">
        <v>12</v>
      </c>
      <c r="F14" t="s">
        <v>13</v>
      </c>
      <c r="G14">
        <v>4.8540000000000001</v>
      </c>
      <c r="I14" s="130">
        <v>15500</v>
      </c>
      <c r="J14" s="130">
        <v>75237</v>
      </c>
      <c r="K14" s="80">
        <f t="shared" si="0"/>
        <v>15911</v>
      </c>
      <c r="L14" s="31">
        <f t="shared" si="1"/>
        <v>1994.9940000000061</v>
      </c>
      <c r="M14" s="32">
        <f t="shared" si="2"/>
        <v>77231.994000000006</v>
      </c>
      <c r="N14" s="6"/>
      <c r="O14" s="6"/>
      <c r="P14" s="6"/>
      <c r="Q14" s="6"/>
    </row>
    <row r="15" spans="2:17" x14ac:dyDescent="0.25">
      <c r="C15" s="128" t="s">
        <v>290</v>
      </c>
      <c r="D15" t="s">
        <v>291</v>
      </c>
      <c r="E15" t="s">
        <v>27</v>
      </c>
      <c r="F15" t="s">
        <v>11</v>
      </c>
      <c r="G15">
        <v>14.712</v>
      </c>
      <c r="H15">
        <v>13786</v>
      </c>
      <c r="I15" s="129">
        <v>10850</v>
      </c>
      <c r="J15" s="129">
        <v>159625</v>
      </c>
      <c r="K15" s="80">
        <f t="shared" si="0"/>
        <v>11366</v>
      </c>
      <c r="L15" s="31">
        <f t="shared" si="1"/>
        <v>7591.5920000000042</v>
      </c>
      <c r="M15" s="32">
        <f t="shared" si="2"/>
        <v>167216.592</v>
      </c>
      <c r="N15" s="6"/>
      <c r="O15" s="6"/>
      <c r="P15" s="6"/>
      <c r="Q15" s="6"/>
    </row>
    <row r="16" spans="2:17" x14ac:dyDescent="0.25">
      <c r="C16" s="128" t="s">
        <v>292</v>
      </c>
      <c r="D16" t="s">
        <v>293</v>
      </c>
      <c r="E16" t="s">
        <v>28</v>
      </c>
      <c r="F16" t="s">
        <v>13</v>
      </c>
      <c r="G16">
        <v>15.241</v>
      </c>
      <c r="H16">
        <v>7537</v>
      </c>
      <c r="I16" s="130">
        <v>15500</v>
      </c>
      <c r="J16" s="130">
        <v>236235</v>
      </c>
      <c r="K16" s="80">
        <f t="shared" si="0"/>
        <v>15911</v>
      </c>
      <c r="L16" s="31">
        <f t="shared" si="1"/>
        <v>6264.5510000000068</v>
      </c>
      <c r="M16" s="32">
        <f t="shared" si="2"/>
        <v>242499.55100000001</v>
      </c>
      <c r="N16" s="6"/>
      <c r="Q16" s="6"/>
    </row>
    <row r="17" spans="3:17" x14ac:dyDescent="0.25">
      <c r="C17" s="128" t="s">
        <v>294</v>
      </c>
      <c r="D17" t="s">
        <v>295</v>
      </c>
      <c r="E17" t="s">
        <v>17</v>
      </c>
      <c r="F17" t="s">
        <v>11</v>
      </c>
      <c r="G17">
        <v>10.58</v>
      </c>
      <c r="H17">
        <v>319605</v>
      </c>
      <c r="I17" s="129">
        <v>10850</v>
      </c>
      <c r="J17" s="129">
        <v>114793</v>
      </c>
      <c r="K17" s="80">
        <f t="shared" si="0"/>
        <v>11366</v>
      </c>
      <c r="L17" s="31">
        <f t="shared" si="1"/>
        <v>5459.2799999999988</v>
      </c>
      <c r="M17" s="32">
        <f t="shared" si="2"/>
        <v>120252.28</v>
      </c>
      <c r="N17" s="6"/>
      <c r="Q17" s="6"/>
    </row>
    <row r="18" spans="3:17" x14ac:dyDescent="0.25">
      <c r="C18" s="128" t="s">
        <v>296</v>
      </c>
      <c r="D18" t="s">
        <v>297</v>
      </c>
      <c r="E18" t="s">
        <v>12</v>
      </c>
      <c r="F18" t="s">
        <v>13</v>
      </c>
      <c r="G18">
        <v>4.91</v>
      </c>
      <c r="I18" s="130">
        <v>15500</v>
      </c>
      <c r="J18" s="130">
        <v>76105</v>
      </c>
      <c r="K18" s="80">
        <f t="shared" si="0"/>
        <v>15911</v>
      </c>
      <c r="L18" s="31">
        <f t="shared" si="1"/>
        <v>2018.0100000000093</v>
      </c>
      <c r="M18" s="32">
        <f t="shared" si="2"/>
        <v>78123.010000000009</v>
      </c>
      <c r="N18" s="6"/>
      <c r="Q18" s="6"/>
    </row>
    <row r="19" spans="3:17" x14ac:dyDescent="0.25">
      <c r="C19" s="128" t="s">
        <v>298</v>
      </c>
      <c r="D19" t="s">
        <v>299</v>
      </c>
      <c r="E19" t="s">
        <v>14</v>
      </c>
      <c r="F19" t="s">
        <v>13</v>
      </c>
      <c r="G19">
        <v>14.291</v>
      </c>
      <c r="H19">
        <v>329555</v>
      </c>
      <c r="I19" s="130">
        <v>15500</v>
      </c>
      <c r="J19" s="130">
        <v>221511</v>
      </c>
      <c r="K19" s="80">
        <f t="shared" si="0"/>
        <v>15911</v>
      </c>
      <c r="L19" s="31">
        <f t="shared" si="1"/>
        <v>5873.1009999999951</v>
      </c>
      <c r="M19" s="32">
        <f t="shared" si="2"/>
        <v>227384.101</v>
      </c>
      <c r="N19" s="6"/>
      <c r="Q19" s="6"/>
    </row>
    <row r="20" spans="3:17" x14ac:dyDescent="0.25">
      <c r="C20" s="128" t="s">
        <v>300</v>
      </c>
      <c r="D20" t="s">
        <v>301</v>
      </c>
      <c r="E20" t="s">
        <v>15</v>
      </c>
      <c r="F20" t="s">
        <v>13</v>
      </c>
      <c r="G20">
        <v>16.329000000000001</v>
      </c>
      <c r="H20">
        <v>381731</v>
      </c>
      <c r="I20" s="130">
        <v>15500</v>
      </c>
      <c r="J20" s="130">
        <v>253084</v>
      </c>
      <c r="K20" s="80">
        <f t="shared" si="0"/>
        <v>15911</v>
      </c>
      <c r="L20" s="31">
        <f t="shared" si="1"/>
        <v>6726.7190000000119</v>
      </c>
      <c r="M20" s="32">
        <f t="shared" si="2"/>
        <v>259810.71900000001</v>
      </c>
      <c r="N20" s="6"/>
      <c r="Q20" s="6"/>
    </row>
    <row r="21" spans="3:17" x14ac:dyDescent="0.25">
      <c r="C21" s="128" t="s">
        <v>302</v>
      </c>
      <c r="D21" t="s">
        <v>303</v>
      </c>
      <c r="E21" t="s">
        <v>29</v>
      </c>
      <c r="F21" t="s">
        <v>11</v>
      </c>
      <c r="G21">
        <v>16.001999999999999</v>
      </c>
      <c r="H21">
        <v>46561</v>
      </c>
      <c r="I21" s="129">
        <v>10850</v>
      </c>
      <c r="J21" s="129">
        <v>173622</v>
      </c>
      <c r="K21" s="80">
        <f t="shared" si="0"/>
        <v>11366</v>
      </c>
      <c r="L21" s="31">
        <f t="shared" si="1"/>
        <v>8256.7319999999891</v>
      </c>
      <c r="M21" s="32">
        <f t="shared" si="2"/>
        <v>181878.73199999999</v>
      </c>
      <c r="N21" s="6"/>
      <c r="Q21" s="6"/>
    </row>
    <row r="22" spans="3:17" x14ac:dyDescent="0.25">
      <c r="C22" s="128" t="s">
        <v>304</v>
      </c>
      <c r="D22" t="s">
        <v>305</v>
      </c>
      <c r="E22" t="s">
        <v>16</v>
      </c>
      <c r="F22" t="s">
        <v>13</v>
      </c>
      <c r="G22">
        <v>0.94699999999999995</v>
      </c>
      <c r="H22">
        <v>88094</v>
      </c>
      <c r="I22" s="130">
        <v>15500</v>
      </c>
      <c r="J22" s="130">
        <v>14678</v>
      </c>
      <c r="K22" s="80">
        <f t="shared" si="0"/>
        <v>15911</v>
      </c>
      <c r="L22" s="31">
        <f t="shared" si="1"/>
        <v>389.71699999999873</v>
      </c>
      <c r="M22" s="32">
        <f t="shared" si="2"/>
        <v>15067.716999999999</v>
      </c>
      <c r="N22" s="6"/>
      <c r="O22" s="6"/>
      <c r="P22" s="6"/>
      <c r="Q22" s="6"/>
    </row>
    <row r="23" spans="3:17" x14ac:dyDescent="0.25">
      <c r="C23" s="128" t="s">
        <v>306</v>
      </c>
      <c r="D23" t="s">
        <v>307</v>
      </c>
      <c r="E23" t="s">
        <v>27</v>
      </c>
      <c r="F23" t="s">
        <v>11</v>
      </c>
      <c r="G23">
        <v>14.461</v>
      </c>
      <c r="H23">
        <v>14110</v>
      </c>
      <c r="I23" s="129">
        <v>10850</v>
      </c>
      <c r="J23" s="129">
        <v>156902</v>
      </c>
      <c r="K23" s="80">
        <f t="shared" si="0"/>
        <v>11366</v>
      </c>
      <c r="L23" s="31">
        <f t="shared" si="1"/>
        <v>7461.7259999999951</v>
      </c>
      <c r="M23" s="32">
        <f t="shared" si="2"/>
        <v>164363.726</v>
      </c>
      <c r="N23" s="6"/>
      <c r="O23" s="6"/>
      <c r="P23" s="6"/>
      <c r="Q23" s="6"/>
    </row>
    <row r="24" spans="3:17" x14ac:dyDescent="0.25">
      <c r="C24" s="128" t="s">
        <v>308</v>
      </c>
      <c r="D24" t="s">
        <v>309</v>
      </c>
      <c r="E24" t="s">
        <v>17</v>
      </c>
      <c r="F24" t="s">
        <v>11</v>
      </c>
      <c r="G24">
        <v>14.301</v>
      </c>
      <c r="H24">
        <v>319907</v>
      </c>
      <c r="I24" s="129">
        <v>10850</v>
      </c>
      <c r="J24" s="129">
        <v>155165</v>
      </c>
      <c r="K24" s="80">
        <f t="shared" si="0"/>
        <v>11366</v>
      </c>
      <c r="L24" s="31">
        <f t="shared" si="1"/>
        <v>7380.1659999999974</v>
      </c>
      <c r="M24" s="32">
        <f t="shared" si="2"/>
        <v>162545.166</v>
      </c>
      <c r="N24" s="6"/>
      <c r="O24" s="6"/>
      <c r="P24" s="6"/>
      <c r="Q24" s="6"/>
    </row>
    <row r="25" spans="3:17" x14ac:dyDescent="0.25">
      <c r="C25" s="128" t="s">
        <v>310</v>
      </c>
      <c r="D25" t="s">
        <v>311</v>
      </c>
      <c r="E25" t="s">
        <v>19</v>
      </c>
      <c r="F25" t="s">
        <v>11</v>
      </c>
      <c r="G25">
        <v>12.561</v>
      </c>
      <c r="I25" s="129">
        <v>10850</v>
      </c>
      <c r="J25" s="129">
        <v>136286</v>
      </c>
      <c r="K25" s="80">
        <f t="shared" si="0"/>
        <v>11366</v>
      </c>
      <c r="L25" s="31">
        <f t="shared" si="1"/>
        <v>6482.3260000000009</v>
      </c>
      <c r="M25" s="32">
        <f t="shared" si="2"/>
        <v>142768.326</v>
      </c>
      <c r="N25" s="6"/>
      <c r="O25" s="6"/>
      <c r="P25" s="6"/>
      <c r="Q25" s="6"/>
    </row>
    <row r="26" spans="3:17" x14ac:dyDescent="0.25">
      <c r="C26" s="128" t="s">
        <v>312</v>
      </c>
      <c r="D26" t="s">
        <v>313</v>
      </c>
      <c r="E26" t="s">
        <v>18</v>
      </c>
      <c r="F26" t="s">
        <v>13</v>
      </c>
      <c r="G26">
        <v>16.420000000000002</v>
      </c>
      <c r="H26">
        <v>355890</v>
      </c>
      <c r="I26" s="130">
        <v>15500</v>
      </c>
      <c r="J26" s="130">
        <v>254510</v>
      </c>
      <c r="K26" s="80">
        <f t="shared" si="0"/>
        <v>15911</v>
      </c>
      <c r="L26" s="31">
        <f t="shared" si="1"/>
        <v>6748.6200000000244</v>
      </c>
      <c r="M26" s="32">
        <f t="shared" si="2"/>
        <v>261258.62000000002</v>
      </c>
      <c r="N26" s="6"/>
      <c r="O26" s="6"/>
      <c r="P26" s="6"/>
      <c r="Q26" s="6"/>
    </row>
    <row r="27" spans="3:17" x14ac:dyDescent="0.25">
      <c r="C27" s="128" t="s">
        <v>314</v>
      </c>
      <c r="D27" t="s">
        <v>315</v>
      </c>
      <c r="E27" t="s">
        <v>16</v>
      </c>
      <c r="F27" t="s">
        <v>13</v>
      </c>
      <c r="G27">
        <v>0.77600000000000002</v>
      </c>
      <c r="H27">
        <v>282804</v>
      </c>
      <c r="I27" s="130">
        <v>15500</v>
      </c>
      <c r="J27" s="130">
        <v>12028</v>
      </c>
      <c r="K27" s="80">
        <f t="shared" si="0"/>
        <v>15911</v>
      </c>
      <c r="L27" s="31">
        <f t="shared" si="1"/>
        <v>318.93599999999969</v>
      </c>
      <c r="M27" s="32">
        <f t="shared" si="2"/>
        <v>12346.936</v>
      </c>
      <c r="N27" s="6"/>
      <c r="O27" s="6"/>
      <c r="P27" s="6"/>
      <c r="Q27" s="6"/>
    </row>
    <row r="28" spans="3:17" x14ac:dyDescent="0.25">
      <c r="C28" s="128" t="s">
        <v>316</v>
      </c>
      <c r="D28" t="s">
        <v>317</v>
      </c>
      <c r="E28" t="s">
        <v>153</v>
      </c>
      <c r="F28" t="s">
        <v>13</v>
      </c>
      <c r="G28">
        <v>14.571999999999999</v>
      </c>
      <c r="H28">
        <v>6412</v>
      </c>
      <c r="I28" s="130">
        <v>15500</v>
      </c>
      <c r="J28" s="130">
        <v>225866</v>
      </c>
      <c r="K28" s="80">
        <f t="shared" si="0"/>
        <v>15911</v>
      </c>
      <c r="L28" s="31">
        <f t="shared" si="1"/>
        <v>5989.0919999999751</v>
      </c>
      <c r="M28" s="32">
        <f t="shared" si="2"/>
        <v>231855.09199999998</v>
      </c>
      <c r="N28" s="6"/>
      <c r="O28" s="6"/>
      <c r="P28" s="6"/>
      <c r="Q28" s="6"/>
    </row>
    <row r="29" spans="3:17" x14ac:dyDescent="0.25">
      <c r="C29" s="128" t="s">
        <v>318</v>
      </c>
      <c r="D29" t="s">
        <v>319</v>
      </c>
      <c r="E29" t="s">
        <v>17</v>
      </c>
      <c r="F29" t="s">
        <v>11</v>
      </c>
      <c r="G29">
        <v>10.864000000000001</v>
      </c>
      <c r="H29">
        <v>320140</v>
      </c>
      <c r="I29" s="129">
        <v>10850</v>
      </c>
      <c r="J29" s="129">
        <v>117874</v>
      </c>
      <c r="K29" s="80">
        <f t="shared" si="0"/>
        <v>11366</v>
      </c>
      <c r="L29" s="31">
        <f t="shared" si="1"/>
        <v>5606.224000000002</v>
      </c>
      <c r="M29" s="32">
        <f t="shared" si="2"/>
        <v>123480.224</v>
      </c>
      <c r="N29" s="6"/>
      <c r="O29" s="6"/>
      <c r="P29" s="6"/>
      <c r="Q29" s="6"/>
    </row>
    <row r="30" spans="3:17" x14ac:dyDescent="0.25">
      <c r="C30" s="128" t="s">
        <v>320</v>
      </c>
      <c r="D30" t="s">
        <v>321</v>
      </c>
      <c r="E30" t="s">
        <v>12</v>
      </c>
      <c r="F30" t="s">
        <v>13</v>
      </c>
      <c r="G30">
        <v>4.4859999999999998</v>
      </c>
      <c r="I30" s="130">
        <v>15500</v>
      </c>
      <c r="J30" s="130">
        <v>69533</v>
      </c>
      <c r="K30" s="80">
        <f t="shared" si="0"/>
        <v>15911</v>
      </c>
      <c r="L30" s="31">
        <f t="shared" si="1"/>
        <v>1843.7459999999992</v>
      </c>
      <c r="M30" s="32">
        <f t="shared" si="2"/>
        <v>71376.745999999999</v>
      </c>
      <c r="N30" s="6"/>
      <c r="O30" s="6"/>
      <c r="P30" s="6"/>
      <c r="Q30" s="6"/>
    </row>
    <row r="31" spans="3:17" x14ac:dyDescent="0.25">
      <c r="C31" s="128" t="s">
        <v>322</v>
      </c>
      <c r="D31" t="s">
        <v>323</v>
      </c>
      <c r="E31" t="s">
        <v>28</v>
      </c>
      <c r="F31" t="s">
        <v>13</v>
      </c>
      <c r="G31">
        <v>13.117000000000001</v>
      </c>
      <c r="H31">
        <v>8083</v>
      </c>
      <c r="I31" s="130">
        <v>15500</v>
      </c>
      <c r="J31" s="130">
        <v>203313</v>
      </c>
      <c r="K31" s="80">
        <f t="shared" si="0"/>
        <v>15911</v>
      </c>
      <c r="L31" s="31">
        <f t="shared" si="1"/>
        <v>5391.5869999999995</v>
      </c>
      <c r="M31" s="32">
        <f t="shared" si="2"/>
        <v>208704.587</v>
      </c>
      <c r="N31" s="6"/>
      <c r="O31" s="6"/>
      <c r="P31" s="6"/>
      <c r="Q31" s="6"/>
    </row>
    <row r="32" spans="3:17" x14ac:dyDescent="0.25">
      <c r="C32" s="128" t="s">
        <v>324</v>
      </c>
      <c r="D32" t="s">
        <v>325</v>
      </c>
      <c r="E32" t="s">
        <v>27</v>
      </c>
      <c r="F32" t="s">
        <v>11</v>
      </c>
      <c r="G32">
        <v>15.551</v>
      </c>
      <c r="H32">
        <v>14432</v>
      </c>
      <c r="I32" s="129">
        <v>10850</v>
      </c>
      <c r="J32" s="129">
        <v>168729</v>
      </c>
      <c r="K32" s="80">
        <f t="shared" si="0"/>
        <v>11366</v>
      </c>
      <c r="L32" s="31">
        <f t="shared" si="1"/>
        <v>8023.6659999999974</v>
      </c>
      <c r="M32" s="32">
        <f t="shared" si="2"/>
        <v>176752.666</v>
      </c>
      <c r="N32" s="6"/>
      <c r="O32" s="6"/>
      <c r="P32" s="6"/>
      <c r="Q32" s="6"/>
    </row>
    <row r="33" spans="3:17" x14ac:dyDescent="0.25">
      <c r="C33" s="128" t="s">
        <v>326</v>
      </c>
      <c r="D33" t="s">
        <v>327</v>
      </c>
      <c r="E33" t="s">
        <v>19</v>
      </c>
      <c r="F33" t="s">
        <v>11</v>
      </c>
      <c r="G33">
        <v>12.278</v>
      </c>
      <c r="H33">
        <v>210876</v>
      </c>
      <c r="I33" s="129">
        <v>10850</v>
      </c>
      <c r="J33" s="129">
        <v>133216</v>
      </c>
      <c r="K33" s="80">
        <f t="shared" si="0"/>
        <v>11366</v>
      </c>
      <c r="L33" s="31">
        <f t="shared" si="1"/>
        <v>6335.7479999999923</v>
      </c>
      <c r="M33" s="32">
        <f t="shared" si="2"/>
        <v>139551.74799999999</v>
      </c>
      <c r="N33" s="6"/>
      <c r="O33" s="6"/>
      <c r="P33" s="6"/>
      <c r="Q33" s="6"/>
    </row>
    <row r="34" spans="3:17" x14ac:dyDescent="0.25">
      <c r="C34" s="128" t="s">
        <v>328</v>
      </c>
      <c r="D34" t="s">
        <v>329</v>
      </c>
      <c r="E34" t="s">
        <v>17</v>
      </c>
      <c r="F34" t="s">
        <v>11</v>
      </c>
      <c r="G34">
        <v>9.7639999999999993</v>
      </c>
      <c r="I34" s="129">
        <v>10850</v>
      </c>
      <c r="J34" s="129">
        <v>105939</v>
      </c>
      <c r="K34" s="80">
        <f t="shared" si="0"/>
        <v>11366</v>
      </c>
      <c r="L34" s="31">
        <f t="shared" si="1"/>
        <v>5038.6239999999962</v>
      </c>
      <c r="M34" s="32">
        <f t="shared" si="2"/>
        <v>110977.624</v>
      </c>
      <c r="N34" s="6"/>
      <c r="O34" s="6"/>
      <c r="P34" s="6"/>
      <c r="Q34" s="6"/>
    </row>
    <row r="35" spans="3:17" x14ac:dyDescent="0.25">
      <c r="C35" s="128" t="s">
        <v>330</v>
      </c>
      <c r="D35" t="s">
        <v>331</v>
      </c>
      <c r="E35" t="s">
        <v>18</v>
      </c>
      <c r="F35" t="s">
        <v>13</v>
      </c>
      <c r="G35">
        <v>15.819000000000001</v>
      </c>
      <c r="H35">
        <v>356219</v>
      </c>
      <c r="I35" s="130">
        <v>15500</v>
      </c>
      <c r="J35" s="130">
        <v>245194</v>
      </c>
      <c r="K35" s="80">
        <f t="shared" si="0"/>
        <v>15911</v>
      </c>
      <c r="L35" s="31">
        <f t="shared" si="1"/>
        <v>6502.1090000000258</v>
      </c>
      <c r="M35" s="32">
        <f t="shared" si="2"/>
        <v>251696.10900000003</v>
      </c>
      <c r="N35" s="6"/>
      <c r="O35" s="6"/>
      <c r="P35" s="6"/>
      <c r="Q35" s="6"/>
    </row>
    <row r="36" spans="3:17" x14ac:dyDescent="0.25">
      <c r="C36" s="128" t="s">
        <v>332</v>
      </c>
      <c r="D36" t="s">
        <v>333</v>
      </c>
      <c r="E36" t="s">
        <v>15</v>
      </c>
      <c r="F36" t="s">
        <v>13</v>
      </c>
      <c r="G36">
        <v>16.109000000000002</v>
      </c>
      <c r="H36">
        <v>382000</v>
      </c>
      <c r="I36" s="130">
        <v>15500</v>
      </c>
      <c r="J36" s="130">
        <v>249690</v>
      </c>
      <c r="K36" s="80">
        <f t="shared" si="0"/>
        <v>15911</v>
      </c>
      <c r="L36" s="31">
        <f t="shared" si="1"/>
        <v>6620.2990000000282</v>
      </c>
      <c r="M36" s="32">
        <f t="shared" si="2"/>
        <v>256310.29900000003</v>
      </c>
      <c r="N36" s="6"/>
      <c r="O36" s="6"/>
      <c r="P36" s="6"/>
      <c r="Q36" s="6"/>
    </row>
    <row r="37" spans="3:17" x14ac:dyDescent="0.25">
      <c r="C37" s="128" t="s">
        <v>334</v>
      </c>
      <c r="D37" t="s">
        <v>335</v>
      </c>
      <c r="E37" t="s">
        <v>14</v>
      </c>
      <c r="F37" t="s">
        <v>13</v>
      </c>
      <c r="G37">
        <v>14.987</v>
      </c>
      <c r="H37">
        <v>329851</v>
      </c>
      <c r="I37" s="130">
        <v>15500</v>
      </c>
      <c r="J37" s="130">
        <v>232298</v>
      </c>
      <c r="K37" s="80">
        <f t="shared" si="0"/>
        <v>15911</v>
      </c>
      <c r="L37" s="31">
        <f t="shared" si="1"/>
        <v>6160.1570000000065</v>
      </c>
      <c r="M37" s="32">
        <f t="shared" si="2"/>
        <v>238458.15700000001</v>
      </c>
      <c r="N37" s="6"/>
      <c r="O37" s="6"/>
      <c r="P37" s="6"/>
      <c r="Q37" s="6"/>
    </row>
    <row r="38" spans="3:17" x14ac:dyDescent="0.25">
      <c r="C38" s="128" t="s">
        <v>336</v>
      </c>
      <c r="D38" t="s">
        <v>337</v>
      </c>
      <c r="E38" t="s">
        <v>12</v>
      </c>
      <c r="F38" t="s">
        <v>11</v>
      </c>
      <c r="G38">
        <v>9.6790000000000003</v>
      </c>
      <c r="H38">
        <v>7699</v>
      </c>
      <c r="I38" s="129">
        <v>10850</v>
      </c>
      <c r="J38" s="129">
        <v>105018</v>
      </c>
      <c r="K38" s="80">
        <f t="shared" si="0"/>
        <v>11366</v>
      </c>
      <c r="L38" s="31">
        <f t="shared" si="1"/>
        <v>4993.5140000000101</v>
      </c>
      <c r="M38" s="32">
        <f t="shared" si="2"/>
        <v>110011.51400000001</v>
      </c>
      <c r="N38" s="6"/>
      <c r="O38" s="6"/>
      <c r="P38" s="6"/>
      <c r="Q38" s="6"/>
    </row>
    <row r="39" spans="3:17" x14ac:dyDescent="0.25">
      <c r="C39" s="128" t="s">
        <v>338</v>
      </c>
      <c r="D39" t="s">
        <v>339</v>
      </c>
      <c r="E39" t="s">
        <v>12</v>
      </c>
      <c r="F39" t="s">
        <v>13</v>
      </c>
      <c r="G39">
        <v>3.835</v>
      </c>
      <c r="I39" s="130">
        <v>15500</v>
      </c>
      <c r="J39" s="130">
        <v>59442</v>
      </c>
      <c r="K39" s="80">
        <f t="shared" si="0"/>
        <v>15911</v>
      </c>
      <c r="L39" s="31">
        <f t="shared" si="1"/>
        <v>1576.6849999999977</v>
      </c>
      <c r="M39" s="32">
        <f t="shared" si="2"/>
        <v>61018.684999999998</v>
      </c>
      <c r="N39" s="6"/>
      <c r="O39" s="6"/>
      <c r="P39" s="6"/>
      <c r="Q39" s="6"/>
    </row>
    <row r="40" spans="3:17" x14ac:dyDescent="0.25">
      <c r="C40" s="128" t="s">
        <v>340</v>
      </c>
      <c r="D40" t="s">
        <v>341</v>
      </c>
      <c r="E40" t="s">
        <v>17</v>
      </c>
      <c r="F40" t="s">
        <v>11</v>
      </c>
      <c r="G40">
        <v>8.8759999999999994</v>
      </c>
      <c r="H40">
        <v>320539</v>
      </c>
      <c r="I40" s="129">
        <v>10850</v>
      </c>
      <c r="J40" s="129">
        <v>96304</v>
      </c>
      <c r="K40" s="80">
        <f t="shared" si="0"/>
        <v>11366</v>
      </c>
      <c r="L40" s="31">
        <f t="shared" si="1"/>
        <v>4580.6159999999945</v>
      </c>
      <c r="M40" s="32">
        <f t="shared" si="2"/>
        <v>100884.61599999999</v>
      </c>
      <c r="N40" s="6"/>
      <c r="O40" s="6"/>
      <c r="P40" s="6"/>
      <c r="Q40" s="6"/>
    </row>
    <row r="41" spans="3:17" x14ac:dyDescent="0.25">
      <c r="C41" s="128" t="s">
        <v>342</v>
      </c>
      <c r="D41" t="s">
        <v>343</v>
      </c>
      <c r="E41" t="s">
        <v>16</v>
      </c>
      <c r="F41" t="s">
        <v>13</v>
      </c>
      <c r="G41">
        <v>0.96799999999999997</v>
      </c>
      <c r="H41">
        <v>88348</v>
      </c>
      <c r="I41" s="130">
        <v>15500</v>
      </c>
      <c r="J41" s="130">
        <v>15004</v>
      </c>
      <c r="K41" s="80">
        <f t="shared" si="0"/>
        <v>15911</v>
      </c>
      <c r="L41" s="31">
        <f t="shared" si="1"/>
        <v>397.84799999999996</v>
      </c>
      <c r="M41" s="32">
        <f t="shared" si="2"/>
        <v>15401.848</v>
      </c>
      <c r="N41" s="6"/>
      <c r="O41" s="6"/>
      <c r="P41" s="6"/>
      <c r="Q41" s="6"/>
    </row>
    <row r="42" spans="3:17" x14ac:dyDescent="0.25">
      <c r="C42" s="128" t="s">
        <v>344</v>
      </c>
      <c r="D42" t="s">
        <v>345</v>
      </c>
      <c r="E42" t="s">
        <v>15</v>
      </c>
      <c r="F42" t="s">
        <v>11</v>
      </c>
      <c r="G42">
        <v>54.389000000000003</v>
      </c>
      <c r="I42" s="129">
        <v>10850</v>
      </c>
      <c r="J42" s="129">
        <v>590121</v>
      </c>
      <c r="K42" s="80">
        <f t="shared" si="0"/>
        <v>11366</v>
      </c>
      <c r="L42" s="31">
        <f t="shared" si="1"/>
        <v>28064.374000000069</v>
      </c>
      <c r="M42" s="32">
        <f t="shared" si="2"/>
        <v>618185.37400000007</v>
      </c>
      <c r="N42" s="6"/>
      <c r="O42" s="6"/>
      <c r="P42" s="6"/>
      <c r="Q42" s="6"/>
    </row>
    <row r="43" spans="3:17" x14ac:dyDescent="0.25">
      <c r="C43" s="128" t="s">
        <v>346</v>
      </c>
      <c r="D43" t="s">
        <v>347</v>
      </c>
      <c r="E43" t="s">
        <v>12</v>
      </c>
      <c r="F43" t="s">
        <v>13</v>
      </c>
      <c r="G43">
        <v>4.3680000000000003</v>
      </c>
      <c r="I43" s="130">
        <v>15500</v>
      </c>
      <c r="J43" s="130">
        <v>67704</v>
      </c>
      <c r="K43" s="80">
        <f t="shared" si="0"/>
        <v>15911</v>
      </c>
      <c r="L43" s="31">
        <f t="shared" si="1"/>
        <v>1795.2480000000069</v>
      </c>
      <c r="M43" s="32">
        <f t="shared" si="2"/>
        <v>69499.248000000007</v>
      </c>
      <c r="N43" s="6"/>
      <c r="O43" s="6"/>
      <c r="P43" s="6"/>
      <c r="Q43" s="6"/>
    </row>
    <row r="44" spans="3:17" x14ac:dyDescent="0.25">
      <c r="C44" s="128" t="s">
        <v>348</v>
      </c>
      <c r="D44" t="s">
        <v>349</v>
      </c>
      <c r="E44" t="s">
        <v>29</v>
      </c>
      <c r="F44" t="s">
        <v>11</v>
      </c>
      <c r="G44">
        <v>16.716000000000001</v>
      </c>
      <c r="H44">
        <v>471013</v>
      </c>
      <c r="I44" s="129">
        <v>10850</v>
      </c>
      <c r="J44" s="129">
        <v>181368</v>
      </c>
      <c r="K44" s="80">
        <f t="shared" si="0"/>
        <v>11366</v>
      </c>
      <c r="L44" s="31">
        <f t="shared" si="1"/>
        <v>8626.0560000000114</v>
      </c>
      <c r="M44" s="32">
        <f t="shared" si="2"/>
        <v>189994.05600000001</v>
      </c>
      <c r="N44" s="6"/>
      <c r="O44" s="6"/>
      <c r="P44" s="6"/>
      <c r="Q44" s="6"/>
    </row>
    <row r="45" spans="3:17" x14ac:dyDescent="0.25">
      <c r="C45" s="128" t="s">
        <v>350</v>
      </c>
      <c r="D45" t="s">
        <v>351</v>
      </c>
      <c r="E45" t="s">
        <v>122</v>
      </c>
      <c r="F45" t="s">
        <v>11</v>
      </c>
      <c r="G45">
        <v>11.627000000000001</v>
      </c>
      <c r="H45">
        <v>10370</v>
      </c>
      <c r="I45" s="129">
        <v>10850</v>
      </c>
      <c r="J45" s="129">
        <v>126152</v>
      </c>
      <c r="K45" s="80">
        <f t="shared" si="0"/>
        <v>11366</v>
      </c>
      <c r="L45" s="31">
        <f t="shared" si="1"/>
        <v>6000.4820000000182</v>
      </c>
      <c r="M45" s="32">
        <f t="shared" si="2"/>
        <v>132152.48200000002</v>
      </c>
      <c r="N45" s="6"/>
      <c r="O45" s="6"/>
      <c r="P45" s="6"/>
      <c r="Q45" s="6"/>
    </row>
    <row r="46" spans="3:17" x14ac:dyDescent="0.25">
      <c r="C46" s="128" t="s">
        <v>352</v>
      </c>
      <c r="D46" t="s">
        <v>353</v>
      </c>
      <c r="E46" t="s">
        <v>27</v>
      </c>
      <c r="F46" t="s">
        <v>11</v>
      </c>
      <c r="G46">
        <v>16.454000000000001</v>
      </c>
      <c r="H46">
        <v>14806</v>
      </c>
      <c r="I46" s="129">
        <v>10850</v>
      </c>
      <c r="J46" s="129">
        <v>178526</v>
      </c>
      <c r="K46" s="80">
        <f t="shared" si="0"/>
        <v>11366</v>
      </c>
      <c r="L46" s="31">
        <f t="shared" si="1"/>
        <v>8490.1640000000189</v>
      </c>
      <c r="M46" s="32">
        <f t="shared" si="2"/>
        <v>187016.16400000002</v>
      </c>
      <c r="N46" s="6"/>
      <c r="O46" s="6"/>
      <c r="P46" s="6"/>
      <c r="Q46" s="6"/>
    </row>
    <row r="47" spans="3:17" x14ac:dyDescent="0.25">
      <c r="C47" s="128" t="s">
        <v>354</v>
      </c>
      <c r="D47" t="s">
        <v>355</v>
      </c>
      <c r="E47" t="s">
        <v>153</v>
      </c>
      <c r="F47" t="s">
        <v>13</v>
      </c>
      <c r="G47">
        <v>13.076000000000001</v>
      </c>
      <c r="H47">
        <v>681060</v>
      </c>
      <c r="I47" s="130">
        <v>15500</v>
      </c>
      <c r="J47" s="130">
        <v>202678</v>
      </c>
      <c r="K47" s="80">
        <f t="shared" si="0"/>
        <v>15911</v>
      </c>
      <c r="L47" s="31">
        <f t="shared" si="1"/>
        <v>5374.2360000000044</v>
      </c>
      <c r="M47" s="32">
        <f t="shared" si="2"/>
        <v>208052.236</v>
      </c>
      <c r="N47" s="6"/>
      <c r="O47" s="6"/>
      <c r="P47" s="6"/>
      <c r="Q47" s="6"/>
    </row>
    <row r="48" spans="3:17" x14ac:dyDescent="0.25">
      <c r="C48" s="128" t="s">
        <v>356</v>
      </c>
      <c r="D48" t="s">
        <v>357</v>
      </c>
      <c r="E48" t="s">
        <v>17</v>
      </c>
      <c r="F48" t="s">
        <v>11</v>
      </c>
      <c r="G48">
        <v>8.9380000000000006</v>
      </c>
      <c r="H48">
        <v>20704</v>
      </c>
      <c r="I48" s="129">
        <v>10850</v>
      </c>
      <c r="J48" s="129">
        <v>96977</v>
      </c>
      <c r="K48" s="80">
        <f t="shared" si="0"/>
        <v>11366</v>
      </c>
      <c r="L48" s="31">
        <f t="shared" si="1"/>
        <v>4612.3080000000045</v>
      </c>
      <c r="M48" s="32">
        <f t="shared" si="2"/>
        <v>101589.308</v>
      </c>
      <c r="N48" s="6"/>
      <c r="O48" s="6"/>
      <c r="P48" s="6"/>
      <c r="Q48" s="6"/>
    </row>
    <row r="49" spans="3:17" x14ac:dyDescent="0.25">
      <c r="C49" s="128" t="s">
        <v>358</v>
      </c>
      <c r="D49" t="s">
        <v>359</v>
      </c>
      <c r="E49" t="s">
        <v>18</v>
      </c>
      <c r="F49" t="s">
        <v>13</v>
      </c>
      <c r="G49">
        <v>15.827999999999999</v>
      </c>
      <c r="H49">
        <v>356574</v>
      </c>
      <c r="I49" s="130">
        <v>15500</v>
      </c>
      <c r="J49" s="130">
        <v>245334</v>
      </c>
      <c r="K49" s="80">
        <f t="shared" si="0"/>
        <v>15911</v>
      </c>
      <c r="L49" s="31">
        <f t="shared" si="1"/>
        <v>6505.30799999999</v>
      </c>
      <c r="M49" s="32">
        <f t="shared" si="2"/>
        <v>251839.30799999999</v>
      </c>
      <c r="N49" s="6"/>
      <c r="O49" s="6"/>
      <c r="P49" s="6"/>
      <c r="Q49" s="6"/>
    </row>
    <row r="50" spans="3:17" x14ac:dyDescent="0.25">
      <c r="C50" s="128" t="s">
        <v>360</v>
      </c>
      <c r="D50" t="s">
        <v>361</v>
      </c>
      <c r="E50" t="s">
        <v>12</v>
      </c>
      <c r="F50" t="s">
        <v>13</v>
      </c>
      <c r="G50">
        <v>6.0179999999999998</v>
      </c>
      <c r="I50" s="130">
        <v>15500</v>
      </c>
      <c r="J50" s="130">
        <v>93279</v>
      </c>
      <c r="K50" s="80">
        <f t="shared" si="0"/>
        <v>15911</v>
      </c>
      <c r="L50" s="31">
        <f t="shared" si="1"/>
        <v>2473.398000000001</v>
      </c>
      <c r="M50" s="32">
        <f t="shared" si="2"/>
        <v>95752.398000000001</v>
      </c>
      <c r="N50" s="6"/>
      <c r="O50" s="6"/>
      <c r="P50" s="6"/>
      <c r="Q50" s="6"/>
    </row>
    <row r="51" spans="3:17" x14ac:dyDescent="0.25">
      <c r="C51" s="128" t="s">
        <v>362</v>
      </c>
      <c r="D51" t="s">
        <v>363</v>
      </c>
      <c r="E51" t="s">
        <v>28</v>
      </c>
      <c r="F51" t="s">
        <v>13</v>
      </c>
      <c r="G51">
        <v>13.992000000000001</v>
      </c>
      <c r="H51">
        <v>8600</v>
      </c>
      <c r="I51" s="130">
        <v>15500</v>
      </c>
      <c r="J51" s="130">
        <v>216876</v>
      </c>
      <c r="K51" s="80">
        <f t="shared" si="0"/>
        <v>15911</v>
      </c>
      <c r="L51" s="31">
        <f t="shared" si="1"/>
        <v>5750.7119999999995</v>
      </c>
      <c r="M51" s="32">
        <f t="shared" si="2"/>
        <v>222626.712</v>
      </c>
      <c r="N51" s="6"/>
      <c r="O51" s="6"/>
      <c r="P51" s="6"/>
      <c r="Q51" s="6"/>
    </row>
    <row r="52" spans="3:17" x14ac:dyDescent="0.25">
      <c r="C52" s="128" t="s">
        <v>364</v>
      </c>
      <c r="D52" t="s">
        <v>365</v>
      </c>
      <c r="E52" t="s">
        <v>14</v>
      </c>
      <c r="F52" t="s">
        <v>13</v>
      </c>
      <c r="G52">
        <v>12.731999999999999</v>
      </c>
      <c r="H52">
        <v>330100</v>
      </c>
      <c r="I52" s="130">
        <v>15500</v>
      </c>
      <c r="J52" s="130">
        <v>197346</v>
      </c>
      <c r="K52" s="80">
        <f t="shared" si="0"/>
        <v>15911</v>
      </c>
      <c r="L52" s="31">
        <f t="shared" si="1"/>
        <v>5232.8519999999844</v>
      </c>
      <c r="M52" s="32">
        <f t="shared" si="2"/>
        <v>202578.85199999998</v>
      </c>
      <c r="N52" s="6"/>
      <c r="O52" s="6"/>
      <c r="P52" s="6"/>
      <c r="Q52" s="6"/>
    </row>
    <row r="53" spans="3:17" x14ac:dyDescent="0.25">
      <c r="C53" s="128" t="s">
        <v>366</v>
      </c>
      <c r="D53" t="s">
        <v>367</v>
      </c>
      <c r="E53" t="s">
        <v>16</v>
      </c>
      <c r="F53" t="s">
        <v>13</v>
      </c>
      <c r="G53">
        <v>0.95899999999999996</v>
      </c>
      <c r="H53">
        <v>88512</v>
      </c>
      <c r="I53" s="130">
        <v>15500</v>
      </c>
      <c r="J53" s="130">
        <v>14864</v>
      </c>
      <c r="K53" s="80">
        <f t="shared" si="0"/>
        <v>15911</v>
      </c>
      <c r="L53" s="31">
        <f t="shared" si="1"/>
        <v>394.64899999999943</v>
      </c>
      <c r="M53" s="32">
        <f t="shared" si="2"/>
        <v>15258.648999999999</v>
      </c>
      <c r="N53" s="6"/>
      <c r="O53" s="6"/>
      <c r="P53" s="6"/>
      <c r="Q53" s="6"/>
    </row>
    <row r="54" spans="3:17" x14ac:dyDescent="0.25">
      <c r="C54" s="128" t="s">
        <v>368</v>
      </c>
      <c r="D54" t="s">
        <v>369</v>
      </c>
      <c r="E54" t="s">
        <v>15</v>
      </c>
      <c r="F54" t="s">
        <v>13</v>
      </c>
      <c r="G54">
        <v>16.43</v>
      </c>
      <c r="H54">
        <v>382297</v>
      </c>
      <c r="I54" s="130">
        <v>15500</v>
      </c>
      <c r="J54" s="130">
        <v>254665</v>
      </c>
      <c r="K54" s="80">
        <f t="shared" si="0"/>
        <v>15911</v>
      </c>
      <c r="L54" s="31">
        <f t="shared" si="1"/>
        <v>6752.7299999999814</v>
      </c>
      <c r="M54" s="32">
        <f t="shared" si="2"/>
        <v>261417.72999999998</v>
      </c>
      <c r="N54" s="6"/>
      <c r="O54" s="6"/>
      <c r="P54" s="6"/>
      <c r="Q54" s="6"/>
    </row>
    <row r="55" spans="3:17" x14ac:dyDescent="0.25">
      <c r="C55" s="128" t="s">
        <v>370</v>
      </c>
      <c r="D55" t="s">
        <v>371</v>
      </c>
      <c r="E55" t="s">
        <v>123</v>
      </c>
      <c r="F55" t="s">
        <v>11</v>
      </c>
      <c r="G55">
        <v>17.777000000000001</v>
      </c>
      <c r="H55">
        <v>58457</v>
      </c>
      <c r="I55" s="129">
        <v>10850</v>
      </c>
      <c r="J55" s="129">
        <v>192880</v>
      </c>
      <c r="K55" s="80">
        <f t="shared" si="0"/>
        <v>11366</v>
      </c>
      <c r="L55" s="31">
        <f t="shared" si="1"/>
        <v>9173.3820000000123</v>
      </c>
      <c r="M55" s="32">
        <f t="shared" si="2"/>
        <v>202053.38200000001</v>
      </c>
      <c r="N55" s="6"/>
      <c r="O55" s="6"/>
      <c r="P55" s="6"/>
      <c r="Q55" s="6"/>
    </row>
    <row r="56" spans="3:17" x14ac:dyDescent="0.25">
      <c r="C56" s="128" t="s">
        <v>372</v>
      </c>
      <c r="D56" t="s">
        <v>373</v>
      </c>
      <c r="E56" t="s">
        <v>12</v>
      </c>
      <c r="F56" t="s">
        <v>11</v>
      </c>
      <c r="G56">
        <v>8.3659999999999997</v>
      </c>
      <c r="I56" s="129">
        <v>10850</v>
      </c>
      <c r="J56" s="129">
        <v>90771</v>
      </c>
      <c r="K56" s="80">
        <f t="shared" si="0"/>
        <v>11366</v>
      </c>
      <c r="L56" s="31">
        <f t="shared" si="1"/>
        <v>4316.955999999991</v>
      </c>
      <c r="M56" s="32">
        <f t="shared" si="2"/>
        <v>95087.955999999991</v>
      </c>
      <c r="N56" s="6"/>
      <c r="O56" s="6"/>
      <c r="P56" s="6"/>
      <c r="Q56" s="6"/>
    </row>
    <row r="57" spans="3:17" x14ac:dyDescent="0.25">
      <c r="C57" s="128" t="s">
        <v>374</v>
      </c>
      <c r="D57" t="s">
        <v>375</v>
      </c>
      <c r="E57" t="s">
        <v>12</v>
      </c>
      <c r="F57" t="s">
        <v>13</v>
      </c>
      <c r="G57">
        <v>5.0369999999999999</v>
      </c>
      <c r="I57" s="130">
        <v>15500</v>
      </c>
      <c r="J57" s="130">
        <v>78073</v>
      </c>
      <c r="K57" s="80">
        <f t="shared" si="0"/>
        <v>15911</v>
      </c>
      <c r="L57" s="31">
        <f t="shared" si="1"/>
        <v>2070.7069999999949</v>
      </c>
      <c r="M57" s="32">
        <f t="shared" si="2"/>
        <v>80143.706999999995</v>
      </c>
      <c r="N57" s="6"/>
      <c r="O57" s="6"/>
      <c r="P57" s="6"/>
      <c r="Q57" s="6"/>
    </row>
    <row r="58" spans="3:17" x14ac:dyDescent="0.25">
      <c r="C58" s="128" t="s">
        <v>376</v>
      </c>
      <c r="D58" t="s">
        <v>377</v>
      </c>
      <c r="E58" t="s">
        <v>19</v>
      </c>
      <c r="F58" t="s">
        <v>11</v>
      </c>
      <c r="G58">
        <v>10.275</v>
      </c>
      <c r="H58">
        <v>211057</v>
      </c>
      <c r="I58" s="129">
        <v>10850</v>
      </c>
      <c r="J58" s="129">
        <v>111483</v>
      </c>
      <c r="K58" s="80">
        <f t="shared" si="0"/>
        <v>11366</v>
      </c>
      <c r="L58" s="31">
        <f t="shared" si="1"/>
        <v>5302.6500000000087</v>
      </c>
      <c r="M58" s="32">
        <f t="shared" si="2"/>
        <v>116785.65000000001</v>
      </c>
      <c r="N58" s="6"/>
      <c r="O58" s="6"/>
      <c r="P58" s="6"/>
      <c r="Q58" s="6"/>
    </row>
    <row r="59" spans="3:17" x14ac:dyDescent="0.25">
      <c r="C59" s="128" t="s">
        <v>378</v>
      </c>
      <c r="D59" t="s">
        <v>379</v>
      </c>
      <c r="E59" t="s">
        <v>17</v>
      </c>
      <c r="F59" t="s">
        <v>11</v>
      </c>
      <c r="G59">
        <v>8.6479999999999997</v>
      </c>
      <c r="H59">
        <v>320890</v>
      </c>
      <c r="I59" s="129">
        <v>10850</v>
      </c>
      <c r="J59" s="129">
        <v>93831</v>
      </c>
      <c r="K59" s="80">
        <f t="shared" si="0"/>
        <v>11366</v>
      </c>
      <c r="L59" s="31">
        <f t="shared" si="1"/>
        <v>4462.1679999999906</v>
      </c>
      <c r="M59" s="32">
        <f t="shared" si="2"/>
        <v>98293.167999999991</v>
      </c>
      <c r="N59" s="6"/>
      <c r="O59" s="6"/>
      <c r="P59" s="6"/>
      <c r="Q59" s="6"/>
    </row>
    <row r="60" spans="3:17" x14ac:dyDescent="0.25">
      <c r="C60" s="128" t="s">
        <v>380</v>
      </c>
      <c r="D60" t="s">
        <v>381</v>
      </c>
      <c r="E60" t="s">
        <v>122</v>
      </c>
      <c r="F60" t="s">
        <v>11</v>
      </c>
      <c r="G60" s="131">
        <v>11.647</v>
      </c>
      <c r="H60">
        <v>10604</v>
      </c>
      <c r="I60" s="129">
        <v>10850</v>
      </c>
      <c r="J60" s="129">
        <v>126370</v>
      </c>
      <c r="K60" s="80">
        <f t="shared" si="0"/>
        <v>11366</v>
      </c>
      <c r="L60" s="31">
        <f t="shared" si="1"/>
        <v>6009.801999999996</v>
      </c>
      <c r="M60" s="32">
        <f t="shared" si="2"/>
        <v>132379.802</v>
      </c>
      <c r="N60" s="6"/>
      <c r="O60" s="6"/>
      <c r="P60" s="6"/>
      <c r="Q60" s="6"/>
    </row>
    <row r="61" spans="3:17" x14ac:dyDescent="0.25">
      <c r="C61" s="128" t="s">
        <v>382</v>
      </c>
      <c r="D61" t="s">
        <v>383</v>
      </c>
      <c r="E61" t="s">
        <v>12</v>
      </c>
      <c r="F61" t="s">
        <v>13</v>
      </c>
      <c r="G61" s="131">
        <v>2.5209999999999999</v>
      </c>
      <c r="I61" s="130">
        <v>15500</v>
      </c>
      <c r="J61" s="130">
        <v>39075</v>
      </c>
      <c r="K61" s="80">
        <f t="shared" si="0"/>
        <v>15911</v>
      </c>
      <c r="L61" s="31">
        <f t="shared" si="1"/>
        <v>1036.6310000000012</v>
      </c>
      <c r="M61" s="32">
        <f t="shared" si="2"/>
        <v>40111.631000000001</v>
      </c>
      <c r="N61" s="6"/>
      <c r="O61" s="6"/>
      <c r="P61" s="6"/>
      <c r="Q61" s="6"/>
    </row>
    <row r="62" spans="3:17" x14ac:dyDescent="0.25">
      <c r="C62" s="128" t="s">
        <v>384</v>
      </c>
      <c r="D62" t="s">
        <v>385</v>
      </c>
      <c r="E62" t="s">
        <v>29</v>
      </c>
      <c r="F62" t="s">
        <v>11</v>
      </c>
      <c r="G62" s="131">
        <v>16.550999999999998</v>
      </c>
      <c r="H62">
        <v>47345</v>
      </c>
      <c r="I62" s="129">
        <v>10850</v>
      </c>
      <c r="J62" s="129">
        <v>179578</v>
      </c>
      <c r="K62" s="80">
        <f t="shared" si="0"/>
        <v>11366</v>
      </c>
      <c r="L62" s="31">
        <f t="shared" si="1"/>
        <v>8540.6659999999683</v>
      </c>
      <c r="M62" s="32">
        <f t="shared" si="2"/>
        <v>188118.66599999997</v>
      </c>
      <c r="N62" s="6"/>
      <c r="O62" s="6"/>
      <c r="P62" s="6"/>
      <c r="Q62" s="6"/>
    </row>
    <row r="63" spans="3:17" x14ac:dyDescent="0.25">
      <c r="C63" s="128" t="s">
        <v>386</v>
      </c>
      <c r="D63" t="s">
        <v>387</v>
      </c>
      <c r="E63" t="s">
        <v>18</v>
      </c>
      <c r="F63" t="s">
        <v>13</v>
      </c>
      <c r="G63" s="131">
        <v>15.637</v>
      </c>
      <c r="H63">
        <v>356929</v>
      </c>
      <c r="I63" s="130">
        <v>15500</v>
      </c>
      <c r="J63" s="130">
        <v>242373</v>
      </c>
      <c r="K63" s="80">
        <f t="shared" si="0"/>
        <v>15911</v>
      </c>
      <c r="L63" s="31">
        <f t="shared" si="1"/>
        <v>6427.3070000000007</v>
      </c>
      <c r="M63" s="32">
        <f t="shared" si="2"/>
        <v>248800.307</v>
      </c>
      <c r="N63" s="6"/>
      <c r="O63" s="6"/>
      <c r="P63" s="6"/>
      <c r="Q63" s="6"/>
    </row>
    <row r="64" spans="3:17" x14ac:dyDescent="0.25">
      <c r="C64" s="128" t="s">
        <v>388</v>
      </c>
      <c r="D64" t="s">
        <v>389</v>
      </c>
      <c r="E64" t="s">
        <v>14</v>
      </c>
      <c r="F64" t="s">
        <v>13</v>
      </c>
      <c r="G64" s="131">
        <v>12.654999999999999</v>
      </c>
      <c r="H64">
        <v>330340</v>
      </c>
      <c r="I64" s="130">
        <v>15500</v>
      </c>
      <c r="J64" s="130">
        <v>196153</v>
      </c>
      <c r="K64" s="80">
        <f t="shared" si="0"/>
        <v>15911</v>
      </c>
      <c r="L64" s="31">
        <f t="shared" si="1"/>
        <v>5200.7049999999872</v>
      </c>
      <c r="M64" s="32">
        <f t="shared" si="2"/>
        <v>201353.70499999999</v>
      </c>
      <c r="N64" s="6"/>
      <c r="O64" s="6"/>
      <c r="P64" s="6"/>
      <c r="Q64" s="6"/>
    </row>
    <row r="65" spans="3:17" x14ac:dyDescent="0.25">
      <c r="C65" s="128" t="s">
        <v>390</v>
      </c>
      <c r="D65" t="s">
        <v>391</v>
      </c>
      <c r="E65" t="s">
        <v>28</v>
      </c>
      <c r="F65" t="s">
        <v>13</v>
      </c>
      <c r="G65" s="131">
        <v>10.981999999999999</v>
      </c>
      <c r="H65">
        <v>9044</v>
      </c>
      <c r="I65" s="130">
        <v>15500</v>
      </c>
      <c r="J65" s="130">
        <v>170221</v>
      </c>
      <c r="K65" s="80">
        <f t="shared" si="0"/>
        <v>15911</v>
      </c>
      <c r="L65" s="31">
        <f t="shared" si="1"/>
        <v>4513.6019999999844</v>
      </c>
      <c r="M65" s="32">
        <f t="shared" si="2"/>
        <v>174734.60199999998</v>
      </c>
      <c r="N65" s="6"/>
      <c r="O65" s="6"/>
      <c r="P65" s="6"/>
      <c r="Q65" s="6"/>
    </row>
    <row r="66" spans="3:17" x14ac:dyDescent="0.25">
      <c r="C66" s="128" t="s">
        <v>392</v>
      </c>
      <c r="D66" t="s">
        <v>393</v>
      </c>
      <c r="E66" t="s">
        <v>19</v>
      </c>
      <c r="F66" t="s">
        <v>11</v>
      </c>
      <c r="G66" s="131">
        <v>14.680999999999999</v>
      </c>
      <c r="H66">
        <v>211328</v>
      </c>
      <c r="I66" s="129">
        <v>10850</v>
      </c>
      <c r="J66" s="129">
        <v>159288</v>
      </c>
      <c r="K66" s="80">
        <f t="shared" si="0"/>
        <v>11366</v>
      </c>
      <c r="L66" s="31">
        <f t="shared" si="1"/>
        <v>7576.2459999999846</v>
      </c>
      <c r="M66" s="32">
        <f t="shared" si="2"/>
        <v>166864.24599999998</v>
      </c>
      <c r="N66" s="6"/>
      <c r="O66" s="6"/>
      <c r="P66" s="6"/>
      <c r="Q66" s="6"/>
    </row>
    <row r="67" spans="3:17" x14ac:dyDescent="0.25">
      <c r="C67" s="128" t="s">
        <v>394</v>
      </c>
      <c r="D67" t="s">
        <v>395</v>
      </c>
      <c r="E67" t="s">
        <v>153</v>
      </c>
      <c r="F67" t="s">
        <v>13</v>
      </c>
      <c r="G67" s="131">
        <v>14.038</v>
      </c>
      <c r="H67">
        <v>71961</v>
      </c>
      <c r="I67" s="130">
        <v>15500</v>
      </c>
      <c r="J67" s="130">
        <v>217589</v>
      </c>
      <c r="K67" s="80">
        <f t="shared" si="0"/>
        <v>15911</v>
      </c>
      <c r="L67" s="31">
        <f t="shared" si="1"/>
        <v>5769.6180000000168</v>
      </c>
      <c r="M67" s="32">
        <f t="shared" si="2"/>
        <v>223358.61800000002</v>
      </c>
      <c r="N67" s="6"/>
      <c r="O67" s="6"/>
      <c r="P67" s="6"/>
      <c r="Q67" s="6"/>
    </row>
    <row r="68" spans="3:17" x14ac:dyDescent="0.25">
      <c r="C68" s="128" t="s">
        <v>396</v>
      </c>
      <c r="D68" t="s">
        <v>397</v>
      </c>
      <c r="E68" t="s">
        <v>12</v>
      </c>
      <c r="F68" t="s">
        <v>13</v>
      </c>
      <c r="G68" s="131">
        <v>6.306</v>
      </c>
      <c r="I68" s="130">
        <v>15500</v>
      </c>
      <c r="J68" s="130">
        <v>97743</v>
      </c>
      <c r="K68" s="80">
        <f t="shared" si="0"/>
        <v>15911</v>
      </c>
      <c r="L68" s="31">
        <f t="shared" si="1"/>
        <v>2591.7660000000033</v>
      </c>
      <c r="M68" s="32">
        <f t="shared" si="2"/>
        <v>100334.766</v>
      </c>
      <c r="N68" s="6"/>
      <c r="O68" s="6"/>
      <c r="P68" s="6"/>
      <c r="Q68" s="6"/>
    </row>
    <row r="69" spans="3:17" x14ac:dyDescent="0.25">
      <c r="C69" s="128" t="s">
        <v>398</v>
      </c>
      <c r="D69" t="s">
        <v>399</v>
      </c>
      <c r="E69" t="s">
        <v>16</v>
      </c>
      <c r="F69" t="s">
        <v>13</v>
      </c>
      <c r="G69" s="131">
        <v>0.77500000000000002</v>
      </c>
      <c r="H69">
        <v>88623</v>
      </c>
      <c r="I69" s="130">
        <v>15500</v>
      </c>
      <c r="J69" s="130">
        <v>12012</v>
      </c>
      <c r="K69" s="80">
        <f t="shared" si="0"/>
        <v>15911</v>
      </c>
      <c r="L69" s="31">
        <f t="shared" si="1"/>
        <v>319.02499999999964</v>
      </c>
      <c r="M69" s="32">
        <f t="shared" si="2"/>
        <v>12331.025</v>
      </c>
      <c r="N69" s="6"/>
      <c r="O69" s="6"/>
      <c r="P69" s="6"/>
      <c r="Q69" s="6"/>
    </row>
    <row r="70" spans="3:17" x14ac:dyDescent="0.25">
      <c r="C70" s="128" t="s">
        <v>400</v>
      </c>
      <c r="D70" t="s">
        <v>401</v>
      </c>
      <c r="E70" t="s">
        <v>122</v>
      </c>
      <c r="F70" t="s">
        <v>11</v>
      </c>
      <c r="G70" s="131">
        <v>15.68</v>
      </c>
      <c r="H70">
        <v>10859</v>
      </c>
      <c r="I70" s="129">
        <v>10850</v>
      </c>
      <c r="J70" s="129">
        <v>170128</v>
      </c>
      <c r="K70" s="80">
        <f t="shared" si="0"/>
        <v>11366</v>
      </c>
      <c r="L70" s="31">
        <f t="shared" si="1"/>
        <v>8090.8800000000047</v>
      </c>
      <c r="M70" s="32">
        <f t="shared" si="2"/>
        <v>178218.88</v>
      </c>
      <c r="N70" s="6"/>
      <c r="O70" s="6"/>
      <c r="P70" s="6"/>
      <c r="Q70" s="6"/>
    </row>
    <row r="71" spans="3:17" x14ac:dyDescent="0.25">
      <c r="C71" s="128"/>
      <c r="I71" s="31"/>
      <c r="J71" s="31"/>
      <c r="K71" s="80"/>
      <c r="L71" s="31">
        <f t="shared" si="1"/>
        <v>0</v>
      </c>
      <c r="M71" s="32">
        <f t="shared" si="2"/>
        <v>0</v>
      </c>
      <c r="N71" s="6"/>
      <c r="O71" s="6"/>
      <c r="P71" s="6"/>
      <c r="Q71" s="6"/>
    </row>
    <row r="72" spans="3:17" x14ac:dyDescent="0.25">
      <c r="C72" s="132"/>
      <c r="D72" s="71"/>
      <c r="E72" s="71"/>
      <c r="F72" s="71"/>
      <c r="G72" s="71"/>
      <c r="H72" s="71"/>
      <c r="I72" s="133"/>
      <c r="J72" s="133"/>
      <c r="K72" s="134"/>
      <c r="L72" s="135">
        <f t="shared" ref="L72" si="3">+M72-J72</f>
        <v>0</v>
      </c>
      <c r="M72" s="136">
        <f t="shared" ref="M72" si="4">+K72*G72</f>
        <v>0</v>
      </c>
      <c r="N72" s="6"/>
      <c r="O72" s="6"/>
      <c r="P72" s="6"/>
      <c r="Q72" s="6"/>
    </row>
    <row r="73" spans="3:17" ht="15.75" thickBot="1" x14ac:dyDescent="0.3">
      <c r="C73" s="156" t="s">
        <v>22</v>
      </c>
      <c r="D73" s="157"/>
      <c r="E73" s="157"/>
      <c r="F73" s="137" t="s">
        <v>23</v>
      </c>
      <c r="G73" s="138">
        <f>SUM(G6:G72)</f>
        <v>752.625</v>
      </c>
      <c r="H73" s="139"/>
      <c r="I73" s="140"/>
      <c r="J73" s="141">
        <f>SUM(J7:J72)</f>
        <v>9673072</v>
      </c>
      <c r="K73" s="140"/>
      <c r="L73" s="142" t="s">
        <v>24</v>
      </c>
      <c r="M73" s="143">
        <f>SUM(M7:M72)</f>
        <v>10027420.245000001</v>
      </c>
      <c r="N73" s="6"/>
      <c r="O73" s="6"/>
      <c r="P73" s="6"/>
      <c r="Q73" s="6"/>
    </row>
  </sheetData>
  <mergeCells count="1">
    <mergeCell ref="C73:E7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64AC7-A5A4-4072-85AC-294CC48E4601}">
  <dimension ref="D4:M14"/>
  <sheetViews>
    <sheetView topLeftCell="A16" workbookViewId="0">
      <selection activeCell="H18" sqref="H18"/>
    </sheetView>
  </sheetViews>
  <sheetFormatPr baseColWidth="10" defaultRowHeight="15" x14ac:dyDescent="0.25"/>
  <cols>
    <col min="7" max="7" width="13.7109375" bestFit="1" customWidth="1"/>
  </cols>
  <sheetData>
    <row r="4" spans="4:13" x14ac:dyDescent="0.25">
      <c r="D4" s="1"/>
      <c r="E4" s="1"/>
      <c r="F4" s="2"/>
      <c r="G4" s="3"/>
      <c r="H4" s="3"/>
      <c r="I4" s="4"/>
      <c r="J4" s="1"/>
      <c r="K4" s="1"/>
      <c r="L4" s="148"/>
      <c r="M4" s="1"/>
    </row>
    <row r="5" spans="4:13" ht="30" x14ac:dyDescent="0.25">
      <c r="D5" s="7" t="s">
        <v>126</v>
      </c>
      <c r="E5" s="8"/>
      <c r="F5" s="9"/>
      <c r="G5" s="10"/>
      <c r="H5" s="10"/>
      <c r="I5" s="11"/>
      <c r="J5" s="8"/>
      <c r="K5" s="8"/>
      <c r="L5" s="149"/>
      <c r="M5" s="1"/>
    </row>
    <row r="6" spans="4:13" ht="21" thickBot="1" x14ac:dyDescent="0.3">
      <c r="D6" s="13" t="s">
        <v>0</v>
      </c>
      <c r="E6" s="8"/>
      <c r="F6" s="9"/>
      <c r="G6" s="10"/>
      <c r="H6" s="14"/>
      <c r="I6" s="15"/>
      <c r="J6" s="16"/>
      <c r="K6" s="16"/>
      <c r="L6" s="149"/>
      <c r="M6" s="8"/>
    </row>
    <row r="7" spans="4:13" x14ac:dyDescent="0.25">
      <c r="D7" s="1"/>
      <c r="E7" s="19"/>
      <c r="F7" s="20"/>
      <c r="G7" s="21"/>
      <c r="H7" s="22"/>
      <c r="I7" s="23"/>
      <c r="J7" s="18"/>
      <c r="K7" s="24"/>
      <c r="L7" s="8"/>
      <c r="M7" s="6"/>
    </row>
    <row r="8" spans="4:13" ht="54" x14ac:dyDescent="0.25">
      <c r="D8" s="25"/>
      <c r="E8" s="27" t="s">
        <v>2</v>
      </c>
      <c r="F8" s="26" t="s">
        <v>3</v>
      </c>
      <c r="G8" s="26" t="s">
        <v>4</v>
      </c>
      <c r="H8" s="29" t="s">
        <v>5</v>
      </c>
      <c r="I8" s="28" t="s">
        <v>6</v>
      </c>
      <c r="J8" s="29" t="s">
        <v>402</v>
      </c>
      <c r="K8" s="30" t="s">
        <v>10</v>
      </c>
      <c r="L8" s="25"/>
      <c r="M8" s="6"/>
    </row>
    <row r="9" spans="4:13" x14ac:dyDescent="0.25">
      <c r="E9" s="82">
        <v>46133</v>
      </c>
      <c r="F9" s="83" t="s">
        <v>122</v>
      </c>
      <c r="G9" s="144" t="s">
        <v>403</v>
      </c>
      <c r="H9" s="85">
        <v>5</v>
      </c>
      <c r="I9" s="145"/>
      <c r="J9" s="80">
        <v>37000</v>
      </c>
      <c r="K9" s="146">
        <f>+J9*H9</f>
        <v>185000</v>
      </c>
      <c r="L9" s="25"/>
      <c r="M9" s="6"/>
    </row>
    <row r="10" spans="4:13" x14ac:dyDescent="0.25">
      <c r="D10" s="25"/>
      <c r="E10" s="41"/>
      <c r="F10" s="42"/>
      <c r="G10" s="147"/>
      <c r="H10" s="44"/>
      <c r="I10" s="44"/>
      <c r="J10" s="46"/>
      <c r="K10" s="47"/>
      <c r="L10" s="25"/>
      <c r="M10" s="6"/>
    </row>
    <row r="11" spans="4:13" ht="15.75" thickBot="1" x14ac:dyDescent="0.3">
      <c r="D11" s="25"/>
      <c r="E11" s="49"/>
      <c r="F11" s="50"/>
      <c r="G11" s="50"/>
      <c r="H11" s="51"/>
      <c r="I11" s="48"/>
      <c r="J11" s="48"/>
      <c r="K11" s="53"/>
      <c r="L11" s="6"/>
      <c r="M11" s="6"/>
    </row>
    <row r="12" spans="4:13" ht="15.75" thickBot="1" x14ac:dyDescent="0.3">
      <c r="D12" s="54"/>
      <c r="E12" s="6"/>
      <c r="F12" s="69"/>
      <c r="G12" s="70"/>
      <c r="H12" s="72"/>
      <c r="I12" s="154" t="s">
        <v>24</v>
      </c>
      <c r="J12" s="155"/>
      <c r="K12" s="61">
        <f>SUM(K9:K10)</f>
        <v>185000</v>
      </c>
      <c r="L12" s="62"/>
      <c r="M12" s="62"/>
    </row>
    <row r="13" spans="4:13" x14ac:dyDescent="0.25">
      <c r="D13" s="6"/>
      <c r="E13" s="6"/>
      <c r="F13" s="69"/>
      <c r="G13" s="70"/>
      <c r="H13" s="72"/>
      <c r="I13" s="6"/>
      <c r="J13" s="66"/>
      <c r="K13" s="67"/>
      <c r="L13" s="6"/>
      <c r="M13" s="6"/>
    </row>
    <row r="14" spans="4:13" x14ac:dyDescent="0.25">
      <c r="D14" s="6"/>
      <c r="E14" s="6"/>
      <c r="F14" s="69"/>
      <c r="G14" s="70"/>
      <c r="H14" s="72"/>
      <c r="I14" s="6"/>
      <c r="J14" s="6"/>
      <c r="K14" s="67"/>
      <c r="L14" s="6"/>
      <c r="M14" s="6"/>
    </row>
  </sheetData>
  <mergeCells count="1">
    <mergeCell ref="I12:J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Enero-2026</vt:lpstr>
      <vt:lpstr>Febrero-2026</vt:lpstr>
      <vt:lpstr>Marzo-2026</vt:lpstr>
      <vt:lpstr>Urea Marzo-2026 </vt:lpstr>
      <vt:lpstr>Abril-2026</vt:lpstr>
      <vt:lpstr>Urea Abril-2026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Diana0810</dc:creator>
  <cp:lastModifiedBy>Diana0810</cp:lastModifiedBy>
  <cp:lastPrinted>2025-12-02T22:12:59Z</cp:lastPrinted>
  <dcterms:created xsi:type="dcterms:W3CDTF">2025-01-27T21:28:54Z</dcterms:created>
  <dcterms:modified xsi:type="dcterms:W3CDTF">2026-05-14T16:55:07Z</dcterms:modified>
</cp:coreProperties>
</file>