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412"/>
  <workbookPr defaultThemeVersion="166925"/>
  <mc:AlternateContent xmlns:mc="http://schemas.openxmlformats.org/markup-compatibility/2006">
    <mc:Choice Requires="x15">
      <x15ac:absPath xmlns:x15ac="http://schemas.microsoft.com/office/spreadsheetml/2010/11/ac" url="/Volumes/NO NAME/Nueva carpeta/PROCESOS ESTUDIOS DEL SECTOR DESARROLLO/VIAJE CACAOTEROS/"/>
    </mc:Choice>
  </mc:AlternateContent>
  <xr:revisionPtr revIDLastSave="0" documentId="8_{8853B656-259A-474A-9C40-B30F713BCCBC}" xr6:coauthVersionLast="47" xr6:coauthVersionMax="47" xr10:uidLastSave="{00000000-0000-0000-0000-000000000000}"/>
  <bookViews>
    <workbookView xWindow="0" yWindow="0" windowWidth="28160" windowHeight="17620" xr2:uid="{45D5075E-E181-4F39-8A10-2CF39174A1F8}"/>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N11" i="1" l="1"/>
  <c r="M16" i="1"/>
  <c r="N16" i="1" s="1"/>
  <c r="M15" i="1"/>
  <c r="N15" i="1" s="1"/>
  <c r="N17" i="1" s="1"/>
  <c r="M11" i="1"/>
  <c r="M7" i="1"/>
  <c r="N7" i="1" s="1"/>
  <c r="L16" i="1"/>
  <c r="L15" i="1"/>
  <c r="L11" i="1"/>
  <c r="L7" i="1"/>
  <c r="J16" i="1"/>
  <c r="J15" i="1"/>
  <c r="J11" i="1"/>
  <c r="J7" i="1"/>
  <c r="M6" i="1"/>
  <c r="N6" i="1" s="1"/>
  <c r="L6" i="1"/>
  <c r="J6" i="1"/>
  <c r="M4" i="1"/>
  <c r="N4" i="1" s="1"/>
  <c r="L4" i="1"/>
  <c r="J4" i="1"/>
  <c r="H11" i="1"/>
  <c r="H7" i="1"/>
  <c r="H6" i="1"/>
  <c r="H16" i="1"/>
  <c r="H15" i="1"/>
  <c r="H4" i="1"/>
  <c r="L17" i="1" l="1"/>
  <c r="J17" i="1"/>
  <c r="H17" i="1"/>
</calcChain>
</file>

<file path=xl/sharedStrings.xml><?xml version="1.0" encoding="utf-8"?>
<sst xmlns="http://schemas.openxmlformats.org/spreadsheetml/2006/main" count="48" uniqueCount="34">
  <si>
    <t>EVENTO</t>
  </si>
  <si>
    <t xml:space="preserve">DESCRIPCIÓN DEL REQUERIMIENTO </t>
  </si>
  <si>
    <t>UNIDAD DE MEDIDA</t>
  </si>
  <si>
    <t>TIEMPO</t>
  </si>
  <si>
    <t> CANTIDAD</t>
  </si>
  <si>
    <t>(PERSONAS)</t>
  </si>
  <si>
    <t xml:space="preserve">PARTICIPACIÓN DE 22 MUJERES EDILESAS DEL MUNICIPIO DE BUCARAMANGA EN EL "CONGRESO NACIONAL DE MUJERES EDILESAS DE COLOMBIA" INVITA FENADILCO-Federación Nacional de Ediles de Colombia </t>
  </si>
  <si>
    <t>UNIDAD</t>
  </si>
  <si>
    <r>
      <t xml:space="preserve">HOSPEDAJE EN HOTEL, POR 3 NOCHES / 4 DÍAS POR PERSONA (PARA 22 PERSONAS) </t>
    </r>
    <r>
      <rPr>
        <sz val="10"/>
        <color rgb="FF0D0D0D"/>
        <rFont val="Calibri Light"/>
        <family val="2"/>
        <scheme val="major"/>
      </rPr>
      <t xml:space="preserve">CON SERVICIO DE BAÑO Y DUCHA EN LA HABITACIÓN, AIRE ACONDICIONADO, TELEVISIÓN POR CABLE, WIFI GRATUITO, CON VENTANAS, ARMARIO, ARTÍCULOS DE ASEO (CHAMPÚ, JABÓN, ACONDICIONADOR) Y TOALLAS. ACOMODACIÓN MÚLTIPLE DE MÁXIMO TRES (3) PERSONAS POR HABITACIÓN CON CAMAS INDIVIDUALES CON EDREDÓN O COLCHA. INCLUYE SEGUROS E IMPUESTOS HOTELEROS., EN CONDICIONES IMPECABLES, CON UBICACIÓN MAXIMO A 500 MT DEL LUGAR DEL EVENTO - EN EL MUNICIPIO DE MAICAO EN EL DEPARATAMENTO DE LA GUAJIRA. </t>
    </r>
  </si>
  <si>
    <r>
      <t>DESAYUNO PARA 22 PERSONAS POR 4 DÍAS -</t>
    </r>
    <r>
      <rPr>
        <sz val="10"/>
        <color rgb="FF0D0D0D"/>
        <rFont val="Calibri Light"/>
        <family val="2"/>
        <scheme val="major"/>
      </rPr>
      <t xml:space="preserve"> EL CUAL DEBERÁ CONTENER ALGUNA DE LAS SIGUIENTES OPCIONES: </t>
    </r>
  </si>
  <si>
    <r>
      <t>OPCIÓN 1:</t>
    </r>
    <r>
      <rPr>
        <sz val="10"/>
        <color rgb="FF0D0D0D"/>
        <rFont val="Calibri Light"/>
        <family val="2"/>
        <scheme val="major"/>
      </rPr>
      <t xml:space="preserve"> CALDO DE HUEVO CON 2 HUEVOS, AREPA (120 GRAMOS), PAN (70 GRAMOS), FRUTA DE COSECHA (120 GR) Y UNA BEBIDA CALIENTE O FRIA JUGO EN BOTELLA PET (400 ML).</t>
    </r>
  </si>
  <si>
    <r>
      <t xml:space="preserve">OPCIÓN 2: </t>
    </r>
    <r>
      <rPr>
        <sz val="10"/>
        <color rgb="FF0D0D0D"/>
        <rFont val="Calibri Light"/>
        <family val="2"/>
        <scheme val="major"/>
      </rPr>
      <t>CALDO DE CARNE (150 GR), AREPA (120 GRAMOS), PAN (70 GRAMOS) FRUTA DE COSECHA (120 GR) Y UNA BEBIDA CALIENTE O FRIO JUGO EN BOTELLA PET (400 ML).</t>
    </r>
  </si>
  <si>
    <r>
      <t>OPCION 3:</t>
    </r>
    <r>
      <rPr>
        <sz val="10"/>
        <color rgb="FF0D0D0D"/>
        <rFont val="Calibri Light"/>
        <family val="2"/>
        <scheme val="major"/>
      </rPr>
      <t xml:space="preserve"> HUEVOS REVUELTOS (2 UNIDADES AA), ACOMPAÑADO CON JAMÓN O SALCHICHA RANCHERA (30 GRAMOS), AREPA (120 GRAMOS), PAN (70 GRAMOS) FRUTA DE COSECHA (120 GR) Y UNA BEBIDA CALIENTE O FRIA JUGO EN BOTELLA PET (400 ML). </t>
    </r>
  </si>
  <si>
    <r>
      <t>CENA PARA 22 PERSONAS POR 4 DÍAS</t>
    </r>
    <r>
      <rPr>
        <sz val="10"/>
        <color rgb="FF0D0D0D"/>
        <rFont val="Calibri Light"/>
        <family val="2"/>
        <scheme val="major"/>
      </rPr>
      <t xml:space="preserve"> - LA CUAL DEBERÁ CONTENER ALGUNA DE LAS SIGUIENTES OPCIONES:</t>
    </r>
  </si>
  <si>
    <r>
      <t>OPCION 1:</t>
    </r>
    <r>
      <rPr>
        <sz val="10"/>
        <color rgb="FF0D0D0D"/>
        <rFont val="Calibri Light"/>
        <family val="2"/>
        <scheme val="major"/>
      </rPr>
      <t xml:space="preserve"> CARNE DE RES EN BISTEC (CECINA, POSTA O LOMO) DE 150 GRAMOS, ARROZ CON FIDEOS (130 GRAMOS), YUCA, PLATANO MODURO O PAPA AL VAPOR (100 GRAMOS), ENSALADA DE VEGETALES, Y UNA BEBIDA CALIENTE O FRIA JUGO EN BOTELLA PET (400 ML).</t>
    </r>
  </si>
  <si>
    <r>
      <t xml:space="preserve">OPCION 2: </t>
    </r>
    <r>
      <rPr>
        <sz val="10"/>
        <color rgb="FF0D0D0D"/>
        <rFont val="Calibri Light"/>
        <family val="2"/>
        <scheme val="major"/>
      </rPr>
      <t>PIERNA PERNIL AL HORNO (350 GRAMOS), PAPA CRIOLLA (100 GRAMOS), ARROZ CON VERDURAS (100 GRAMOS), Y UNA BEBIDA CALIENTE O FRIA JUGO EN BOTELLA PET (400 ML).</t>
    </r>
  </si>
  <si>
    <r>
      <t xml:space="preserve">OPCION 3: </t>
    </r>
    <r>
      <rPr>
        <sz val="10"/>
        <color rgb="FF0D0D0D"/>
        <rFont val="Calibri Light"/>
        <family val="2"/>
        <scheme val="major"/>
      </rPr>
      <t>PASTA ESPAGUETIS (100 GRAMOS) CON CARNE DE RES ASADA (CECINA, POSTA O LOMO) 140 GRAMOS Y/O POLLO (PIERNA PERNIL) 350 GRAMOS, PAPA SALADA O TAJADAS DE MADURO (80 GRAMOS), ENSALADA DE VEGETALES Y UNA BEBIDA CALIENTE O FRIA JUGO EN BOTELLA PET (400 ML).</t>
    </r>
  </si>
  <si>
    <r>
      <t xml:space="preserve">INSCRIPCIÓN POR PARTICIPANTE, </t>
    </r>
    <r>
      <rPr>
        <sz val="10"/>
        <color rgb="FF0D0D0D"/>
        <rFont val="Calibri Light"/>
        <family val="2"/>
        <scheme val="major"/>
      </rPr>
      <t>incluye alimentación (1 almuerzo y 2 refrigerios diarios), estación permanente de hidratación, cena y acto protocolario (noche roja), kit institucional: libre, esfero, escarapela, material turístico , bolsa ecológica, toalla pocillo, cartilla normativa y memoria institucional del evento al finalizar(Deberá incluir la inscripción del evento para el supervisor del contrato).</t>
    </r>
  </si>
  <si>
    <t>3 NOCHES / 4 DÍAS POR PERSONA</t>
  </si>
  <si>
    <t xml:space="preserve">DESCRIPCIÓN TÉCNICA DEL REQUERIMIENTO </t>
  </si>
  <si>
    <r>
      <t xml:space="preserve">PARTICIPACIÓN DE 20 PRODUCTORES DE CACAO DEL MUNICIPIO DE BUCARAMANGA AL </t>
    </r>
    <r>
      <rPr>
        <b/>
        <i/>
        <sz val="8"/>
        <color rgb="FF000000"/>
        <rFont val="Calibri Light"/>
        <family val="2"/>
      </rPr>
      <t xml:space="preserve">CURSO DE MANEJO INTEGRADO DEL CULTIVO DE CACAO EN EL MUNICIPIO DE SAN VICENTE DE CHUCURÍ </t>
    </r>
  </si>
  <si>
    <r>
      <t xml:space="preserve">TRANSPORTE TERRESTRE NACIONAL </t>
    </r>
    <r>
      <rPr>
        <b/>
        <i/>
        <u/>
        <sz val="8"/>
        <color theme="1"/>
        <rFont val="Calibri Light"/>
        <family val="2"/>
      </rPr>
      <t>IDA Y REGRESO</t>
    </r>
    <r>
      <rPr>
        <b/>
        <sz val="8"/>
        <color theme="1"/>
        <rFont val="Calibri Light"/>
        <family val="2"/>
      </rPr>
      <t xml:space="preserve"> DESDE LA CIUDAD DE BUCARAMANGA AL MUNICIPIO DE SAN VICENTE DE CHUCURÍ </t>
    </r>
    <r>
      <rPr>
        <sz val="8"/>
        <color theme="1"/>
        <rFont val="Calibri Light"/>
        <family val="2"/>
      </rPr>
      <t xml:space="preserve">(PUNTO DE SALIDA </t>
    </r>
    <r>
      <rPr>
        <sz val="8"/>
        <color rgb="FF000000"/>
        <rFont val="Calibri Light"/>
        <family val="2"/>
      </rPr>
      <t xml:space="preserve">CRA 23 # 35-16 OFICINA 203- BUCARAMANGA         </t>
    </r>
    <r>
      <rPr>
        <b/>
        <sz val="8"/>
        <color rgb="FF000000"/>
        <rFont val="Calibri Light"/>
        <family val="2"/>
      </rPr>
      <t>HORA</t>
    </r>
    <r>
      <rPr>
        <sz val="8"/>
        <color rgb="FF000000"/>
        <rFont val="Calibri Light"/>
        <family val="2"/>
      </rPr>
      <t xml:space="preserve"> : 6 :00 AM</t>
    </r>
    <r>
      <rPr>
        <sz val="8"/>
        <color theme="1"/>
        <rFont val="Calibri Light"/>
        <family val="2"/>
      </rPr>
      <t xml:space="preserve">) </t>
    </r>
    <r>
      <rPr>
        <b/>
        <sz val="8"/>
        <color rgb="FF000000"/>
        <rFont val="Calibri Light"/>
        <family val="2"/>
      </rPr>
      <t>DESTINO</t>
    </r>
    <r>
      <rPr>
        <sz val="8"/>
        <color rgb="FF000000"/>
        <rFont val="Calibri Light"/>
        <family val="2"/>
      </rPr>
      <t>: CENTRO EXPRIMENTAL GRANJA VILLA MONICA VEREDA MERIDA- SAN VICENTE DE CHUCURI</t>
    </r>
    <r>
      <rPr>
        <sz val="8"/>
        <color theme="1"/>
        <rFont val="Calibri Light"/>
        <family val="2"/>
      </rPr>
      <t>. EL TRANSPORTE DEBE SER PRESTADO EN VEHÍCULO MODELO 2022 EN ADELANTE, CON SILLAS RECLINABLES, BAÑO, TV, WIFI. CONTAR CON LOS DOCUMENTOS DEL VEHÍCULO AL DÍA (PÓLIZA DE RESPONSABILIDAD CIVIL EXTRACONTACTUAL, TÉCNICO MECÁNICA Y SOAT, EMPRESA QUE ESTÉ HABILITADA POR EL MINISTERIO DE TRANSPORTE PARA LA PRESTACIÓN DEL SERVICIO, VIGENTES Y DEMÁS APLICABLES SEGÚN LA NORMA) VEHÍCULO CON LICENCIA DE TRÁNSITO A PARTIR DE 2022. INCLUYE COMBUSTIBLE, PEAJES. CONDUCTOR. NOTA:  El conductor deberá contar con licencia vigente y sin restricciones.</t>
    </r>
  </si>
  <si>
    <t>PROMEDIO</t>
  </si>
  <si>
    <t> COTIZACION 2</t>
  </si>
  <si>
    <t>VALOR TOTAL</t>
  </si>
  <si>
    <r>
      <t>TRANSPORTE TERRESTRE NACIONAL</t>
    </r>
    <r>
      <rPr>
        <b/>
        <i/>
        <u/>
        <sz val="10"/>
        <color rgb="FF0D0D0D"/>
        <rFont val="Calibri Light"/>
        <family val="2"/>
        <scheme val="major"/>
      </rPr>
      <t xml:space="preserve"> IDA Y REGRESO DESDE</t>
    </r>
    <r>
      <rPr>
        <b/>
        <sz val="10"/>
        <color rgb="FF0D0D0D"/>
        <rFont val="Calibri Light"/>
        <family val="2"/>
        <scheme val="major"/>
      </rPr>
      <t xml:space="preserve"> LA CIUDAD DE BUCARAMANGA AL MUNICIPIO DE MAICAO – LA GUAJIRA (PUNTO DE SALIDA A ACORDAR CON EL SUPERVISOR) HACIA EL HOTEL A HOSPEDARSE EN EL MUNICIPIO DE MAICAO. EL TRANSPORTE DEBE SER PRESTADO </t>
    </r>
    <r>
      <rPr>
        <sz val="10"/>
        <color rgb="FF0D0D0D"/>
        <rFont val="Calibri Light"/>
        <family val="2"/>
        <scheme val="major"/>
      </rPr>
      <t xml:space="preserve">EN VEHÍCULO MODELO 2022 EN ADELANTE, CON SILLAS RECLINABLES, BAÑO, TV, WIFI. CONTAR CON LOS DOCUMENTOS DEL VEHÍCULO AL DÍA (PÓLIZA DE RESPONSABILIDAD CIVIL EXTRACONTACTUAL, TÉCNICO MECÁNICA Y SOAT, EMPRESA QUE ESTÉ HABILITADA POR EL MINISTERIO DE TRANSPORTE PARA LA PRESTACIÓN DEL SERVICIO, VIGENTES Y DEMÁS APLICABLES SEGÚN LA NORMA) VEHÍCULO CON LICENCIA DE TRÁNSITO A PARTIR DE 2022. INCLUYE COMBUSTIBLE, PEAJES. CONDUCTOR. NOTA:  El conductor deberá contar con licencia vigente y sin restricciones. </t>
    </r>
  </si>
  <si>
    <t>TOTALES</t>
  </si>
  <si>
    <t>COTIZACION 1 UNITARIOS</t>
  </si>
  <si>
    <t> COTIZACION 1 UNITARIOS</t>
  </si>
  <si>
    <t>COTIZACION 2 UNITARIOS</t>
  </si>
  <si>
    <t>COTIZACION 3 UNITARIOS</t>
  </si>
  <si>
    <t xml:space="preserve">PROMEDIO UNITARIO </t>
  </si>
  <si>
    <t>PROMEDIO TOTAL</t>
  </si>
  <si>
    <t> COTIZACION 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</si>
</sst>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6" formatCode="&quot;$&quot;\ #,##0;[Red]\-&quot;$&quot;\ #,##0"/>
    <numFmt numFmtId="164" formatCode="&quot;$&quot;\ #,##0"/>
  </numFmts>
  <fonts count="12" x14ac:knownFonts="1">
    <font>
      <sz val="11"/>
      <color theme="1"/>
      <name val="Calibri"/>
      <family val="2"/>
      <scheme val="minor"/>
    </font>
    <font>
      <b/>
      <sz val="10"/>
      <color rgb="FF0D0D0D"/>
      <name val="Calibri Light"/>
      <family val="2"/>
      <scheme val="major"/>
    </font>
    <font>
      <sz val="10"/>
      <color rgb="FF0D0D0D"/>
      <name val="Calibri Light"/>
      <family val="2"/>
      <scheme val="major"/>
    </font>
    <font>
      <b/>
      <i/>
      <u/>
      <sz val="10"/>
      <color rgb="FF0D0D0D"/>
      <name val="Calibri Light"/>
      <family val="2"/>
      <scheme val="major"/>
    </font>
    <font>
      <b/>
      <sz val="8"/>
      <color rgb="FF000000"/>
      <name val="Calibri Light"/>
      <family val="2"/>
    </font>
    <font>
      <b/>
      <sz val="8"/>
      <color theme="1"/>
      <name val="Calibri Light"/>
      <family val="2"/>
    </font>
    <font>
      <b/>
      <i/>
      <sz val="8"/>
      <color rgb="FF000000"/>
      <name val="Calibri Light"/>
      <family val="2"/>
    </font>
    <font>
      <b/>
      <i/>
      <u/>
      <sz val="8"/>
      <color theme="1"/>
      <name val="Calibri Light"/>
      <family val="2"/>
    </font>
    <font>
      <sz val="8"/>
      <color theme="1"/>
      <name val="Calibri Light"/>
      <family val="2"/>
    </font>
    <font>
      <sz val="8"/>
      <color rgb="FF000000"/>
      <name val="Calibri Light"/>
      <family val="2"/>
    </font>
    <font>
      <b/>
      <sz val="8"/>
      <color rgb="FF0D0D0D"/>
      <name val="Calibri Light"/>
      <family val="2"/>
      <scheme val="major"/>
    </font>
    <font>
      <sz val="10"/>
      <color theme="1"/>
      <name val="Calibri Light"/>
      <family val="2"/>
    </font>
  </fonts>
  <fills count="4">
    <fill>
      <patternFill patternType="none"/>
    </fill>
    <fill>
      <patternFill patternType="gray125"/>
    </fill>
    <fill>
      <patternFill patternType="solid">
        <fgColor rgb="FFFCE4D6"/>
        <bgColor indexed="64"/>
      </patternFill>
    </fill>
    <fill>
      <patternFill patternType="solid">
        <fgColor rgb="FFB4C6E7"/>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right/>
      <top/>
      <bottom style="medium">
        <color indexed="64"/>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s>
  <cellStyleXfs count="1">
    <xf numFmtId="0" fontId="0" fillId="0" borderId="0"/>
  </cellStyleXfs>
  <cellXfs count="47">
    <xf numFmtId="0" fontId="0" fillId="0" borderId="0" xfId="0"/>
    <xf numFmtId="0" fontId="1" fillId="0" borderId="1" xfId="0" applyFont="1" applyBorder="1" applyAlignment="1">
      <alignment horizontal="justify" vertical="center" wrapText="1"/>
    </xf>
    <xf numFmtId="0" fontId="1" fillId="2" borderId="1" xfId="0" applyFont="1" applyFill="1" applyBorder="1" applyAlignment="1">
      <alignment horizontal="justify" vertical="center" wrapText="1"/>
    </xf>
    <xf numFmtId="0" fontId="1" fillId="0" borderId="0" xfId="0" applyFont="1" applyAlignment="1">
      <alignment horizontal="justify" vertical="center" wrapText="1"/>
    </xf>
    <xf numFmtId="0" fontId="1" fillId="0" borderId="2" xfId="0" applyFont="1" applyBorder="1" applyAlignment="1">
      <alignment horizontal="justify" vertical="center" wrapText="1"/>
    </xf>
    <xf numFmtId="0" fontId="1" fillId="0" borderId="3" xfId="0" applyFont="1" applyBorder="1" applyAlignment="1">
      <alignment horizontal="justify" vertical="center" wrapText="1"/>
    </xf>
    <xf numFmtId="0" fontId="0" fillId="0" borderId="0" xfId="0" applyAlignment="1">
      <alignment horizontal="center"/>
    </xf>
    <xf numFmtId="0" fontId="1" fillId="2" borderId="1" xfId="0" applyFont="1" applyFill="1" applyBorder="1" applyAlignment="1">
      <alignment horizontal="center" vertical="center" wrapText="1"/>
    </xf>
    <xf numFmtId="0" fontId="2" fillId="0" borderId="1" xfId="0" applyFont="1" applyBorder="1" applyAlignment="1">
      <alignment horizontal="center" vertical="center"/>
    </xf>
    <xf numFmtId="0" fontId="4" fillId="3" borderId="1" xfId="0" applyFont="1" applyFill="1" applyBorder="1" applyAlignment="1">
      <alignment horizontal="center" vertical="center" wrapText="1"/>
    </xf>
    <xf numFmtId="0" fontId="0" fillId="0" borderId="1" xfId="0" applyBorder="1"/>
    <xf numFmtId="0" fontId="5" fillId="0" borderId="1" xfId="0" applyFont="1" applyBorder="1" applyAlignment="1">
      <alignment horizontal="justify" vertical="center" wrapText="1"/>
    </xf>
    <xf numFmtId="0" fontId="8" fillId="0" borderId="1" xfId="0" applyFont="1" applyBorder="1" applyAlignment="1">
      <alignment horizontal="center" vertical="center" wrapText="1"/>
    </xf>
    <xf numFmtId="0" fontId="10" fillId="2" borderId="1" xfId="0" applyFont="1" applyFill="1" applyBorder="1" applyAlignment="1">
      <alignment horizontal="center" vertical="center" wrapText="1"/>
    </xf>
    <xf numFmtId="0" fontId="2" fillId="0" borderId="1" xfId="0" applyFont="1" applyBorder="1" applyAlignment="1">
      <alignment horizontal="center" vertical="center" wrapText="1"/>
    </xf>
    <xf numFmtId="164" fontId="2" fillId="0" borderId="1" xfId="0" applyNumberFormat="1" applyFont="1" applyBorder="1" applyAlignment="1">
      <alignment horizontal="justify" vertical="center" wrapText="1"/>
    </xf>
    <xf numFmtId="164" fontId="11" fillId="0" borderId="1" xfId="0" applyNumberFormat="1" applyFont="1" applyBorder="1" applyAlignment="1">
      <alignment horizontal="center" vertical="center" wrapText="1"/>
    </xf>
    <xf numFmtId="164" fontId="2" fillId="0" borderId="5" xfId="0" applyNumberFormat="1" applyFont="1" applyBorder="1" applyAlignment="1">
      <alignment horizontal="center" vertical="center" wrapText="1"/>
    </xf>
    <xf numFmtId="164" fontId="0" fillId="0" borderId="1" xfId="0" applyNumberFormat="1" applyBorder="1"/>
    <xf numFmtId="164" fontId="2" fillId="0" borderId="5" xfId="0" applyNumberFormat="1" applyFont="1" applyBorder="1" applyAlignment="1">
      <alignment horizontal="center" vertical="center"/>
    </xf>
    <xf numFmtId="164" fontId="2" fillId="0" borderId="6" xfId="0" applyNumberFormat="1" applyFont="1" applyBorder="1" applyAlignment="1">
      <alignment horizontal="center" vertical="center"/>
    </xf>
    <xf numFmtId="164" fontId="2" fillId="0" borderId="4" xfId="0" applyNumberFormat="1" applyFont="1" applyBorder="1" applyAlignment="1">
      <alignment horizontal="center" vertical="center"/>
    </xf>
    <xf numFmtId="0" fontId="0" fillId="0" borderId="1" xfId="0" applyBorder="1" applyAlignment="1">
      <alignment horizontal="center"/>
    </xf>
    <xf numFmtId="0" fontId="4" fillId="3" borderId="5" xfId="0" applyFont="1" applyFill="1" applyBorder="1" applyAlignment="1">
      <alignment horizontal="center" vertical="center" wrapText="1"/>
    </xf>
    <xf numFmtId="0" fontId="4" fillId="3" borderId="4" xfId="0" applyFont="1" applyFill="1" applyBorder="1" applyAlignment="1">
      <alignment horizontal="center" vertical="center" wrapText="1"/>
    </xf>
    <xf numFmtId="0" fontId="2" fillId="0" borderId="4" xfId="0" applyFont="1" applyBorder="1" applyAlignment="1">
      <alignment horizontal="justify" vertical="center"/>
    </xf>
    <xf numFmtId="0" fontId="4" fillId="3" borderId="1" xfId="0" applyFont="1" applyFill="1" applyBorder="1" applyAlignment="1">
      <alignment horizontal="center" vertical="center" wrapText="1"/>
    </xf>
    <xf numFmtId="0" fontId="2" fillId="0" borderId="4" xfId="0" applyFont="1" applyBorder="1" applyAlignment="1">
      <alignment horizontal="center" vertical="center"/>
    </xf>
    <xf numFmtId="0" fontId="2" fillId="0" borderId="1" xfId="0" applyFont="1" applyBorder="1" applyAlignment="1">
      <alignment horizontal="center" vertical="center"/>
    </xf>
    <xf numFmtId="164" fontId="2" fillId="0" borderId="4" xfId="0" applyNumberFormat="1" applyFont="1" applyBorder="1" applyAlignment="1">
      <alignment horizontal="justify" vertical="center"/>
    </xf>
    <xf numFmtId="164" fontId="2" fillId="0" borderId="1" xfId="0" applyNumberFormat="1" applyFont="1" applyBorder="1" applyAlignment="1">
      <alignment horizontal="justify" vertical="center"/>
    </xf>
    <xf numFmtId="0" fontId="1" fillId="0" borderId="1" xfId="0" applyFont="1" applyBorder="1" applyAlignment="1">
      <alignment horizontal="justify" vertical="center" wrapText="1"/>
    </xf>
    <xf numFmtId="0" fontId="2" fillId="0" borderId="6" xfId="0" applyFont="1" applyBorder="1" applyAlignment="1">
      <alignment horizontal="justify" vertical="center"/>
    </xf>
    <xf numFmtId="6" fontId="8" fillId="0" borderId="1" xfId="0" applyNumberFormat="1" applyFont="1" applyBorder="1" applyAlignment="1">
      <alignment horizontal="center" vertical="center" wrapText="1"/>
    </xf>
    <xf numFmtId="3" fontId="8" fillId="0" borderId="1" xfId="0" applyNumberFormat="1" applyFont="1" applyBorder="1" applyAlignment="1">
      <alignment horizontal="center" vertical="center" wrapText="1"/>
    </xf>
    <xf numFmtId="6" fontId="2" fillId="0" borderId="1" xfId="0" applyNumberFormat="1" applyFont="1" applyBorder="1" applyAlignment="1">
      <alignment horizontal="justify" vertical="center" wrapText="1"/>
    </xf>
    <xf numFmtId="6" fontId="2" fillId="0" borderId="5" xfId="0" applyNumberFormat="1" applyFont="1" applyBorder="1" applyAlignment="1">
      <alignment horizontal="justify" vertical="center"/>
    </xf>
    <xf numFmtId="164" fontId="2" fillId="0" borderId="5" xfId="0" applyNumberFormat="1" applyFont="1" applyBorder="1" applyAlignment="1">
      <alignment horizontal="center" vertical="center" wrapText="1"/>
    </xf>
    <xf numFmtId="164" fontId="2" fillId="0" borderId="6" xfId="0" applyNumberFormat="1" applyFont="1" applyBorder="1" applyAlignment="1">
      <alignment horizontal="center" vertical="center" wrapText="1"/>
    </xf>
    <xf numFmtId="164" fontId="2" fillId="0" borderId="4" xfId="0" applyNumberFormat="1" applyFont="1" applyBorder="1" applyAlignment="1">
      <alignment horizontal="center" vertical="center" wrapText="1"/>
    </xf>
    <xf numFmtId="164" fontId="2" fillId="0" borderId="5" xfId="0" applyNumberFormat="1" applyFont="1" applyBorder="1" applyAlignment="1">
      <alignment vertical="center" wrapText="1"/>
    </xf>
    <xf numFmtId="164" fontId="2" fillId="0" borderId="1" xfId="0" applyNumberFormat="1" applyFont="1" applyBorder="1" applyAlignment="1">
      <alignment vertical="center" wrapText="1"/>
    </xf>
    <xf numFmtId="6" fontId="2" fillId="0" borderId="5" xfId="0" applyNumberFormat="1" applyFont="1" applyBorder="1" applyAlignment="1">
      <alignment horizontal="center" vertical="center" wrapText="1"/>
    </xf>
    <xf numFmtId="6" fontId="2" fillId="0" borderId="6" xfId="0" applyNumberFormat="1" applyFont="1" applyBorder="1" applyAlignment="1">
      <alignment horizontal="center" vertical="center" wrapText="1"/>
    </xf>
    <xf numFmtId="6" fontId="2" fillId="0" borderId="4" xfId="0" applyNumberFormat="1" applyFont="1" applyBorder="1" applyAlignment="1">
      <alignment horizontal="center" vertical="center" wrapText="1"/>
    </xf>
    <xf numFmtId="6" fontId="2" fillId="0" borderId="5" xfId="0" applyNumberFormat="1" applyFont="1" applyBorder="1" applyAlignment="1">
      <alignment vertical="center" wrapText="1"/>
    </xf>
    <xf numFmtId="6" fontId="2" fillId="0" borderId="1" xfId="0" applyNumberFormat="1" applyFont="1" applyBorder="1" applyAlignment="1">
      <alignmen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F0FAC2-A6F1-4C39-89EE-02B4A46112CA}">
  <dimension ref="B2:N17"/>
  <sheetViews>
    <sheetView tabSelected="1" topLeftCell="F1" zoomScale="90" zoomScaleNormal="90" zoomScaleSheetLayoutView="100" workbookViewId="0">
      <selection activeCell="F16" sqref="F16"/>
    </sheetView>
  </sheetViews>
  <sheetFormatPr baseColWidth="10" defaultRowHeight="15" x14ac:dyDescent="0.2"/>
  <cols>
    <col min="2" max="2" width="16.6640625" customWidth="1"/>
    <col min="3" max="3" width="66.1640625" customWidth="1"/>
    <col min="5" max="5" width="13" style="6" bestFit="1" customWidth="1"/>
    <col min="6" max="6" width="13.6640625" customWidth="1"/>
    <col min="7" max="7" width="12.5" customWidth="1"/>
    <col min="8" max="8" width="13.83203125" customWidth="1"/>
    <col min="9" max="9" width="14" customWidth="1"/>
    <col min="10" max="10" width="13.83203125" customWidth="1"/>
    <col min="11" max="11" width="14" customWidth="1"/>
    <col min="12" max="12" width="13.83203125" customWidth="1"/>
    <col min="13" max="14" width="12" bestFit="1" customWidth="1"/>
  </cols>
  <sheetData>
    <row r="2" spans="2:14" x14ac:dyDescent="0.2">
      <c r="B2" s="26" t="s">
        <v>0</v>
      </c>
      <c r="C2" s="26" t="s">
        <v>19</v>
      </c>
      <c r="D2" s="26" t="s">
        <v>2</v>
      </c>
      <c r="E2" s="23" t="s">
        <v>3</v>
      </c>
      <c r="F2" s="9" t="s">
        <v>4</v>
      </c>
      <c r="G2" s="23" t="s">
        <v>27</v>
      </c>
      <c r="H2" s="23" t="s">
        <v>24</v>
      </c>
      <c r="I2" s="23" t="s">
        <v>29</v>
      </c>
      <c r="J2" s="23" t="s">
        <v>24</v>
      </c>
      <c r="K2" s="23" t="s">
        <v>30</v>
      </c>
      <c r="L2" s="23" t="s">
        <v>24</v>
      </c>
      <c r="M2" s="23" t="s">
        <v>31</v>
      </c>
      <c r="N2" s="23" t="s">
        <v>32</v>
      </c>
    </row>
    <row r="3" spans="2:14" x14ac:dyDescent="0.2">
      <c r="B3" s="26"/>
      <c r="C3" s="26"/>
      <c r="D3" s="26"/>
      <c r="E3" s="24"/>
      <c r="F3" s="9" t="s">
        <v>5</v>
      </c>
      <c r="G3" s="24"/>
      <c r="H3" s="24"/>
      <c r="I3" s="24"/>
      <c r="J3" s="24"/>
      <c r="K3" s="24"/>
      <c r="L3" s="24"/>
      <c r="M3" s="24"/>
      <c r="N3" s="24"/>
    </row>
    <row r="4" spans="2:14" ht="108" x14ac:dyDescent="0.2">
      <c r="B4" s="11" t="s">
        <v>20</v>
      </c>
      <c r="C4" s="11" t="s">
        <v>21</v>
      </c>
      <c r="D4" s="12" t="s">
        <v>7</v>
      </c>
      <c r="E4" s="12">
        <v>1</v>
      </c>
      <c r="F4" s="12">
        <v>20</v>
      </c>
      <c r="G4" s="16">
        <v>129000</v>
      </c>
      <c r="H4" s="16">
        <f>G4*F4</f>
        <v>2580000</v>
      </c>
      <c r="I4" s="33">
        <v>140000</v>
      </c>
      <c r="J4" s="16">
        <f>I4*F4</f>
        <v>2800000</v>
      </c>
      <c r="K4" s="34">
        <v>151000</v>
      </c>
      <c r="L4" s="16">
        <f>K4*F4</f>
        <v>3020000</v>
      </c>
      <c r="M4" s="33">
        <f>(K4+I4+G4)/3</f>
        <v>140000</v>
      </c>
      <c r="N4" s="33">
        <f>M4*F4</f>
        <v>2800000</v>
      </c>
    </row>
    <row r="5" spans="2:14" ht="30" x14ac:dyDescent="0.2">
      <c r="B5" s="2" t="s">
        <v>0</v>
      </c>
      <c r="C5" s="2" t="s">
        <v>1</v>
      </c>
      <c r="D5" s="7" t="s">
        <v>2</v>
      </c>
      <c r="E5" s="7" t="s">
        <v>3</v>
      </c>
      <c r="F5" s="7" t="s">
        <v>4</v>
      </c>
      <c r="G5" s="13" t="s">
        <v>28</v>
      </c>
      <c r="H5" s="13" t="s">
        <v>24</v>
      </c>
      <c r="I5" s="13" t="s">
        <v>23</v>
      </c>
      <c r="J5" s="13" t="s">
        <v>24</v>
      </c>
      <c r="K5" s="13" t="s">
        <v>33</v>
      </c>
      <c r="L5" s="13" t="s">
        <v>24</v>
      </c>
      <c r="M5" s="13" t="s">
        <v>22</v>
      </c>
      <c r="N5" s="13" t="s">
        <v>22</v>
      </c>
    </row>
    <row r="6" spans="2:14" ht="120" x14ac:dyDescent="0.2">
      <c r="B6" s="31" t="s">
        <v>6</v>
      </c>
      <c r="C6" s="1" t="s">
        <v>8</v>
      </c>
      <c r="D6" s="14" t="s">
        <v>18</v>
      </c>
      <c r="E6" s="8">
        <v>4</v>
      </c>
      <c r="F6" s="14">
        <v>22</v>
      </c>
      <c r="G6" s="15">
        <v>350000</v>
      </c>
      <c r="H6" s="15">
        <f>F6*G6*E6</f>
        <v>30800000</v>
      </c>
      <c r="I6" s="35">
        <v>330000</v>
      </c>
      <c r="J6" s="15">
        <f>(I6*F6)*4</f>
        <v>29040000</v>
      </c>
      <c r="K6" s="35">
        <v>310000</v>
      </c>
      <c r="L6" s="15">
        <f>(K6*F6)*4</f>
        <v>27280000</v>
      </c>
      <c r="M6" s="35">
        <f>(K6+I6+G6)/3</f>
        <v>330000</v>
      </c>
      <c r="N6" s="35">
        <f>(M6*F6)*4</f>
        <v>29040000</v>
      </c>
    </row>
    <row r="7" spans="2:14" ht="30" x14ac:dyDescent="0.2">
      <c r="B7" s="31"/>
      <c r="C7" s="3" t="s">
        <v>9</v>
      </c>
      <c r="D7" s="27" t="s">
        <v>7</v>
      </c>
      <c r="E7" s="27">
        <v>4</v>
      </c>
      <c r="F7" s="27">
        <v>22</v>
      </c>
      <c r="G7" s="29">
        <v>39500</v>
      </c>
      <c r="H7" s="19">
        <f>G7*F7*E7</f>
        <v>3476000</v>
      </c>
      <c r="I7" s="36">
        <v>35500</v>
      </c>
      <c r="J7" s="37">
        <f t="shared" ref="J7:J11" si="0">(I7*F7)*4</f>
        <v>3124000</v>
      </c>
      <c r="K7" s="36">
        <v>31500</v>
      </c>
      <c r="L7" s="37">
        <f t="shared" ref="L7:L11" si="1">(K7*F7)*4</f>
        <v>2772000</v>
      </c>
      <c r="M7" s="42">
        <f t="shared" ref="M7:M11" si="2">(K7+I7+G7)/3</f>
        <v>35500</v>
      </c>
      <c r="N7" s="42">
        <f t="shared" ref="N7:N11" si="3">(M7*F7)*4</f>
        <v>3124000</v>
      </c>
    </row>
    <row r="8" spans="2:14" ht="30" x14ac:dyDescent="0.2">
      <c r="B8" s="31"/>
      <c r="C8" s="3" t="s">
        <v>10</v>
      </c>
      <c r="D8" s="28"/>
      <c r="E8" s="28"/>
      <c r="F8" s="28"/>
      <c r="G8" s="30"/>
      <c r="H8" s="20"/>
      <c r="I8" s="32"/>
      <c r="J8" s="38"/>
      <c r="K8" s="32"/>
      <c r="L8" s="38"/>
      <c r="M8" s="43"/>
      <c r="N8" s="43"/>
    </row>
    <row r="9" spans="2:14" ht="30" x14ac:dyDescent="0.2">
      <c r="B9" s="31"/>
      <c r="C9" s="3" t="s">
        <v>11</v>
      </c>
      <c r="D9" s="28"/>
      <c r="E9" s="28"/>
      <c r="F9" s="28"/>
      <c r="G9" s="30"/>
      <c r="H9" s="20"/>
      <c r="I9" s="32"/>
      <c r="J9" s="38"/>
      <c r="K9" s="32"/>
      <c r="L9" s="38"/>
      <c r="M9" s="43"/>
      <c r="N9" s="43"/>
    </row>
    <row r="10" spans="2:14" ht="46" thickBot="1" x14ac:dyDescent="0.25">
      <c r="B10" s="31"/>
      <c r="C10" s="4" t="s">
        <v>12</v>
      </c>
      <c r="D10" s="28"/>
      <c r="E10" s="28"/>
      <c r="F10" s="28"/>
      <c r="G10" s="30"/>
      <c r="H10" s="21"/>
      <c r="I10" s="25"/>
      <c r="J10" s="39"/>
      <c r="K10" s="25"/>
      <c r="L10" s="39"/>
      <c r="M10" s="44"/>
      <c r="N10" s="44"/>
    </row>
    <row r="11" spans="2:14" ht="30" x14ac:dyDescent="0.2">
      <c r="B11" s="31"/>
      <c r="C11" s="3" t="s">
        <v>13</v>
      </c>
      <c r="D11" s="28" t="s">
        <v>7</v>
      </c>
      <c r="E11" s="28">
        <v>4</v>
      </c>
      <c r="F11" s="28">
        <v>22</v>
      </c>
      <c r="G11" s="30">
        <v>54000</v>
      </c>
      <c r="H11" s="19">
        <f>G11*F11*E11</f>
        <v>4752000</v>
      </c>
      <c r="I11" s="36">
        <v>57500</v>
      </c>
      <c r="J11" s="37">
        <f t="shared" si="0"/>
        <v>5060000</v>
      </c>
      <c r="K11" s="36">
        <v>56000</v>
      </c>
      <c r="L11" s="37">
        <f t="shared" si="1"/>
        <v>4928000</v>
      </c>
      <c r="M11" s="42">
        <f t="shared" si="2"/>
        <v>55833.333333333336</v>
      </c>
      <c r="N11" s="42">
        <f t="shared" si="3"/>
        <v>4913333.333333334</v>
      </c>
    </row>
    <row r="12" spans="2:14" ht="45" x14ac:dyDescent="0.2">
      <c r="B12" s="31"/>
      <c r="C12" s="3" t="s">
        <v>14</v>
      </c>
      <c r="D12" s="28"/>
      <c r="E12" s="28"/>
      <c r="F12" s="28"/>
      <c r="G12" s="30"/>
      <c r="H12" s="20"/>
      <c r="I12" s="32"/>
      <c r="J12" s="38"/>
      <c r="K12" s="32"/>
      <c r="L12" s="38"/>
      <c r="M12" s="43"/>
      <c r="N12" s="43"/>
    </row>
    <row r="13" spans="2:14" ht="45" x14ac:dyDescent="0.2">
      <c r="B13" s="31"/>
      <c r="C13" s="3" t="s">
        <v>15</v>
      </c>
      <c r="D13" s="28"/>
      <c r="E13" s="28"/>
      <c r="F13" s="28"/>
      <c r="G13" s="30"/>
      <c r="H13" s="20"/>
      <c r="I13" s="32"/>
      <c r="J13" s="38"/>
      <c r="K13" s="32"/>
      <c r="L13" s="38"/>
      <c r="M13" s="43"/>
      <c r="N13" s="43"/>
    </row>
    <row r="14" spans="2:14" ht="61" thickBot="1" x14ac:dyDescent="0.25">
      <c r="B14" s="31"/>
      <c r="C14" s="4" t="s">
        <v>16</v>
      </c>
      <c r="D14" s="28"/>
      <c r="E14" s="28"/>
      <c r="F14" s="28"/>
      <c r="G14" s="30"/>
      <c r="H14" s="21"/>
      <c r="I14" s="25"/>
      <c r="J14" s="39"/>
      <c r="K14" s="25"/>
      <c r="L14" s="39"/>
      <c r="M14" s="44"/>
      <c r="N14" s="44"/>
    </row>
    <row r="15" spans="2:14" ht="150" x14ac:dyDescent="0.2">
      <c r="B15" s="31"/>
      <c r="C15" s="3" t="s">
        <v>25</v>
      </c>
      <c r="D15" s="8" t="s">
        <v>7</v>
      </c>
      <c r="E15" s="8">
        <v>1</v>
      </c>
      <c r="F15" s="14">
        <v>23</v>
      </c>
      <c r="G15" s="15">
        <v>270000</v>
      </c>
      <c r="H15" s="17">
        <f>G15*F15</f>
        <v>6210000</v>
      </c>
      <c r="I15" s="35">
        <v>250000</v>
      </c>
      <c r="J15" s="40">
        <f>(I15*F15)</f>
        <v>5750000</v>
      </c>
      <c r="K15" s="35">
        <v>250000</v>
      </c>
      <c r="L15" s="40">
        <f>(K15*F15)</f>
        <v>5750000</v>
      </c>
      <c r="M15" s="45">
        <f t="shared" ref="M15:M16" si="4">(K15+I15+G15)/3</f>
        <v>256666.66666666666</v>
      </c>
      <c r="N15" s="45">
        <f>(M15*F15)</f>
        <v>5903333.333333333</v>
      </c>
    </row>
    <row r="16" spans="2:14" ht="75" x14ac:dyDescent="0.2">
      <c r="B16" s="1"/>
      <c r="C16" s="5" t="s">
        <v>17</v>
      </c>
      <c r="D16" s="8" t="s">
        <v>7</v>
      </c>
      <c r="E16" s="8">
        <v>1</v>
      </c>
      <c r="F16" s="14">
        <v>22</v>
      </c>
      <c r="G16" s="15">
        <v>615000</v>
      </c>
      <c r="H16" s="15">
        <f>G16*F16</f>
        <v>13530000</v>
      </c>
      <c r="I16" s="35">
        <v>590000</v>
      </c>
      <c r="J16" s="40">
        <f>(I16*F16)</f>
        <v>12980000</v>
      </c>
      <c r="K16" s="35">
        <v>580000</v>
      </c>
      <c r="L16" s="40">
        <f>(K16*F16)</f>
        <v>12760000</v>
      </c>
      <c r="M16" s="45">
        <f t="shared" si="4"/>
        <v>595000</v>
      </c>
      <c r="N16" s="45">
        <f>(M16*F16)</f>
        <v>13090000</v>
      </c>
    </row>
    <row r="17" spans="2:14" x14ac:dyDescent="0.2">
      <c r="B17" s="22" t="s">
        <v>26</v>
      </c>
      <c r="C17" s="22"/>
      <c r="D17" s="22"/>
      <c r="E17" s="22"/>
      <c r="F17" s="22"/>
      <c r="G17" s="22"/>
      <c r="H17" s="18">
        <f>SUM(H6:H16)+H4</f>
        <v>61348000</v>
      </c>
      <c r="I17" s="10"/>
      <c r="J17" s="41">
        <f>SUM(J6:J16)+J4</f>
        <v>58754000</v>
      </c>
      <c r="K17" s="10"/>
      <c r="L17" s="41">
        <f>SUM(L6:L16)+L4</f>
        <v>56510000</v>
      </c>
      <c r="M17" s="46"/>
      <c r="N17" s="46">
        <f>SUM(N6:N16)+N4</f>
        <v>58870666.666666672</v>
      </c>
    </row>
  </sheetData>
  <mergeCells count="36">
    <mergeCell ref="G11:G14"/>
    <mergeCell ref="B6:B15"/>
    <mergeCell ref="J2:J3"/>
    <mergeCell ref="J7:J10"/>
    <mergeCell ref="J11:J14"/>
    <mergeCell ref="N2:N3"/>
    <mergeCell ref="H2:H3"/>
    <mergeCell ref="I7:I10"/>
    <mergeCell ref="I11:I14"/>
    <mergeCell ref="N7:N10"/>
    <mergeCell ref="N11:N14"/>
    <mergeCell ref="K2:K3"/>
    <mergeCell ref="L2:L3"/>
    <mergeCell ref="K7:K10"/>
    <mergeCell ref="L7:L10"/>
    <mergeCell ref="K11:K14"/>
    <mergeCell ref="L11:L14"/>
    <mergeCell ref="M2:M3"/>
    <mergeCell ref="M7:M10"/>
    <mergeCell ref="M11:M14"/>
    <mergeCell ref="H7:H10"/>
    <mergeCell ref="H11:H14"/>
    <mergeCell ref="B17:G17"/>
    <mergeCell ref="G2:G3"/>
    <mergeCell ref="I2:I3"/>
    <mergeCell ref="B2:B3"/>
    <mergeCell ref="C2:C3"/>
    <mergeCell ref="D2:D3"/>
    <mergeCell ref="E2:E3"/>
    <mergeCell ref="D7:D10"/>
    <mergeCell ref="E7:E10"/>
    <mergeCell ref="F7:F10"/>
    <mergeCell ref="D11:D14"/>
    <mergeCell ref="E11:E14"/>
    <mergeCell ref="F11:F14"/>
    <mergeCell ref="G7:G10"/>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ruby aldana</dc:creator>
  <cp:lastModifiedBy>MIGUEL MARTINEZ</cp:lastModifiedBy>
  <dcterms:created xsi:type="dcterms:W3CDTF">2026-05-05T00:48:12Z</dcterms:created>
  <dcterms:modified xsi:type="dcterms:W3CDTF">2026-05-05T05:36:04Z</dcterms:modified>
</cp:coreProperties>
</file>