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ANT/DRON 2026/6. Observaciones proyecto/"/>
    </mc:Choice>
  </mc:AlternateContent>
  <xr:revisionPtr revIDLastSave="12" documentId="8_{9D065CBF-9E35-426E-80DA-BDC2CE9E9F29}" xr6:coauthVersionLast="47" xr6:coauthVersionMax="47" xr10:uidLastSave="{A51C3E50-C8B5-47F6-BE2C-812A9337A5D6}"/>
  <bookViews>
    <workbookView xWindow="-120" yWindow="-120" windowWidth="29040" windowHeight="15720" tabRatio="722" xr2:uid="{00000000-000D-0000-FFFF-FFFF00000000}"/>
  </bookViews>
  <sheets>
    <sheet name="ESTUDIO DE MERCADO" sheetId="4" r:id="rId1"/>
    <sheet name="TASAS PROMEDIO" sheetId="23" r:id="rId2"/>
    <sheet name="Relacion y vrs Drons" sheetId="29" r:id="rId3"/>
    <sheet name="Pilotos Dron" sheetId="30" r:id="rId4"/>
    <sheet name="RESUMEN DRONES" sheetId="22" r:id="rId5"/>
  </sheets>
  <externalReferences>
    <externalReference r:id="rId6"/>
  </externalReferences>
  <definedNames>
    <definedName name="_xlnm._FilterDatabase" localSheetId="2" hidden="1">'Relacion y vrs Drons'!$J$1:$K$20</definedName>
    <definedName name="_Toc140149825_1">[1]JURIDICA!#REF!</definedName>
    <definedName name="_Toc140149825_59">#REF!</definedName>
    <definedName name="_Toc142149825_60">#REF!</definedName>
    <definedName name="A">[1]JURIDICA!#REF!</definedName>
    <definedName name="AMOR">[1]JURIDICA!#REF!</definedName>
    <definedName name="B">#REF!</definedName>
    <definedName name="FFFFFFF" localSheetId="4">#REF!</definedName>
    <definedName name="FFFFFFF">#REF!</definedName>
    <definedName name="GG">[1]JURIDICA!#REF!</definedName>
    <definedName name="GGGGGG">#REF!</definedName>
    <definedName name="opcion2">'[1]CUADRO RESUMEN'!$L$21</definedName>
    <definedName name="opcion3">'[1]CUADRO RESUMEN'!$L$22</definedName>
    <definedName name="opcion4">'[1]CUADRO RESUMEN'!$L$23</definedName>
    <definedName name="opcion5">'[1]CUADRO RESUMEN'!$L$24</definedName>
    <definedName name="opcion6">'[1]CUADRO RESUMEN'!$L$25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4" l="1"/>
  <c r="G9" i="23" l="1"/>
  <c r="C10" i="22" l="1"/>
  <c r="C8" i="22"/>
  <c r="F15" i="4"/>
  <c r="D14" i="4"/>
  <c r="C14" i="4"/>
  <c r="I35" i="29"/>
  <c r="F14" i="4" l="1"/>
  <c r="G15" i="4"/>
  <c r="H15" i="4" s="1"/>
  <c r="B9" i="23"/>
  <c r="G14" i="4" l="1"/>
  <c r="H14" i="4" s="1"/>
  <c r="H16" i="4" s="1"/>
  <c r="H13" i="4"/>
  <c r="C8" i="4" l="1"/>
  <c r="C7" i="4"/>
</calcChain>
</file>

<file path=xl/sharedStrings.xml><?xml version="1.0" encoding="utf-8"?>
<sst xmlns="http://schemas.openxmlformats.org/spreadsheetml/2006/main" count="300" uniqueCount="143">
  <si>
    <t>AGENCIA NACIONAL DE TIERRAS - ANT</t>
  </si>
  <si>
    <t>PROYECCION ESTUDIO DE MERCADO SEGURO PARA VEHICUO AEREO NO TRIPULADO</t>
  </si>
  <si>
    <t>VALOR DE PRESUPUESTO DE LA ENTIDAD</t>
  </si>
  <si>
    <t>VALOR DE PRESUPUESTO PROYECTADO</t>
  </si>
  <si>
    <t>HORAS</t>
  </si>
  <si>
    <t>DESDE</t>
  </si>
  <si>
    <t>HASTA</t>
  </si>
  <si>
    <t>DÍAS</t>
  </si>
  <si>
    <t>VIGENCIA REQUERIDA</t>
  </si>
  <si>
    <t>DESCRIPCION</t>
  </si>
  <si>
    <t>VALOR ASEGURADO</t>
  </si>
  <si>
    <t>TASA PROMEDIO %</t>
  </si>
  <si>
    <t>PRIMA NETA ANUAL</t>
  </si>
  <si>
    <t>IVA</t>
  </si>
  <si>
    <t>AGENCIA NACIONAL DE TIERRAS -ANT- CASCO DRONES</t>
  </si>
  <si>
    <t>AGENCIA NACIONAL DE TIERRAS -ANT - RCE</t>
  </si>
  <si>
    <t>TOTAL</t>
  </si>
  <si>
    <r>
      <t>OBJETO</t>
    </r>
    <r>
      <rPr>
        <sz val="11"/>
        <color rgb="FF000000"/>
        <rFont val="Arial Narrow"/>
        <family val="2"/>
      </rPr>
      <t>: CONTRATAR CON UNA COMPAÑÍA DE SEGUROS LEGALMENTE AUTORIZADAS PARA FUNCIONAR EN EL PAÍS EL SEGURO DE VEHÍCULO AÉREO NO TRIPULADO (DRON) QUE AMPARE LOS BIENES E INTERESES PATRIMONIALES DE LA AGENCIA NACIONAL DE TIERRAS - ANT, Y AQUELLOS DE LOS QUE LLEGARE A SER LEGALMENTE RESPONSABLE</t>
    </r>
  </si>
  <si>
    <t>NOTAS: El valor asegurado para RCE se obtiene de la sigueinte manera:</t>
  </si>
  <si>
    <t>CASCO AVIACION ( DRONE )</t>
  </si>
  <si>
    <t xml:space="preserve">Cotización estableciendo Límite de RCE conforme código de comercio </t>
  </si>
  <si>
    <t>Artículos 1827 y 1835 del Código de Comercio Límite único combinado (lesiones corporales / daños a la propiedad) 
1) Treinta y tres mil trescientos treinta y tres gramos de oro puro, para las aeronaves cuyo peso no exceda de mil kilogramos;</t>
  </si>
  <si>
    <t>Nota: 33.333 gramos de oro puro correspondientes a la suma de $ 550.525,74 (valor gramo oro precio de venta BANREP (14/04/2026)</t>
  </si>
  <si>
    <t>2) Treinta y tres mil trescientos treinta y tres gramos de oro puro, más veintiséis gramos de oro puro con sesenta y seis centigramos, por kilogramo que pase de los mil, para aeronaves que pesen más de mil y no excedan de seis mil kilogramos."</t>
  </si>
  <si>
    <t>(*) VALOR ASEGURADO 33.333 GRAMOS ORO DE ACUERDO CON EL ARTICULO 1827 Y 1835 DEL CODIGO DE COMERCIO. LIMITE EN LA INDEMNIZACION POR DAÑOS A TERCEROS EN LA SUPERFICIE</t>
  </si>
  <si>
    <t>VALOR GRAMO ORO AL 14/04/2026:  $ 550.525,74</t>
  </si>
  <si>
    <t>LIMITE DE RCE = $550.525,74* 33.333 =$ 18,350,649.825</t>
  </si>
  <si>
    <t>Fuente:</t>
  </si>
  <si>
    <t>https://goldpriceg.com/es/gold-price-colombia#:~:text=Hoy%2C%20el%20precio%20del%20oro%20de%2024%20quilates,11.979.926%2C09%20y%20%24%20385.163.009%2C84%20peso%20colombiano%20por%20kilogramo.</t>
  </si>
  <si>
    <t>ESTUDIO DE MERCADO</t>
  </si>
  <si>
    <t>TASAS PROMEDIO</t>
  </si>
  <si>
    <t>ENTIDAD</t>
  </si>
  <si>
    <t>No. DE PROCESO DE CONTRATACION</t>
  </si>
  <si>
    <t>RAMO</t>
  </si>
  <si>
    <t>TASAS DE REFERENCIA</t>
  </si>
  <si>
    <t>TASA PROMEDIO DEL MERCADO</t>
  </si>
  <si>
    <t>SEGURO PARA 19 DRONES</t>
  </si>
  <si>
    <t>SEGURO DE VEHICULO AEREO NO TRIPULADO - DRONES ( CASCO TODO RIESGO )</t>
  </si>
  <si>
    <t>%</t>
  </si>
  <si>
    <t>UNIDAD DE BUSQUEDA DE PERSONAS DESAPARECIDAS - UBPD</t>
  </si>
  <si>
    <t>UBPD-SAMC-001-2025</t>
  </si>
  <si>
    <t>AGENCIA NACIONAL DEL ESPECTRO - ANE</t>
  </si>
  <si>
    <t>SELECCIÓN ABREVIADA DE MENOR CUANTÍA No. SAMC-107-2024</t>
  </si>
  <si>
    <t>No.</t>
  </si>
  <si>
    <t xml:space="preserve">Elemento </t>
  </si>
  <si>
    <t>Marca</t>
  </si>
  <si>
    <t>Modelo</t>
  </si>
  <si>
    <t>PLACA     ANT</t>
  </si>
  <si>
    <t>Serial DRON / CAMARA</t>
  </si>
  <si>
    <t>Registro UAS (Aeronautica)</t>
  </si>
  <si>
    <t>Ubicación</t>
  </si>
  <si>
    <t>Costo Adquisicion</t>
  </si>
  <si>
    <t>Observacion</t>
  </si>
  <si>
    <t>Dron</t>
  </si>
  <si>
    <t>DJI</t>
  </si>
  <si>
    <t>Mavic 3M</t>
  </si>
  <si>
    <t>1581F5FKD23A700D64ZQ</t>
  </si>
  <si>
    <t>RUAS-100-24-0055</t>
  </si>
  <si>
    <t>UGT RISARALDA</t>
  </si>
  <si>
    <t>Posee camara integrada</t>
  </si>
  <si>
    <t>1581F5FKD23A700DD96P</t>
  </si>
  <si>
    <t>RUAS-100-24-0068</t>
  </si>
  <si>
    <t>CAN</t>
  </si>
  <si>
    <t>1581F5fFKD23A700DZT44</t>
  </si>
  <si>
    <t>RUAS-100-24-0066</t>
  </si>
  <si>
    <t>1581F5FKD23A700DNQ31</t>
  </si>
  <si>
    <t>RUAS-100-24-0056</t>
  </si>
  <si>
    <t>1581F5FKD23A700D3CY4</t>
  </si>
  <si>
    <t>RUAS-100-24-0070</t>
  </si>
  <si>
    <t>1581F5FKD23A900DJU48</t>
  </si>
  <si>
    <t>RUAS-100-24-0076</t>
  </si>
  <si>
    <t>1581F5FKD23A700D84Y1</t>
  </si>
  <si>
    <t>RUAS-100-24-0060</t>
  </si>
  <si>
    <t>UGT META</t>
  </si>
  <si>
    <t>AgEagle</t>
  </si>
  <si>
    <t>eBee-X</t>
  </si>
  <si>
    <t>1587A05100000LB</t>
  </si>
  <si>
    <t>RUAS-100-24-0004</t>
  </si>
  <si>
    <t>Puede usar camaras - S.O.D.A ó DUET M</t>
  </si>
  <si>
    <t>1587A0510000X05</t>
  </si>
  <si>
    <t>RUAS-100-24-0005</t>
  </si>
  <si>
    <t>1587A0510001RMF</t>
  </si>
  <si>
    <t>RUAS-100-24-0002</t>
  </si>
  <si>
    <t>1587A051001T97</t>
  </si>
  <si>
    <t>RUAS-100-24-0523</t>
  </si>
  <si>
    <t>1587A0510001VTY</t>
  </si>
  <si>
    <t>RUAS-100-24-0524</t>
  </si>
  <si>
    <t>MATRICE 350 RTK</t>
  </si>
  <si>
    <t>1581F6GKB23B400400BB</t>
  </si>
  <si>
    <t>RUAS-100-25-AZZV</t>
  </si>
  <si>
    <t>Puede usar camaras - ZENMUSE P1 RGB</t>
  </si>
  <si>
    <t>1581F6GKB23AR00400WT</t>
  </si>
  <si>
    <t>RUAS-100-25-A0FU</t>
  </si>
  <si>
    <t>1581F6GKB239B00401QJ</t>
  </si>
  <si>
    <t>RUAS-100-25-A0GR</t>
  </si>
  <si>
    <t>1581F6GKB23B800400T4</t>
  </si>
  <si>
    <t>RUAS-100-25-AZZZ</t>
  </si>
  <si>
    <t>1581F6GKB23AL004007L</t>
  </si>
  <si>
    <t>RUAS-100-25-AZZA</t>
  </si>
  <si>
    <t>1581F6GKB239B00401RX</t>
  </si>
  <si>
    <t>RUAS-100-25-A0GW</t>
  </si>
  <si>
    <t>1581F6GKB237F003000C</t>
  </si>
  <si>
    <t>RUAS-100-25-A0G3</t>
  </si>
  <si>
    <t>Camara</t>
  </si>
  <si>
    <t>ZENMUSE P1</t>
  </si>
  <si>
    <t>3XMDKCC00140M4</t>
  </si>
  <si>
    <t>No aplica</t>
  </si>
  <si>
    <t>3XMDKCW001E32X</t>
  </si>
  <si>
    <t>3XMDKCW0010395</t>
  </si>
  <si>
    <t>3XMDKCW00158TV</t>
  </si>
  <si>
    <t>3XMDL3M0013FNV</t>
  </si>
  <si>
    <t>3XMDL4E001726G</t>
  </si>
  <si>
    <t>3XMDL4K001D0P0</t>
  </si>
  <si>
    <t>senseFly</t>
  </si>
  <si>
    <t xml:space="preserve"> S.O.D.A.</t>
  </si>
  <si>
    <t>SI0500005AD1K00048</t>
  </si>
  <si>
    <t>SI0500005AD3A00014</t>
  </si>
  <si>
    <t>SI0500005AD3B00009</t>
  </si>
  <si>
    <t>senseFly Duet M</t>
  </si>
  <si>
    <t>PI040378AF8H002033</t>
  </si>
  <si>
    <t>PI040378AF8H001305</t>
  </si>
  <si>
    <t>SI002001AA2A00070</t>
  </si>
  <si>
    <t>SI002001AA2A00173</t>
  </si>
  <si>
    <t>PROFESIONAL</t>
  </si>
  <si>
    <t>No. identificacion</t>
  </si>
  <si>
    <t>SEDE</t>
  </si>
  <si>
    <t>Willian Cortés Bolivar </t>
  </si>
  <si>
    <t>Can  -Bogotá</t>
  </si>
  <si>
    <t>Ciro Martinez Orduña</t>
  </si>
  <si>
    <t>Miguel Ramirez Sabogal</t>
  </si>
  <si>
    <t>Kevin Agamez Vargas</t>
  </si>
  <si>
    <t>Gonzalo Solano Fajardo</t>
  </si>
  <si>
    <t>Alejandro Giraldo Dávila</t>
  </si>
  <si>
    <t>Ugt - Risaralda</t>
  </si>
  <si>
    <t>Santiago Gallego Garcia</t>
  </si>
  <si>
    <t>Oscar Andres Franco Muñoz</t>
  </si>
  <si>
    <t>Ugt - Meta</t>
  </si>
  <si>
    <t xml:space="preserve">ELEMENTOS A ASEGURAR </t>
  </si>
  <si>
    <t>Nombre</t>
  </si>
  <si>
    <t>Cantidad</t>
  </si>
  <si>
    <t xml:space="preserve">DRONES SEGÚN RELACION ADJUNTA </t>
  </si>
  <si>
    <t>VALORE ASEGUADO DRONES MAS ACCESORIOS</t>
  </si>
  <si>
    <t>VALOR TOTAL DRONE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</si>
</sst>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\ _€_-;\-* #,##0\ _€_-;_-* &quot;-&quot;\ _€_-;_-@_-"/>
    <numFmt numFmtId="167" formatCode="_-&quot;$&quot;* #,##0.00_-;\-&quot;$&quot;* #,##0.00_-;_-&quot;$&quot;* &quot;-&quot;??_-;_-@_-"/>
    <numFmt numFmtId="168" formatCode="&quot;$&quot;\ #,##0.00;[Red]&quot;$&quot;\ \-#,##0.0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&quot;$&quot;#,##0"/>
    <numFmt numFmtId="172" formatCode="_(&quot;$&quot;* #,##0.00_);_(&quot;$&quot;* \(#,##0.00\);_(&quot;$&quot;* &quot;-&quot;??_);_(@_)"/>
    <numFmt numFmtId="173" formatCode="_ [$€-2]\ * #,##0.00_ ;_ [$€-2]\ * \-#,##0.00_ ;_ [$€-2]\ * &quot;-&quot;??_ "/>
    <numFmt numFmtId="174" formatCode="_-[$€-2]* #,##0.00_-;\-[$€-2]* #,##0.00_-;_-[$€-2]* &quot;-&quot;??_-"/>
    <numFmt numFmtId="175" formatCode="_ &quot;$ &quot;* #,##0.00_ ;_ &quot;$ &quot;* \-#,##0.00_ ;_ &quot;$ &quot;* \-??_ ;_ @_ "/>
    <numFmt numFmtId="176" formatCode="[$$-240A]\ #,##0"/>
    <numFmt numFmtId="177" formatCode="_-* #,##0.00_-;\-* #,##0.00_-;_-* \-??_-;_-@_-"/>
    <numFmt numFmtId="178" formatCode="_-&quot;$&quot;* #,##0_-;\-&quot;$&quot;* #,##0_-;_-&quot;$&quot;* &quot;-&quot;??_-;_-@_-"/>
    <numFmt numFmtId="179" formatCode="_ &quot;$&quot;\ * #,##0_ ;_ &quot;$&quot;\ * \-#,##0_ ;_ &quot;$&quot;\ * &quot;-&quot;??_ ;_ @_ "/>
    <numFmt numFmtId="180" formatCode="#,##0.000"/>
    <numFmt numFmtId="181" formatCode="_(* #,##0.000_);_(* \(#,##0.000\);_(* &quot;-&quot;??_);_(@_)"/>
    <numFmt numFmtId="182" formatCode="_-* #,##0_-;\-* #,##0_-;_-* &quot;-&quot;??_-;_-@_-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1"/>
      <color indexed="8"/>
      <name val="Arial Narrow"/>
      <family val="2"/>
    </font>
    <font>
      <sz val="11"/>
      <color indexed="8"/>
      <name val="Calibri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sz val="10"/>
      <color indexed="8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8"/>
      <color indexed="8"/>
      <name val="Tahoma"/>
      <family val="2"/>
    </font>
    <font>
      <b/>
      <sz val="14"/>
      <name val="Arial Narrow"/>
      <family val="2"/>
    </font>
    <font>
      <b/>
      <sz val="18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rgb="FFFF0000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b/>
      <sz val="16"/>
      <color indexed="8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rgb="FF0070C0"/>
      <name val="Arial Narrow"/>
      <family val="2"/>
    </font>
    <font>
      <sz val="10"/>
      <name val="Arial"/>
      <family val="2"/>
    </font>
    <font>
      <sz val="11"/>
      <color rgb="FF000000"/>
      <name val="Arial Narrow"/>
      <family val="2"/>
    </font>
    <font>
      <b/>
      <shadow/>
      <sz val="14"/>
      <name val="Helvetica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1"/>
      <name val="Century Gothic"/>
      <family val="2"/>
    </font>
    <font>
      <sz val="11"/>
      <color rgb="FF080000"/>
      <name val="Century Gothic"/>
      <family val="2"/>
    </font>
    <font>
      <sz val="11"/>
      <color rgb="FF000000"/>
      <name val="Century Gothic"/>
      <family val="2"/>
    </font>
    <font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80000"/>
      <name val="Tahoma"/>
      <family val="2"/>
    </font>
    <font>
      <u/>
      <sz val="10"/>
      <color theme="10"/>
      <name val="Arial"/>
      <family val="2"/>
    </font>
    <font>
      <b/>
      <u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sz val="11"/>
      <color rgb="FF0070C0"/>
      <name val="Arial Narrow"/>
      <family val="2"/>
    </font>
    <font>
      <sz val="11"/>
      <name val="Arial Narrow"/>
      <family val="2"/>
    </font>
    <font>
      <b/>
      <sz val="12"/>
      <color rgb="FFC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96">
    <xf numFmtId="0" fontId="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0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21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6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1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5" fontId="9" fillId="0" borderId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4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6" fillId="0" borderId="0"/>
    <xf numFmtId="165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4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45" fillId="0" borderId="0" applyNumberFormat="0" applyFill="0" applyBorder="0" applyAlignment="0" applyProtection="0"/>
    <xf numFmtId="0" fontId="1" fillId="0" borderId="0"/>
  </cellStyleXfs>
  <cellXfs count="140">
    <xf numFmtId="0" fontId="0" fillId="0" borderId="0" xfId="0"/>
    <xf numFmtId="0" fontId="10" fillId="0" borderId="0" xfId="562" applyFont="1" applyAlignment="1">
      <alignment vertical="center"/>
    </xf>
    <xf numFmtId="0" fontId="23" fillId="0" borderId="0" xfId="0" applyFont="1" applyAlignment="1">
      <alignment vertical="center"/>
    </xf>
    <xf numFmtId="1" fontId="23" fillId="0" borderId="0" xfId="0" applyNumberFormat="1" applyFont="1" applyAlignment="1">
      <alignment vertical="center"/>
    </xf>
    <xf numFmtId="0" fontId="24" fillId="0" borderId="0" xfId="0" applyFont="1" applyAlignment="1">
      <alignment horizontal="justify" vertical="center" wrapText="1"/>
    </xf>
    <xf numFmtId="0" fontId="13" fillId="0" borderId="0" xfId="0" applyFont="1" applyAlignment="1">
      <alignment vertical="center" wrapText="1"/>
    </xf>
    <xf numFmtId="0" fontId="21" fillId="0" borderId="0" xfId="562" applyAlignment="1">
      <alignment horizontal="center" vertical="center"/>
    </xf>
    <xf numFmtId="0" fontId="7" fillId="0" borderId="0" xfId="613" applyFont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8" fillId="0" borderId="4" xfId="613" applyFont="1" applyBorder="1" applyAlignment="1">
      <alignment horizontal="center" vertical="center" wrapText="1" shrinkToFit="1"/>
    </xf>
    <xf numFmtId="0" fontId="8" fillId="0" borderId="5" xfId="613" applyFont="1" applyBorder="1" applyAlignment="1">
      <alignment horizontal="center" vertical="center" wrapText="1" shrinkToFit="1"/>
    </xf>
    <xf numFmtId="171" fontId="18" fillId="2" borderId="0" xfId="0" applyNumberFormat="1" applyFont="1" applyFill="1" applyAlignment="1">
      <alignment horizontal="right" vertical="center" wrapText="1"/>
    </xf>
    <xf numFmtId="0" fontId="19" fillId="0" borderId="0" xfId="562" applyFont="1" applyAlignment="1">
      <alignment vertical="center"/>
    </xf>
    <xf numFmtId="0" fontId="25" fillId="0" borderId="0" xfId="562" applyFont="1" applyAlignment="1">
      <alignment vertical="center"/>
    </xf>
    <xf numFmtId="0" fontId="27" fillId="2" borderId="0" xfId="0" applyFont="1" applyFill="1"/>
    <xf numFmtId="0" fontId="29" fillId="2" borderId="0" xfId="642" applyFont="1" applyFill="1"/>
    <xf numFmtId="0" fontId="0" fillId="2" borderId="0" xfId="0" applyFill="1"/>
    <xf numFmtId="0" fontId="23" fillId="2" borderId="0" xfId="642" applyFont="1" applyFill="1"/>
    <xf numFmtId="0" fontId="8" fillId="2" borderId="0" xfId="64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 shrinkToFit="1"/>
    </xf>
    <xf numFmtId="0" fontId="26" fillId="0" borderId="0" xfId="0" applyFont="1" applyAlignme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171" fontId="23" fillId="0" borderId="3" xfId="0" applyNumberFormat="1" applyFont="1" applyBorder="1" applyAlignment="1">
      <alignment horizontal="center" vertical="center"/>
    </xf>
    <xf numFmtId="0" fontId="20" fillId="6" borderId="15" xfId="562" applyFont="1" applyFill="1" applyBorder="1" applyAlignment="1">
      <alignment horizontal="left" vertical="center"/>
    </xf>
    <xf numFmtId="179" fontId="20" fillId="6" borderId="15" xfId="219" applyNumberFormat="1" applyFont="1" applyFill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178" fontId="23" fillId="2" borderId="3" xfId="219" applyNumberFormat="1" applyFont="1" applyFill="1" applyBorder="1" applyAlignment="1">
      <alignment horizontal="center" vertical="center"/>
    </xf>
    <xf numFmtId="171" fontId="23" fillId="2" borderId="3" xfId="0" applyNumberFormat="1" applyFont="1" applyFill="1" applyBorder="1" applyAlignment="1">
      <alignment horizontal="center" vertical="center"/>
    </xf>
    <xf numFmtId="43" fontId="27" fillId="2" borderId="0" xfId="787" applyFont="1" applyFill="1"/>
    <xf numFmtId="171" fontId="23" fillId="0" borderId="11" xfId="0" applyNumberFormat="1" applyFont="1" applyBorder="1" applyAlignment="1">
      <alignment horizontal="center" vertical="center"/>
    </xf>
    <xf numFmtId="171" fontId="18" fillId="0" borderId="19" xfId="0" applyNumberFormat="1" applyFont="1" applyBorder="1" applyAlignment="1">
      <alignment horizontal="center" vertical="center" wrapText="1"/>
    </xf>
    <xf numFmtId="0" fontId="7" fillId="0" borderId="7" xfId="696" applyFont="1" applyBorder="1" applyAlignment="1">
      <alignment horizontal="center" vertical="center" wrapText="1"/>
    </xf>
    <xf numFmtId="0" fontId="7" fillId="0" borderId="8" xfId="696" applyFont="1" applyBorder="1" applyAlignment="1">
      <alignment horizontal="center" vertical="center"/>
    </xf>
    <xf numFmtId="0" fontId="21" fillId="0" borderId="0" xfId="562" applyAlignment="1">
      <alignment vertical="center"/>
    </xf>
    <xf numFmtId="0" fontId="7" fillId="0" borderId="6" xfId="613" applyFont="1" applyBorder="1" applyAlignment="1">
      <alignment horizontal="center" vertical="center"/>
    </xf>
    <xf numFmtId="0" fontId="22" fillId="0" borderId="9" xfId="562" applyFont="1" applyBorder="1" applyAlignment="1">
      <alignment horizontal="left" vertical="center"/>
    </xf>
    <xf numFmtId="176" fontId="22" fillId="0" borderId="10" xfId="562" applyNumberFormat="1" applyFont="1" applyBorder="1" applyAlignment="1">
      <alignment horizontal="center" vertical="center"/>
    </xf>
    <xf numFmtId="0" fontId="20" fillId="0" borderId="15" xfId="562" applyFont="1" applyBorder="1" applyAlignment="1">
      <alignment horizontal="left" vertical="center"/>
    </xf>
    <xf numFmtId="179" fontId="20" fillId="0" borderId="15" xfId="219" applyNumberFormat="1" applyFont="1" applyFill="1" applyBorder="1" applyAlignment="1">
      <alignment horizontal="left" vertical="center"/>
    </xf>
    <xf numFmtId="0" fontId="39" fillId="2" borderId="15" xfId="791" applyFont="1" applyFill="1" applyBorder="1" applyAlignment="1">
      <alignment horizontal="center" vertical="center" wrapText="1" readingOrder="1"/>
    </xf>
    <xf numFmtId="0" fontId="39" fillId="0" borderId="15" xfId="791" applyFont="1" applyBorder="1" applyAlignment="1">
      <alignment horizontal="center" vertical="center" wrapText="1" readingOrder="1"/>
    </xf>
    <xf numFmtId="0" fontId="39" fillId="0" borderId="26" xfId="791" applyFont="1" applyBorder="1" applyAlignment="1">
      <alignment horizontal="center" vertical="center" wrapText="1" readingOrder="1"/>
    </xf>
    <xf numFmtId="0" fontId="2" fillId="0" borderId="0" xfId="791"/>
    <xf numFmtId="0" fontId="40" fillId="0" borderId="15" xfId="791" applyFont="1" applyBorder="1" applyAlignment="1">
      <alignment horizontal="center" vertical="center" readingOrder="1"/>
    </xf>
    <xf numFmtId="0" fontId="41" fillId="0" borderId="15" xfId="791" applyFont="1" applyBorder="1" applyAlignment="1">
      <alignment horizontal="center" vertical="center" readingOrder="1"/>
    </xf>
    <xf numFmtId="0" fontId="42" fillId="0" borderId="15" xfId="791" applyFont="1" applyBorder="1" applyAlignment="1">
      <alignment horizontal="center" vertical="center"/>
    </xf>
    <xf numFmtId="0" fontId="43" fillId="0" borderId="15" xfId="791" applyFont="1" applyBorder="1" applyAlignment="1">
      <alignment horizontal="center" vertical="center"/>
    </xf>
    <xf numFmtId="44" fontId="44" fillId="0" borderId="15" xfId="792" applyFont="1" applyFill="1" applyBorder="1" applyAlignment="1">
      <alignment horizontal="center" vertical="center"/>
    </xf>
    <xf numFmtId="0" fontId="41" fillId="0" borderId="27" xfId="791" applyFont="1" applyBorder="1" applyAlignment="1">
      <alignment horizontal="center" vertical="center" readingOrder="1"/>
    </xf>
    <xf numFmtId="0" fontId="40" fillId="2" borderId="15" xfId="791" applyFont="1" applyFill="1" applyBorder="1" applyAlignment="1">
      <alignment horizontal="center" vertical="center" readingOrder="1"/>
    </xf>
    <xf numFmtId="0" fontId="41" fillId="2" borderId="15" xfId="791" applyFont="1" applyFill="1" applyBorder="1" applyAlignment="1">
      <alignment horizontal="center" vertical="center" readingOrder="1"/>
    </xf>
    <xf numFmtId="0" fontId="42" fillId="8" borderId="15" xfId="791" applyFont="1" applyFill="1" applyBorder="1" applyAlignment="1">
      <alignment horizontal="center" vertical="center"/>
    </xf>
    <xf numFmtId="0" fontId="2" fillId="0" borderId="0" xfId="791" applyAlignment="1">
      <alignment horizontal="left"/>
    </xf>
    <xf numFmtId="0" fontId="2" fillId="0" borderId="28" xfId="791" applyBorder="1" applyAlignment="1">
      <alignment horizontal="center" vertical="center"/>
    </xf>
    <xf numFmtId="0" fontId="40" fillId="0" borderId="29" xfId="791" applyFont="1" applyBorder="1" applyAlignment="1">
      <alignment horizontal="center" vertical="center" readingOrder="1"/>
    </xf>
    <xf numFmtId="0" fontId="41" fillId="0" borderId="29" xfId="791" applyFont="1" applyBorder="1" applyAlignment="1">
      <alignment horizontal="center" vertical="center" readingOrder="1"/>
    </xf>
    <xf numFmtId="0" fontId="43" fillId="0" borderId="29" xfId="791" applyFont="1" applyBorder="1" applyAlignment="1">
      <alignment horizontal="center" vertical="center"/>
    </xf>
    <xf numFmtId="0" fontId="2" fillId="0" borderId="0" xfId="791" applyAlignment="1">
      <alignment horizontal="center" vertical="center"/>
    </xf>
    <xf numFmtId="182" fontId="22" fillId="0" borderId="29" xfId="787" applyNumberFormat="1" applyFont="1" applyFill="1" applyBorder="1" applyAlignment="1">
      <alignment horizontal="center" vertical="center"/>
    </xf>
    <xf numFmtId="182" fontId="7" fillId="0" borderId="1" xfId="613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2" fillId="0" borderId="0" xfId="562" applyFont="1" applyAlignment="1">
      <alignment vertical="center"/>
    </xf>
    <xf numFmtId="0" fontId="50" fillId="0" borderId="0" xfId="0" applyFont="1" applyAlignment="1">
      <alignment horizontal="justify" vertical="center"/>
    </xf>
    <xf numFmtId="0" fontId="1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165" fontId="8" fillId="5" borderId="30" xfId="784" applyFont="1" applyFill="1" applyBorder="1" applyAlignment="1">
      <alignment horizontal="center" vertical="center" wrapText="1"/>
    </xf>
    <xf numFmtId="0" fontId="8" fillId="5" borderId="30" xfId="642" applyFont="1" applyFill="1" applyBorder="1" applyAlignment="1">
      <alignment horizontal="center" vertical="center" wrapText="1"/>
    </xf>
    <xf numFmtId="0" fontId="29" fillId="0" borderId="15" xfId="642" applyFont="1" applyBorder="1" applyAlignment="1">
      <alignment vertical="center" wrapText="1"/>
    </xf>
    <xf numFmtId="9" fontId="29" fillId="2" borderId="15" xfId="642" applyNumberFormat="1" applyFont="1" applyFill="1" applyBorder="1" applyAlignment="1">
      <alignment horizontal="center" vertical="center" wrapText="1"/>
    </xf>
    <xf numFmtId="4" fontId="29" fillId="2" borderId="15" xfId="642" applyNumberFormat="1" applyFont="1" applyFill="1" applyBorder="1" applyAlignment="1">
      <alignment horizontal="center" vertical="center" wrapText="1"/>
    </xf>
    <xf numFmtId="0" fontId="29" fillId="0" borderId="12" xfId="642" applyFont="1" applyBorder="1" applyAlignment="1">
      <alignment vertical="center" wrapText="1"/>
    </xf>
    <xf numFmtId="0" fontId="29" fillId="0" borderId="32" xfId="642" applyFont="1" applyBorder="1" applyAlignment="1">
      <alignment vertical="center" wrapText="1"/>
    </xf>
    <xf numFmtId="4" fontId="29" fillId="0" borderId="32" xfId="642" applyNumberFormat="1" applyFont="1" applyBorder="1" applyAlignment="1">
      <alignment horizontal="center" vertical="center" wrapText="1"/>
    </xf>
    <xf numFmtId="9" fontId="29" fillId="2" borderId="32" xfId="642" applyNumberFormat="1" applyFont="1" applyFill="1" applyBorder="1" applyAlignment="1">
      <alignment horizontal="center" vertical="center" wrapText="1"/>
    </xf>
    <xf numFmtId="0" fontId="29" fillId="2" borderId="7" xfId="642" applyFont="1" applyFill="1" applyBorder="1" applyAlignment="1">
      <alignment vertical="center" wrapText="1"/>
    </xf>
    <xf numFmtId="0" fontId="29" fillId="0" borderId="9" xfId="642" applyFont="1" applyBorder="1" applyAlignment="1">
      <alignment vertical="center" wrapText="1"/>
    </xf>
    <xf numFmtId="0" fontId="31" fillId="2" borderId="33" xfId="642" applyFont="1" applyFill="1" applyBorder="1"/>
    <xf numFmtId="4" fontId="29" fillId="2" borderId="33" xfId="642" applyNumberFormat="1" applyFont="1" applyFill="1" applyBorder="1" applyAlignment="1">
      <alignment horizontal="center" vertical="center" wrapText="1"/>
    </xf>
    <xf numFmtId="9" fontId="29" fillId="2" borderId="33" xfId="642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43" fontId="13" fillId="0" borderId="17" xfId="0" applyNumberFormat="1" applyFont="1" applyBorder="1" applyAlignment="1">
      <alignment vertical="center" wrapText="1"/>
    </xf>
    <xf numFmtId="14" fontId="24" fillId="9" borderId="23" xfId="0" applyNumberFormat="1" applyFont="1" applyFill="1" applyBorder="1" applyAlignment="1">
      <alignment horizontal="center" vertical="center"/>
    </xf>
    <xf numFmtId="14" fontId="24" fillId="9" borderId="24" xfId="0" applyNumberFormat="1" applyFont="1" applyFill="1" applyBorder="1" applyAlignment="1">
      <alignment horizontal="center" vertical="center"/>
    </xf>
    <xf numFmtId="0" fontId="24" fillId="9" borderId="3" xfId="0" applyFont="1" applyFill="1" applyBorder="1" applyAlignment="1">
      <alignment horizontal="center" vertical="center"/>
    </xf>
    <xf numFmtId="0" fontId="22" fillId="0" borderId="15" xfId="795" applyFont="1" applyBorder="1" applyAlignment="1">
      <alignment horizontal="center" vertical="center"/>
    </xf>
    <xf numFmtId="0" fontId="35" fillId="0" borderId="15" xfId="795" applyFont="1" applyBorder="1" applyAlignment="1">
      <alignment horizontal="center" vertical="center" readingOrder="1"/>
    </xf>
    <xf numFmtId="0" fontId="1" fillId="0" borderId="0" xfId="795"/>
    <xf numFmtId="0" fontId="36" fillId="0" borderId="15" xfId="795" applyFont="1" applyBorder="1" applyAlignment="1">
      <alignment vertical="center"/>
    </xf>
    <xf numFmtId="0" fontId="37" fillId="0" borderId="15" xfId="795" applyFont="1" applyBorder="1" applyAlignment="1">
      <alignment horizontal="left" vertical="center" readingOrder="1"/>
    </xf>
    <xf numFmtId="3" fontId="37" fillId="0" borderId="15" xfId="795" applyNumberFormat="1" applyFont="1" applyBorder="1" applyAlignment="1">
      <alignment horizontal="right" vertical="center" readingOrder="1"/>
    </xf>
    <xf numFmtId="0" fontId="38" fillId="7" borderId="15" xfId="795" applyFont="1" applyFill="1" applyBorder="1" applyAlignment="1">
      <alignment horizontal="center" vertical="center" readingOrder="1"/>
    </xf>
    <xf numFmtId="0" fontId="1" fillId="0" borderId="0" xfId="795" applyAlignment="1">
      <alignment wrapText="1"/>
    </xf>
    <xf numFmtId="0" fontId="1" fillId="0" borderId="0" xfId="562" applyFont="1" applyAlignment="1">
      <alignment vertical="center"/>
    </xf>
    <xf numFmtId="182" fontId="10" fillId="0" borderId="0" xfId="787" applyNumberFormat="1" applyFont="1" applyAlignment="1">
      <alignment vertical="center"/>
    </xf>
    <xf numFmtId="46" fontId="26" fillId="2" borderId="21" xfId="0" applyNumberFormat="1" applyFont="1" applyFill="1" applyBorder="1" applyAlignment="1">
      <alignment horizontal="center" vertical="center" wrapText="1"/>
    </xf>
    <xf numFmtId="14" fontId="51" fillId="2" borderId="21" xfId="0" applyNumberFormat="1" applyFont="1" applyFill="1" applyBorder="1" applyAlignment="1">
      <alignment horizontal="center" vertical="center" wrapText="1"/>
    </xf>
    <xf numFmtId="1" fontId="26" fillId="0" borderId="22" xfId="117" applyNumberFormat="1" applyFont="1" applyFill="1" applyBorder="1" applyAlignment="1">
      <alignment horizontal="center" vertical="center" wrapText="1"/>
    </xf>
    <xf numFmtId="0" fontId="19" fillId="0" borderId="0" xfId="562" applyFont="1" applyAlignment="1">
      <alignment horizontal="center" vertical="center"/>
    </xf>
    <xf numFmtId="0" fontId="25" fillId="0" borderId="0" xfId="562" applyFont="1" applyAlignment="1">
      <alignment horizontal="center" vertical="center"/>
    </xf>
    <xf numFmtId="0" fontId="12" fillId="4" borderId="31" xfId="562" applyFont="1" applyFill="1" applyBorder="1" applyAlignment="1">
      <alignment horizontal="left" vertical="center" wrapText="1"/>
    </xf>
    <xf numFmtId="0" fontId="12" fillId="4" borderId="34" xfId="562" applyFont="1" applyFill="1" applyBorder="1" applyAlignment="1">
      <alignment horizontal="left" vertical="center" wrapText="1"/>
    </xf>
    <xf numFmtId="0" fontId="12" fillId="4" borderId="27" xfId="562" applyFont="1" applyFill="1" applyBorder="1" applyAlignment="1">
      <alignment horizontal="left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165" fontId="24" fillId="0" borderId="25" xfId="117" applyFont="1" applyBorder="1" applyAlignment="1">
      <alignment horizontal="center" vertical="center"/>
    </xf>
    <xf numFmtId="165" fontId="24" fillId="0" borderId="11" xfId="117" applyFont="1" applyBorder="1" applyAlignment="1">
      <alignment horizontal="center" vertical="center"/>
    </xf>
    <xf numFmtId="165" fontId="47" fillId="2" borderId="31" xfId="108" applyFont="1" applyFill="1" applyBorder="1" applyAlignment="1">
      <alignment horizontal="left" vertical="center" wrapText="1" shrinkToFit="1"/>
    </xf>
    <xf numFmtId="165" fontId="47" fillId="2" borderId="27" xfId="108" applyFont="1" applyFill="1" applyBorder="1" applyAlignment="1">
      <alignment horizontal="left" vertical="center" wrapText="1" shrinkToFit="1"/>
    </xf>
    <xf numFmtId="0" fontId="47" fillId="2" borderId="31" xfId="0" applyFont="1" applyFill="1" applyBorder="1" applyAlignment="1">
      <alignment horizontal="left" vertical="center" wrapText="1" shrinkToFit="1"/>
    </xf>
    <xf numFmtId="0" fontId="47" fillId="2" borderId="27" xfId="0" applyFont="1" applyFill="1" applyBorder="1" applyAlignment="1">
      <alignment horizontal="left" vertical="center" wrapText="1" shrinkToFit="1"/>
    </xf>
    <xf numFmtId="0" fontId="48" fillId="0" borderId="31" xfId="562" applyFont="1" applyBorder="1" applyAlignment="1">
      <alignment horizontal="left" vertical="center"/>
    </xf>
    <xf numFmtId="0" fontId="48" fillId="0" borderId="27" xfId="562" applyFont="1" applyBorder="1" applyAlignment="1">
      <alignment horizontal="left" vertical="center"/>
    </xf>
    <xf numFmtId="0" fontId="45" fillId="0" borderId="0" xfId="794" applyAlignment="1">
      <alignment horizontal="left" vertical="center"/>
    </xf>
    <xf numFmtId="0" fontId="49" fillId="0" borderId="0" xfId="562" applyFont="1" applyAlignment="1">
      <alignment horizontal="left" vertical="center"/>
    </xf>
    <xf numFmtId="181" fontId="24" fillId="0" borderId="25" xfId="117" applyNumberFormat="1" applyFont="1" applyBorder="1" applyAlignment="1">
      <alignment vertical="center"/>
    </xf>
    <xf numFmtId="181" fontId="24" fillId="0" borderId="11" xfId="117" applyNumberFormat="1" applyFont="1" applyBorder="1" applyAlignment="1">
      <alignment vertical="center"/>
    </xf>
    <xf numFmtId="0" fontId="26" fillId="0" borderId="0" xfId="0" applyFont="1" applyAlignment="1">
      <alignment horizontal="left" vertical="center" wrapText="1" shrinkToFit="1"/>
    </xf>
    <xf numFmtId="0" fontId="32" fillId="0" borderId="0" xfId="0" applyFont="1" applyAlignment="1">
      <alignment horizontal="left" vertical="center" wrapText="1" shrinkToFit="1"/>
    </xf>
    <xf numFmtId="0" fontId="46" fillId="0" borderId="0" xfId="0" applyFont="1" applyAlignment="1">
      <alignment horizontal="left" vertical="center" wrapText="1" shrinkToFit="1"/>
    </xf>
    <xf numFmtId="2" fontId="8" fillId="5" borderId="30" xfId="642" applyNumberFormat="1" applyFont="1" applyFill="1" applyBorder="1" applyAlignment="1">
      <alignment horizontal="center" vertical="center" wrapText="1"/>
    </xf>
    <xf numFmtId="180" fontId="30" fillId="0" borderId="32" xfId="642" applyNumberFormat="1" applyFont="1" applyBorder="1" applyAlignment="1">
      <alignment horizontal="center" vertical="center"/>
    </xf>
    <xf numFmtId="180" fontId="30" fillId="0" borderId="15" xfId="642" applyNumberFormat="1" applyFont="1" applyBorder="1" applyAlignment="1">
      <alignment horizontal="center" vertical="center"/>
    </xf>
    <xf numFmtId="180" fontId="30" fillId="0" borderId="33" xfId="642" applyNumberFormat="1" applyFont="1" applyBorder="1" applyAlignment="1">
      <alignment horizontal="center" vertical="center"/>
    </xf>
    <xf numFmtId="0" fontId="30" fillId="0" borderId="2" xfId="642" applyFont="1" applyBorder="1" applyAlignment="1">
      <alignment horizontal="center" vertical="center"/>
    </xf>
    <xf numFmtId="0" fontId="30" fillId="0" borderId="8" xfId="642" applyFont="1" applyBorder="1" applyAlignment="1">
      <alignment horizontal="center" vertical="center"/>
    </xf>
    <xf numFmtId="0" fontId="30" fillId="0" borderId="10" xfId="642" applyFont="1" applyBorder="1" applyAlignment="1">
      <alignment horizontal="center" vertical="center"/>
    </xf>
    <xf numFmtId="0" fontId="28" fillId="2" borderId="0" xfId="642" applyFont="1" applyFill="1" applyAlignment="1">
      <alignment horizontal="center" vertical="center"/>
    </xf>
    <xf numFmtId="0" fontId="20" fillId="2" borderId="0" xfId="642" applyFont="1" applyFill="1" applyAlignment="1">
      <alignment horizontal="center"/>
    </xf>
    <xf numFmtId="0" fontId="8" fillId="2" borderId="32" xfId="642" applyFont="1" applyFill="1" applyBorder="1" applyAlignment="1">
      <alignment horizontal="center" vertical="center" wrapText="1"/>
    </xf>
    <xf numFmtId="0" fontId="8" fillId="2" borderId="15" xfId="642" applyFont="1" applyFill="1" applyBorder="1" applyAlignment="1">
      <alignment horizontal="center" vertical="center" wrapText="1"/>
    </xf>
    <xf numFmtId="0" fontId="8" fillId="2" borderId="33" xfId="642" applyFont="1" applyFill="1" applyBorder="1" applyAlignment="1">
      <alignment horizontal="center" vertical="center" wrapText="1"/>
    </xf>
    <xf numFmtId="0" fontId="8" fillId="0" borderId="0" xfId="613" applyFont="1" applyAlignment="1">
      <alignment horizontal="center" vertical="center" wrapText="1"/>
    </xf>
    <xf numFmtId="0" fontId="18" fillId="0" borderId="0" xfId="613" applyFont="1" applyAlignment="1">
      <alignment horizontal="center" vertical="center" wrapText="1"/>
    </xf>
    <xf numFmtId="0" fontId="8" fillId="3" borderId="12" xfId="613" applyFont="1" applyFill="1" applyBorder="1" applyAlignment="1">
      <alignment horizontal="center" vertical="center" wrapText="1"/>
    </xf>
    <xf numFmtId="0" fontId="8" fillId="3" borderId="2" xfId="613" applyFont="1" applyFill="1" applyBorder="1" applyAlignment="1">
      <alignment horizontal="center" vertical="center" wrapText="1"/>
    </xf>
    <xf numFmtId="0" fontId="21" fillId="0" borderId="13" xfId="562" applyBorder="1" applyAlignment="1">
      <alignment horizontal="center" vertical="center"/>
    </xf>
    <xf numFmtId="0" fontId="21" fillId="0" borderId="14" xfId="562" applyBorder="1" applyAlignment="1">
      <alignment horizontal="center" vertical="center"/>
    </xf>
  </cellXfs>
  <cellStyles count="796">
    <cellStyle name="_EVALUACION TECNICA METROVIVIENDA 2010" xfId="1" xr:uid="{00000000-0005-0000-0000-000000000000}"/>
    <cellStyle name="_EVALUACION TECNICA METROVIVIENDA 2010_INFORME DE EVALUACION TECNICO PRELIMINAR AJUSTADO" xfId="2" xr:uid="{00000000-0005-0000-0000-000001000000}"/>
    <cellStyle name="Estilo 1" xfId="3" xr:uid="{00000000-0005-0000-0000-000002000000}"/>
    <cellStyle name="Estilo 1 10" xfId="4" xr:uid="{00000000-0005-0000-0000-000003000000}"/>
    <cellStyle name="Estilo 1 11" xfId="5" xr:uid="{00000000-0005-0000-0000-000004000000}"/>
    <cellStyle name="Estilo 1 12" xfId="6" xr:uid="{00000000-0005-0000-0000-000005000000}"/>
    <cellStyle name="Estilo 1 13" xfId="7" xr:uid="{00000000-0005-0000-0000-000006000000}"/>
    <cellStyle name="Estilo 1 14" xfId="8" xr:uid="{00000000-0005-0000-0000-000007000000}"/>
    <cellStyle name="Estilo 1 15" xfId="9" xr:uid="{00000000-0005-0000-0000-000008000000}"/>
    <cellStyle name="Estilo 1 16" xfId="10" xr:uid="{00000000-0005-0000-0000-000009000000}"/>
    <cellStyle name="Estilo 1 17" xfId="11" xr:uid="{00000000-0005-0000-0000-00000A000000}"/>
    <cellStyle name="Estilo 1 18" xfId="12" xr:uid="{00000000-0005-0000-0000-00000B000000}"/>
    <cellStyle name="Estilo 1 19" xfId="13" xr:uid="{00000000-0005-0000-0000-00000C000000}"/>
    <cellStyle name="Estilo 1 2" xfId="14" xr:uid="{00000000-0005-0000-0000-00000D000000}"/>
    <cellStyle name="Estilo 1 20" xfId="15" xr:uid="{00000000-0005-0000-0000-00000E000000}"/>
    <cellStyle name="Estilo 1 21" xfId="16" xr:uid="{00000000-0005-0000-0000-00000F000000}"/>
    <cellStyle name="Estilo 1 22" xfId="17" xr:uid="{00000000-0005-0000-0000-000010000000}"/>
    <cellStyle name="Estilo 1 23" xfId="18" xr:uid="{00000000-0005-0000-0000-000011000000}"/>
    <cellStyle name="Estilo 1 24" xfId="19" xr:uid="{00000000-0005-0000-0000-000012000000}"/>
    <cellStyle name="Estilo 1 25" xfId="20" xr:uid="{00000000-0005-0000-0000-000013000000}"/>
    <cellStyle name="Estilo 1 26" xfId="21" xr:uid="{00000000-0005-0000-0000-000014000000}"/>
    <cellStyle name="Estilo 1 27" xfId="22" xr:uid="{00000000-0005-0000-0000-000015000000}"/>
    <cellStyle name="Estilo 1 28" xfId="23" xr:uid="{00000000-0005-0000-0000-000016000000}"/>
    <cellStyle name="Estilo 1 29" xfId="24" xr:uid="{00000000-0005-0000-0000-000017000000}"/>
    <cellStyle name="Estilo 1 3" xfId="25" xr:uid="{00000000-0005-0000-0000-000018000000}"/>
    <cellStyle name="Estilo 1 30" xfId="26" xr:uid="{00000000-0005-0000-0000-000019000000}"/>
    <cellStyle name="Estilo 1 31" xfId="27" xr:uid="{00000000-0005-0000-0000-00001A000000}"/>
    <cellStyle name="Estilo 1 32" xfId="28" xr:uid="{00000000-0005-0000-0000-00001B000000}"/>
    <cellStyle name="Estilo 1 33" xfId="29" xr:uid="{00000000-0005-0000-0000-00001C000000}"/>
    <cellStyle name="Estilo 1 34" xfId="30" xr:uid="{00000000-0005-0000-0000-00001D000000}"/>
    <cellStyle name="Estilo 1 35" xfId="31" xr:uid="{00000000-0005-0000-0000-00001E000000}"/>
    <cellStyle name="Estilo 1 36" xfId="32" xr:uid="{00000000-0005-0000-0000-00001F000000}"/>
    <cellStyle name="Estilo 1 37" xfId="33" xr:uid="{00000000-0005-0000-0000-000020000000}"/>
    <cellStyle name="Estilo 1 38" xfId="34" xr:uid="{00000000-0005-0000-0000-000021000000}"/>
    <cellStyle name="Estilo 1 39" xfId="35" xr:uid="{00000000-0005-0000-0000-000022000000}"/>
    <cellStyle name="Estilo 1 4" xfId="36" xr:uid="{00000000-0005-0000-0000-000023000000}"/>
    <cellStyle name="Estilo 1 40" xfId="37" xr:uid="{00000000-0005-0000-0000-000024000000}"/>
    <cellStyle name="Estilo 1 41" xfId="38" xr:uid="{00000000-0005-0000-0000-000025000000}"/>
    <cellStyle name="Estilo 1 42" xfId="39" xr:uid="{00000000-0005-0000-0000-000026000000}"/>
    <cellStyle name="Estilo 1 43" xfId="40" xr:uid="{00000000-0005-0000-0000-000027000000}"/>
    <cellStyle name="Estilo 1 44" xfId="41" xr:uid="{00000000-0005-0000-0000-000028000000}"/>
    <cellStyle name="Estilo 1 45" xfId="42" xr:uid="{00000000-0005-0000-0000-000029000000}"/>
    <cellStyle name="Estilo 1 46" xfId="43" xr:uid="{00000000-0005-0000-0000-00002A000000}"/>
    <cellStyle name="Estilo 1 47" xfId="44" xr:uid="{00000000-0005-0000-0000-00002B000000}"/>
    <cellStyle name="Estilo 1 48" xfId="45" xr:uid="{00000000-0005-0000-0000-00002C000000}"/>
    <cellStyle name="Estilo 1 49" xfId="46" xr:uid="{00000000-0005-0000-0000-00002D000000}"/>
    <cellStyle name="Estilo 1 5" xfId="47" xr:uid="{00000000-0005-0000-0000-00002E000000}"/>
    <cellStyle name="Estilo 1 50" xfId="48" xr:uid="{00000000-0005-0000-0000-00002F000000}"/>
    <cellStyle name="Estilo 1 51" xfId="49" xr:uid="{00000000-0005-0000-0000-000030000000}"/>
    <cellStyle name="Estilo 1 52" xfId="50" xr:uid="{00000000-0005-0000-0000-000031000000}"/>
    <cellStyle name="Estilo 1 53" xfId="51" xr:uid="{00000000-0005-0000-0000-000032000000}"/>
    <cellStyle name="Estilo 1 54" xfId="52" xr:uid="{00000000-0005-0000-0000-000033000000}"/>
    <cellStyle name="Estilo 1 55" xfId="53" xr:uid="{00000000-0005-0000-0000-000034000000}"/>
    <cellStyle name="Estilo 1 56" xfId="54" xr:uid="{00000000-0005-0000-0000-000035000000}"/>
    <cellStyle name="Estilo 1 57" xfId="55" xr:uid="{00000000-0005-0000-0000-000036000000}"/>
    <cellStyle name="Estilo 1 58" xfId="56" xr:uid="{00000000-0005-0000-0000-000037000000}"/>
    <cellStyle name="Estilo 1 59" xfId="57" xr:uid="{00000000-0005-0000-0000-000038000000}"/>
    <cellStyle name="Estilo 1 6" xfId="58" xr:uid="{00000000-0005-0000-0000-000039000000}"/>
    <cellStyle name="Estilo 1 60" xfId="59" xr:uid="{00000000-0005-0000-0000-00003A000000}"/>
    <cellStyle name="Estilo 1 61" xfId="60" xr:uid="{00000000-0005-0000-0000-00003B000000}"/>
    <cellStyle name="Estilo 1 62" xfId="61" xr:uid="{00000000-0005-0000-0000-00003C000000}"/>
    <cellStyle name="Estilo 1 63" xfId="62" xr:uid="{00000000-0005-0000-0000-00003D000000}"/>
    <cellStyle name="Estilo 1 64" xfId="63" xr:uid="{00000000-0005-0000-0000-00003E000000}"/>
    <cellStyle name="Estilo 1 65" xfId="64" xr:uid="{00000000-0005-0000-0000-00003F000000}"/>
    <cellStyle name="Estilo 1 66" xfId="65" xr:uid="{00000000-0005-0000-0000-000040000000}"/>
    <cellStyle name="Estilo 1 67" xfId="66" xr:uid="{00000000-0005-0000-0000-000041000000}"/>
    <cellStyle name="Estilo 1 68" xfId="67" xr:uid="{00000000-0005-0000-0000-000042000000}"/>
    <cellStyle name="Estilo 1 69" xfId="68" xr:uid="{00000000-0005-0000-0000-000043000000}"/>
    <cellStyle name="Estilo 1 7" xfId="69" xr:uid="{00000000-0005-0000-0000-000044000000}"/>
    <cellStyle name="Estilo 1 70" xfId="70" xr:uid="{00000000-0005-0000-0000-000045000000}"/>
    <cellStyle name="Estilo 1 8" xfId="71" xr:uid="{00000000-0005-0000-0000-000046000000}"/>
    <cellStyle name="Estilo 1 9" xfId="72" xr:uid="{00000000-0005-0000-0000-000047000000}"/>
    <cellStyle name="Euro" xfId="73" xr:uid="{00000000-0005-0000-0000-000048000000}"/>
    <cellStyle name="Euro 2" xfId="74" xr:uid="{00000000-0005-0000-0000-000049000000}"/>
    <cellStyle name="Euro 2 10" xfId="75" xr:uid="{00000000-0005-0000-0000-00004A000000}"/>
    <cellStyle name="Euro 2 11" xfId="76" xr:uid="{00000000-0005-0000-0000-00004B000000}"/>
    <cellStyle name="Euro 2 12" xfId="77" xr:uid="{00000000-0005-0000-0000-00004C000000}"/>
    <cellStyle name="Euro 2 13" xfId="78" xr:uid="{00000000-0005-0000-0000-00004D000000}"/>
    <cellStyle name="Euro 2 14" xfId="79" xr:uid="{00000000-0005-0000-0000-00004E000000}"/>
    <cellStyle name="Euro 2 15" xfId="80" xr:uid="{00000000-0005-0000-0000-00004F000000}"/>
    <cellStyle name="Euro 2 16" xfId="81" xr:uid="{00000000-0005-0000-0000-000050000000}"/>
    <cellStyle name="Euro 2 17" xfId="82" xr:uid="{00000000-0005-0000-0000-000051000000}"/>
    <cellStyle name="Euro 2 18" xfId="83" xr:uid="{00000000-0005-0000-0000-000052000000}"/>
    <cellStyle name="Euro 2 19" xfId="84" xr:uid="{00000000-0005-0000-0000-000053000000}"/>
    <cellStyle name="Euro 2 2" xfId="85" xr:uid="{00000000-0005-0000-0000-000054000000}"/>
    <cellStyle name="Euro 2 20" xfId="86" xr:uid="{00000000-0005-0000-0000-000055000000}"/>
    <cellStyle name="Euro 2 21" xfId="87" xr:uid="{00000000-0005-0000-0000-000056000000}"/>
    <cellStyle name="Euro 2 22" xfId="88" xr:uid="{00000000-0005-0000-0000-000057000000}"/>
    <cellStyle name="Euro 2 23" xfId="89" xr:uid="{00000000-0005-0000-0000-000058000000}"/>
    <cellStyle name="Euro 2 24" xfId="90" xr:uid="{00000000-0005-0000-0000-000059000000}"/>
    <cellStyle name="Euro 2 25" xfId="91" xr:uid="{00000000-0005-0000-0000-00005A000000}"/>
    <cellStyle name="Euro 2 26" xfId="92" xr:uid="{00000000-0005-0000-0000-00005B000000}"/>
    <cellStyle name="Euro 2 27" xfId="93" xr:uid="{00000000-0005-0000-0000-00005C000000}"/>
    <cellStyle name="Euro 2 28" xfId="94" xr:uid="{00000000-0005-0000-0000-00005D000000}"/>
    <cellStyle name="Euro 2 29" xfId="95" xr:uid="{00000000-0005-0000-0000-00005E000000}"/>
    <cellStyle name="Euro 2 3" xfId="96" xr:uid="{00000000-0005-0000-0000-00005F000000}"/>
    <cellStyle name="Euro 2 30" xfId="97" xr:uid="{00000000-0005-0000-0000-000060000000}"/>
    <cellStyle name="Euro 2 31" xfId="98" xr:uid="{00000000-0005-0000-0000-000061000000}"/>
    <cellStyle name="Euro 2 32" xfId="99" xr:uid="{00000000-0005-0000-0000-000062000000}"/>
    <cellStyle name="Euro 2 4" xfId="100" xr:uid="{00000000-0005-0000-0000-000063000000}"/>
    <cellStyle name="Euro 2 5" xfId="101" xr:uid="{00000000-0005-0000-0000-000064000000}"/>
    <cellStyle name="Euro 2 6" xfId="102" xr:uid="{00000000-0005-0000-0000-000065000000}"/>
    <cellStyle name="Euro 2 7" xfId="103" xr:uid="{00000000-0005-0000-0000-000066000000}"/>
    <cellStyle name="Euro 2 8" xfId="104" xr:uid="{00000000-0005-0000-0000-000067000000}"/>
    <cellStyle name="Euro 2 9" xfId="105" xr:uid="{00000000-0005-0000-0000-000068000000}"/>
    <cellStyle name="Euro 3" xfId="106" xr:uid="{00000000-0005-0000-0000-000069000000}"/>
    <cellStyle name="Hipervínculo" xfId="794" builtinId="8"/>
    <cellStyle name="Millares" xfId="787" builtinId="3"/>
    <cellStyle name="Millares [0] 2" xfId="107" xr:uid="{00000000-0005-0000-0000-00006A000000}"/>
    <cellStyle name="Millares 10" xfId="108" xr:uid="{00000000-0005-0000-0000-00006B000000}"/>
    <cellStyle name="Millares 10 3" xfId="784" xr:uid="{DF1CF6EE-8DA3-42B2-B680-5E3A3F033047}"/>
    <cellStyle name="Millares 11" xfId="109" xr:uid="{00000000-0005-0000-0000-00006C000000}"/>
    <cellStyle name="Millares 12" xfId="110" xr:uid="{00000000-0005-0000-0000-00006D000000}"/>
    <cellStyle name="Millares 13" xfId="111" xr:uid="{00000000-0005-0000-0000-00006E000000}"/>
    <cellStyle name="Millares 14" xfId="786" xr:uid="{D8080925-13A7-4F4B-9AA5-A1CA3FB5290D}"/>
    <cellStyle name="Millares 15" xfId="112" xr:uid="{00000000-0005-0000-0000-00006F000000}"/>
    <cellStyle name="Millares 16" xfId="113" xr:uid="{00000000-0005-0000-0000-000070000000}"/>
    <cellStyle name="Millares 17" xfId="114" xr:uid="{00000000-0005-0000-0000-000071000000}"/>
    <cellStyle name="Millares 18" xfId="115" xr:uid="{00000000-0005-0000-0000-000072000000}"/>
    <cellStyle name="Millares 19" xfId="116" xr:uid="{00000000-0005-0000-0000-000073000000}"/>
    <cellStyle name="Millares 2" xfId="117" xr:uid="{00000000-0005-0000-0000-000074000000}"/>
    <cellStyle name="Millares 2 10" xfId="118" xr:uid="{00000000-0005-0000-0000-000075000000}"/>
    <cellStyle name="Millares 2 11" xfId="119" xr:uid="{00000000-0005-0000-0000-000076000000}"/>
    <cellStyle name="Millares 2 12" xfId="120" xr:uid="{00000000-0005-0000-0000-000077000000}"/>
    <cellStyle name="Millares 2 13" xfId="121" xr:uid="{00000000-0005-0000-0000-000078000000}"/>
    <cellStyle name="Millares 2 14" xfId="122" xr:uid="{00000000-0005-0000-0000-000079000000}"/>
    <cellStyle name="Millares 2 15" xfId="123" xr:uid="{00000000-0005-0000-0000-00007A000000}"/>
    <cellStyle name="Millares 2 16" xfId="124" xr:uid="{00000000-0005-0000-0000-00007B000000}"/>
    <cellStyle name="Millares 2 17" xfId="125" xr:uid="{00000000-0005-0000-0000-00007C000000}"/>
    <cellStyle name="Millares 2 18" xfId="126" xr:uid="{00000000-0005-0000-0000-00007D000000}"/>
    <cellStyle name="Millares 2 19" xfId="127" xr:uid="{00000000-0005-0000-0000-00007E000000}"/>
    <cellStyle name="Millares 2 2" xfId="128" xr:uid="{00000000-0005-0000-0000-00007F000000}"/>
    <cellStyle name="Millares 2 2 2" xfId="129" xr:uid="{00000000-0005-0000-0000-000080000000}"/>
    <cellStyle name="Millares 2 20" xfId="130" xr:uid="{00000000-0005-0000-0000-000081000000}"/>
    <cellStyle name="Millares 2 21" xfId="131" xr:uid="{00000000-0005-0000-0000-000082000000}"/>
    <cellStyle name="Millares 2 22" xfId="132" xr:uid="{00000000-0005-0000-0000-000083000000}"/>
    <cellStyle name="Millares 2 23" xfId="133" xr:uid="{00000000-0005-0000-0000-000084000000}"/>
    <cellStyle name="Millares 2 24" xfId="134" xr:uid="{00000000-0005-0000-0000-000085000000}"/>
    <cellStyle name="Millares 2 25" xfId="135" xr:uid="{00000000-0005-0000-0000-000086000000}"/>
    <cellStyle name="Millares 2 26" xfId="136" xr:uid="{00000000-0005-0000-0000-000087000000}"/>
    <cellStyle name="Millares 2 27" xfId="137" xr:uid="{00000000-0005-0000-0000-000088000000}"/>
    <cellStyle name="Millares 2 28" xfId="138" xr:uid="{00000000-0005-0000-0000-000089000000}"/>
    <cellStyle name="Millares 2 29" xfId="139" xr:uid="{00000000-0005-0000-0000-00008A000000}"/>
    <cellStyle name="Millares 2 3" xfId="140" xr:uid="{00000000-0005-0000-0000-00008B000000}"/>
    <cellStyle name="Millares 2 30" xfId="141" xr:uid="{00000000-0005-0000-0000-00008C000000}"/>
    <cellStyle name="Millares 2 31" xfId="142" xr:uid="{00000000-0005-0000-0000-00008D000000}"/>
    <cellStyle name="Millares 2 32" xfId="143" xr:uid="{00000000-0005-0000-0000-00008E000000}"/>
    <cellStyle name="Millares 2 33" xfId="144" xr:uid="{00000000-0005-0000-0000-00008F000000}"/>
    <cellStyle name="Millares 2 34" xfId="145" xr:uid="{00000000-0005-0000-0000-000090000000}"/>
    <cellStyle name="Millares 2 35" xfId="146" xr:uid="{00000000-0005-0000-0000-000091000000}"/>
    <cellStyle name="Millares 2 36" xfId="147" xr:uid="{00000000-0005-0000-0000-000092000000}"/>
    <cellStyle name="Millares 2 37" xfId="148" xr:uid="{00000000-0005-0000-0000-000093000000}"/>
    <cellStyle name="Millares 2 38" xfId="149" xr:uid="{00000000-0005-0000-0000-000094000000}"/>
    <cellStyle name="Millares 2 39" xfId="150" xr:uid="{00000000-0005-0000-0000-000095000000}"/>
    <cellStyle name="Millares 2 4" xfId="151" xr:uid="{00000000-0005-0000-0000-000096000000}"/>
    <cellStyle name="Millares 2 40" xfId="152" xr:uid="{00000000-0005-0000-0000-000097000000}"/>
    <cellStyle name="Millares 2 41" xfId="153" xr:uid="{00000000-0005-0000-0000-000098000000}"/>
    <cellStyle name="Millares 2 42" xfId="154" xr:uid="{00000000-0005-0000-0000-000099000000}"/>
    <cellStyle name="Millares 2 44" xfId="155" xr:uid="{00000000-0005-0000-0000-00009A000000}"/>
    <cellStyle name="Millares 2 5" xfId="156" xr:uid="{00000000-0005-0000-0000-00009B000000}"/>
    <cellStyle name="Millares 2 6" xfId="157" xr:uid="{00000000-0005-0000-0000-00009C000000}"/>
    <cellStyle name="Millares 2 7" xfId="158" xr:uid="{00000000-0005-0000-0000-00009D000000}"/>
    <cellStyle name="Millares 2 8" xfId="159" xr:uid="{00000000-0005-0000-0000-00009E000000}"/>
    <cellStyle name="Millares 2 9" xfId="160" xr:uid="{00000000-0005-0000-0000-00009F000000}"/>
    <cellStyle name="Millares 20" xfId="161" xr:uid="{00000000-0005-0000-0000-0000A0000000}"/>
    <cellStyle name="Millares 21" xfId="162" xr:uid="{00000000-0005-0000-0000-0000A1000000}"/>
    <cellStyle name="Millares 22" xfId="163" xr:uid="{00000000-0005-0000-0000-0000A2000000}"/>
    <cellStyle name="Millares 23" xfId="164" xr:uid="{00000000-0005-0000-0000-0000A3000000}"/>
    <cellStyle name="Millares 24" xfId="165" xr:uid="{00000000-0005-0000-0000-0000A4000000}"/>
    <cellStyle name="Millares 25" xfId="166" xr:uid="{00000000-0005-0000-0000-0000A5000000}"/>
    <cellStyle name="Millares 26" xfId="167" xr:uid="{00000000-0005-0000-0000-0000A6000000}"/>
    <cellStyle name="Millares 27" xfId="168" xr:uid="{00000000-0005-0000-0000-0000A7000000}"/>
    <cellStyle name="Millares 28" xfId="169" xr:uid="{00000000-0005-0000-0000-0000A8000000}"/>
    <cellStyle name="Millares 29" xfId="170" xr:uid="{00000000-0005-0000-0000-0000A9000000}"/>
    <cellStyle name="Millares 3" xfId="171" xr:uid="{00000000-0005-0000-0000-0000AA000000}"/>
    <cellStyle name="Millares 3 10" xfId="172" xr:uid="{00000000-0005-0000-0000-0000AB000000}"/>
    <cellStyle name="Millares 3 11" xfId="173" xr:uid="{00000000-0005-0000-0000-0000AC000000}"/>
    <cellStyle name="Millares 3 12" xfId="174" xr:uid="{00000000-0005-0000-0000-0000AD000000}"/>
    <cellStyle name="Millares 3 13" xfId="175" xr:uid="{00000000-0005-0000-0000-0000AE000000}"/>
    <cellStyle name="Millares 3 14" xfId="176" xr:uid="{00000000-0005-0000-0000-0000AF000000}"/>
    <cellStyle name="Millares 3 15" xfId="177" xr:uid="{00000000-0005-0000-0000-0000B0000000}"/>
    <cellStyle name="Millares 3 16" xfId="178" xr:uid="{00000000-0005-0000-0000-0000B1000000}"/>
    <cellStyle name="Millares 3 17" xfId="179" xr:uid="{00000000-0005-0000-0000-0000B2000000}"/>
    <cellStyle name="Millares 3 18" xfId="180" xr:uid="{00000000-0005-0000-0000-0000B3000000}"/>
    <cellStyle name="Millares 3 19" xfId="181" xr:uid="{00000000-0005-0000-0000-0000B4000000}"/>
    <cellStyle name="Millares 3 2" xfId="182" xr:uid="{00000000-0005-0000-0000-0000B5000000}"/>
    <cellStyle name="Millares 3 20" xfId="183" xr:uid="{00000000-0005-0000-0000-0000B6000000}"/>
    <cellStyle name="Millares 3 21" xfId="184" xr:uid="{00000000-0005-0000-0000-0000B7000000}"/>
    <cellStyle name="Millares 3 22" xfId="185" xr:uid="{00000000-0005-0000-0000-0000B8000000}"/>
    <cellStyle name="Millares 3 23" xfId="186" xr:uid="{00000000-0005-0000-0000-0000B9000000}"/>
    <cellStyle name="Millares 3 24" xfId="187" xr:uid="{00000000-0005-0000-0000-0000BA000000}"/>
    <cellStyle name="Millares 3 25" xfId="188" xr:uid="{00000000-0005-0000-0000-0000BB000000}"/>
    <cellStyle name="Millares 3 26" xfId="189" xr:uid="{00000000-0005-0000-0000-0000BC000000}"/>
    <cellStyle name="Millares 3 27" xfId="190" xr:uid="{00000000-0005-0000-0000-0000BD000000}"/>
    <cellStyle name="Millares 3 28" xfId="191" xr:uid="{00000000-0005-0000-0000-0000BE000000}"/>
    <cellStyle name="Millares 3 29" xfId="192" xr:uid="{00000000-0005-0000-0000-0000BF000000}"/>
    <cellStyle name="Millares 3 3" xfId="193" xr:uid="{00000000-0005-0000-0000-0000C0000000}"/>
    <cellStyle name="Millares 3 30" xfId="194" xr:uid="{00000000-0005-0000-0000-0000C1000000}"/>
    <cellStyle name="Millares 3 31" xfId="195" xr:uid="{00000000-0005-0000-0000-0000C2000000}"/>
    <cellStyle name="Millares 3 32" xfId="196" xr:uid="{00000000-0005-0000-0000-0000C3000000}"/>
    <cellStyle name="Millares 3 33" xfId="197" xr:uid="{00000000-0005-0000-0000-0000C4000000}"/>
    <cellStyle name="Millares 3 4" xfId="198" xr:uid="{00000000-0005-0000-0000-0000C5000000}"/>
    <cellStyle name="Millares 3 5" xfId="199" xr:uid="{00000000-0005-0000-0000-0000C6000000}"/>
    <cellStyle name="Millares 3 6" xfId="200" xr:uid="{00000000-0005-0000-0000-0000C7000000}"/>
    <cellStyle name="Millares 3 7" xfId="201" xr:uid="{00000000-0005-0000-0000-0000C8000000}"/>
    <cellStyle name="Millares 3 8" xfId="202" xr:uid="{00000000-0005-0000-0000-0000C9000000}"/>
    <cellStyle name="Millares 3 9" xfId="203" xr:uid="{00000000-0005-0000-0000-0000CA000000}"/>
    <cellStyle name="Millares 30" xfId="204" xr:uid="{00000000-0005-0000-0000-0000CB000000}"/>
    <cellStyle name="Millares 31" xfId="205" xr:uid="{00000000-0005-0000-0000-0000CC000000}"/>
    <cellStyle name="Millares 32" xfId="206" xr:uid="{00000000-0005-0000-0000-0000CD000000}"/>
    <cellStyle name="Millares 4" xfId="207" xr:uid="{00000000-0005-0000-0000-0000CE000000}"/>
    <cellStyle name="Millares 4 2" xfId="208" xr:uid="{00000000-0005-0000-0000-0000CF000000}"/>
    <cellStyle name="Millares 4 3" xfId="209" xr:uid="{00000000-0005-0000-0000-0000D0000000}"/>
    <cellStyle name="Millares 41" xfId="210" xr:uid="{00000000-0005-0000-0000-0000D1000000}"/>
    <cellStyle name="Millares 41 2" xfId="211" xr:uid="{00000000-0005-0000-0000-0000D2000000}"/>
    <cellStyle name="Millares 5" xfId="212" xr:uid="{00000000-0005-0000-0000-0000D3000000}"/>
    <cellStyle name="Millares 5 2" xfId="213" xr:uid="{00000000-0005-0000-0000-0000D4000000}"/>
    <cellStyle name="Millares 6" xfId="214" xr:uid="{00000000-0005-0000-0000-0000D5000000}"/>
    <cellStyle name="Millares 7" xfId="215" xr:uid="{00000000-0005-0000-0000-0000D6000000}"/>
    <cellStyle name="Millares 7 2" xfId="216" xr:uid="{00000000-0005-0000-0000-0000D7000000}"/>
    <cellStyle name="Millares 8" xfId="217" xr:uid="{00000000-0005-0000-0000-0000D8000000}"/>
    <cellStyle name="Millares 9" xfId="218" xr:uid="{00000000-0005-0000-0000-0000D9000000}"/>
    <cellStyle name="Moneda" xfId="219" builtinId="4"/>
    <cellStyle name="Moneda 2" xfId="220" xr:uid="{00000000-0005-0000-0000-0000DB000000}"/>
    <cellStyle name="Moneda 2 10" xfId="221" xr:uid="{00000000-0005-0000-0000-0000DC000000}"/>
    <cellStyle name="Moneda 2 11" xfId="222" xr:uid="{00000000-0005-0000-0000-0000DD000000}"/>
    <cellStyle name="Moneda 2 12" xfId="223" xr:uid="{00000000-0005-0000-0000-0000DE000000}"/>
    <cellStyle name="Moneda 2 13" xfId="224" xr:uid="{00000000-0005-0000-0000-0000DF000000}"/>
    <cellStyle name="Moneda 2 14" xfId="225" xr:uid="{00000000-0005-0000-0000-0000E0000000}"/>
    <cellStyle name="Moneda 2 15" xfId="226" xr:uid="{00000000-0005-0000-0000-0000E1000000}"/>
    <cellStyle name="Moneda 2 16" xfId="227" xr:uid="{00000000-0005-0000-0000-0000E2000000}"/>
    <cellStyle name="Moneda 2 17" xfId="228" xr:uid="{00000000-0005-0000-0000-0000E3000000}"/>
    <cellStyle name="Moneda 2 18" xfId="229" xr:uid="{00000000-0005-0000-0000-0000E4000000}"/>
    <cellStyle name="Moneda 2 19" xfId="230" xr:uid="{00000000-0005-0000-0000-0000E5000000}"/>
    <cellStyle name="Moneda 2 2" xfId="231" xr:uid="{00000000-0005-0000-0000-0000E6000000}"/>
    <cellStyle name="Moneda 2 2 10" xfId="232" xr:uid="{00000000-0005-0000-0000-0000E7000000}"/>
    <cellStyle name="Moneda 2 2 11" xfId="233" xr:uid="{00000000-0005-0000-0000-0000E8000000}"/>
    <cellStyle name="Moneda 2 2 12" xfId="234" xr:uid="{00000000-0005-0000-0000-0000E9000000}"/>
    <cellStyle name="Moneda 2 2 13" xfId="235" xr:uid="{00000000-0005-0000-0000-0000EA000000}"/>
    <cellStyle name="Moneda 2 2 14" xfId="236" xr:uid="{00000000-0005-0000-0000-0000EB000000}"/>
    <cellStyle name="Moneda 2 2 15" xfId="237" xr:uid="{00000000-0005-0000-0000-0000EC000000}"/>
    <cellStyle name="Moneda 2 2 16" xfId="238" xr:uid="{00000000-0005-0000-0000-0000ED000000}"/>
    <cellStyle name="Moneda 2 2 17" xfId="239" xr:uid="{00000000-0005-0000-0000-0000EE000000}"/>
    <cellStyle name="Moneda 2 2 18" xfId="240" xr:uid="{00000000-0005-0000-0000-0000EF000000}"/>
    <cellStyle name="Moneda 2 2 19" xfId="241" xr:uid="{00000000-0005-0000-0000-0000F0000000}"/>
    <cellStyle name="Moneda 2 2 2" xfId="242" xr:uid="{00000000-0005-0000-0000-0000F1000000}"/>
    <cellStyle name="Moneda 2 2 20" xfId="243" xr:uid="{00000000-0005-0000-0000-0000F2000000}"/>
    <cellStyle name="Moneda 2 2 21" xfId="244" xr:uid="{00000000-0005-0000-0000-0000F3000000}"/>
    <cellStyle name="Moneda 2 2 22" xfId="245" xr:uid="{00000000-0005-0000-0000-0000F4000000}"/>
    <cellStyle name="Moneda 2 2 23" xfId="246" xr:uid="{00000000-0005-0000-0000-0000F5000000}"/>
    <cellStyle name="Moneda 2 2 24" xfId="247" xr:uid="{00000000-0005-0000-0000-0000F6000000}"/>
    <cellStyle name="Moneda 2 2 25" xfId="248" xr:uid="{00000000-0005-0000-0000-0000F7000000}"/>
    <cellStyle name="Moneda 2 2 26" xfId="249" xr:uid="{00000000-0005-0000-0000-0000F8000000}"/>
    <cellStyle name="Moneda 2 2 27" xfId="250" xr:uid="{00000000-0005-0000-0000-0000F9000000}"/>
    <cellStyle name="Moneda 2 2 28" xfId="251" xr:uid="{00000000-0005-0000-0000-0000FA000000}"/>
    <cellStyle name="Moneda 2 2 29" xfId="252" xr:uid="{00000000-0005-0000-0000-0000FB000000}"/>
    <cellStyle name="Moneda 2 2 3" xfId="253" xr:uid="{00000000-0005-0000-0000-0000FC000000}"/>
    <cellStyle name="Moneda 2 2 30" xfId="254" xr:uid="{00000000-0005-0000-0000-0000FD000000}"/>
    <cellStyle name="Moneda 2 2 31" xfId="255" xr:uid="{00000000-0005-0000-0000-0000FE000000}"/>
    <cellStyle name="Moneda 2 2 32" xfId="256" xr:uid="{00000000-0005-0000-0000-0000FF000000}"/>
    <cellStyle name="Moneda 2 2 33" xfId="257" xr:uid="{00000000-0005-0000-0000-000000010000}"/>
    <cellStyle name="Moneda 2 2 4" xfId="258" xr:uid="{00000000-0005-0000-0000-000001010000}"/>
    <cellStyle name="Moneda 2 2 5" xfId="259" xr:uid="{00000000-0005-0000-0000-000002010000}"/>
    <cellStyle name="Moneda 2 2 6" xfId="260" xr:uid="{00000000-0005-0000-0000-000003010000}"/>
    <cellStyle name="Moneda 2 2 7" xfId="261" xr:uid="{00000000-0005-0000-0000-000004010000}"/>
    <cellStyle name="Moneda 2 2 8" xfId="262" xr:uid="{00000000-0005-0000-0000-000005010000}"/>
    <cellStyle name="Moneda 2 2 9" xfId="263" xr:uid="{00000000-0005-0000-0000-000006010000}"/>
    <cellStyle name="Moneda 2 20" xfId="264" xr:uid="{00000000-0005-0000-0000-000007010000}"/>
    <cellStyle name="Moneda 2 21" xfId="265" xr:uid="{00000000-0005-0000-0000-000008010000}"/>
    <cellStyle name="Moneda 2 22" xfId="266" xr:uid="{00000000-0005-0000-0000-000009010000}"/>
    <cellStyle name="Moneda 2 23" xfId="267" xr:uid="{00000000-0005-0000-0000-00000A010000}"/>
    <cellStyle name="Moneda 2 24" xfId="268" xr:uid="{00000000-0005-0000-0000-00000B010000}"/>
    <cellStyle name="Moneda 2 25" xfId="269" xr:uid="{00000000-0005-0000-0000-00000C010000}"/>
    <cellStyle name="Moneda 2 26" xfId="270" xr:uid="{00000000-0005-0000-0000-00000D010000}"/>
    <cellStyle name="Moneda 2 27" xfId="271" xr:uid="{00000000-0005-0000-0000-00000E010000}"/>
    <cellStyle name="Moneda 2 28" xfId="272" xr:uid="{00000000-0005-0000-0000-00000F010000}"/>
    <cellStyle name="Moneda 2 29" xfId="273" xr:uid="{00000000-0005-0000-0000-000010010000}"/>
    <cellStyle name="Moneda 2 3" xfId="274" xr:uid="{00000000-0005-0000-0000-000011010000}"/>
    <cellStyle name="Moneda 2 3 2" xfId="275" xr:uid="{00000000-0005-0000-0000-000012010000}"/>
    <cellStyle name="Moneda 2 30" xfId="276" xr:uid="{00000000-0005-0000-0000-000013010000}"/>
    <cellStyle name="Moneda 2 31" xfId="277" xr:uid="{00000000-0005-0000-0000-000014010000}"/>
    <cellStyle name="Moneda 2 32" xfId="278" xr:uid="{00000000-0005-0000-0000-000015010000}"/>
    <cellStyle name="Moneda 2 33" xfId="279" xr:uid="{00000000-0005-0000-0000-000016010000}"/>
    <cellStyle name="Moneda 2 34" xfId="280" xr:uid="{00000000-0005-0000-0000-000017010000}"/>
    <cellStyle name="Moneda 2 35" xfId="281" xr:uid="{00000000-0005-0000-0000-000018010000}"/>
    <cellStyle name="Moneda 2 4" xfId="282" xr:uid="{00000000-0005-0000-0000-000019010000}"/>
    <cellStyle name="Moneda 2 4 2" xfId="283" xr:uid="{00000000-0005-0000-0000-00001A010000}"/>
    <cellStyle name="Moneda 2 5" xfId="284" xr:uid="{00000000-0005-0000-0000-00001B010000}"/>
    <cellStyle name="Moneda 2 5 2" xfId="285" xr:uid="{00000000-0005-0000-0000-00001C010000}"/>
    <cellStyle name="Moneda 2 6" xfId="286" xr:uid="{00000000-0005-0000-0000-00001D010000}"/>
    <cellStyle name="Moneda 2 6 2" xfId="287" xr:uid="{00000000-0005-0000-0000-00001E010000}"/>
    <cellStyle name="Moneda 2 7" xfId="288" xr:uid="{00000000-0005-0000-0000-00001F010000}"/>
    <cellStyle name="Moneda 2 8" xfId="289" xr:uid="{00000000-0005-0000-0000-000020010000}"/>
    <cellStyle name="Moneda 2 9" xfId="290" xr:uid="{00000000-0005-0000-0000-000021010000}"/>
    <cellStyle name="Moneda 3" xfId="291" xr:uid="{00000000-0005-0000-0000-000022010000}"/>
    <cellStyle name="Moneda 3 10" xfId="292" xr:uid="{00000000-0005-0000-0000-000023010000}"/>
    <cellStyle name="Moneda 3 11" xfId="293" xr:uid="{00000000-0005-0000-0000-000024010000}"/>
    <cellStyle name="Moneda 3 12" xfId="294" xr:uid="{00000000-0005-0000-0000-000025010000}"/>
    <cellStyle name="Moneda 3 13" xfId="295" xr:uid="{00000000-0005-0000-0000-000026010000}"/>
    <cellStyle name="Moneda 3 14" xfId="296" xr:uid="{00000000-0005-0000-0000-000027010000}"/>
    <cellStyle name="Moneda 3 15" xfId="297" xr:uid="{00000000-0005-0000-0000-000028010000}"/>
    <cellStyle name="Moneda 3 16" xfId="298" xr:uid="{00000000-0005-0000-0000-000029010000}"/>
    <cellStyle name="Moneda 3 17" xfId="299" xr:uid="{00000000-0005-0000-0000-00002A010000}"/>
    <cellStyle name="Moneda 3 18" xfId="300" xr:uid="{00000000-0005-0000-0000-00002B010000}"/>
    <cellStyle name="Moneda 3 19" xfId="301" xr:uid="{00000000-0005-0000-0000-00002C010000}"/>
    <cellStyle name="Moneda 3 2" xfId="302" xr:uid="{00000000-0005-0000-0000-00002D010000}"/>
    <cellStyle name="Moneda 3 2 10" xfId="303" xr:uid="{00000000-0005-0000-0000-00002E010000}"/>
    <cellStyle name="Moneda 3 2 11" xfId="304" xr:uid="{00000000-0005-0000-0000-00002F010000}"/>
    <cellStyle name="Moneda 3 2 12" xfId="305" xr:uid="{00000000-0005-0000-0000-000030010000}"/>
    <cellStyle name="Moneda 3 2 13" xfId="306" xr:uid="{00000000-0005-0000-0000-000031010000}"/>
    <cellStyle name="Moneda 3 2 14" xfId="307" xr:uid="{00000000-0005-0000-0000-000032010000}"/>
    <cellStyle name="Moneda 3 2 15" xfId="308" xr:uid="{00000000-0005-0000-0000-000033010000}"/>
    <cellStyle name="Moneda 3 2 16" xfId="309" xr:uid="{00000000-0005-0000-0000-000034010000}"/>
    <cellStyle name="Moneda 3 2 17" xfId="310" xr:uid="{00000000-0005-0000-0000-000035010000}"/>
    <cellStyle name="Moneda 3 2 18" xfId="311" xr:uid="{00000000-0005-0000-0000-000036010000}"/>
    <cellStyle name="Moneda 3 2 19" xfId="312" xr:uid="{00000000-0005-0000-0000-000037010000}"/>
    <cellStyle name="Moneda 3 2 2" xfId="313" xr:uid="{00000000-0005-0000-0000-000038010000}"/>
    <cellStyle name="Moneda 3 2 20" xfId="314" xr:uid="{00000000-0005-0000-0000-000039010000}"/>
    <cellStyle name="Moneda 3 2 21" xfId="315" xr:uid="{00000000-0005-0000-0000-00003A010000}"/>
    <cellStyle name="Moneda 3 2 22" xfId="316" xr:uid="{00000000-0005-0000-0000-00003B010000}"/>
    <cellStyle name="Moneda 3 2 23" xfId="317" xr:uid="{00000000-0005-0000-0000-00003C010000}"/>
    <cellStyle name="Moneda 3 2 24" xfId="318" xr:uid="{00000000-0005-0000-0000-00003D010000}"/>
    <cellStyle name="Moneda 3 2 25" xfId="319" xr:uid="{00000000-0005-0000-0000-00003E010000}"/>
    <cellStyle name="Moneda 3 2 26" xfId="320" xr:uid="{00000000-0005-0000-0000-00003F010000}"/>
    <cellStyle name="Moneda 3 2 27" xfId="321" xr:uid="{00000000-0005-0000-0000-000040010000}"/>
    <cellStyle name="Moneda 3 2 28" xfId="322" xr:uid="{00000000-0005-0000-0000-000041010000}"/>
    <cellStyle name="Moneda 3 2 29" xfId="323" xr:uid="{00000000-0005-0000-0000-000042010000}"/>
    <cellStyle name="Moneda 3 2 3" xfId="324" xr:uid="{00000000-0005-0000-0000-000043010000}"/>
    <cellStyle name="Moneda 3 2 30" xfId="325" xr:uid="{00000000-0005-0000-0000-000044010000}"/>
    <cellStyle name="Moneda 3 2 31" xfId="326" xr:uid="{00000000-0005-0000-0000-000045010000}"/>
    <cellStyle name="Moneda 3 2 32" xfId="327" xr:uid="{00000000-0005-0000-0000-000046010000}"/>
    <cellStyle name="Moneda 3 2 4" xfId="328" xr:uid="{00000000-0005-0000-0000-000047010000}"/>
    <cellStyle name="Moneda 3 2 5" xfId="329" xr:uid="{00000000-0005-0000-0000-000048010000}"/>
    <cellStyle name="Moneda 3 2 6" xfId="330" xr:uid="{00000000-0005-0000-0000-000049010000}"/>
    <cellStyle name="Moneda 3 2 7" xfId="331" xr:uid="{00000000-0005-0000-0000-00004A010000}"/>
    <cellStyle name="Moneda 3 2 8" xfId="332" xr:uid="{00000000-0005-0000-0000-00004B010000}"/>
    <cellStyle name="Moneda 3 2 9" xfId="333" xr:uid="{00000000-0005-0000-0000-00004C010000}"/>
    <cellStyle name="Moneda 3 20" xfId="334" xr:uid="{00000000-0005-0000-0000-00004D010000}"/>
    <cellStyle name="Moneda 3 21" xfId="335" xr:uid="{00000000-0005-0000-0000-00004E010000}"/>
    <cellStyle name="Moneda 3 22" xfId="336" xr:uid="{00000000-0005-0000-0000-00004F010000}"/>
    <cellStyle name="Moneda 3 23" xfId="337" xr:uid="{00000000-0005-0000-0000-000050010000}"/>
    <cellStyle name="Moneda 3 24" xfId="338" xr:uid="{00000000-0005-0000-0000-000051010000}"/>
    <cellStyle name="Moneda 3 25" xfId="339" xr:uid="{00000000-0005-0000-0000-000052010000}"/>
    <cellStyle name="Moneda 3 26" xfId="340" xr:uid="{00000000-0005-0000-0000-000053010000}"/>
    <cellStyle name="Moneda 3 27" xfId="341" xr:uid="{00000000-0005-0000-0000-000054010000}"/>
    <cellStyle name="Moneda 3 28" xfId="342" xr:uid="{00000000-0005-0000-0000-000055010000}"/>
    <cellStyle name="Moneda 3 29" xfId="343" xr:uid="{00000000-0005-0000-0000-000056010000}"/>
    <cellStyle name="Moneda 3 3" xfId="344" xr:uid="{00000000-0005-0000-0000-000057010000}"/>
    <cellStyle name="Moneda 3 3 10" xfId="345" xr:uid="{00000000-0005-0000-0000-000058010000}"/>
    <cellStyle name="Moneda 3 3 11" xfId="346" xr:uid="{00000000-0005-0000-0000-000059010000}"/>
    <cellStyle name="Moneda 3 3 12" xfId="347" xr:uid="{00000000-0005-0000-0000-00005A010000}"/>
    <cellStyle name="Moneda 3 3 13" xfId="348" xr:uid="{00000000-0005-0000-0000-00005B010000}"/>
    <cellStyle name="Moneda 3 3 14" xfId="349" xr:uid="{00000000-0005-0000-0000-00005C010000}"/>
    <cellStyle name="Moneda 3 3 15" xfId="350" xr:uid="{00000000-0005-0000-0000-00005D010000}"/>
    <cellStyle name="Moneda 3 3 16" xfId="351" xr:uid="{00000000-0005-0000-0000-00005E010000}"/>
    <cellStyle name="Moneda 3 3 17" xfId="352" xr:uid="{00000000-0005-0000-0000-00005F010000}"/>
    <cellStyle name="Moneda 3 3 18" xfId="353" xr:uid="{00000000-0005-0000-0000-000060010000}"/>
    <cellStyle name="Moneda 3 3 19" xfId="354" xr:uid="{00000000-0005-0000-0000-000061010000}"/>
    <cellStyle name="Moneda 3 3 2" xfId="355" xr:uid="{00000000-0005-0000-0000-000062010000}"/>
    <cellStyle name="Moneda 3 3 20" xfId="356" xr:uid="{00000000-0005-0000-0000-000063010000}"/>
    <cellStyle name="Moneda 3 3 21" xfId="357" xr:uid="{00000000-0005-0000-0000-000064010000}"/>
    <cellStyle name="Moneda 3 3 22" xfId="358" xr:uid="{00000000-0005-0000-0000-000065010000}"/>
    <cellStyle name="Moneda 3 3 23" xfId="359" xr:uid="{00000000-0005-0000-0000-000066010000}"/>
    <cellStyle name="Moneda 3 3 24" xfId="360" xr:uid="{00000000-0005-0000-0000-000067010000}"/>
    <cellStyle name="Moneda 3 3 25" xfId="361" xr:uid="{00000000-0005-0000-0000-000068010000}"/>
    <cellStyle name="Moneda 3 3 26" xfId="362" xr:uid="{00000000-0005-0000-0000-000069010000}"/>
    <cellStyle name="Moneda 3 3 27" xfId="363" xr:uid="{00000000-0005-0000-0000-00006A010000}"/>
    <cellStyle name="Moneda 3 3 28" xfId="364" xr:uid="{00000000-0005-0000-0000-00006B010000}"/>
    <cellStyle name="Moneda 3 3 29" xfId="365" xr:uid="{00000000-0005-0000-0000-00006C010000}"/>
    <cellStyle name="Moneda 3 3 3" xfId="366" xr:uid="{00000000-0005-0000-0000-00006D010000}"/>
    <cellStyle name="Moneda 3 3 30" xfId="367" xr:uid="{00000000-0005-0000-0000-00006E010000}"/>
    <cellStyle name="Moneda 3 3 31" xfId="368" xr:uid="{00000000-0005-0000-0000-00006F010000}"/>
    <cellStyle name="Moneda 3 3 32" xfId="369" xr:uid="{00000000-0005-0000-0000-000070010000}"/>
    <cellStyle name="Moneda 3 3 4" xfId="370" xr:uid="{00000000-0005-0000-0000-000071010000}"/>
    <cellStyle name="Moneda 3 3 5" xfId="371" xr:uid="{00000000-0005-0000-0000-000072010000}"/>
    <cellStyle name="Moneda 3 3 6" xfId="372" xr:uid="{00000000-0005-0000-0000-000073010000}"/>
    <cellStyle name="Moneda 3 3 7" xfId="373" xr:uid="{00000000-0005-0000-0000-000074010000}"/>
    <cellStyle name="Moneda 3 3 8" xfId="374" xr:uid="{00000000-0005-0000-0000-000075010000}"/>
    <cellStyle name="Moneda 3 3 9" xfId="375" xr:uid="{00000000-0005-0000-0000-000076010000}"/>
    <cellStyle name="Moneda 3 30" xfId="376" xr:uid="{00000000-0005-0000-0000-000077010000}"/>
    <cellStyle name="Moneda 3 31" xfId="377" xr:uid="{00000000-0005-0000-0000-000078010000}"/>
    <cellStyle name="Moneda 3 32" xfId="378" xr:uid="{00000000-0005-0000-0000-000079010000}"/>
    <cellStyle name="Moneda 3 33" xfId="379" xr:uid="{00000000-0005-0000-0000-00007A010000}"/>
    <cellStyle name="Moneda 3 34" xfId="380" xr:uid="{00000000-0005-0000-0000-00007B010000}"/>
    <cellStyle name="Moneda 3 35" xfId="381" xr:uid="{00000000-0005-0000-0000-00007C010000}"/>
    <cellStyle name="Moneda 3 4" xfId="382" xr:uid="{00000000-0005-0000-0000-00007D010000}"/>
    <cellStyle name="Moneda 3 4 10" xfId="383" xr:uid="{00000000-0005-0000-0000-00007E010000}"/>
    <cellStyle name="Moneda 3 4 11" xfId="384" xr:uid="{00000000-0005-0000-0000-00007F010000}"/>
    <cellStyle name="Moneda 3 4 12" xfId="385" xr:uid="{00000000-0005-0000-0000-000080010000}"/>
    <cellStyle name="Moneda 3 4 13" xfId="386" xr:uid="{00000000-0005-0000-0000-000081010000}"/>
    <cellStyle name="Moneda 3 4 14" xfId="387" xr:uid="{00000000-0005-0000-0000-000082010000}"/>
    <cellStyle name="Moneda 3 4 15" xfId="388" xr:uid="{00000000-0005-0000-0000-000083010000}"/>
    <cellStyle name="Moneda 3 4 16" xfId="389" xr:uid="{00000000-0005-0000-0000-000084010000}"/>
    <cellStyle name="Moneda 3 4 17" xfId="390" xr:uid="{00000000-0005-0000-0000-000085010000}"/>
    <cellStyle name="Moneda 3 4 18" xfId="391" xr:uid="{00000000-0005-0000-0000-000086010000}"/>
    <cellStyle name="Moneda 3 4 19" xfId="392" xr:uid="{00000000-0005-0000-0000-000087010000}"/>
    <cellStyle name="Moneda 3 4 2" xfId="393" xr:uid="{00000000-0005-0000-0000-000088010000}"/>
    <cellStyle name="Moneda 3 4 20" xfId="394" xr:uid="{00000000-0005-0000-0000-000089010000}"/>
    <cellStyle name="Moneda 3 4 21" xfId="395" xr:uid="{00000000-0005-0000-0000-00008A010000}"/>
    <cellStyle name="Moneda 3 4 22" xfId="396" xr:uid="{00000000-0005-0000-0000-00008B010000}"/>
    <cellStyle name="Moneda 3 4 23" xfId="397" xr:uid="{00000000-0005-0000-0000-00008C010000}"/>
    <cellStyle name="Moneda 3 4 24" xfId="398" xr:uid="{00000000-0005-0000-0000-00008D010000}"/>
    <cellStyle name="Moneda 3 4 25" xfId="399" xr:uid="{00000000-0005-0000-0000-00008E010000}"/>
    <cellStyle name="Moneda 3 4 26" xfId="400" xr:uid="{00000000-0005-0000-0000-00008F010000}"/>
    <cellStyle name="Moneda 3 4 27" xfId="401" xr:uid="{00000000-0005-0000-0000-000090010000}"/>
    <cellStyle name="Moneda 3 4 28" xfId="402" xr:uid="{00000000-0005-0000-0000-000091010000}"/>
    <cellStyle name="Moneda 3 4 29" xfId="403" xr:uid="{00000000-0005-0000-0000-000092010000}"/>
    <cellStyle name="Moneda 3 4 3" xfId="404" xr:uid="{00000000-0005-0000-0000-000093010000}"/>
    <cellStyle name="Moneda 3 4 30" xfId="405" xr:uid="{00000000-0005-0000-0000-000094010000}"/>
    <cellStyle name="Moneda 3 4 31" xfId="406" xr:uid="{00000000-0005-0000-0000-000095010000}"/>
    <cellStyle name="Moneda 3 4 32" xfId="407" xr:uid="{00000000-0005-0000-0000-000096010000}"/>
    <cellStyle name="Moneda 3 4 4" xfId="408" xr:uid="{00000000-0005-0000-0000-000097010000}"/>
    <cellStyle name="Moneda 3 4 5" xfId="409" xr:uid="{00000000-0005-0000-0000-000098010000}"/>
    <cellStyle name="Moneda 3 4 6" xfId="410" xr:uid="{00000000-0005-0000-0000-000099010000}"/>
    <cellStyle name="Moneda 3 4 7" xfId="411" xr:uid="{00000000-0005-0000-0000-00009A010000}"/>
    <cellStyle name="Moneda 3 4 8" xfId="412" xr:uid="{00000000-0005-0000-0000-00009B010000}"/>
    <cellStyle name="Moneda 3 4 9" xfId="413" xr:uid="{00000000-0005-0000-0000-00009C010000}"/>
    <cellStyle name="Moneda 3 5" xfId="414" xr:uid="{00000000-0005-0000-0000-00009D010000}"/>
    <cellStyle name="Moneda 3 5 2" xfId="415" xr:uid="{00000000-0005-0000-0000-00009E010000}"/>
    <cellStyle name="Moneda 3 6" xfId="416" xr:uid="{00000000-0005-0000-0000-00009F010000}"/>
    <cellStyle name="Moneda 3 7" xfId="417" xr:uid="{00000000-0005-0000-0000-0000A0010000}"/>
    <cellStyle name="Moneda 3 7 2" xfId="418" xr:uid="{00000000-0005-0000-0000-0000A1010000}"/>
    <cellStyle name="Moneda 3 8" xfId="419" xr:uid="{00000000-0005-0000-0000-0000A2010000}"/>
    <cellStyle name="Moneda 3 9" xfId="420" xr:uid="{00000000-0005-0000-0000-0000A3010000}"/>
    <cellStyle name="Moneda 4" xfId="421" xr:uid="{00000000-0005-0000-0000-0000A4010000}"/>
    <cellStyle name="Moneda 4 10" xfId="422" xr:uid="{00000000-0005-0000-0000-0000A5010000}"/>
    <cellStyle name="Moneda 4 11" xfId="423" xr:uid="{00000000-0005-0000-0000-0000A6010000}"/>
    <cellStyle name="Moneda 4 12" xfId="424" xr:uid="{00000000-0005-0000-0000-0000A7010000}"/>
    <cellStyle name="Moneda 4 13" xfId="425" xr:uid="{00000000-0005-0000-0000-0000A8010000}"/>
    <cellStyle name="Moneda 4 14" xfId="426" xr:uid="{00000000-0005-0000-0000-0000A9010000}"/>
    <cellStyle name="Moneda 4 15" xfId="427" xr:uid="{00000000-0005-0000-0000-0000AA010000}"/>
    <cellStyle name="Moneda 4 16" xfId="428" xr:uid="{00000000-0005-0000-0000-0000AB010000}"/>
    <cellStyle name="Moneda 4 17" xfId="429" xr:uid="{00000000-0005-0000-0000-0000AC010000}"/>
    <cellStyle name="Moneda 4 18" xfId="430" xr:uid="{00000000-0005-0000-0000-0000AD010000}"/>
    <cellStyle name="Moneda 4 19" xfId="431" xr:uid="{00000000-0005-0000-0000-0000AE010000}"/>
    <cellStyle name="Moneda 4 2" xfId="432" xr:uid="{00000000-0005-0000-0000-0000AF010000}"/>
    <cellStyle name="Moneda 4 2 10" xfId="433" xr:uid="{00000000-0005-0000-0000-0000B0010000}"/>
    <cellStyle name="Moneda 4 2 11" xfId="434" xr:uid="{00000000-0005-0000-0000-0000B1010000}"/>
    <cellStyle name="Moneda 4 2 12" xfId="435" xr:uid="{00000000-0005-0000-0000-0000B2010000}"/>
    <cellStyle name="Moneda 4 2 13" xfId="436" xr:uid="{00000000-0005-0000-0000-0000B3010000}"/>
    <cellStyle name="Moneda 4 2 14" xfId="437" xr:uid="{00000000-0005-0000-0000-0000B4010000}"/>
    <cellStyle name="Moneda 4 2 15" xfId="438" xr:uid="{00000000-0005-0000-0000-0000B5010000}"/>
    <cellStyle name="Moneda 4 2 16" xfId="439" xr:uid="{00000000-0005-0000-0000-0000B6010000}"/>
    <cellStyle name="Moneda 4 2 17" xfId="440" xr:uid="{00000000-0005-0000-0000-0000B7010000}"/>
    <cellStyle name="Moneda 4 2 18" xfId="441" xr:uid="{00000000-0005-0000-0000-0000B8010000}"/>
    <cellStyle name="Moneda 4 2 19" xfId="442" xr:uid="{00000000-0005-0000-0000-0000B9010000}"/>
    <cellStyle name="Moneda 4 2 2" xfId="443" xr:uid="{00000000-0005-0000-0000-0000BA010000}"/>
    <cellStyle name="Moneda 4 2 20" xfId="444" xr:uid="{00000000-0005-0000-0000-0000BB010000}"/>
    <cellStyle name="Moneda 4 2 21" xfId="445" xr:uid="{00000000-0005-0000-0000-0000BC010000}"/>
    <cellStyle name="Moneda 4 2 22" xfId="446" xr:uid="{00000000-0005-0000-0000-0000BD010000}"/>
    <cellStyle name="Moneda 4 2 23" xfId="447" xr:uid="{00000000-0005-0000-0000-0000BE010000}"/>
    <cellStyle name="Moneda 4 2 24" xfId="448" xr:uid="{00000000-0005-0000-0000-0000BF010000}"/>
    <cellStyle name="Moneda 4 2 25" xfId="449" xr:uid="{00000000-0005-0000-0000-0000C0010000}"/>
    <cellStyle name="Moneda 4 2 26" xfId="450" xr:uid="{00000000-0005-0000-0000-0000C1010000}"/>
    <cellStyle name="Moneda 4 2 27" xfId="451" xr:uid="{00000000-0005-0000-0000-0000C2010000}"/>
    <cellStyle name="Moneda 4 2 28" xfId="452" xr:uid="{00000000-0005-0000-0000-0000C3010000}"/>
    <cellStyle name="Moneda 4 2 29" xfId="453" xr:uid="{00000000-0005-0000-0000-0000C4010000}"/>
    <cellStyle name="Moneda 4 2 3" xfId="454" xr:uid="{00000000-0005-0000-0000-0000C5010000}"/>
    <cellStyle name="Moneda 4 2 30" xfId="455" xr:uid="{00000000-0005-0000-0000-0000C6010000}"/>
    <cellStyle name="Moneda 4 2 31" xfId="456" xr:uid="{00000000-0005-0000-0000-0000C7010000}"/>
    <cellStyle name="Moneda 4 2 32" xfId="457" xr:uid="{00000000-0005-0000-0000-0000C8010000}"/>
    <cellStyle name="Moneda 4 2 4" xfId="458" xr:uid="{00000000-0005-0000-0000-0000C9010000}"/>
    <cellStyle name="Moneda 4 2 5" xfId="459" xr:uid="{00000000-0005-0000-0000-0000CA010000}"/>
    <cellStyle name="Moneda 4 2 6" xfId="460" xr:uid="{00000000-0005-0000-0000-0000CB010000}"/>
    <cellStyle name="Moneda 4 2 7" xfId="461" xr:uid="{00000000-0005-0000-0000-0000CC010000}"/>
    <cellStyle name="Moneda 4 2 8" xfId="462" xr:uid="{00000000-0005-0000-0000-0000CD010000}"/>
    <cellStyle name="Moneda 4 2 9" xfId="463" xr:uid="{00000000-0005-0000-0000-0000CE010000}"/>
    <cellStyle name="Moneda 4 20" xfId="464" xr:uid="{00000000-0005-0000-0000-0000CF010000}"/>
    <cellStyle name="Moneda 4 21" xfId="465" xr:uid="{00000000-0005-0000-0000-0000D0010000}"/>
    <cellStyle name="Moneda 4 22" xfId="466" xr:uid="{00000000-0005-0000-0000-0000D1010000}"/>
    <cellStyle name="Moneda 4 23" xfId="467" xr:uid="{00000000-0005-0000-0000-0000D2010000}"/>
    <cellStyle name="Moneda 4 24" xfId="468" xr:uid="{00000000-0005-0000-0000-0000D3010000}"/>
    <cellStyle name="Moneda 4 25" xfId="469" xr:uid="{00000000-0005-0000-0000-0000D4010000}"/>
    <cellStyle name="Moneda 4 26" xfId="470" xr:uid="{00000000-0005-0000-0000-0000D5010000}"/>
    <cellStyle name="Moneda 4 27" xfId="471" xr:uid="{00000000-0005-0000-0000-0000D6010000}"/>
    <cellStyle name="Moneda 4 28" xfId="472" xr:uid="{00000000-0005-0000-0000-0000D7010000}"/>
    <cellStyle name="Moneda 4 29" xfId="473" xr:uid="{00000000-0005-0000-0000-0000D8010000}"/>
    <cellStyle name="Moneda 4 3" xfId="474" xr:uid="{00000000-0005-0000-0000-0000D9010000}"/>
    <cellStyle name="Moneda 4 3 10" xfId="475" xr:uid="{00000000-0005-0000-0000-0000DA010000}"/>
    <cellStyle name="Moneda 4 3 11" xfId="476" xr:uid="{00000000-0005-0000-0000-0000DB010000}"/>
    <cellStyle name="Moneda 4 3 12" xfId="477" xr:uid="{00000000-0005-0000-0000-0000DC010000}"/>
    <cellStyle name="Moneda 4 3 13" xfId="478" xr:uid="{00000000-0005-0000-0000-0000DD010000}"/>
    <cellStyle name="Moneda 4 3 14" xfId="479" xr:uid="{00000000-0005-0000-0000-0000DE010000}"/>
    <cellStyle name="Moneda 4 3 15" xfId="480" xr:uid="{00000000-0005-0000-0000-0000DF010000}"/>
    <cellStyle name="Moneda 4 3 16" xfId="481" xr:uid="{00000000-0005-0000-0000-0000E0010000}"/>
    <cellStyle name="Moneda 4 3 17" xfId="482" xr:uid="{00000000-0005-0000-0000-0000E1010000}"/>
    <cellStyle name="Moneda 4 3 18" xfId="483" xr:uid="{00000000-0005-0000-0000-0000E2010000}"/>
    <cellStyle name="Moneda 4 3 19" xfId="484" xr:uid="{00000000-0005-0000-0000-0000E3010000}"/>
    <cellStyle name="Moneda 4 3 2" xfId="485" xr:uid="{00000000-0005-0000-0000-0000E4010000}"/>
    <cellStyle name="Moneda 4 3 20" xfId="486" xr:uid="{00000000-0005-0000-0000-0000E5010000}"/>
    <cellStyle name="Moneda 4 3 21" xfId="487" xr:uid="{00000000-0005-0000-0000-0000E6010000}"/>
    <cellStyle name="Moneda 4 3 22" xfId="488" xr:uid="{00000000-0005-0000-0000-0000E7010000}"/>
    <cellStyle name="Moneda 4 3 23" xfId="489" xr:uid="{00000000-0005-0000-0000-0000E8010000}"/>
    <cellStyle name="Moneda 4 3 24" xfId="490" xr:uid="{00000000-0005-0000-0000-0000E9010000}"/>
    <cellStyle name="Moneda 4 3 25" xfId="491" xr:uid="{00000000-0005-0000-0000-0000EA010000}"/>
    <cellStyle name="Moneda 4 3 26" xfId="492" xr:uid="{00000000-0005-0000-0000-0000EB010000}"/>
    <cellStyle name="Moneda 4 3 27" xfId="493" xr:uid="{00000000-0005-0000-0000-0000EC010000}"/>
    <cellStyle name="Moneda 4 3 28" xfId="494" xr:uid="{00000000-0005-0000-0000-0000ED010000}"/>
    <cellStyle name="Moneda 4 3 29" xfId="495" xr:uid="{00000000-0005-0000-0000-0000EE010000}"/>
    <cellStyle name="Moneda 4 3 3" xfId="496" xr:uid="{00000000-0005-0000-0000-0000EF010000}"/>
    <cellStyle name="Moneda 4 3 30" xfId="497" xr:uid="{00000000-0005-0000-0000-0000F0010000}"/>
    <cellStyle name="Moneda 4 3 31" xfId="498" xr:uid="{00000000-0005-0000-0000-0000F1010000}"/>
    <cellStyle name="Moneda 4 3 32" xfId="499" xr:uid="{00000000-0005-0000-0000-0000F2010000}"/>
    <cellStyle name="Moneda 4 3 4" xfId="500" xr:uid="{00000000-0005-0000-0000-0000F3010000}"/>
    <cellStyle name="Moneda 4 3 5" xfId="501" xr:uid="{00000000-0005-0000-0000-0000F4010000}"/>
    <cellStyle name="Moneda 4 3 6" xfId="502" xr:uid="{00000000-0005-0000-0000-0000F5010000}"/>
    <cellStyle name="Moneda 4 3 7" xfId="503" xr:uid="{00000000-0005-0000-0000-0000F6010000}"/>
    <cellStyle name="Moneda 4 3 8" xfId="504" xr:uid="{00000000-0005-0000-0000-0000F7010000}"/>
    <cellStyle name="Moneda 4 3 9" xfId="505" xr:uid="{00000000-0005-0000-0000-0000F8010000}"/>
    <cellStyle name="Moneda 4 30" xfId="506" xr:uid="{00000000-0005-0000-0000-0000F9010000}"/>
    <cellStyle name="Moneda 4 31" xfId="507" xr:uid="{00000000-0005-0000-0000-0000FA010000}"/>
    <cellStyle name="Moneda 4 32" xfId="508" xr:uid="{00000000-0005-0000-0000-0000FB010000}"/>
    <cellStyle name="Moneda 4 33" xfId="509" xr:uid="{00000000-0005-0000-0000-0000FC010000}"/>
    <cellStyle name="Moneda 4 34" xfId="510" xr:uid="{00000000-0005-0000-0000-0000FD010000}"/>
    <cellStyle name="Moneda 4 35" xfId="511" xr:uid="{00000000-0005-0000-0000-0000FE010000}"/>
    <cellStyle name="Moneda 4 4" xfId="512" xr:uid="{00000000-0005-0000-0000-0000FF010000}"/>
    <cellStyle name="Moneda 4 4 10" xfId="513" xr:uid="{00000000-0005-0000-0000-000000020000}"/>
    <cellStyle name="Moneda 4 4 11" xfId="514" xr:uid="{00000000-0005-0000-0000-000001020000}"/>
    <cellStyle name="Moneda 4 4 12" xfId="515" xr:uid="{00000000-0005-0000-0000-000002020000}"/>
    <cellStyle name="Moneda 4 4 13" xfId="516" xr:uid="{00000000-0005-0000-0000-000003020000}"/>
    <cellStyle name="Moneda 4 4 14" xfId="517" xr:uid="{00000000-0005-0000-0000-000004020000}"/>
    <cellStyle name="Moneda 4 4 15" xfId="518" xr:uid="{00000000-0005-0000-0000-000005020000}"/>
    <cellStyle name="Moneda 4 4 16" xfId="519" xr:uid="{00000000-0005-0000-0000-000006020000}"/>
    <cellStyle name="Moneda 4 4 17" xfId="520" xr:uid="{00000000-0005-0000-0000-000007020000}"/>
    <cellStyle name="Moneda 4 4 18" xfId="521" xr:uid="{00000000-0005-0000-0000-000008020000}"/>
    <cellStyle name="Moneda 4 4 19" xfId="522" xr:uid="{00000000-0005-0000-0000-000009020000}"/>
    <cellStyle name="Moneda 4 4 2" xfId="523" xr:uid="{00000000-0005-0000-0000-00000A020000}"/>
    <cellStyle name="Moneda 4 4 20" xfId="524" xr:uid="{00000000-0005-0000-0000-00000B020000}"/>
    <cellStyle name="Moneda 4 4 21" xfId="525" xr:uid="{00000000-0005-0000-0000-00000C020000}"/>
    <cellStyle name="Moneda 4 4 22" xfId="526" xr:uid="{00000000-0005-0000-0000-00000D020000}"/>
    <cellStyle name="Moneda 4 4 23" xfId="527" xr:uid="{00000000-0005-0000-0000-00000E020000}"/>
    <cellStyle name="Moneda 4 4 24" xfId="528" xr:uid="{00000000-0005-0000-0000-00000F020000}"/>
    <cellStyle name="Moneda 4 4 25" xfId="529" xr:uid="{00000000-0005-0000-0000-000010020000}"/>
    <cellStyle name="Moneda 4 4 26" xfId="530" xr:uid="{00000000-0005-0000-0000-000011020000}"/>
    <cellStyle name="Moneda 4 4 27" xfId="531" xr:uid="{00000000-0005-0000-0000-000012020000}"/>
    <cellStyle name="Moneda 4 4 28" xfId="532" xr:uid="{00000000-0005-0000-0000-000013020000}"/>
    <cellStyle name="Moneda 4 4 29" xfId="533" xr:uid="{00000000-0005-0000-0000-000014020000}"/>
    <cellStyle name="Moneda 4 4 3" xfId="534" xr:uid="{00000000-0005-0000-0000-000015020000}"/>
    <cellStyle name="Moneda 4 4 30" xfId="535" xr:uid="{00000000-0005-0000-0000-000016020000}"/>
    <cellStyle name="Moneda 4 4 31" xfId="536" xr:uid="{00000000-0005-0000-0000-000017020000}"/>
    <cellStyle name="Moneda 4 4 32" xfId="537" xr:uid="{00000000-0005-0000-0000-000018020000}"/>
    <cellStyle name="Moneda 4 4 4" xfId="538" xr:uid="{00000000-0005-0000-0000-000019020000}"/>
    <cellStyle name="Moneda 4 4 5" xfId="539" xr:uid="{00000000-0005-0000-0000-00001A020000}"/>
    <cellStyle name="Moneda 4 4 6" xfId="540" xr:uid="{00000000-0005-0000-0000-00001B020000}"/>
    <cellStyle name="Moneda 4 4 7" xfId="541" xr:uid="{00000000-0005-0000-0000-00001C020000}"/>
    <cellStyle name="Moneda 4 4 8" xfId="542" xr:uid="{00000000-0005-0000-0000-00001D020000}"/>
    <cellStyle name="Moneda 4 4 9" xfId="543" xr:uid="{00000000-0005-0000-0000-00001E020000}"/>
    <cellStyle name="Moneda 4 5" xfId="544" xr:uid="{00000000-0005-0000-0000-00001F020000}"/>
    <cellStyle name="Moneda 4 5 2" xfId="545" xr:uid="{00000000-0005-0000-0000-000020020000}"/>
    <cellStyle name="Moneda 4 6" xfId="546" xr:uid="{00000000-0005-0000-0000-000021020000}"/>
    <cellStyle name="Moneda 4 7" xfId="547" xr:uid="{00000000-0005-0000-0000-000022020000}"/>
    <cellStyle name="Moneda 4 8" xfId="548" xr:uid="{00000000-0005-0000-0000-000023020000}"/>
    <cellStyle name="Moneda 4 9" xfId="549" xr:uid="{00000000-0005-0000-0000-000024020000}"/>
    <cellStyle name="Moneda 5" xfId="550" xr:uid="{00000000-0005-0000-0000-000025020000}"/>
    <cellStyle name="Moneda 6" xfId="790" xr:uid="{9F8E1DD4-9CCC-401B-A0BA-3B52405682B9}"/>
    <cellStyle name="Moneda 7" xfId="792" xr:uid="{ADEAE895-B682-488F-A8AC-D5C3ED3A9F58}"/>
    <cellStyle name="Normal" xfId="0" builtinId="0"/>
    <cellStyle name="Normal 10" xfId="551" xr:uid="{00000000-0005-0000-0000-000027020000}"/>
    <cellStyle name="Normal 11" xfId="552" xr:uid="{00000000-0005-0000-0000-000028020000}"/>
    <cellStyle name="Normal 11 2" xfId="553" xr:uid="{00000000-0005-0000-0000-000029020000}"/>
    <cellStyle name="Normal 12" xfId="554" xr:uid="{00000000-0005-0000-0000-00002A020000}"/>
    <cellStyle name="Normal 13" xfId="555" xr:uid="{00000000-0005-0000-0000-00002B020000}"/>
    <cellStyle name="Normal 14" xfId="556" xr:uid="{00000000-0005-0000-0000-00002C020000}"/>
    <cellStyle name="Normal 15" xfId="557" xr:uid="{00000000-0005-0000-0000-00002D020000}"/>
    <cellStyle name="Normal 16" xfId="558" xr:uid="{00000000-0005-0000-0000-00002E020000}"/>
    <cellStyle name="Normal 17" xfId="559" xr:uid="{00000000-0005-0000-0000-00002F020000}"/>
    <cellStyle name="Normal 18" xfId="560" xr:uid="{00000000-0005-0000-0000-000030020000}"/>
    <cellStyle name="Normal 19" xfId="561" xr:uid="{00000000-0005-0000-0000-000031020000}"/>
    <cellStyle name="Normal 2" xfId="562" xr:uid="{00000000-0005-0000-0000-000032020000}"/>
    <cellStyle name="Normal 2 10" xfId="563" xr:uid="{00000000-0005-0000-0000-000033020000}"/>
    <cellStyle name="Normal 2 11" xfId="564" xr:uid="{00000000-0005-0000-0000-000034020000}"/>
    <cellStyle name="Normal 2 12" xfId="565" xr:uid="{00000000-0005-0000-0000-000035020000}"/>
    <cellStyle name="Normal 2 13" xfId="566" xr:uid="{00000000-0005-0000-0000-000036020000}"/>
    <cellStyle name="Normal 2 14" xfId="567" xr:uid="{00000000-0005-0000-0000-000037020000}"/>
    <cellStyle name="Normal 2 15" xfId="568" xr:uid="{00000000-0005-0000-0000-000038020000}"/>
    <cellStyle name="Normal 2 16" xfId="569" xr:uid="{00000000-0005-0000-0000-000039020000}"/>
    <cellStyle name="Normal 2 17" xfId="570" xr:uid="{00000000-0005-0000-0000-00003A020000}"/>
    <cellStyle name="Normal 2 18" xfId="571" xr:uid="{00000000-0005-0000-0000-00003B020000}"/>
    <cellStyle name="Normal 2 19" xfId="572" xr:uid="{00000000-0005-0000-0000-00003C020000}"/>
    <cellStyle name="Normal 2 2" xfId="573" xr:uid="{00000000-0005-0000-0000-00003D020000}"/>
    <cellStyle name="Normal 2 2 10" xfId="574" xr:uid="{00000000-0005-0000-0000-00003E020000}"/>
    <cellStyle name="Normal 2 2 11" xfId="575" xr:uid="{00000000-0005-0000-0000-00003F020000}"/>
    <cellStyle name="Normal 2 2 12" xfId="576" xr:uid="{00000000-0005-0000-0000-000040020000}"/>
    <cellStyle name="Normal 2 2 13" xfId="577" xr:uid="{00000000-0005-0000-0000-000041020000}"/>
    <cellStyle name="Normal 2 2 14" xfId="578" xr:uid="{00000000-0005-0000-0000-000042020000}"/>
    <cellStyle name="Normal 2 2 15" xfId="579" xr:uid="{00000000-0005-0000-0000-000043020000}"/>
    <cellStyle name="Normal 2 2 16" xfId="580" xr:uid="{00000000-0005-0000-0000-000044020000}"/>
    <cellStyle name="Normal 2 2 17" xfId="581" xr:uid="{00000000-0005-0000-0000-000045020000}"/>
    <cellStyle name="Normal 2 2 18" xfId="582" xr:uid="{00000000-0005-0000-0000-000046020000}"/>
    <cellStyle name="Normal 2 2 19" xfId="583" xr:uid="{00000000-0005-0000-0000-000047020000}"/>
    <cellStyle name="Normal 2 2 2" xfId="584" xr:uid="{00000000-0005-0000-0000-000048020000}"/>
    <cellStyle name="Normal 2 2 20" xfId="585" xr:uid="{00000000-0005-0000-0000-000049020000}"/>
    <cellStyle name="Normal 2 2 21" xfId="586" xr:uid="{00000000-0005-0000-0000-00004A020000}"/>
    <cellStyle name="Normal 2 2 22" xfId="587" xr:uid="{00000000-0005-0000-0000-00004B020000}"/>
    <cellStyle name="Normal 2 2 23" xfId="588" xr:uid="{00000000-0005-0000-0000-00004C020000}"/>
    <cellStyle name="Normal 2 2 24" xfId="589" xr:uid="{00000000-0005-0000-0000-00004D020000}"/>
    <cellStyle name="Normal 2 2 25" xfId="590" xr:uid="{00000000-0005-0000-0000-00004E020000}"/>
    <cellStyle name="Normal 2 2 26" xfId="591" xr:uid="{00000000-0005-0000-0000-00004F020000}"/>
    <cellStyle name="Normal 2 2 27" xfId="592" xr:uid="{00000000-0005-0000-0000-000050020000}"/>
    <cellStyle name="Normal 2 2 28" xfId="593" xr:uid="{00000000-0005-0000-0000-000051020000}"/>
    <cellStyle name="Normal 2 2 29" xfId="594" xr:uid="{00000000-0005-0000-0000-000052020000}"/>
    <cellStyle name="Normal 2 2 3" xfId="595" xr:uid="{00000000-0005-0000-0000-000053020000}"/>
    <cellStyle name="Normal 2 2 30" xfId="596" xr:uid="{00000000-0005-0000-0000-000054020000}"/>
    <cellStyle name="Normal 2 2 31" xfId="597" xr:uid="{00000000-0005-0000-0000-000055020000}"/>
    <cellStyle name="Normal 2 2 32" xfId="598" xr:uid="{00000000-0005-0000-0000-000056020000}"/>
    <cellStyle name="Normal 2 2 4" xfId="599" xr:uid="{00000000-0005-0000-0000-000057020000}"/>
    <cellStyle name="Normal 2 2 5" xfId="600" xr:uid="{00000000-0005-0000-0000-000058020000}"/>
    <cellStyle name="Normal 2 2 6" xfId="601" xr:uid="{00000000-0005-0000-0000-000059020000}"/>
    <cellStyle name="Normal 2 2 7" xfId="602" xr:uid="{00000000-0005-0000-0000-00005A020000}"/>
    <cellStyle name="Normal 2 2 8" xfId="603" xr:uid="{00000000-0005-0000-0000-00005B020000}"/>
    <cellStyle name="Normal 2 2 9" xfId="604" xr:uid="{00000000-0005-0000-0000-00005C020000}"/>
    <cellStyle name="Normal 2 20" xfId="605" xr:uid="{00000000-0005-0000-0000-00005D020000}"/>
    <cellStyle name="Normal 2 21" xfId="606" xr:uid="{00000000-0005-0000-0000-00005E020000}"/>
    <cellStyle name="Normal 2 22" xfId="607" xr:uid="{00000000-0005-0000-0000-00005F020000}"/>
    <cellStyle name="Normal 2 23" xfId="608" xr:uid="{00000000-0005-0000-0000-000060020000}"/>
    <cellStyle name="Normal 2 24" xfId="609" xr:uid="{00000000-0005-0000-0000-000061020000}"/>
    <cellStyle name="Normal 2 25" xfId="610" xr:uid="{00000000-0005-0000-0000-000062020000}"/>
    <cellStyle name="Normal 2 26" xfId="611" xr:uid="{00000000-0005-0000-0000-000063020000}"/>
    <cellStyle name="Normal 2 27" xfId="612" xr:uid="{00000000-0005-0000-0000-000064020000}"/>
    <cellStyle name="Normal 2 28" xfId="613" xr:uid="{00000000-0005-0000-0000-000065020000}"/>
    <cellStyle name="Normal 2 29" xfId="614" xr:uid="{00000000-0005-0000-0000-000066020000}"/>
    <cellStyle name="Normal 2 3" xfId="615" xr:uid="{00000000-0005-0000-0000-000067020000}"/>
    <cellStyle name="Normal 2 3 2" xfId="616" xr:uid="{00000000-0005-0000-0000-000068020000}"/>
    <cellStyle name="Normal 2 3 3" xfId="617" xr:uid="{00000000-0005-0000-0000-000069020000}"/>
    <cellStyle name="Normal 2 30" xfId="618" xr:uid="{00000000-0005-0000-0000-00006A020000}"/>
    <cellStyle name="Normal 2 31" xfId="619" xr:uid="{00000000-0005-0000-0000-00006B020000}"/>
    <cellStyle name="Normal 2 32" xfId="620" xr:uid="{00000000-0005-0000-0000-00006C020000}"/>
    <cellStyle name="Normal 2 33" xfId="621" xr:uid="{00000000-0005-0000-0000-00006D020000}"/>
    <cellStyle name="Normal 2 34" xfId="622" xr:uid="{00000000-0005-0000-0000-00006E020000}"/>
    <cellStyle name="Normal 2 35" xfId="623" xr:uid="{00000000-0005-0000-0000-00006F020000}"/>
    <cellStyle name="Normal 2 4" xfId="624" xr:uid="{00000000-0005-0000-0000-000070020000}"/>
    <cellStyle name="Normal 2 4 2" xfId="625" xr:uid="{00000000-0005-0000-0000-000071020000}"/>
    <cellStyle name="Normal 2 5" xfId="626" xr:uid="{00000000-0005-0000-0000-000072020000}"/>
    <cellStyle name="Normal 2 6" xfId="627" xr:uid="{00000000-0005-0000-0000-000073020000}"/>
    <cellStyle name="Normal 2 7" xfId="628" xr:uid="{00000000-0005-0000-0000-000074020000}"/>
    <cellStyle name="Normal 2 8" xfId="629" xr:uid="{00000000-0005-0000-0000-000075020000}"/>
    <cellStyle name="Normal 2 9" xfId="630" xr:uid="{00000000-0005-0000-0000-000076020000}"/>
    <cellStyle name="Normal 2_4. ANEXOS TECNICOS" xfId="631" xr:uid="{00000000-0005-0000-0000-000077020000}"/>
    <cellStyle name="Normal 20" xfId="632" xr:uid="{00000000-0005-0000-0000-000078020000}"/>
    <cellStyle name="Normal 21" xfId="633" xr:uid="{00000000-0005-0000-0000-000079020000}"/>
    <cellStyle name="Normal 22" xfId="634" xr:uid="{00000000-0005-0000-0000-00007A020000}"/>
    <cellStyle name="Normal 23" xfId="635" xr:uid="{00000000-0005-0000-0000-00007B020000}"/>
    <cellStyle name="Normal 24" xfId="636" xr:uid="{00000000-0005-0000-0000-00007C020000}"/>
    <cellStyle name="Normal 25" xfId="637" xr:uid="{00000000-0005-0000-0000-00007D020000}"/>
    <cellStyle name="Normal 26" xfId="638" xr:uid="{00000000-0005-0000-0000-00007E020000}"/>
    <cellStyle name="Normal 27" xfId="639" xr:uid="{00000000-0005-0000-0000-00007F020000}"/>
    <cellStyle name="Normal 28" xfId="640" xr:uid="{00000000-0005-0000-0000-000080020000}"/>
    <cellStyle name="Normal 29" xfId="641" xr:uid="{00000000-0005-0000-0000-000081020000}"/>
    <cellStyle name="Normal 3" xfId="642" xr:uid="{00000000-0005-0000-0000-000082020000}"/>
    <cellStyle name="Normal 3 10" xfId="643" xr:uid="{00000000-0005-0000-0000-000083020000}"/>
    <cellStyle name="Normal 3 11" xfId="644" xr:uid="{00000000-0005-0000-0000-000084020000}"/>
    <cellStyle name="Normal 3 12" xfId="645" xr:uid="{00000000-0005-0000-0000-000085020000}"/>
    <cellStyle name="Normal 3 13" xfId="646" xr:uid="{00000000-0005-0000-0000-000086020000}"/>
    <cellStyle name="Normal 3 14" xfId="647" xr:uid="{00000000-0005-0000-0000-000087020000}"/>
    <cellStyle name="Normal 3 15" xfId="648" xr:uid="{00000000-0005-0000-0000-000088020000}"/>
    <cellStyle name="Normal 3 16" xfId="649" xr:uid="{00000000-0005-0000-0000-000089020000}"/>
    <cellStyle name="Normal 3 17" xfId="650" xr:uid="{00000000-0005-0000-0000-00008A020000}"/>
    <cellStyle name="Normal 3 18" xfId="651" xr:uid="{00000000-0005-0000-0000-00008B020000}"/>
    <cellStyle name="Normal 3 19" xfId="652" xr:uid="{00000000-0005-0000-0000-00008C020000}"/>
    <cellStyle name="Normal 3 2" xfId="653" xr:uid="{00000000-0005-0000-0000-00008D020000}"/>
    <cellStyle name="Normal 3 20" xfId="654" xr:uid="{00000000-0005-0000-0000-00008E020000}"/>
    <cellStyle name="Normal 3 21" xfId="655" xr:uid="{00000000-0005-0000-0000-00008F020000}"/>
    <cellStyle name="Normal 3 22" xfId="656" xr:uid="{00000000-0005-0000-0000-000090020000}"/>
    <cellStyle name="Normal 3 23" xfId="657" xr:uid="{00000000-0005-0000-0000-000091020000}"/>
    <cellStyle name="Normal 3 24" xfId="658" xr:uid="{00000000-0005-0000-0000-000092020000}"/>
    <cellStyle name="Normal 3 25" xfId="659" xr:uid="{00000000-0005-0000-0000-000093020000}"/>
    <cellStyle name="Normal 3 26" xfId="660" xr:uid="{00000000-0005-0000-0000-000094020000}"/>
    <cellStyle name="Normal 3 27" xfId="661" xr:uid="{00000000-0005-0000-0000-000095020000}"/>
    <cellStyle name="Normal 3 28" xfId="662" xr:uid="{00000000-0005-0000-0000-000096020000}"/>
    <cellStyle name="Normal 3 29" xfId="663" xr:uid="{00000000-0005-0000-0000-000097020000}"/>
    <cellStyle name="Normal 3 3" xfId="664" xr:uid="{00000000-0005-0000-0000-000098020000}"/>
    <cellStyle name="Normal 3 30" xfId="665" xr:uid="{00000000-0005-0000-0000-000099020000}"/>
    <cellStyle name="Normal 3 31" xfId="666" xr:uid="{00000000-0005-0000-0000-00009A020000}"/>
    <cellStyle name="Normal 3 32" xfId="667" xr:uid="{00000000-0005-0000-0000-00009B020000}"/>
    <cellStyle name="Normal 3 33" xfId="668" xr:uid="{00000000-0005-0000-0000-00009C020000}"/>
    <cellStyle name="Normal 3 34" xfId="669" xr:uid="{00000000-0005-0000-0000-00009D020000}"/>
    <cellStyle name="Normal 3 35" xfId="670" xr:uid="{00000000-0005-0000-0000-00009E020000}"/>
    <cellStyle name="Normal 3 36" xfId="671" xr:uid="{00000000-0005-0000-0000-00009F020000}"/>
    <cellStyle name="Normal 3 37" xfId="672" xr:uid="{00000000-0005-0000-0000-0000A0020000}"/>
    <cellStyle name="Normal 3 38" xfId="673" xr:uid="{00000000-0005-0000-0000-0000A1020000}"/>
    <cellStyle name="Normal 3 39" xfId="674" xr:uid="{00000000-0005-0000-0000-0000A2020000}"/>
    <cellStyle name="Normal 3 4" xfId="675" xr:uid="{00000000-0005-0000-0000-0000A3020000}"/>
    <cellStyle name="Normal 3 40" xfId="676" xr:uid="{00000000-0005-0000-0000-0000A4020000}"/>
    <cellStyle name="Normal 3 41" xfId="677" xr:uid="{00000000-0005-0000-0000-0000A5020000}"/>
    <cellStyle name="Normal 3 42" xfId="678" xr:uid="{00000000-0005-0000-0000-0000A6020000}"/>
    <cellStyle name="Normal 3 43" xfId="679" xr:uid="{00000000-0005-0000-0000-0000A7020000}"/>
    <cellStyle name="Normal 3 44" xfId="680" xr:uid="{00000000-0005-0000-0000-0000A8020000}"/>
    <cellStyle name="Normal 3 5" xfId="681" xr:uid="{00000000-0005-0000-0000-0000A9020000}"/>
    <cellStyle name="Normal 3 6" xfId="682" xr:uid="{00000000-0005-0000-0000-0000AA020000}"/>
    <cellStyle name="Normal 3 7" xfId="683" xr:uid="{00000000-0005-0000-0000-0000AB020000}"/>
    <cellStyle name="Normal 3 8" xfId="684" xr:uid="{00000000-0005-0000-0000-0000AC020000}"/>
    <cellStyle name="Normal 3 9" xfId="685" xr:uid="{00000000-0005-0000-0000-0000AD020000}"/>
    <cellStyle name="Normal 3_4. ANEXOS TECNICOS" xfId="686" xr:uid="{00000000-0005-0000-0000-0000AE020000}"/>
    <cellStyle name="Normal 30" xfId="687" xr:uid="{00000000-0005-0000-0000-0000AF020000}"/>
    <cellStyle name="Normal 31" xfId="688" xr:uid="{00000000-0005-0000-0000-0000B0020000}"/>
    <cellStyle name="Normal 32" xfId="689" xr:uid="{00000000-0005-0000-0000-0000B1020000}"/>
    <cellStyle name="Normal 33" xfId="690" xr:uid="{00000000-0005-0000-0000-0000B2020000}"/>
    <cellStyle name="Normal 34" xfId="691" xr:uid="{00000000-0005-0000-0000-0000B3020000}"/>
    <cellStyle name="Normal 35" xfId="692" xr:uid="{00000000-0005-0000-0000-0000B4020000}"/>
    <cellStyle name="Normal 36" xfId="693" xr:uid="{00000000-0005-0000-0000-0000B5020000}"/>
    <cellStyle name="Normal 37" xfId="694" xr:uid="{00000000-0005-0000-0000-0000B6020000}"/>
    <cellStyle name="Normal 38" xfId="695" xr:uid="{00000000-0005-0000-0000-0000B7020000}"/>
    <cellStyle name="Normal 39" xfId="788" xr:uid="{A1D9A3BF-E4BC-4391-BC8D-A1612F919368}"/>
    <cellStyle name="Normal 4" xfId="696" xr:uid="{00000000-0005-0000-0000-0000B8020000}"/>
    <cellStyle name="Normal 4 2" xfId="697" xr:uid="{00000000-0005-0000-0000-0000B9020000}"/>
    <cellStyle name="Normal 40" xfId="789" xr:uid="{D9526FC5-3928-4DB9-A6FD-F492662E017D}"/>
    <cellStyle name="Normal 41" xfId="791" xr:uid="{B87EC4FE-BDCB-4187-B9D3-7660F2F3B6E3}"/>
    <cellStyle name="Normal 42" xfId="795" xr:uid="{CF6AA466-0F54-4265-B153-203E8F1815F2}"/>
    <cellStyle name="Normal 44" xfId="698" xr:uid="{00000000-0005-0000-0000-0000BA020000}"/>
    <cellStyle name="Normal 44 10" xfId="699" xr:uid="{00000000-0005-0000-0000-0000BB020000}"/>
    <cellStyle name="Normal 44 11" xfId="700" xr:uid="{00000000-0005-0000-0000-0000BC020000}"/>
    <cellStyle name="Normal 44 12" xfId="701" xr:uid="{00000000-0005-0000-0000-0000BD020000}"/>
    <cellStyle name="Normal 44 13" xfId="702" xr:uid="{00000000-0005-0000-0000-0000BE020000}"/>
    <cellStyle name="Normal 44 14" xfId="703" xr:uid="{00000000-0005-0000-0000-0000BF020000}"/>
    <cellStyle name="Normal 44 15" xfId="704" xr:uid="{00000000-0005-0000-0000-0000C0020000}"/>
    <cellStyle name="Normal 44 16" xfId="705" xr:uid="{00000000-0005-0000-0000-0000C1020000}"/>
    <cellStyle name="Normal 44 17" xfId="706" xr:uid="{00000000-0005-0000-0000-0000C2020000}"/>
    <cellStyle name="Normal 44 18" xfId="707" xr:uid="{00000000-0005-0000-0000-0000C3020000}"/>
    <cellStyle name="Normal 44 19" xfId="708" xr:uid="{00000000-0005-0000-0000-0000C4020000}"/>
    <cellStyle name="Normal 44 2" xfId="709" xr:uid="{00000000-0005-0000-0000-0000C5020000}"/>
    <cellStyle name="Normal 44 20" xfId="710" xr:uid="{00000000-0005-0000-0000-0000C6020000}"/>
    <cellStyle name="Normal 44 21" xfId="711" xr:uid="{00000000-0005-0000-0000-0000C7020000}"/>
    <cellStyle name="Normal 44 22" xfId="712" xr:uid="{00000000-0005-0000-0000-0000C8020000}"/>
    <cellStyle name="Normal 44 23" xfId="713" xr:uid="{00000000-0005-0000-0000-0000C9020000}"/>
    <cellStyle name="Normal 44 24" xfId="714" xr:uid="{00000000-0005-0000-0000-0000CA020000}"/>
    <cellStyle name="Normal 44 25" xfId="715" xr:uid="{00000000-0005-0000-0000-0000CB020000}"/>
    <cellStyle name="Normal 44 26" xfId="716" xr:uid="{00000000-0005-0000-0000-0000CC020000}"/>
    <cellStyle name="Normal 44 27" xfId="717" xr:uid="{00000000-0005-0000-0000-0000CD020000}"/>
    <cellStyle name="Normal 44 28" xfId="718" xr:uid="{00000000-0005-0000-0000-0000CE020000}"/>
    <cellStyle name="Normal 44 29" xfId="719" xr:uid="{00000000-0005-0000-0000-0000CF020000}"/>
    <cellStyle name="Normal 44 3" xfId="720" xr:uid="{00000000-0005-0000-0000-0000D0020000}"/>
    <cellStyle name="Normal 44 30" xfId="721" xr:uid="{00000000-0005-0000-0000-0000D1020000}"/>
    <cellStyle name="Normal 44 31" xfId="722" xr:uid="{00000000-0005-0000-0000-0000D2020000}"/>
    <cellStyle name="Normal 44 32" xfId="723" xr:uid="{00000000-0005-0000-0000-0000D3020000}"/>
    <cellStyle name="Normal 44 33" xfId="724" xr:uid="{00000000-0005-0000-0000-0000D4020000}"/>
    <cellStyle name="Normal 44 34" xfId="725" xr:uid="{00000000-0005-0000-0000-0000D5020000}"/>
    <cellStyle name="Normal 44 35" xfId="726" xr:uid="{00000000-0005-0000-0000-0000D6020000}"/>
    <cellStyle name="Normal 44 36" xfId="727" xr:uid="{00000000-0005-0000-0000-0000D7020000}"/>
    <cellStyle name="Normal 44 37" xfId="728" xr:uid="{00000000-0005-0000-0000-0000D8020000}"/>
    <cellStyle name="Normal 44 38" xfId="729" xr:uid="{00000000-0005-0000-0000-0000D9020000}"/>
    <cellStyle name="Normal 44 39" xfId="730" xr:uid="{00000000-0005-0000-0000-0000DA020000}"/>
    <cellStyle name="Normal 44 4" xfId="731" xr:uid="{00000000-0005-0000-0000-0000DB020000}"/>
    <cellStyle name="Normal 44 40" xfId="732" xr:uid="{00000000-0005-0000-0000-0000DC020000}"/>
    <cellStyle name="Normal 44 41" xfId="733" xr:uid="{00000000-0005-0000-0000-0000DD020000}"/>
    <cellStyle name="Normal 44 42" xfId="734" xr:uid="{00000000-0005-0000-0000-0000DE020000}"/>
    <cellStyle name="Normal 44 5" xfId="735" xr:uid="{00000000-0005-0000-0000-0000DF020000}"/>
    <cellStyle name="Normal 44 59" xfId="736" xr:uid="{00000000-0005-0000-0000-0000E0020000}"/>
    <cellStyle name="Normal 44 6" xfId="737" xr:uid="{00000000-0005-0000-0000-0000E1020000}"/>
    <cellStyle name="Normal 44 7" xfId="738" xr:uid="{00000000-0005-0000-0000-0000E2020000}"/>
    <cellStyle name="Normal 44 8" xfId="739" xr:uid="{00000000-0005-0000-0000-0000E3020000}"/>
    <cellStyle name="Normal 44 9" xfId="740" xr:uid="{00000000-0005-0000-0000-0000E4020000}"/>
    <cellStyle name="Normal 44_INFORME DE EVALUACION TECNICO PRELIMINAR AJUSTADO" xfId="741" xr:uid="{00000000-0005-0000-0000-0000E5020000}"/>
    <cellStyle name="Normal 5" xfId="742" xr:uid="{00000000-0005-0000-0000-0000E6020000}"/>
    <cellStyle name="Normal 5 2" xfId="743" xr:uid="{00000000-0005-0000-0000-0000E7020000}"/>
    <cellStyle name="Normal 5 3" xfId="744" xr:uid="{00000000-0005-0000-0000-0000E8020000}"/>
    <cellStyle name="Normal 59" xfId="793" xr:uid="{089A7091-28F7-4E71-BD18-393031AD6DA6}"/>
    <cellStyle name="Normal 6" xfId="745" xr:uid="{00000000-0005-0000-0000-0000E9020000}"/>
    <cellStyle name="Normal 6 2" xfId="746" xr:uid="{00000000-0005-0000-0000-0000EA020000}"/>
    <cellStyle name="Normal 6 3" xfId="747" xr:uid="{00000000-0005-0000-0000-0000EB020000}"/>
    <cellStyle name="Normal 7" xfId="748" xr:uid="{00000000-0005-0000-0000-0000EC020000}"/>
    <cellStyle name="Normal 8" xfId="749" xr:uid="{00000000-0005-0000-0000-0000ED020000}"/>
    <cellStyle name="Normal 9" xfId="785" xr:uid="{1CF53421-B6FC-4F04-BEE7-93EAA1E6FF25}"/>
    <cellStyle name="Porcentual 2" xfId="750" xr:uid="{00000000-0005-0000-0000-0000EE020000}"/>
    <cellStyle name="Porcentual 2 10" xfId="751" xr:uid="{00000000-0005-0000-0000-0000EF020000}"/>
    <cellStyle name="Porcentual 2 11" xfId="752" xr:uid="{00000000-0005-0000-0000-0000F0020000}"/>
    <cellStyle name="Porcentual 2 12" xfId="753" xr:uid="{00000000-0005-0000-0000-0000F1020000}"/>
    <cellStyle name="Porcentual 2 13" xfId="754" xr:uid="{00000000-0005-0000-0000-0000F2020000}"/>
    <cellStyle name="Porcentual 2 14" xfId="755" xr:uid="{00000000-0005-0000-0000-0000F3020000}"/>
    <cellStyle name="Porcentual 2 15" xfId="756" xr:uid="{00000000-0005-0000-0000-0000F4020000}"/>
    <cellStyle name="Porcentual 2 16" xfId="757" xr:uid="{00000000-0005-0000-0000-0000F5020000}"/>
    <cellStyle name="Porcentual 2 17" xfId="758" xr:uid="{00000000-0005-0000-0000-0000F6020000}"/>
    <cellStyle name="Porcentual 2 18" xfId="759" xr:uid="{00000000-0005-0000-0000-0000F7020000}"/>
    <cellStyle name="Porcentual 2 19" xfId="760" xr:uid="{00000000-0005-0000-0000-0000F8020000}"/>
    <cellStyle name="Porcentual 2 2" xfId="761" xr:uid="{00000000-0005-0000-0000-0000F9020000}"/>
    <cellStyle name="Porcentual 2 20" xfId="762" xr:uid="{00000000-0005-0000-0000-0000FA020000}"/>
    <cellStyle name="Porcentual 2 21" xfId="763" xr:uid="{00000000-0005-0000-0000-0000FB020000}"/>
    <cellStyle name="Porcentual 2 22" xfId="764" xr:uid="{00000000-0005-0000-0000-0000FC020000}"/>
    <cellStyle name="Porcentual 2 23" xfId="765" xr:uid="{00000000-0005-0000-0000-0000FD020000}"/>
    <cellStyle name="Porcentual 2 24" xfId="766" xr:uid="{00000000-0005-0000-0000-0000FE020000}"/>
    <cellStyle name="Porcentual 2 25" xfId="767" xr:uid="{00000000-0005-0000-0000-0000FF020000}"/>
    <cellStyle name="Porcentual 2 26" xfId="768" xr:uid="{00000000-0005-0000-0000-000000030000}"/>
    <cellStyle name="Porcentual 2 27" xfId="769" xr:uid="{00000000-0005-0000-0000-000001030000}"/>
    <cellStyle name="Porcentual 2 28" xfId="770" xr:uid="{00000000-0005-0000-0000-000002030000}"/>
    <cellStyle name="Porcentual 2 29" xfId="771" xr:uid="{00000000-0005-0000-0000-000003030000}"/>
    <cellStyle name="Porcentual 2 3" xfId="772" xr:uid="{00000000-0005-0000-0000-000004030000}"/>
    <cellStyle name="Porcentual 2 30" xfId="773" xr:uid="{00000000-0005-0000-0000-000005030000}"/>
    <cellStyle name="Porcentual 2 31" xfId="774" xr:uid="{00000000-0005-0000-0000-000006030000}"/>
    <cellStyle name="Porcentual 2 32" xfId="775" xr:uid="{00000000-0005-0000-0000-000007030000}"/>
    <cellStyle name="Porcentual 2 4" xfId="776" xr:uid="{00000000-0005-0000-0000-000008030000}"/>
    <cellStyle name="Porcentual 2 5" xfId="777" xr:uid="{00000000-0005-0000-0000-000009030000}"/>
    <cellStyle name="Porcentual 2 6" xfId="778" xr:uid="{00000000-0005-0000-0000-00000A030000}"/>
    <cellStyle name="Porcentual 2 7" xfId="779" xr:uid="{00000000-0005-0000-0000-00000B030000}"/>
    <cellStyle name="Porcentual 2 8" xfId="780" xr:uid="{00000000-0005-0000-0000-00000C030000}"/>
    <cellStyle name="Porcentual 2 9" xfId="781" xr:uid="{00000000-0005-0000-0000-00000D030000}"/>
    <cellStyle name="Porcentual 3" xfId="782" xr:uid="{00000000-0005-0000-0000-00000E030000}"/>
    <cellStyle name="TableStyleLight1" xfId="783" xr:uid="{00000000-0005-0000-0000-00000F03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family val="2"/>
      </font>
      <fill>
        <patternFill patternType="none">
          <fgColor indexed="64"/>
          <bgColor theme="0"/>
        </patternFill>
      </fill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2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family val="2"/>
      </font>
      <fill>
        <patternFill patternType="none">
          <fgColor indexed="64"/>
          <bgColor theme="0"/>
        </patternFill>
      </fill>
      <alignment horizontal="center" vertical="center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entury Gothic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80000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80000"/>
        <name val="Century Gothic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family val="2"/>
      </font>
      <fill>
        <patternFill patternType="none">
          <fgColor indexed="64"/>
          <bgColor theme="0"/>
        </patternFill>
      </fill>
      <alignment horizontal="center" vertic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668548</xdr:colOff>
      <xdr:row>52</xdr:row>
      <xdr:rowOff>97048</xdr:rowOff>
    </xdr:from>
    <xdr:to>
      <xdr:col>5</xdr:col>
      <xdr:colOff>878142</xdr:colOff>
      <xdr:row>79</xdr:row>
      <xdr:rowOff>77221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F45CF71-0C2F-F964-DDB4-F5673B6AB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8548" y="11861322"/>
          <a:ext cx="8000999" cy="4929578"/>
        </a:xfrm>
        <a:prstGeom prst="rect">
          <a:avLst/>
        </a:prstGeom>
      </xdr:spPr>
    </xdr:pic>
    <xdr:clientData/>
  </xdr:twoCellAnchor>
  <xdr:twoCellAnchor editAs="oneCell">
    <xdr:from>
      <xdr:col>0</xdr:col>
      <xdr:colOff>765595</xdr:colOff>
      <xdr:row>31</xdr:row>
      <xdr:rowOff>10784</xdr:rowOff>
    </xdr:from>
    <xdr:to>
      <xdr:col>5</xdr:col>
      <xdr:colOff>327611</xdr:colOff>
      <xdr:row>49</xdr:row>
      <xdr:rowOff>64448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EF71CCA-E5C5-A119-8E75-B9F6F0031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595" y="7925520"/>
          <a:ext cx="7306695" cy="335326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</xdr:row>
      <xdr:rowOff>83343</xdr:rowOff>
    </xdr:from>
    <xdr:to>
      <xdr:col>1</xdr:col>
      <xdr:colOff>2417315</xdr:colOff>
      <xdr:row>3</xdr:row>
      <xdr:rowOff>83343</xdr:rowOff>
    </xdr:to>
    <xdr:pic>
      <xdr:nvPicPr>
        <xdr:cNvPr id="4" name="Gráfico 707178732">
          <a:extLst>
            <a:ext uri="{FF2B5EF4-FFF2-40B4-BE49-F238E27FC236}">
              <a16:creationId xmlns:a16="http://schemas.microsoft.com/office/drawing/2014/main" id="{471A2D79-C14A-47CF-3F1F-BDAD9EAB4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857250" y="297656"/>
          <a:ext cx="2322065" cy="5953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</xdr:row>
      <xdr:rowOff>123825</xdr:rowOff>
    </xdr:from>
    <xdr:to>
      <xdr:col>1</xdr:col>
      <xdr:colOff>3019425</xdr:colOff>
      <xdr:row>5</xdr:row>
      <xdr:rowOff>10396</xdr:rowOff>
    </xdr:to>
    <xdr:pic>
      <xdr:nvPicPr>
        <xdr:cNvPr id="4" name="Gráfico 707178732">
          <a:extLst>
            <a:ext uri="{FF2B5EF4-FFF2-40B4-BE49-F238E27FC236}">
              <a16:creationId xmlns:a16="http://schemas.microsoft.com/office/drawing/2014/main" id="{B7498964-E253-E877-CA27-9160B145C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81050" y="285750"/>
          <a:ext cx="2752725" cy="7057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581025</xdr:colOff>
      <xdr:row>2</xdr:row>
      <xdr:rowOff>371475</xdr:rowOff>
    </xdr:to>
    <xdr:pic>
      <xdr:nvPicPr>
        <xdr:cNvPr id="3" name="image_0">
          <a:extLst>
            <a:ext uri="{FF2B5EF4-FFF2-40B4-BE49-F238E27FC236}">
              <a16:creationId xmlns:a16="http://schemas.microsoft.com/office/drawing/2014/main" id="{8E865293-9778-87BC-8794-25A7514F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38125"/>
          <a:ext cx="16287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about:blank" TargetMode="External"/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1. COND. BÁSICAS TRDM"/>
      <sheetName val="2. COND. BÁSICAS MANEJO"/>
      <sheetName val="3. COND. BÁSICAS RCE"/>
      <sheetName val="4. COND. BÁSICAS TRANSP. VAL."/>
      <sheetName val="5. COND. BÁSICAS TRANSP. MCIAS."/>
      <sheetName val="5. COND. BÁSICAS AUTOMÓVILES"/>
      <sheetName val="6. COND. BÁSICAS RCSP"/>
      <sheetName val="7. G__ COND. BÁSICAS IRF"/>
      <sheetName val="8. G__ COND. BÁSICAS DRONES"/>
      <sheetName val="9. G_ COND. EQUIPO Y MAQ."/>
      <sheetName val="10. G__ BÁSICAS SEMOVIENTES"/>
      <sheetName val="11. G_ COND. BÁSICAS ACC. P."/>
      <sheetName val="12. COND. BÁ RCC PASAJEROS"/>
      <sheetName val="11. G_ COND. BÁSICAS CYBER"/>
      <sheetName val="12. G_ BÁSICAS TRDM OBRAS CIVIL"/>
      <sheetName val="8. COND. BÁSICAS SOAT"/>
      <sheetName val="CASCO BARCO"/>
      <sheetName val="13. G_ INCENDIO DEUDORES"/>
      <sheetName val="14. G_ VIDA DEUDORES"/>
      <sheetName val="TABLA DE DESMEMBRACIÓN VIDA"/>
      <sheetName val="INFORME DEFINITIVO"/>
      <sheetName val="Hoja4"/>
      <sheetName val="Hoja1"/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  <sheetName val="METODOLOGÍA DE EVALUACIÓN"/>
      <sheetName val="COND ADIC. TRDMC"/>
      <sheetName val="G1. COND ADIC. MANEJO GLOBAL"/>
      <sheetName val="G1. COND ADIC. RCE"/>
      <sheetName val="G1. COND ADIC. TRANSP VALORES"/>
      <sheetName val="G1 COND ADIC. AUTOMÓVILES"/>
      <sheetName val="G1 . COND ADIC. RCSP"/>
      <sheetName val="G1. COND ADIC. IRF"/>
      <sheetName val="G2. COND ADIC. RIESGO CY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>
        <row r="21">
          <cell r="L21" t="str">
            <v>-  TERREMOTO, TEMBLOR, ERUPCIÓN VOLCANICA:  SIN DEDUCIBLE</v>
          </cell>
        </row>
      </sheetData>
      <sheetData sheetId="158"/>
      <sheetData sheetId="159"/>
      <sheetData sheetId="160"/>
      <sheetData sheetId="161">
        <row r="21">
          <cell r="L21" t="str">
            <v>-  TERREMOTO, TEMBLOR, ERUPCIÓN VOLCANICA:  SIN DEDUCIBLE</v>
          </cell>
        </row>
      </sheetData>
      <sheetData sheetId="162"/>
      <sheetData sheetId="163"/>
      <sheetData sheetId="164">
        <row r="208">
          <cell r="G208" t="str">
            <v>VERSIÓN: OCT 2024</v>
          </cell>
        </row>
      </sheetData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>
        <row r="2">
          <cell r="A2" t="str">
            <v>Accidentes Personales -  Incapacidad Total y Permanente por Accidente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>
        <row r="2">
          <cell r="A2" t="str">
            <v>Propio</v>
          </cell>
        </row>
      </sheetData>
      <sheetData sheetId="197"/>
      <sheetData sheetId="198"/>
      <sheetData sheetId="199">
        <row r="11">
          <cell r="G11" t="str">
            <v>VERSIÓN: FEBRERO 2023</v>
          </cell>
        </row>
      </sheetData>
      <sheetData sheetId="200" refreshError="1"/>
      <sheetData sheetId="201" refreshError="1"/>
      <sheetData sheetId="202" refreshError="1"/>
      <sheetData sheetId="203" refreshError="1"/>
      <sheetData sheetId="204">
        <row r="2">
          <cell r="B2" t="str">
            <v>RADIO TELEVISIÓN NACIONAL DE COLOMBIA - RTVC</v>
          </cell>
        </row>
      </sheetData>
      <sheetData sheetId="205"/>
      <sheetData sheetId="206"/>
      <sheetData sheetId="20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E3D710-7067-4A8B-B47E-937D42E1EDC9}" name="Tabla33" displayName="Tabla33" ref="E1:J35" totalsRowCount="1" headerRowDxfId="13" dataDxfId="12">
  <tableColumns count="6">
    <tableColumn id="2" xr3:uid="{C3390822-E3EF-4178-A318-B9465414F03D}" name="PLACA     ANT" dataDxfId="11" totalsRowDxfId="10" totalsRowCellStyle="Normal 41"/>
    <tableColumn id="3" xr3:uid="{95639F21-4D47-48AD-A1BF-C8C6D547B627}" name="Serial DRON / CAMARA" dataDxfId="9" totalsRowDxfId="8" totalsRowCellStyle="Normal 41"/>
    <tableColumn id="13" xr3:uid="{F2BF7CF1-83A6-4D5D-AAA6-6BFF17B57543}" name="Registro UAS (Aeronautica)" dataDxfId="7" totalsRowDxfId="6" totalsRowCellStyle="Normal 41"/>
    <tableColumn id="5" xr3:uid="{292278C2-A882-444E-A31B-6F645B063718}" name="Ubicación" dataDxfId="5" totalsRowDxfId="4" totalsRowCellStyle="Normal 41"/>
    <tableColumn id="7" xr3:uid="{E3346244-C812-4877-92D5-C04F2B5A271A}" name="Costo Adquisicion" totalsRowFunction="sum" dataDxfId="3" totalsRowDxfId="2"/>
    <tableColumn id="4" xr3:uid="{BC8FE56F-6195-4FF9-8AE0-FB148C19EC37}" name="Observacion" dataDxfId="1" totalsRowDxfId="0" totalsRowCellStyle="Normal 4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ldpriceg.com/es/gold-price-colombi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J86"/>
  <sheetViews>
    <sheetView showGridLines="0" tabSelected="1" zoomScale="80" zoomScaleNormal="80" workbookViewId="0">
      <selection activeCell="O14" sqref="O14"/>
    </sheetView>
  </sheetViews>
  <sheetFormatPr baseColWidth="10" defaultColWidth="11.42578125" defaultRowHeight="16.5" x14ac:dyDescent="0.2"/>
  <cols>
    <col min="1" max="1" width="11.42578125" style="1"/>
    <col min="2" max="2" width="58.7109375" style="1" customWidth="1"/>
    <col min="3" max="3" width="17.28515625" style="1" customWidth="1"/>
    <col min="4" max="4" width="11.140625" style="1" customWidth="1"/>
    <col min="5" max="5" width="14.140625" style="1" customWidth="1"/>
    <col min="6" max="7" width="15.28515625" style="1" customWidth="1"/>
    <col min="8" max="8" width="21.7109375" style="1" customWidth="1"/>
    <col min="9" max="9" width="20.85546875" style="1" customWidth="1"/>
    <col min="10" max="10" width="12.7109375" style="1" customWidth="1"/>
    <col min="11" max="16384" width="11.42578125" style="1"/>
  </cols>
  <sheetData>
    <row r="3" spans="2:10" ht="30.2" customHeight="1" x14ac:dyDescent="0.2">
      <c r="B3" s="100" t="s">
        <v>0</v>
      </c>
      <c r="C3" s="100"/>
      <c r="D3" s="100"/>
      <c r="E3" s="100"/>
      <c r="F3" s="100"/>
      <c r="G3" s="100"/>
      <c r="H3" s="100"/>
      <c r="I3" s="12"/>
      <c r="J3" s="12"/>
    </row>
    <row r="4" spans="2:10" ht="12.6" customHeight="1" x14ac:dyDescent="0.2">
      <c r="B4" s="12"/>
      <c r="C4" s="12"/>
      <c r="D4" s="12"/>
      <c r="E4" s="12"/>
      <c r="F4" s="12"/>
      <c r="G4" s="12"/>
      <c r="H4" s="12"/>
      <c r="I4" s="12"/>
      <c r="J4" s="12"/>
    </row>
    <row r="5" spans="2:10" ht="28.9" customHeight="1" x14ac:dyDescent="0.2">
      <c r="B5" s="101" t="s">
        <v>1</v>
      </c>
      <c r="C5" s="101"/>
      <c r="D5" s="101"/>
      <c r="E5" s="101"/>
      <c r="F5" s="101"/>
      <c r="G5" s="101"/>
      <c r="H5" s="101"/>
      <c r="I5" s="13"/>
      <c r="J5" s="13"/>
    </row>
    <row r="7" spans="2:10" x14ac:dyDescent="0.2">
      <c r="B7" s="24" t="s">
        <v>2</v>
      </c>
      <c r="C7" s="25">
        <f>H16</f>
        <v>592050865.63021874</v>
      </c>
    </row>
    <row r="8" spans="2:10" x14ac:dyDescent="0.2">
      <c r="B8" s="38" t="s">
        <v>3</v>
      </c>
      <c r="C8" s="39">
        <f>H16</f>
        <v>592050865.63021874</v>
      </c>
      <c r="D8" s="2"/>
      <c r="E8" s="2"/>
      <c r="F8" s="2"/>
      <c r="G8" s="2"/>
      <c r="H8" s="2"/>
      <c r="I8" s="2"/>
      <c r="J8" s="2"/>
    </row>
    <row r="9" spans="2:10" ht="16.5" customHeight="1" thickBot="1" x14ac:dyDescent="0.25">
      <c r="B9" s="2"/>
      <c r="C9" s="2"/>
      <c r="D9" s="2"/>
      <c r="E9" s="2"/>
      <c r="F9" s="2"/>
      <c r="G9" s="2"/>
      <c r="H9" s="2"/>
      <c r="I9" s="2"/>
      <c r="J9" s="2"/>
    </row>
    <row r="10" spans="2:10" ht="16.5" customHeight="1" thickBot="1" x14ac:dyDescent="0.25">
      <c r="B10" s="8"/>
      <c r="C10" s="84" t="s">
        <v>4</v>
      </c>
      <c r="D10" s="84" t="s">
        <v>5</v>
      </c>
      <c r="E10" s="84" t="s">
        <v>4</v>
      </c>
      <c r="F10" s="84" t="s">
        <v>6</v>
      </c>
      <c r="G10" s="85" t="s">
        <v>7</v>
      </c>
      <c r="I10" s="2"/>
      <c r="J10" s="2"/>
    </row>
    <row r="11" spans="2:10" ht="26.45" customHeight="1" thickBot="1" x14ac:dyDescent="0.25">
      <c r="B11" s="86" t="s">
        <v>8</v>
      </c>
      <c r="C11" s="97">
        <v>0</v>
      </c>
      <c r="D11" s="98">
        <v>46183</v>
      </c>
      <c r="E11" s="97">
        <v>0</v>
      </c>
      <c r="F11" s="98">
        <v>46548</v>
      </c>
      <c r="G11" s="99">
        <v>365</v>
      </c>
      <c r="H11" s="61"/>
      <c r="I11" s="2"/>
      <c r="J11" s="2"/>
    </row>
    <row r="12" spans="2:10" ht="16.5" customHeight="1" thickBot="1" x14ac:dyDescent="0.25">
      <c r="B12" s="2"/>
      <c r="C12" s="3"/>
      <c r="D12" s="3"/>
      <c r="E12" s="3"/>
      <c r="F12" s="3"/>
      <c r="G12" s="4"/>
      <c r="H12" s="2"/>
      <c r="I12" s="2"/>
      <c r="J12" s="2"/>
    </row>
    <row r="13" spans="2:10" ht="39.200000000000003" customHeight="1" thickBot="1" x14ac:dyDescent="0.25">
      <c r="B13" s="21" t="s">
        <v>9</v>
      </c>
      <c r="C13" s="21" t="s">
        <v>10</v>
      </c>
      <c r="D13" s="105" t="s">
        <v>11</v>
      </c>
      <c r="E13" s="106"/>
      <c r="F13" s="21" t="s">
        <v>12</v>
      </c>
      <c r="G13" s="21" t="s">
        <v>13</v>
      </c>
      <c r="H13" s="22" t="str">
        <f>+CONCATENATE("TOTAL PRIMA VIGENCIA ",G11,"  DÍAS")</f>
        <v>TOTAL PRIMA VIGENCIA 365  DÍAS</v>
      </c>
    </row>
    <row r="14" spans="2:10" ht="29.45" customHeight="1" thickBot="1" x14ac:dyDescent="0.25">
      <c r="B14" s="26" t="s">
        <v>14</v>
      </c>
      <c r="C14" s="27">
        <f>Tabla33[[#Totals],[Costo Adquisicion]]</f>
        <v>2252247905.5299993</v>
      </c>
      <c r="D14" s="107">
        <f>'TASAS PROMEDIO'!G9</f>
        <v>15.433333333333332</v>
      </c>
      <c r="E14" s="108"/>
      <c r="F14" s="28">
        <f>C14*D14/100</f>
        <v>347596926.75346321</v>
      </c>
      <c r="G14" s="23">
        <f>F14*19%</f>
        <v>66043416.083158009</v>
      </c>
      <c r="H14" s="30">
        <f>F14+G14</f>
        <v>413640342.83662122</v>
      </c>
    </row>
    <row r="15" spans="2:10" ht="29.45" customHeight="1" thickBot="1" x14ac:dyDescent="0.25">
      <c r="B15" s="26" t="s">
        <v>15</v>
      </c>
      <c r="C15" s="27">
        <f>18350649825*19</f>
        <v>348662346675</v>
      </c>
      <c r="D15" s="117">
        <v>4.2999999999999997E-2</v>
      </c>
      <c r="E15" s="118"/>
      <c r="F15" s="28">
        <f>C15*D15/100</f>
        <v>149924809.07025</v>
      </c>
      <c r="G15" s="23">
        <f>F15*19%</f>
        <v>28485713.7233475</v>
      </c>
      <c r="H15" s="30">
        <f>F15+G15</f>
        <v>178410522.79359752</v>
      </c>
    </row>
    <row r="16" spans="2:10" ht="32.1" customHeight="1" thickBot="1" x14ac:dyDescent="0.25">
      <c r="B16" s="80" t="s">
        <v>16</v>
      </c>
      <c r="C16" s="81"/>
      <c r="D16" s="81"/>
      <c r="E16" s="83"/>
      <c r="F16" s="81"/>
      <c r="G16" s="82"/>
      <c r="H16" s="31">
        <f>H14+H15</f>
        <v>592050865.63021874</v>
      </c>
    </row>
    <row r="17" spans="2:8" ht="32.1" customHeight="1" x14ac:dyDescent="0.2">
      <c r="B17" s="5"/>
      <c r="C17" s="5"/>
      <c r="D17" s="5"/>
      <c r="E17" s="5"/>
      <c r="F17" s="5"/>
      <c r="G17" s="5"/>
      <c r="H17" s="11"/>
    </row>
    <row r="18" spans="2:8" ht="62.25" customHeight="1" x14ac:dyDescent="0.2">
      <c r="B18" s="102" t="s">
        <v>17</v>
      </c>
      <c r="C18" s="103"/>
      <c r="D18" s="103"/>
      <c r="E18" s="103"/>
      <c r="F18" s="103"/>
      <c r="G18" s="103"/>
      <c r="H18" s="104"/>
    </row>
    <row r="19" spans="2:8" ht="19.5" customHeight="1" x14ac:dyDescent="0.2"/>
    <row r="21" spans="2:8" x14ac:dyDescent="0.2">
      <c r="B21" s="119" t="s">
        <v>18</v>
      </c>
      <c r="C21" s="119"/>
      <c r="D21" s="119"/>
      <c r="E21" s="119"/>
      <c r="F21" s="119"/>
      <c r="G21" s="119"/>
      <c r="H21" s="119"/>
    </row>
    <row r="22" spans="2:8" x14ac:dyDescent="0.2">
      <c r="B22" s="20" t="s">
        <v>19</v>
      </c>
      <c r="C22" s="19"/>
      <c r="D22" s="19"/>
      <c r="E22" s="19"/>
      <c r="F22" s="19"/>
      <c r="G22" s="19"/>
      <c r="H22" s="19"/>
    </row>
    <row r="23" spans="2:8" x14ac:dyDescent="0.2">
      <c r="B23" s="120" t="s">
        <v>20</v>
      </c>
      <c r="C23" s="120"/>
      <c r="D23" s="120"/>
      <c r="E23" s="120"/>
      <c r="F23" s="120"/>
      <c r="G23" s="120"/>
      <c r="H23" s="120"/>
    </row>
    <row r="24" spans="2:8" x14ac:dyDescent="0.2">
      <c r="B24" s="119" t="s">
        <v>21</v>
      </c>
      <c r="C24" s="119"/>
      <c r="D24" s="119"/>
      <c r="E24" s="119"/>
      <c r="F24" s="119"/>
      <c r="G24" s="119"/>
      <c r="H24" s="119"/>
    </row>
    <row r="25" spans="2:8" x14ac:dyDescent="0.2">
      <c r="B25" s="121" t="s">
        <v>22</v>
      </c>
      <c r="C25" s="121"/>
      <c r="D25" s="121"/>
      <c r="E25" s="121"/>
      <c r="F25" s="121"/>
      <c r="G25" s="121"/>
      <c r="H25" s="121"/>
    </row>
    <row r="26" spans="2:8" x14ac:dyDescent="0.2">
      <c r="B26" s="119" t="s">
        <v>23</v>
      </c>
      <c r="C26" s="119"/>
      <c r="D26" s="119"/>
      <c r="E26" s="119"/>
      <c r="F26" s="119"/>
      <c r="G26" s="119"/>
      <c r="H26" s="119"/>
    </row>
    <row r="27" spans="2:8" x14ac:dyDescent="0.2">
      <c r="B27" s="109" t="s">
        <v>24</v>
      </c>
      <c r="C27" s="110"/>
    </row>
    <row r="28" spans="2:8" x14ac:dyDescent="0.2">
      <c r="B28" s="111" t="s">
        <v>25</v>
      </c>
      <c r="C28" s="112"/>
    </row>
    <row r="29" spans="2:8" x14ac:dyDescent="0.2">
      <c r="B29" s="113" t="s">
        <v>26</v>
      </c>
      <c r="C29" s="114"/>
    </row>
    <row r="30" spans="2:8" x14ac:dyDescent="0.2">
      <c r="B30" s="96"/>
      <c r="C30" s="96"/>
    </row>
    <row r="31" spans="2:8" x14ac:dyDescent="0.2">
      <c r="B31" s="96"/>
    </row>
    <row r="82" spans="2:8" x14ac:dyDescent="0.2">
      <c r="B82" s="62" t="s">
        <v>27</v>
      </c>
    </row>
    <row r="83" spans="2:8" x14ac:dyDescent="0.2">
      <c r="B83" s="115" t="s">
        <v>28</v>
      </c>
      <c r="C83" s="116"/>
    </row>
    <row r="85" spans="2:8" x14ac:dyDescent="0.2">
      <c r="B85" s="63"/>
      <c r="C85" s="63"/>
      <c r="D85" s="64"/>
      <c r="E85" s="65"/>
      <c r="F85" s="65"/>
      <c r="G85" s="65"/>
      <c r="H85" s="65"/>
    </row>
    <row r="86" spans="2:8" x14ac:dyDescent="0.2">
      <c r="B86" s="63"/>
      <c r="C86" s="63"/>
      <c r="D86" s="64"/>
      <c r="E86" s="65"/>
      <c r="F86" s="65"/>
      <c r="G86" s="65"/>
      <c r="H86" s="65"/>
    </row>
  </sheetData>
  <mergeCells count="15">
    <mergeCell ref="B27:C27"/>
    <mergeCell ref="B28:C28"/>
    <mergeCell ref="B29:C29"/>
    <mergeCell ref="B83:C83"/>
    <mergeCell ref="D15:E15"/>
    <mergeCell ref="B21:H21"/>
    <mergeCell ref="B23:H23"/>
    <mergeCell ref="B24:H24"/>
    <mergeCell ref="B25:H25"/>
    <mergeCell ref="B26:H26"/>
    <mergeCell ref="B3:H3"/>
    <mergeCell ref="B5:H5"/>
    <mergeCell ref="B18:H18"/>
    <mergeCell ref="D13:E13"/>
    <mergeCell ref="D14:E14"/>
  </mergeCells>
  <hyperlinks>
    <hyperlink ref="B83" r:id="rId1" location=":~:text=Hoy%2C%20el%20precio%20del%20oro%20de%2024%20quilates,11.979.926%2C09%20y%20%24%20385.163.009%2C84%20peso%20colombiano%20por%20kilogramo." xr:uid="{9E3B3839-E483-4CAC-9221-5C3CFA307FEE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scale="52" orientation="landscape" r:id="rId2"/>
  <headerFooter>
    <oddFooter>&amp;L&amp;Z&amp;F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0279-360D-4E9B-8B91-00783BA59B59}">
  <dimension ref="B3:H14"/>
  <sheetViews>
    <sheetView workbookViewId="0">
      <selection activeCell="C19" sqref="C19"/>
    </sheetView>
  </sheetViews>
  <sheetFormatPr baseColWidth="10" defaultColWidth="11.42578125" defaultRowHeight="12.75" x14ac:dyDescent="0.2"/>
  <cols>
    <col min="1" max="1" width="7.7109375" style="14" customWidth="1"/>
    <col min="2" max="2" width="60.85546875" style="14" customWidth="1"/>
    <col min="3" max="3" width="45.7109375" style="14" customWidth="1"/>
    <col min="4" max="4" width="21.7109375" style="14" customWidth="1"/>
    <col min="5" max="5" width="18.7109375" style="14" customWidth="1"/>
    <col min="6" max="6" width="8.5703125" style="14" customWidth="1"/>
    <col min="7" max="16384" width="11.42578125" style="14"/>
  </cols>
  <sheetData>
    <row r="3" spans="2:8" ht="20.25" x14ac:dyDescent="0.2">
      <c r="B3" s="129" t="s">
        <v>0</v>
      </c>
      <c r="C3" s="129"/>
      <c r="D3" s="129"/>
      <c r="E3" s="129"/>
      <c r="F3" s="129"/>
    </row>
    <row r="4" spans="2:8" ht="15.75" x14ac:dyDescent="0.25">
      <c r="B4" s="130" t="s">
        <v>29</v>
      </c>
      <c r="C4" s="130"/>
      <c r="D4" s="130"/>
      <c r="E4" s="130"/>
      <c r="F4" s="130"/>
    </row>
    <row r="5" spans="2:8" ht="15.75" x14ac:dyDescent="0.25">
      <c r="B5" s="130" t="s">
        <v>30</v>
      </c>
      <c r="C5" s="130"/>
      <c r="D5" s="130"/>
      <c r="E5" s="130"/>
      <c r="F5" s="130"/>
    </row>
    <row r="6" spans="2:8" x14ac:dyDescent="0.2">
      <c r="B6" s="15"/>
      <c r="C6" s="15"/>
      <c r="D6" s="15"/>
      <c r="E6" s="15"/>
      <c r="F6" s="15"/>
    </row>
    <row r="7" spans="2:8" ht="17.25" thickBot="1" x14ac:dyDescent="0.35">
      <c r="B7" s="16"/>
      <c r="C7" s="17"/>
      <c r="D7" s="17"/>
      <c r="E7" s="17"/>
      <c r="F7" s="18"/>
    </row>
    <row r="8" spans="2:8" ht="55.9" customHeight="1" thickBot="1" x14ac:dyDescent="0.25">
      <c r="B8" s="66" t="s">
        <v>31</v>
      </c>
      <c r="C8" s="66" t="s">
        <v>32</v>
      </c>
      <c r="D8" s="67" t="s">
        <v>33</v>
      </c>
      <c r="E8" s="122" t="s">
        <v>34</v>
      </c>
      <c r="F8" s="122"/>
      <c r="G8" s="122" t="s">
        <v>35</v>
      </c>
      <c r="H8" s="122"/>
    </row>
    <row r="9" spans="2:8" ht="18" customHeight="1" x14ac:dyDescent="0.2">
      <c r="B9" s="71" t="str">
        <f>+B3</f>
        <v>AGENCIA NACIONAL DE TIERRAS - ANT</v>
      </c>
      <c r="C9" s="72" t="s">
        <v>36</v>
      </c>
      <c r="D9" s="131" t="s">
        <v>37</v>
      </c>
      <c r="E9" s="73">
        <v>12.8</v>
      </c>
      <c r="F9" s="74"/>
      <c r="G9" s="123">
        <f>AVERAGE(E9:E11)</f>
        <v>15.433333333333332</v>
      </c>
      <c r="H9" s="126" t="s">
        <v>38</v>
      </c>
    </row>
    <row r="10" spans="2:8" ht="18" customHeight="1" x14ac:dyDescent="0.2">
      <c r="B10" s="75" t="s">
        <v>39</v>
      </c>
      <c r="C10" s="68" t="s">
        <v>40</v>
      </c>
      <c r="D10" s="132"/>
      <c r="E10" s="70">
        <v>20</v>
      </c>
      <c r="F10" s="69" t="s">
        <v>38</v>
      </c>
      <c r="G10" s="124"/>
      <c r="H10" s="127"/>
    </row>
    <row r="11" spans="2:8" ht="18" customHeight="1" thickBot="1" x14ac:dyDescent="0.3">
      <c r="B11" s="76" t="s">
        <v>41</v>
      </c>
      <c r="C11" s="77" t="s">
        <v>42</v>
      </c>
      <c r="D11" s="133"/>
      <c r="E11" s="78">
        <v>13.5</v>
      </c>
      <c r="F11" s="79"/>
      <c r="G11" s="125"/>
      <c r="H11" s="128"/>
    </row>
    <row r="13" spans="2:8" x14ac:dyDescent="0.2">
      <c r="E13" s="29"/>
    </row>
    <row r="14" spans="2:8" x14ac:dyDescent="0.2">
      <c r="E14" s="29"/>
    </row>
  </sheetData>
  <mergeCells count="8">
    <mergeCell ref="G8:H8"/>
    <mergeCell ref="G9:G11"/>
    <mergeCell ref="H9:H11"/>
    <mergeCell ref="B3:F3"/>
    <mergeCell ref="B4:F4"/>
    <mergeCell ref="B5:F5"/>
    <mergeCell ref="E8:F8"/>
    <mergeCell ref="D9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8D995-466B-4CE8-AB41-DB70EDE3587E}">
  <dimension ref="A1:J35"/>
  <sheetViews>
    <sheetView showGridLines="0" workbookViewId="0">
      <selection activeCell="J37" sqref="J37"/>
    </sheetView>
  </sheetViews>
  <sheetFormatPr baseColWidth="10" defaultColWidth="11.42578125" defaultRowHeight="15" x14ac:dyDescent="0.25"/>
  <cols>
    <col min="1" max="1" width="4.42578125" style="43" bestFit="1" customWidth="1"/>
    <col min="2" max="2" width="9.85546875" style="43" bestFit="1" customWidth="1"/>
    <col min="3" max="3" width="9.42578125" style="43" bestFit="1" customWidth="1"/>
    <col min="4" max="4" width="27.7109375" style="43" customWidth="1"/>
    <col min="5" max="5" width="11.85546875" style="43" bestFit="1" customWidth="1"/>
    <col min="6" max="6" width="27.85546875" style="43" bestFit="1" customWidth="1"/>
    <col min="7" max="7" width="19.85546875" style="43" bestFit="1" customWidth="1"/>
    <col min="8" max="8" width="15.28515625" style="43" bestFit="1" customWidth="1"/>
    <col min="9" max="9" width="20.140625" style="43" customWidth="1"/>
    <col min="10" max="10" width="55.28515625" style="53" customWidth="1"/>
    <col min="11" max="11" width="35" style="43" bestFit="1" customWidth="1"/>
    <col min="12" max="12" width="11.42578125" style="43"/>
    <col min="13" max="13" width="16.42578125" style="43" bestFit="1" customWidth="1"/>
    <col min="14" max="14" width="18.140625" style="43" bestFit="1" customWidth="1"/>
    <col min="15" max="16384" width="11.42578125" style="43"/>
  </cols>
  <sheetData>
    <row r="1" spans="1:10" ht="28.5" x14ac:dyDescent="0.25">
      <c r="A1" s="40" t="s">
        <v>43</v>
      </c>
      <c r="B1" s="40" t="s">
        <v>44</v>
      </c>
      <c r="C1" s="40" t="s">
        <v>45</v>
      </c>
      <c r="D1" s="40" t="s">
        <v>46</v>
      </c>
      <c r="E1" s="40" t="s">
        <v>47</v>
      </c>
      <c r="F1" s="40" t="s">
        <v>48</v>
      </c>
      <c r="G1" s="40" t="s">
        <v>49</v>
      </c>
      <c r="H1" s="40" t="s">
        <v>50</v>
      </c>
      <c r="I1" s="41" t="s">
        <v>51</v>
      </c>
      <c r="J1" s="42" t="s">
        <v>52</v>
      </c>
    </row>
    <row r="2" spans="1:10" ht="16.5" x14ac:dyDescent="0.25">
      <c r="A2" s="44">
        <v>1</v>
      </c>
      <c r="B2" s="44" t="s">
        <v>53</v>
      </c>
      <c r="C2" s="45" t="s">
        <v>54</v>
      </c>
      <c r="D2" s="46" t="s">
        <v>55</v>
      </c>
      <c r="E2" s="45">
        <v>18309</v>
      </c>
      <c r="F2" s="45" t="s">
        <v>56</v>
      </c>
      <c r="G2" s="45" t="s">
        <v>57</v>
      </c>
      <c r="H2" s="47" t="s">
        <v>58</v>
      </c>
      <c r="I2" s="48">
        <v>55746598.689999998</v>
      </c>
      <c r="J2" s="48" t="s">
        <v>59</v>
      </c>
    </row>
    <row r="3" spans="1:10" ht="16.5" x14ac:dyDescent="0.25">
      <c r="A3" s="44">
        <v>2</v>
      </c>
      <c r="B3" s="44" t="s">
        <v>53</v>
      </c>
      <c r="C3" s="44" t="s">
        <v>54</v>
      </c>
      <c r="D3" s="46" t="s">
        <v>55</v>
      </c>
      <c r="E3" s="44">
        <v>18290</v>
      </c>
      <c r="F3" s="44" t="s">
        <v>60</v>
      </c>
      <c r="G3" s="45" t="s">
        <v>61</v>
      </c>
      <c r="H3" s="47" t="s">
        <v>62</v>
      </c>
      <c r="I3" s="48">
        <v>55746598.689999998</v>
      </c>
      <c r="J3" s="48" t="s">
        <v>59</v>
      </c>
    </row>
    <row r="4" spans="1:10" ht="16.5" x14ac:dyDescent="0.25">
      <c r="A4" s="44">
        <v>3</v>
      </c>
      <c r="B4" s="44" t="s">
        <v>53</v>
      </c>
      <c r="C4" s="44" t="s">
        <v>54</v>
      </c>
      <c r="D4" s="46" t="s">
        <v>55</v>
      </c>
      <c r="E4" s="44">
        <v>18304</v>
      </c>
      <c r="F4" s="44" t="s">
        <v>63</v>
      </c>
      <c r="G4" s="45" t="s">
        <v>64</v>
      </c>
      <c r="H4" s="47" t="s">
        <v>62</v>
      </c>
      <c r="I4" s="48">
        <v>55746598.689999998</v>
      </c>
      <c r="J4" s="48" t="s">
        <v>59</v>
      </c>
    </row>
    <row r="5" spans="1:10" ht="16.5" x14ac:dyDescent="0.25">
      <c r="A5" s="44">
        <v>4</v>
      </c>
      <c r="B5" s="44" t="s">
        <v>53</v>
      </c>
      <c r="C5" s="44" t="s">
        <v>54</v>
      </c>
      <c r="D5" s="46" t="s">
        <v>55</v>
      </c>
      <c r="E5" s="44">
        <v>18281</v>
      </c>
      <c r="F5" s="44" t="s">
        <v>65</v>
      </c>
      <c r="G5" s="45" t="s">
        <v>66</v>
      </c>
      <c r="H5" s="47" t="s">
        <v>62</v>
      </c>
      <c r="I5" s="48">
        <v>55746598.689999998</v>
      </c>
      <c r="J5" s="48" t="s">
        <v>59</v>
      </c>
    </row>
    <row r="6" spans="1:10" ht="16.5" x14ac:dyDescent="0.25">
      <c r="A6" s="44">
        <v>5</v>
      </c>
      <c r="B6" s="44" t="s">
        <v>53</v>
      </c>
      <c r="C6" s="44" t="s">
        <v>54</v>
      </c>
      <c r="D6" s="46" t="s">
        <v>55</v>
      </c>
      <c r="E6" s="44">
        <v>18300</v>
      </c>
      <c r="F6" s="44" t="s">
        <v>67</v>
      </c>
      <c r="G6" s="45" t="s">
        <v>68</v>
      </c>
      <c r="H6" s="47" t="s">
        <v>62</v>
      </c>
      <c r="I6" s="48">
        <v>55746598.689999998</v>
      </c>
      <c r="J6" s="48" t="s">
        <v>59</v>
      </c>
    </row>
    <row r="7" spans="1:10" ht="16.5" x14ac:dyDescent="0.25">
      <c r="A7" s="44">
        <v>6</v>
      </c>
      <c r="B7" s="44" t="s">
        <v>53</v>
      </c>
      <c r="C7" s="45" t="s">
        <v>54</v>
      </c>
      <c r="D7" s="46" t="s">
        <v>55</v>
      </c>
      <c r="E7" s="45">
        <v>18291</v>
      </c>
      <c r="F7" s="45" t="s">
        <v>69</v>
      </c>
      <c r="G7" s="45" t="s">
        <v>70</v>
      </c>
      <c r="H7" s="47" t="s">
        <v>62</v>
      </c>
      <c r="I7" s="48">
        <v>55746598.689999998</v>
      </c>
      <c r="J7" s="48" t="s">
        <v>59</v>
      </c>
    </row>
    <row r="8" spans="1:10" ht="16.5" x14ac:dyDescent="0.25">
      <c r="A8" s="44">
        <v>7</v>
      </c>
      <c r="B8" s="44" t="s">
        <v>53</v>
      </c>
      <c r="C8" s="45" t="s">
        <v>54</v>
      </c>
      <c r="D8" s="46" t="s">
        <v>55</v>
      </c>
      <c r="E8" s="49">
        <v>18305</v>
      </c>
      <c r="F8" s="44" t="s">
        <v>71</v>
      </c>
      <c r="G8" s="45" t="s">
        <v>72</v>
      </c>
      <c r="H8" s="47" t="s">
        <v>73</v>
      </c>
      <c r="I8" s="48">
        <v>55746598.689999998</v>
      </c>
      <c r="J8" s="48" t="s">
        <v>59</v>
      </c>
    </row>
    <row r="9" spans="1:10" ht="16.5" x14ac:dyDescent="0.25">
      <c r="A9" s="44">
        <v>8</v>
      </c>
      <c r="B9" s="50" t="s">
        <v>53</v>
      </c>
      <c r="C9" s="44" t="s">
        <v>74</v>
      </c>
      <c r="D9" s="46" t="s">
        <v>75</v>
      </c>
      <c r="E9" s="44">
        <v>16615</v>
      </c>
      <c r="F9" s="44" t="s">
        <v>76</v>
      </c>
      <c r="G9" s="45" t="s">
        <v>77</v>
      </c>
      <c r="H9" s="47" t="s">
        <v>62</v>
      </c>
      <c r="I9" s="48">
        <v>131804638</v>
      </c>
      <c r="J9" s="48" t="s">
        <v>78</v>
      </c>
    </row>
    <row r="10" spans="1:10" ht="16.5" x14ac:dyDescent="0.25">
      <c r="A10" s="44">
        <v>9</v>
      </c>
      <c r="B10" s="50" t="s">
        <v>53</v>
      </c>
      <c r="C10" s="44" t="s">
        <v>74</v>
      </c>
      <c r="D10" s="46" t="s">
        <v>75</v>
      </c>
      <c r="E10" s="44">
        <v>16616</v>
      </c>
      <c r="F10" s="44" t="s">
        <v>79</v>
      </c>
      <c r="G10" s="45" t="s">
        <v>80</v>
      </c>
      <c r="H10" s="47" t="s">
        <v>62</v>
      </c>
      <c r="I10" s="48">
        <v>131804638</v>
      </c>
      <c r="J10" s="48" t="s">
        <v>78</v>
      </c>
    </row>
    <row r="11" spans="1:10" ht="16.5" x14ac:dyDescent="0.25">
      <c r="A11" s="44">
        <v>10</v>
      </c>
      <c r="B11" s="50" t="s">
        <v>53</v>
      </c>
      <c r="C11" s="44" t="s">
        <v>74</v>
      </c>
      <c r="D11" s="46" t="s">
        <v>75</v>
      </c>
      <c r="E11" s="44">
        <v>16617</v>
      </c>
      <c r="F11" s="44" t="s">
        <v>81</v>
      </c>
      <c r="G11" s="45" t="s">
        <v>82</v>
      </c>
      <c r="H11" s="47" t="s">
        <v>62</v>
      </c>
      <c r="I11" s="48">
        <v>131804638</v>
      </c>
      <c r="J11" s="48" t="s">
        <v>78</v>
      </c>
    </row>
    <row r="12" spans="1:10" ht="16.5" x14ac:dyDescent="0.25">
      <c r="A12" s="44">
        <v>11</v>
      </c>
      <c r="B12" s="50" t="s">
        <v>53</v>
      </c>
      <c r="C12" s="44" t="s">
        <v>74</v>
      </c>
      <c r="D12" s="46" t="s">
        <v>75</v>
      </c>
      <c r="E12" s="44">
        <v>16618</v>
      </c>
      <c r="F12" s="44" t="s">
        <v>83</v>
      </c>
      <c r="G12" s="45" t="s">
        <v>84</v>
      </c>
      <c r="H12" s="47" t="s">
        <v>62</v>
      </c>
      <c r="I12" s="48">
        <v>131804638</v>
      </c>
      <c r="J12" s="48" t="s">
        <v>78</v>
      </c>
    </row>
    <row r="13" spans="1:10" ht="16.5" x14ac:dyDescent="0.25">
      <c r="A13" s="44">
        <v>12</v>
      </c>
      <c r="B13" s="50" t="s">
        <v>53</v>
      </c>
      <c r="C13" s="44" t="s">
        <v>74</v>
      </c>
      <c r="D13" s="46" t="s">
        <v>75</v>
      </c>
      <c r="E13" s="44">
        <v>16619</v>
      </c>
      <c r="F13" s="44" t="s">
        <v>85</v>
      </c>
      <c r="G13" s="45" t="s">
        <v>86</v>
      </c>
      <c r="H13" s="47" t="s">
        <v>62</v>
      </c>
      <c r="I13" s="48">
        <v>131804638</v>
      </c>
      <c r="J13" s="48" t="s">
        <v>78</v>
      </c>
    </row>
    <row r="14" spans="1:10" ht="16.5" x14ac:dyDescent="0.25">
      <c r="A14" s="44">
        <v>13</v>
      </c>
      <c r="B14" s="44" t="s">
        <v>53</v>
      </c>
      <c r="C14" s="44" t="s">
        <v>54</v>
      </c>
      <c r="D14" s="46" t="s">
        <v>87</v>
      </c>
      <c r="E14" s="44">
        <v>21190</v>
      </c>
      <c r="F14" s="44" t="s">
        <v>88</v>
      </c>
      <c r="G14" s="45" t="s">
        <v>89</v>
      </c>
      <c r="H14" s="47" t="s">
        <v>62</v>
      </c>
      <c r="I14" s="48">
        <v>84253654.099999994</v>
      </c>
      <c r="J14" s="48" t="s">
        <v>90</v>
      </c>
    </row>
    <row r="15" spans="1:10" ht="16.5" x14ac:dyDescent="0.25">
      <c r="A15" s="44">
        <v>14</v>
      </c>
      <c r="B15" s="44" t="s">
        <v>53</v>
      </c>
      <c r="C15" s="44" t="s">
        <v>54</v>
      </c>
      <c r="D15" s="46" t="s">
        <v>87</v>
      </c>
      <c r="E15" s="44">
        <v>21192</v>
      </c>
      <c r="F15" s="44" t="s">
        <v>91</v>
      </c>
      <c r="G15" s="45" t="s">
        <v>92</v>
      </c>
      <c r="H15" s="47" t="s">
        <v>62</v>
      </c>
      <c r="I15" s="48">
        <v>84253654.099999994</v>
      </c>
      <c r="J15" s="48" t="s">
        <v>90</v>
      </c>
    </row>
    <row r="16" spans="1:10" ht="16.5" x14ac:dyDescent="0.25">
      <c r="A16" s="44">
        <v>15</v>
      </c>
      <c r="B16" s="44" t="s">
        <v>53</v>
      </c>
      <c r="C16" s="44" t="s">
        <v>54</v>
      </c>
      <c r="D16" s="46" t="s">
        <v>87</v>
      </c>
      <c r="E16" s="44">
        <v>21194</v>
      </c>
      <c r="F16" s="44" t="s">
        <v>93</v>
      </c>
      <c r="G16" s="45" t="s">
        <v>94</v>
      </c>
      <c r="H16" s="47" t="s">
        <v>62</v>
      </c>
      <c r="I16" s="48">
        <v>84253654.099999994</v>
      </c>
      <c r="J16" s="48" t="s">
        <v>90</v>
      </c>
    </row>
    <row r="17" spans="1:10" ht="16.5" x14ac:dyDescent="0.25">
      <c r="A17" s="44">
        <v>16</v>
      </c>
      <c r="B17" s="44" t="s">
        <v>53</v>
      </c>
      <c r="C17" s="44" t="s">
        <v>54</v>
      </c>
      <c r="D17" s="46" t="s">
        <v>87</v>
      </c>
      <c r="E17" s="44">
        <v>21191</v>
      </c>
      <c r="F17" s="44" t="s">
        <v>95</v>
      </c>
      <c r="G17" s="45" t="s">
        <v>96</v>
      </c>
      <c r="H17" s="47" t="s">
        <v>62</v>
      </c>
      <c r="I17" s="48">
        <v>84253654.099999994</v>
      </c>
      <c r="J17" s="48" t="s">
        <v>90</v>
      </c>
    </row>
    <row r="18" spans="1:10" ht="16.5" x14ac:dyDescent="0.25">
      <c r="A18" s="44">
        <v>17</v>
      </c>
      <c r="B18" s="44" t="s">
        <v>53</v>
      </c>
      <c r="C18" s="44" t="s">
        <v>54</v>
      </c>
      <c r="D18" s="46" t="s">
        <v>87</v>
      </c>
      <c r="E18" s="44">
        <v>21188</v>
      </c>
      <c r="F18" s="44" t="s">
        <v>97</v>
      </c>
      <c r="G18" s="45" t="s">
        <v>98</v>
      </c>
      <c r="H18" s="47" t="s">
        <v>62</v>
      </c>
      <c r="I18" s="48">
        <v>84253654.099999994</v>
      </c>
      <c r="J18" s="48" t="s">
        <v>90</v>
      </c>
    </row>
    <row r="19" spans="1:10" ht="16.5" x14ac:dyDescent="0.25">
      <c r="A19" s="44">
        <v>18</v>
      </c>
      <c r="B19" s="44" t="s">
        <v>53</v>
      </c>
      <c r="C19" s="44" t="s">
        <v>54</v>
      </c>
      <c r="D19" s="46" t="s">
        <v>87</v>
      </c>
      <c r="E19" s="44">
        <v>21195</v>
      </c>
      <c r="F19" s="44" t="s">
        <v>99</v>
      </c>
      <c r="G19" s="45" t="s">
        <v>100</v>
      </c>
      <c r="H19" s="47" t="s">
        <v>62</v>
      </c>
      <c r="I19" s="48">
        <v>84253654.099999994</v>
      </c>
      <c r="J19" s="48" t="s">
        <v>90</v>
      </c>
    </row>
    <row r="20" spans="1:10" ht="16.5" x14ac:dyDescent="0.25">
      <c r="A20" s="44">
        <v>19</v>
      </c>
      <c r="B20" s="44" t="s">
        <v>53</v>
      </c>
      <c r="C20" s="44" t="s">
        <v>54</v>
      </c>
      <c r="D20" s="46" t="s">
        <v>87</v>
      </c>
      <c r="E20" s="44">
        <v>21197</v>
      </c>
      <c r="F20" s="44" t="s">
        <v>101</v>
      </c>
      <c r="G20" s="45" t="s">
        <v>102</v>
      </c>
      <c r="H20" s="47" t="s">
        <v>62</v>
      </c>
      <c r="I20" s="48">
        <v>84253654.099999994</v>
      </c>
      <c r="J20" s="48" t="s">
        <v>90</v>
      </c>
    </row>
    <row r="21" spans="1:10" ht="16.5" x14ac:dyDescent="0.25">
      <c r="A21" s="44"/>
      <c r="B21" s="45" t="s">
        <v>103</v>
      </c>
      <c r="C21" s="44" t="s">
        <v>54</v>
      </c>
      <c r="D21" s="46" t="s">
        <v>104</v>
      </c>
      <c r="E21" s="44">
        <v>21208</v>
      </c>
      <c r="F21" s="44" t="s">
        <v>105</v>
      </c>
      <c r="G21" s="45" t="s">
        <v>106</v>
      </c>
      <c r="H21" s="47" t="s">
        <v>62</v>
      </c>
      <c r="I21" s="48">
        <v>43149995</v>
      </c>
      <c r="J21" s="48"/>
    </row>
    <row r="22" spans="1:10" ht="16.5" x14ac:dyDescent="0.25">
      <c r="A22" s="45"/>
      <c r="B22" s="45" t="s">
        <v>103</v>
      </c>
      <c r="C22" s="44" t="s">
        <v>54</v>
      </c>
      <c r="D22" s="46" t="s">
        <v>104</v>
      </c>
      <c r="E22" s="44">
        <v>21209</v>
      </c>
      <c r="F22" s="44" t="s">
        <v>107</v>
      </c>
      <c r="G22" s="45" t="s">
        <v>106</v>
      </c>
      <c r="H22" s="47" t="s">
        <v>62</v>
      </c>
      <c r="I22" s="48">
        <v>43149995</v>
      </c>
      <c r="J22" s="48"/>
    </row>
    <row r="23" spans="1:10" ht="16.5" x14ac:dyDescent="0.25">
      <c r="A23" s="44"/>
      <c r="B23" s="45" t="s">
        <v>103</v>
      </c>
      <c r="C23" s="44" t="s">
        <v>54</v>
      </c>
      <c r="D23" s="46" t="s">
        <v>104</v>
      </c>
      <c r="E23" s="44">
        <v>21210</v>
      </c>
      <c r="F23" s="44" t="s">
        <v>108</v>
      </c>
      <c r="G23" s="45" t="s">
        <v>106</v>
      </c>
      <c r="H23" s="47" t="s">
        <v>62</v>
      </c>
      <c r="I23" s="48">
        <v>43149995</v>
      </c>
      <c r="J23" s="48"/>
    </row>
    <row r="24" spans="1:10" ht="16.5" x14ac:dyDescent="0.25">
      <c r="A24" s="44"/>
      <c r="B24" s="45" t="s">
        <v>103</v>
      </c>
      <c r="C24" s="44" t="s">
        <v>54</v>
      </c>
      <c r="D24" s="46" t="s">
        <v>104</v>
      </c>
      <c r="E24" s="44">
        <v>21211</v>
      </c>
      <c r="F24" s="44" t="s">
        <v>109</v>
      </c>
      <c r="G24" s="45" t="s">
        <v>106</v>
      </c>
      <c r="H24" s="47" t="s">
        <v>62</v>
      </c>
      <c r="I24" s="48">
        <v>43149995</v>
      </c>
      <c r="J24" s="48"/>
    </row>
    <row r="25" spans="1:10" ht="16.5" x14ac:dyDescent="0.25">
      <c r="A25" s="45"/>
      <c r="B25" s="45" t="s">
        <v>103</v>
      </c>
      <c r="C25" s="44" t="s">
        <v>54</v>
      </c>
      <c r="D25" s="46" t="s">
        <v>104</v>
      </c>
      <c r="E25" s="44">
        <v>21212</v>
      </c>
      <c r="F25" s="44" t="s">
        <v>110</v>
      </c>
      <c r="G25" s="45" t="s">
        <v>106</v>
      </c>
      <c r="H25" s="47" t="s">
        <v>62</v>
      </c>
      <c r="I25" s="48">
        <v>43149995</v>
      </c>
      <c r="J25" s="48"/>
    </row>
    <row r="26" spans="1:10" ht="16.5" x14ac:dyDescent="0.25">
      <c r="A26" s="44"/>
      <c r="B26" s="45" t="s">
        <v>103</v>
      </c>
      <c r="C26" s="44" t="s">
        <v>54</v>
      </c>
      <c r="D26" s="46" t="s">
        <v>104</v>
      </c>
      <c r="E26" s="44">
        <v>21213</v>
      </c>
      <c r="F26" s="44" t="s">
        <v>111</v>
      </c>
      <c r="G26" s="45" t="s">
        <v>106</v>
      </c>
      <c r="H26" s="47" t="s">
        <v>62</v>
      </c>
      <c r="I26" s="48">
        <v>43149995</v>
      </c>
      <c r="J26" s="48"/>
    </row>
    <row r="27" spans="1:10" ht="16.5" x14ac:dyDescent="0.25">
      <c r="A27" s="44"/>
      <c r="B27" s="45" t="s">
        <v>103</v>
      </c>
      <c r="C27" s="44" t="s">
        <v>54</v>
      </c>
      <c r="D27" s="46" t="s">
        <v>104</v>
      </c>
      <c r="E27" s="44">
        <v>21214</v>
      </c>
      <c r="F27" s="44" t="s">
        <v>112</v>
      </c>
      <c r="G27" s="45" t="s">
        <v>106</v>
      </c>
      <c r="H27" s="47" t="s">
        <v>62</v>
      </c>
      <c r="I27" s="48">
        <v>43149995</v>
      </c>
      <c r="J27" s="48"/>
    </row>
    <row r="28" spans="1:10" ht="16.5" x14ac:dyDescent="0.25">
      <c r="A28" s="45"/>
      <c r="B28" s="51" t="s">
        <v>103</v>
      </c>
      <c r="C28" s="44" t="s">
        <v>113</v>
      </c>
      <c r="D28" s="46" t="s">
        <v>114</v>
      </c>
      <c r="E28" s="44">
        <v>16623</v>
      </c>
      <c r="F28" s="44" t="s">
        <v>115</v>
      </c>
      <c r="G28" s="45" t="s">
        <v>106</v>
      </c>
      <c r="H28" s="47" t="s">
        <v>62</v>
      </c>
      <c r="I28" s="48">
        <v>38112487</v>
      </c>
      <c r="J28" s="48"/>
    </row>
    <row r="29" spans="1:10" ht="16.5" x14ac:dyDescent="0.25">
      <c r="A29" s="44"/>
      <c r="B29" s="51" t="s">
        <v>103</v>
      </c>
      <c r="C29" s="44" t="s">
        <v>113</v>
      </c>
      <c r="D29" s="46" t="s">
        <v>114</v>
      </c>
      <c r="E29" s="44">
        <v>16624</v>
      </c>
      <c r="F29" s="44" t="s">
        <v>116</v>
      </c>
      <c r="G29" s="45" t="s">
        <v>106</v>
      </c>
      <c r="H29" s="47" t="s">
        <v>62</v>
      </c>
      <c r="I29" s="48">
        <v>38112487</v>
      </c>
      <c r="J29" s="48"/>
    </row>
    <row r="30" spans="1:10" ht="16.5" x14ac:dyDescent="0.25">
      <c r="A30" s="44"/>
      <c r="B30" s="51" t="s">
        <v>103</v>
      </c>
      <c r="C30" s="44" t="s">
        <v>113</v>
      </c>
      <c r="D30" s="46" t="s">
        <v>114</v>
      </c>
      <c r="E30" s="44">
        <v>16625</v>
      </c>
      <c r="F30" s="44" t="s">
        <v>117</v>
      </c>
      <c r="G30" s="45" t="s">
        <v>106</v>
      </c>
      <c r="H30" s="47" t="s">
        <v>62</v>
      </c>
      <c r="I30" s="48">
        <v>38112487</v>
      </c>
      <c r="J30" s="48"/>
    </row>
    <row r="31" spans="1:10" ht="16.5" x14ac:dyDescent="0.25">
      <c r="A31" s="45"/>
      <c r="B31" s="51" t="s">
        <v>103</v>
      </c>
      <c r="C31" s="50" t="s">
        <v>113</v>
      </c>
      <c r="D31" s="52" t="s">
        <v>118</v>
      </c>
      <c r="E31" s="44">
        <v>16626</v>
      </c>
      <c r="F31" s="44" t="s">
        <v>119</v>
      </c>
      <c r="G31" s="45" t="s">
        <v>106</v>
      </c>
      <c r="H31" s="47" t="s">
        <v>62</v>
      </c>
      <c r="I31" s="48">
        <v>60305273</v>
      </c>
      <c r="J31" s="48"/>
    </row>
    <row r="32" spans="1:10" ht="16.5" x14ac:dyDescent="0.25">
      <c r="A32" s="44"/>
      <c r="B32" s="51" t="s">
        <v>103</v>
      </c>
      <c r="C32" s="50" t="s">
        <v>113</v>
      </c>
      <c r="D32" s="52" t="s">
        <v>118</v>
      </c>
      <c r="E32" s="44">
        <v>16628</v>
      </c>
      <c r="F32" s="44" t="s">
        <v>120</v>
      </c>
      <c r="G32" s="45" t="s">
        <v>106</v>
      </c>
      <c r="H32" s="47" t="s">
        <v>62</v>
      </c>
      <c r="I32" s="48">
        <v>60305273</v>
      </c>
      <c r="J32" s="48"/>
    </row>
    <row r="33" spans="1:10" ht="16.5" x14ac:dyDescent="0.25">
      <c r="A33" s="44"/>
      <c r="B33" s="51" t="s">
        <v>103</v>
      </c>
      <c r="C33" s="50" t="s">
        <v>113</v>
      </c>
      <c r="D33" s="52" t="s">
        <v>118</v>
      </c>
      <c r="E33" s="44">
        <v>16620</v>
      </c>
      <c r="F33" s="44" t="s">
        <v>121</v>
      </c>
      <c r="G33" s="45" t="s">
        <v>106</v>
      </c>
      <c r="H33" s="47" t="s">
        <v>62</v>
      </c>
      <c r="I33" s="48">
        <v>38112487</v>
      </c>
      <c r="J33" s="48"/>
    </row>
    <row r="34" spans="1:10" ht="16.5" x14ac:dyDescent="0.25">
      <c r="A34" s="45"/>
      <c r="B34" s="51" t="s">
        <v>103</v>
      </c>
      <c r="C34" s="50" t="s">
        <v>113</v>
      </c>
      <c r="D34" s="52" t="s">
        <v>118</v>
      </c>
      <c r="E34" s="44">
        <v>16622</v>
      </c>
      <c r="F34" s="44" t="s">
        <v>122</v>
      </c>
      <c r="G34" s="45" t="s">
        <v>106</v>
      </c>
      <c r="H34" s="47" t="s">
        <v>62</v>
      </c>
      <c r="I34" s="48">
        <v>38112487</v>
      </c>
      <c r="J34" s="48"/>
    </row>
    <row r="35" spans="1:10" ht="16.5" x14ac:dyDescent="0.25">
      <c r="E35" s="54"/>
      <c r="F35" s="55"/>
      <c r="G35" s="56"/>
      <c r="H35" s="57"/>
      <c r="I35" s="59">
        <f>SUBTOTAL(109,Tabla33[Costo Adquisicion])</f>
        <v>2252247905.5299993</v>
      </c>
      <c r="J35" s="5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549DA-6352-4F63-B809-2A26EF91B024}">
  <dimension ref="B2:E23"/>
  <sheetViews>
    <sheetView showGridLines="0" workbookViewId="0">
      <selection activeCell="C14" sqref="C14"/>
    </sheetView>
  </sheetViews>
  <sheetFormatPr baseColWidth="10" defaultColWidth="11.42578125" defaultRowHeight="15" x14ac:dyDescent="0.25"/>
  <cols>
    <col min="1" max="1" width="11.42578125" style="89"/>
    <col min="2" max="2" width="4.140625" style="89" bestFit="1" customWidth="1"/>
    <col min="3" max="3" width="36.5703125" style="89" bestFit="1" customWidth="1"/>
    <col min="4" max="4" width="25.5703125" style="89" customWidth="1"/>
    <col min="5" max="5" width="15.5703125" style="89" bestFit="1" customWidth="1"/>
    <col min="6" max="16384" width="11.42578125" style="89"/>
  </cols>
  <sheetData>
    <row r="2" spans="2:5" ht="18" x14ac:dyDescent="0.25">
      <c r="B2" s="87" t="s">
        <v>43</v>
      </c>
      <c r="C2" s="88" t="s">
        <v>123</v>
      </c>
      <c r="D2" s="88" t="s">
        <v>124</v>
      </c>
      <c r="E2" s="88" t="s">
        <v>125</v>
      </c>
    </row>
    <row r="3" spans="2:5" x14ac:dyDescent="0.25">
      <c r="B3" s="90">
        <v>1</v>
      </c>
      <c r="C3" s="91" t="s">
        <v>126</v>
      </c>
      <c r="D3" s="92">
        <v>1014178509</v>
      </c>
      <c r="E3" s="93" t="s">
        <v>127</v>
      </c>
    </row>
    <row r="4" spans="2:5" x14ac:dyDescent="0.25">
      <c r="B4" s="90">
        <v>2</v>
      </c>
      <c r="C4" s="91" t="s">
        <v>128</v>
      </c>
      <c r="D4" s="92">
        <v>1010161944</v>
      </c>
      <c r="E4" s="93" t="s">
        <v>127</v>
      </c>
    </row>
    <row r="5" spans="2:5" x14ac:dyDescent="0.25">
      <c r="B5" s="90">
        <v>3</v>
      </c>
      <c r="C5" s="91" t="s">
        <v>129</v>
      </c>
      <c r="D5" s="92">
        <v>1072960075</v>
      </c>
      <c r="E5" s="93" t="s">
        <v>127</v>
      </c>
    </row>
    <row r="6" spans="2:5" x14ac:dyDescent="0.25">
      <c r="B6" s="90">
        <v>4</v>
      </c>
      <c r="C6" s="91" t="s">
        <v>130</v>
      </c>
      <c r="D6" s="92">
        <v>1013666497</v>
      </c>
      <c r="E6" s="93" t="s">
        <v>127</v>
      </c>
    </row>
    <row r="7" spans="2:5" x14ac:dyDescent="0.25">
      <c r="B7" s="90">
        <v>5</v>
      </c>
      <c r="C7" s="91" t="s">
        <v>131</v>
      </c>
      <c r="D7" s="92">
        <v>79054611</v>
      </c>
      <c r="E7" s="93" t="s">
        <v>127</v>
      </c>
    </row>
    <row r="8" spans="2:5" x14ac:dyDescent="0.25">
      <c r="B8" s="90">
        <v>6</v>
      </c>
      <c r="C8" s="91" t="s">
        <v>132</v>
      </c>
      <c r="D8" s="92">
        <v>1094974109</v>
      </c>
      <c r="E8" s="93" t="s">
        <v>133</v>
      </c>
    </row>
    <row r="9" spans="2:5" x14ac:dyDescent="0.25">
      <c r="B9" s="90">
        <v>7</v>
      </c>
      <c r="C9" s="91" t="s">
        <v>134</v>
      </c>
      <c r="D9" s="92">
        <v>1094971468</v>
      </c>
      <c r="E9" s="93" t="s">
        <v>133</v>
      </c>
    </row>
    <row r="10" spans="2:5" x14ac:dyDescent="0.25">
      <c r="B10" s="90">
        <v>8</v>
      </c>
      <c r="C10" s="91" t="s">
        <v>135</v>
      </c>
      <c r="D10" s="92">
        <v>81741023</v>
      </c>
      <c r="E10" s="93" t="s">
        <v>136</v>
      </c>
    </row>
    <row r="11" spans="2:5" x14ac:dyDescent="0.25">
      <c r="C11" s="94"/>
    </row>
    <row r="12" spans="2:5" x14ac:dyDescent="0.25">
      <c r="C12" s="94"/>
    </row>
    <row r="13" spans="2:5" x14ac:dyDescent="0.25">
      <c r="C13" s="94"/>
    </row>
    <row r="14" spans="2:5" x14ac:dyDescent="0.25">
      <c r="C14" s="94"/>
    </row>
    <row r="15" spans="2:5" x14ac:dyDescent="0.25">
      <c r="C15" s="94"/>
    </row>
    <row r="16" spans="2:5" x14ac:dyDescent="0.25">
      <c r="C16" s="94"/>
    </row>
    <row r="17" spans="3:3" x14ac:dyDescent="0.25">
      <c r="C17" s="94"/>
    </row>
    <row r="18" spans="3:3" x14ac:dyDescent="0.25">
      <c r="C18" s="94"/>
    </row>
    <row r="19" spans="3:3" x14ac:dyDescent="0.25">
      <c r="C19" s="94"/>
    </row>
    <row r="20" spans="3:3" x14ac:dyDescent="0.25">
      <c r="C20" s="94"/>
    </row>
    <row r="21" spans="3:3" x14ac:dyDescent="0.25">
      <c r="C21" s="94"/>
    </row>
    <row r="22" spans="3:3" x14ac:dyDescent="0.25">
      <c r="C22" s="94"/>
    </row>
    <row r="23" spans="3:3" x14ac:dyDescent="0.25">
      <c r="C23" s="9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0"/>
  <sheetViews>
    <sheetView showGridLines="0" workbookViewId="0">
      <selection activeCell="I29" sqref="I29"/>
    </sheetView>
  </sheetViews>
  <sheetFormatPr baseColWidth="10" defaultColWidth="11.42578125" defaultRowHeight="15" x14ac:dyDescent="0.2"/>
  <cols>
    <col min="1" max="1" width="22.28515625" style="6" customWidth="1"/>
    <col min="2" max="2" width="47.85546875" style="6" customWidth="1"/>
    <col min="3" max="3" width="18.42578125" style="6" customWidth="1"/>
    <col min="4" max="16384" width="11.42578125" style="6"/>
  </cols>
  <sheetData>
    <row r="2" spans="2:6" ht="15" customHeight="1" x14ac:dyDescent="0.2">
      <c r="B2" s="134"/>
      <c r="C2" s="134"/>
    </row>
    <row r="3" spans="2:6" ht="31.15" customHeight="1" x14ac:dyDescent="0.2">
      <c r="B3" s="135" t="s">
        <v>0</v>
      </c>
      <c r="C3" s="135"/>
    </row>
    <row r="4" spans="2:6" ht="15.75" thickBot="1" x14ac:dyDescent="0.25">
      <c r="B4" s="7"/>
      <c r="C4" s="7"/>
    </row>
    <row r="5" spans="2:6" x14ac:dyDescent="0.2">
      <c r="B5" s="136" t="s">
        <v>137</v>
      </c>
      <c r="C5" s="137"/>
    </row>
    <row r="6" spans="2:6" x14ac:dyDescent="0.2">
      <c r="B6" s="9" t="s">
        <v>138</v>
      </c>
      <c r="C6" s="10" t="s">
        <v>139</v>
      </c>
    </row>
    <row r="7" spans="2:6" x14ac:dyDescent="0.2">
      <c r="B7" s="32" t="s">
        <v>140</v>
      </c>
      <c r="C7" s="33">
        <v>19</v>
      </c>
      <c r="D7" s="95"/>
      <c r="E7" s="34"/>
      <c r="F7" s="34"/>
    </row>
    <row r="8" spans="2:6" x14ac:dyDescent="0.2">
      <c r="B8" s="35" t="s">
        <v>141</v>
      </c>
      <c r="C8" s="60">
        <f>Tabla33[[#Totals],[Costo Adquisicion]]</f>
        <v>2252247905.5299993</v>
      </c>
    </row>
    <row r="9" spans="2:6" x14ac:dyDescent="0.2">
      <c r="B9" s="138"/>
      <c r="C9" s="139"/>
    </row>
    <row r="10" spans="2:6" ht="15.75" thickBot="1" x14ac:dyDescent="0.25">
      <c r="B10" s="36" t="s">
        <v>142</v>
      </c>
      <c r="C10" s="37">
        <f>C8</f>
        <v>2252247905.5299993</v>
      </c>
      <c r="D10" s="95"/>
      <c r="E10" s="34"/>
      <c r="F10" s="34"/>
    </row>
  </sheetData>
  <mergeCells count="4">
    <mergeCell ref="B2:C2"/>
    <mergeCell ref="B3:C3"/>
    <mergeCell ref="B5:C5"/>
    <mergeCell ref="B9:C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ESTUDIO DE MERCADO</vt:lpstr>
      <vt:lpstr>TASAS PROMEDIO</vt:lpstr>
      <vt:lpstr>Relacion y vrs Drons</vt:lpstr>
      <vt:lpstr>Pilotos Dron</vt:lpstr>
      <vt:lpstr>RESUMEN DRONES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JOVIEDO</dc:creator>
  <cp:keywords/>
  <dc:description/>
  <cp:lastModifiedBy>Martha Johanna Cañon Páez</cp:lastModifiedBy>
  <cp:revision/>
  <dcterms:created xsi:type="dcterms:W3CDTF">2011-10-31T21:39:59Z</dcterms:created>
  <dcterms:modified xsi:type="dcterms:W3CDTF">2026-05-12T22:11:58Z</dcterms:modified>
  <cp:category/>
  <cp:contentStatus/>
</cp:coreProperties>
</file>