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m.lopez\Downloads\ANÁLISIS DEL SECTOR ACUEDUCTO DIAMANTE- SOLEDAD - CEDRAL\"/>
    </mc:Choice>
  </mc:AlternateContent>
  <xr:revisionPtr revIDLastSave="0" documentId="13_ncr:1_{E2280C12-1E1C-43BF-9761-AFE7BC7758C4}" xr6:coauthVersionLast="47" xr6:coauthVersionMax="47" xr10:uidLastSave="{00000000-0000-0000-0000-000000000000}"/>
  <bookViews>
    <workbookView xWindow="-110" yWindow="-110" windowWidth="19420" windowHeight="11500" tabRatio="658" firstSheet="8" activeTab="8" xr2:uid="{00000000-000D-0000-FFFF-FFFF00000000}"/>
  </bookViews>
  <sheets>
    <sheet name=" Modelacion Felidia " sheetId="12" state="hidden" r:id="rId1"/>
    <sheet name="Interv Mod Felidia" sheetId="28" state="hidden" r:id="rId2"/>
    <sheet name=" Modelacion La Elvira" sheetId="13" state="hidden" r:id="rId3"/>
    <sheet name="Interv Mod La Elvira" sheetId="27" state="hidden" r:id="rId4"/>
    <sheet name=" Modelacion La Fonda" sheetId="14" state="hidden" r:id="rId5"/>
    <sheet name="Interv Mod La Fonda" sheetId="31" state="hidden" r:id="rId6"/>
    <sheet name="Mod Queb El Silencio" sheetId="16" state="hidden" r:id="rId7"/>
    <sheet name="Interv Mod Queb El Silencio" sheetId="33" state="hidden" r:id="rId8"/>
    <sheet name="Cubiertas PTAP DSC (2)" sheetId="46"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s>
  <definedNames>
    <definedName name="\a">#REF!</definedName>
    <definedName name="\b" localSheetId="2">#REF!</definedName>
    <definedName name="\b" localSheetId="4">#REF!</definedName>
    <definedName name="\b" localSheetId="6">#REF!</definedName>
    <definedName name="\b">#REF!</definedName>
    <definedName name="\c" localSheetId="2">#REF!</definedName>
    <definedName name="\c" localSheetId="4">#REF!</definedName>
    <definedName name="\c" localSheetId="6">#REF!</definedName>
    <definedName name="\c">#REF!</definedName>
    <definedName name="\e" localSheetId="2">#REF!</definedName>
    <definedName name="\e" localSheetId="4">#REF!</definedName>
    <definedName name="\e">#REF!</definedName>
    <definedName name="\i">#REF!</definedName>
    <definedName name="\m">#REF!</definedName>
    <definedName name="\r">#REF!</definedName>
    <definedName name="\s">#REF!</definedName>
    <definedName name="\t">#REF!</definedName>
    <definedName name="\x">#REF!</definedName>
    <definedName name="\z">#REF!</definedName>
    <definedName name="_________________________________apu1">[1]INSUMOS!#REF!</definedName>
    <definedName name="________________________________apu1">[1]INSUMOS!#REF!</definedName>
    <definedName name="_______________________________apu1">[1]INSUMOS!#REF!</definedName>
    <definedName name="______________________________apu1">[1]INSUMOS!#REF!</definedName>
    <definedName name="____________________________apu1">[1]INSUMOS!#REF!</definedName>
    <definedName name="___________________________apu1">[1]INSUMOS!#REF!</definedName>
    <definedName name="__________________________apu1">[1]INSUMOS!#REF!</definedName>
    <definedName name="_________________________apu1">[1]INSUMOS!#REF!</definedName>
    <definedName name="________________________apu1">[1]INSUMOS!#REF!</definedName>
    <definedName name="_______________________apu1">[1]INSUMOS!#REF!</definedName>
    <definedName name="_____________________apu1">[1]INSUMOS!#REF!</definedName>
    <definedName name="____________________apu1">[1]INSUMOS!#REF!</definedName>
    <definedName name="___________________apu1">[1]INSUMOS!#REF!</definedName>
    <definedName name="__________________apu1">[1]INSUMOS!#REF!</definedName>
    <definedName name="_________________apu1">[1]INSUMOS!#REF!</definedName>
    <definedName name="________________apu1">[1]INSUMOS!#REF!</definedName>
    <definedName name="_______________apu1">[1]INSUMOS!#REF!</definedName>
    <definedName name="______________apu1">[1]INSUMOS!#REF!</definedName>
    <definedName name="_____________apu1">[1]INSUMOS!#REF!</definedName>
    <definedName name="____________apu1">[1]INSUMOS!#REF!</definedName>
    <definedName name="___________apu1">[1]INSUMOS!#REF!</definedName>
    <definedName name="__________apu1">[1]INSUMOS!#REF!</definedName>
    <definedName name="_________apu1">[1]INSUMOS!#REF!</definedName>
    <definedName name="________apu1">[1]INSUMOS!#REF!</definedName>
    <definedName name="_______apu1">[1]INSUMOS!#REF!</definedName>
    <definedName name="______apu1">[1]INSUMOS!#REF!</definedName>
    <definedName name="_____apu1">[1]INSUMOS!#REF!</definedName>
    <definedName name="____apu1">[1]INSUMOS!#REF!</definedName>
    <definedName name="___apu1">[1]INSUMOS!#REF!</definedName>
    <definedName name="___DIF2">#REF!</definedName>
    <definedName name="__apu1">[1]INSUMOS!#REF!</definedName>
    <definedName name="__DIF2">#REF!</definedName>
    <definedName name="__PJ50">#REF!</definedName>
    <definedName name="_12__Excel_BuiltIn_Print_Area_2">#REF!</definedName>
    <definedName name="_15_Excel_BuiltIn_Print_Area_2">#REF!</definedName>
    <definedName name="_3_____Excel_BuiltIn_Print_Area_2">#REF!</definedName>
    <definedName name="_6____Excel_BuiltIn_Print_Area_2">#REF!</definedName>
    <definedName name="_9___Excel_BuiltIn_Print_Area_2">#REF!</definedName>
    <definedName name="_apu1">[1]INSUMOS!#REF!</definedName>
    <definedName name="_az" hidden="1">#REF!</definedName>
    <definedName name="_DIF2">'[2]Datos Iniciales'!$B$69:$B$73</definedName>
    <definedName name="_Fill" localSheetId="8" hidden="1">#REF!</definedName>
    <definedName name="_Fill" localSheetId="6" hidden="1">#REF!</definedName>
    <definedName name="_Fill" hidden="1">#REF!</definedName>
    <definedName name="_xlnm._FilterDatabase">#REF!</definedName>
    <definedName name="_IPC2002">#REF!</definedName>
    <definedName name="_Key1" hidden="1">#REF!</definedName>
    <definedName name="_Key2">#REF!</definedName>
    <definedName name="_MemoriaCantiades">#REF!</definedName>
    <definedName name="_Order1" hidden="1">255</definedName>
    <definedName name="_PJ50">#REF!</definedName>
    <definedName name="_pj51">#REF!</definedName>
    <definedName name="_Sort" hidden="1">#REF!</definedName>
    <definedName name="_xz2">#REF!</definedName>
    <definedName name="A">#REF!</definedName>
    <definedName name="A_impresión_IM">#REF!</definedName>
    <definedName name="ab">#REF!</definedName>
    <definedName name="AB_cra28" hidden="1">#REF!</definedName>
    <definedName name="abc">#REF!</definedName>
    <definedName name="absc" localSheetId="8">[3]!absc</definedName>
    <definedName name="absc" localSheetId="1">[3]!absc</definedName>
    <definedName name="absc" localSheetId="3">[3]!absc</definedName>
    <definedName name="absc" localSheetId="5">[3]!absc</definedName>
    <definedName name="absc" localSheetId="7">[3]!absc</definedName>
    <definedName name="absc">[3]!absc</definedName>
    <definedName name="ACB">#REF!</definedName>
    <definedName name="acbuitrera">#REF!</definedName>
    <definedName name="AccessDatabase" hidden="1">"A:\SAIN.mdb"</definedName>
    <definedName name="ACERO">#REF!</definedName>
    <definedName name="ACTAPARCIAL">#REF!</definedName>
    <definedName name="ad">#REF!</definedName>
    <definedName name="adc">#REF!</definedName>
    <definedName name="adfasdfsa">[4]Insumos!#REF!</definedName>
    <definedName name="adfasfadfa">[4]Insumos!#REF!</definedName>
    <definedName name="Adm" localSheetId="8">'[5]1.1.2 Pueblo Nuevo'!#REF!</definedName>
    <definedName name="Adm" localSheetId="6">'[5]1.1.2 Pueblo Nuevo'!#REF!</definedName>
    <definedName name="Adm">#REF!</definedName>
    <definedName name="ADMON">#REF!</definedName>
    <definedName name="adsfadsfasdfafdasfdasfd">[1]INSUMOS!#REF!</definedName>
    <definedName name="adsfadsfasfasdfasfdasdfadsfdsafdsa">[4]Insumos!#REF!</definedName>
    <definedName name="afdaffaf">[4]Insumos!#REF!</definedName>
    <definedName name="AfEaefAEF" hidden="1">{"TAB1",#N/A,TRUE,"GENERAL";"TAB2",#N/A,TRUE,"GENERAL";"TAB3",#N/A,TRUE,"GENERAL";"TAB4",#N/A,TRUE,"GENERAL";"TAB5",#N/A,TRUE,"GENERAL"}</definedName>
    <definedName name="AGUA">#REF!</definedName>
    <definedName name="AJBHJU12">'[6]Res-Accide-10'!#REF!</definedName>
    <definedName name="akjhgbksdbj" localSheetId="8">#REF!</definedName>
    <definedName name="akjhgbksdbj" localSheetId="6">#REF!</definedName>
    <definedName name="akjhgbksdbj">#REF!</definedName>
    <definedName name="ALAMB">[7]INSUMOS!$D$169</definedName>
    <definedName name="ALAMBRE">#REF!</definedName>
    <definedName name="alturas">#REF!</definedName>
    <definedName name="ANA">#REF!</definedName>
    <definedName name="ANALISIS">#REF!</definedName>
    <definedName name="ANDEN">#REF!</definedName>
    <definedName name="ANDENESV">#REF!</definedName>
    <definedName name="ANDRES">#REF!</definedName>
    <definedName name="ANEXO">#REF!</definedName>
    <definedName name="anexo5">#REF!</definedName>
    <definedName name="ANTISB">[7]INSUMOS!$D$181</definedName>
    <definedName name="AÑOWUIE">'[6]Res-Accide-10'!$R$2:$R$7</definedName>
    <definedName name="ap0" hidden="1">#REF!</definedName>
    <definedName name="apu">[4]Insumos!#REF!</definedName>
    <definedName name="_xlnm.Print_Area">#REF!</definedName>
    <definedName name="ARENA">#REF!</definedName>
    <definedName name="asAD">#REF!</definedName>
    <definedName name="asdfadsfadsfafda">[4]Insumos!#REF!</definedName>
    <definedName name="asdfasdf">[1]INSUMOS!#REF!</definedName>
    <definedName name="ASSA">#REF!</definedName>
    <definedName name="auto1">#REF!</definedName>
    <definedName name="auto2">#REF!</definedName>
    <definedName name="auto5">#REF!</definedName>
    <definedName name="Avia">#REF!</definedName>
    <definedName name="AYU">#REF!</definedName>
    <definedName name="az" hidden="1">#REF!</definedName>
    <definedName name="b">[4]Insumos!#REF!</definedName>
    <definedName name="BALDOSA">#REF!</definedName>
    <definedName name="Base" hidden="1">{"TAB1",#N/A,TRUE,"GENERAL";"TAB2",#N/A,TRUE,"GENERAL";"TAB3",#N/A,TRUE,"GENERAL";"TAB4",#N/A,TRUE,"GENERAL";"TAB5",#N/A,TRUE,"GENERAL"}</definedName>
    <definedName name="Base_datos_IM">#REF!</definedName>
    <definedName name="_xlnm.Database">#REF!</definedName>
    <definedName name="BASEGRAV">#REF!</definedName>
    <definedName name="Bases">#REF!</definedName>
    <definedName name="basico" localSheetId="8" hidden="1">#REF!</definedName>
    <definedName name="basico" localSheetId="6" hidden="1">#REF!</definedName>
    <definedName name="basico" hidden="1">#REF!</definedName>
    <definedName name="bb" hidden="1">{"TAB1",#N/A,TRUE,"GENERAL";"TAB2",#N/A,TRUE,"GENERAL";"TAB3",#N/A,TRUE,"GENERAL";"TAB4",#N/A,TRUE,"GENERAL";"TAB5",#N/A,TRUE,"GENERAL"}</definedName>
    <definedName name="bbbbb" hidden="1">{"TAB1",#N/A,TRUE,"GENERAL";"TAB2",#N/A,TRUE,"GENERAL";"TAB3",#N/A,TRUE,"GENERAL";"TAB4",#N/A,TRUE,"GENERAL";"TAB5",#N/A,TRUE,"GENERAL"}</definedName>
    <definedName name="bcd" localSheetId="8">[8]!absc</definedName>
    <definedName name="bcd" localSheetId="1">[8]!absc</definedName>
    <definedName name="bcd" localSheetId="3">[8]!absc</definedName>
    <definedName name="bcd" localSheetId="5">[8]!absc</definedName>
    <definedName name="bcd" localSheetId="7">[8]!absc</definedName>
    <definedName name="bcd">[8]!absc</definedName>
    <definedName name="Bd">#REF!</definedName>
    <definedName name="Bf">#REF!</definedName>
    <definedName name="Bi">#REF!</definedName>
    <definedName name="BLOQUELON">#REF!</definedName>
    <definedName name="BORDE1">#REF!</definedName>
    <definedName name="BORDE2">#REF!</definedName>
    <definedName name="BORDE3">#REF!</definedName>
    <definedName name="BuiltIn_Print_Area">#REF!</definedName>
    <definedName name="BuiltIn_Print_Area___0">#REF!</definedName>
    <definedName name="BUITRERA">#REF!</definedName>
    <definedName name="BuscHSeguim">[9]SEGUIMIENTO!$P$27:$PS$60</definedName>
    <definedName name="BuscHSeguim2">[9]SEGUIMIENTO!$P$29:$PS$60</definedName>
    <definedName name="C_">#REF!</definedName>
    <definedName name="CA">[1]INSUMOS!#REF!</definedName>
    <definedName name="Cajeo">#REF!</definedName>
    <definedName name="CAMP">#REF!</definedName>
    <definedName name="CANGURO">#REF!</definedName>
    <definedName name="CANT">#REF!</definedName>
    <definedName name="CANT1">#REF!</definedName>
    <definedName name="Cantidades">[4]Insumos!#REF!</definedName>
    <definedName name="Capitulo">[10]Capitulos!$B$1:$B$65536</definedName>
    <definedName name="CAREVERGA">#REF!</definedName>
    <definedName name="carol" localSheetId="8">[3]!absc</definedName>
    <definedName name="carol" localSheetId="1">[3]!absc</definedName>
    <definedName name="carol" localSheetId="3">[3]!absc</definedName>
    <definedName name="carol" localSheetId="5">[3]!absc</definedName>
    <definedName name="carol" localSheetId="7">[3]!absc</definedName>
    <definedName name="carol">[3]!absc</definedName>
    <definedName name="carolb">#REF!</definedName>
    <definedName name="cc">'[11]Moviti Redes PE'!#REF!</definedName>
    <definedName name="ccto210">#REF!</definedName>
    <definedName name="CDCT">[9]PRESUPUESTO!$A$2</definedName>
    <definedName name="CDSeguim">[9]SEGUIMIENTO!$G$30</definedName>
    <definedName name="CEM">[7]INSUMOS!$D$275</definedName>
    <definedName name="CEMENTO">[12]Insum!$A$3:$H$63</definedName>
    <definedName name="centro">#REF!</definedName>
    <definedName name="centro_gestor" localSheetId="8">[13]Listados!$E$3:$E$28</definedName>
    <definedName name="centro_gestor" localSheetId="6">[14]Listados!$E$3:$E$28</definedName>
    <definedName name="centro_gestor">#REF!</definedName>
    <definedName name="CENTROGESTOR" localSheetId="8">#REF!</definedName>
    <definedName name="CENTROGESTOR" localSheetId="6">#REF!</definedName>
    <definedName name="CENTROGESTOR">#REF!</definedName>
    <definedName name="CENTROGESTORDEPENDENCIA" localSheetId="8">#REF!</definedName>
    <definedName name="CENTROGESTORDEPENDENCIA" localSheetId="6">#REF!</definedName>
    <definedName name="CENTROGESTORDEPENDENCIA">#REF!</definedName>
    <definedName name="cesped">[15]Mater!#REF!</definedName>
    <definedName name="CIME">#REF!</definedName>
    <definedName name="CIMENT">#REF!</definedName>
    <definedName name="Clases">#REF!</definedName>
    <definedName name="CLASIFTODOS">[16]INSUMOS!$AE$14866:$AE$14905</definedName>
    <definedName name="COLG">#REF!</definedName>
    <definedName name="COLU">#REF!</definedName>
    <definedName name="CompanyAddress" localSheetId="6">#REF!</definedName>
    <definedName name="CompanyAddress">#REF!</definedName>
    <definedName name="CompanyCity" localSheetId="6">#REF!</definedName>
    <definedName name="CompanyCity">#REF!</definedName>
    <definedName name="CompanyCountry" localSheetId="6">#REF!</definedName>
    <definedName name="CompanyCountry">#REF!</definedName>
    <definedName name="CompanyName">#REF!</definedName>
    <definedName name="CompanyState">#REF!</definedName>
    <definedName name="CompanyZip">#REF!</definedName>
    <definedName name="COMPRE">#REF!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CRETOS">#REF!</definedName>
    <definedName name="CONECTORES">#REF!</definedName>
    <definedName name="CONR">#REF!</definedName>
    <definedName name="contador" hidden="1">1</definedName>
    <definedName name="contratista">[17]INTERV.!$A$15</definedName>
    <definedName name="Convenio">[18]Cantidades!$CH$15:$CH$54</definedName>
    <definedName name="coral" localSheetId="8">[8]!absc</definedName>
    <definedName name="coral" localSheetId="1">[8]!absc</definedName>
    <definedName name="coral" localSheetId="3">[8]!absc</definedName>
    <definedName name="coral" localSheetId="5">[8]!absc</definedName>
    <definedName name="coral" localSheetId="7">[8]!absc</definedName>
    <definedName name="coral">[8]!absc</definedName>
    <definedName name="cotas">#REF!</definedName>
    <definedName name="cott">[19]COTAS!#REF!</definedName>
    <definedName name="cottass">#REF!</definedName>
    <definedName name="CPoblado" hidden="1">""</definedName>
    <definedName name="_xlnm.Criteria">#REF!</definedName>
    <definedName name="Criterios_IM">#REF!</definedName>
    <definedName name="CronogFechaFin">[9]CRONOGRAMA!$BN$11</definedName>
    <definedName name="CronogFechaInic">[9]CRONOGRAMA!$BN$10</definedName>
    <definedName name="Cronograma">[1]INSUMOS!#REF!</definedName>
    <definedName name="CUAD">#REF!</definedName>
    <definedName name="Cuadrilla">'[10]Mano Obra'!$B$1:$B$65536</definedName>
    <definedName name="CUBIERTA">#REF!</definedName>
    <definedName name="D">'[20] Alc Campoaleg'!$E$17:$E$348</definedName>
    <definedName name="DataDisplayed">"Ejemplo"</definedName>
    <definedName name="dcsc" hidden="1">#REF!</definedName>
    <definedName name="dd">#REF!</definedName>
    <definedName name="ddd" hidden="1">{"via1",#N/A,TRUE,"general";"via2",#N/A,TRUE,"general";"via3",#N/A,TRUE,"general"}</definedName>
    <definedName name="DECIMALES">[21]MO!$B$1</definedName>
    <definedName name="DEMOLICIONANDEN">#REF!</definedName>
    <definedName name="demolicionladrillo">#REF!</definedName>
    <definedName name="DEMOLICIONMURO">#REF!</definedName>
    <definedName name="demolicionpav">#REF!</definedName>
    <definedName name="DEPENDENCIA" localSheetId="8">#REF!</definedName>
    <definedName name="DEPENDENCIA" localSheetId="6">#REF!</definedName>
    <definedName name="DEPENDENCIA">#REF!</definedName>
    <definedName name="Derrumbes">#REF!</definedName>
    <definedName name="DESC">#REF!</definedName>
    <definedName name="dfasfdasdfadsfasdfas">[4]Insumos!#REF!</definedName>
    <definedName name="dfdfdfd" hidden="1">{"TAB1",#N/A,TRUE,"GENERAL";"TAB2",#N/A,TRUE,"GENERAL";"TAB3",#N/A,TRUE,"GENERAL";"TAB4",#N/A,TRUE,"GENERAL";"TAB5",#N/A,TRUE,"GENERAL"}</definedName>
    <definedName name="DIA">#REF!</definedName>
    <definedName name="Diametros">#REF!</definedName>
    <definedName name="Diana" hidden="1">{"TAB1",#N/A,TRUE,"GENERAL";"TAB2",#N/A,TRUE,"GENERAL";"TAB3",#N/A,TRUE,"GENERAL";"TAB4",#N/A,TRUE,"GENERAL";"TAB5",#N/A,TRUE,"GENERAL"}</definedName>
    <definedName name="DOVELAS">#REF!</definedName>
    <definedName name="DRE">#REF!</definedName>
    <definedName name="DSAA">#REF!</definedName>
    <definedName name="dsdadasd">#REF!</definedName>
    <definedName name="DSFDSF">'[6]Res-Accide-10'!#REF!</definedName>
    <definedName name="dwwwq">#REF!</definedName>
    <definedName name="E">#REF!</definedName>
    <definedName name="EBOMB3">#REF!</definedName>
    <definedName name="ED">#REF!</definedName>
    <definedName name="edi">#REF!</definedName>
    <definedName name="EEEE" hidden="1">{"TAB1",#N/A,TRUE,"GENERAL";"TAB2",#N/A,TRUE,"GENERAL";"TAB3",#N/A,TRUE,"GENERAL";"TAB4",#N/A,TRUE,"GENERAL";"TAB5",#N/A,TRUE,"GENERAL"}</definedName>
    <definedName name="EEQ">#REF!</definedName>
    <definedName name="elaborado">"Cuadro de texto 84"</definedName>
    <definedName name="elaborado1">"Cuadro de texto 84"</definedName>
    <definedName name="ENCABEZA">#REF!</definedName>
    <definedName name="EQE">#REF!</definedName>
    <definedName name="EQEQEQEQ1">#REF!</definedName>
    <definedName name="EQEQWE">[1]INSUMOS!#REF!</definedName>
    <definedName name="EQUIPO">#REF!</definedName>
    <definedName name="EQUIPO2">#REF!</definedName>
    <definedName name="Esp_Anden">[18]Cantidades!$BU$4</definedName>
    <definedName name="Esp_pavFin">#REF!</definedName>
    <definedName name="Esp_PavIn">#REF!</definedName>
    <definedName name="ESPECIFICACION">#REF!</definedName>
    <definedName name="Especificación">#REF!</definedName>
    <definedName name="espejo">[4]Insumos!#REF!</definedName>
    <definedName name="ESTACA">#REF!</definedName>
    <definedName name="ETFEGRDS">#REF!</definedName>
    <definedName name="EWEWQ">#REF!</definedName>
    <definedName name="EXC">#REF!</definedName>
    <definedName name="Exc_Maq">#REF!</definedName>
    <definedName name="excavaconglomerado">#REF!</definedName>
    <definedName name="EXCAVAMANOV">#REF!</definedName>
    <definedName name="EXCAVAMAQUINAV">#REF!</definedName>
    <definedName name="EXCAVATIERRA">#REF!</definedName>
    <definedName name="excepcional" localSheetId="8">[13]Listados!$A$17:$A$23</definedName>
    <definedName name="excepcional" localSheetId="6">[14]Listados!$A$17:$A$23</definedName>
    <definedName name="excepcional">[22]Listados!$A$17:$A$23</definedName>
    <definedName name="EXCROC">'[23]Análisis de precios'!$H$52</definedName>
    <definedName name="EXPL">#REF!</definedName>
    <definedName name="FACTOR_NACIONALIZACION">[24]PrecBase!$K$3</definedName>
    <definedName name="FD">#REF!</definedName>
    <definedName name="fdadsfa" hidden="1">{"PRES REHAB ARM-PER POR ITEMS  KM A KM",#N/A,TRUE,"Rehabilitacion Arm-Per"}</definedName>
    <definedName name="FDFDF">'[6]Res-Accide-10'!#REF!</definedName>
    <definedName name="FFF">#REF!</definedName>
    <definedName name="FGH" hidden="1">#REF!</definedName>
    <definedName name="fhakhah">#REF!</definedName>
    <definedName name="filtrov">#REF!</definedName>
    <definedName name="fondo" localSheetId="8">[13]Listados!$M$2:$M$143</definedName>
    <definedName name="FONDO" localSheetId="6">#REF!</definedName>
    <definedName name="fondo">[22]Listados!$M$2:$M$143</definedName>
    <definedName name="FONDOS">[25]MYLIST!$C$2:$C$126</definedName>
    <definedName name="FORMA">#REF!</definedName>
    <definedName name="Formulario">+[26]Formular!$B$7:$G$71</definedName>
    <definedName name="FSKS">#REF!</definedName>
    <definedName name="fut" localSheetId="8">[13]Listados!$Q$2:$Q$592</definedName>
    <definedName name="FUT" localSheetId="6">#REF!</definedName>
    <definedName name="fut">[22]Listados!$Q$2:$Q$592</definedName>
    <definedName name="GAJ">#REF!</definedName>
    <definedName name="gajr2">#REF!</definedName>
    <definedName name="GALON">#REF!</definedName>
    <definedName name="gasto_publico" localSheetId="8">[13]Listados!$X$2:$X$7</definedName>
    <definedName name="gasto_publico" localSheetId="6">[14]Listados!$X$2:$X$7</definedName>
    <definedName name="gasto_publico">[22]Listados!$X$2:$X$7</definedName>
    <definedName name="GEO">#REF!</definedName>
    <definedName name="Geotextil">[18]Cantidades!$EK$1</definedName>
    <definedName name="gg">'[11]Moviti Redes PE'!#REF!</definedName>
    <definedName name="ggreg">#REF!</definedName>
    <definedName name="GKJDGDIJZ">"Imagen 3"</definedName>
    <definedName name="GRAUTING">#REF!</definedName>
    <definedName name="GRAVILLA">#REF!</definedName>
    <definedName name="GRUPO1">#REF!</definedName>
    <definedName name="GRUPO2">#REF!</definedName>
    <definedName name="GRUPO4">#REF!</definedName>
    <definedName name="grupos_vulnerables" localSheetId="8">[13]Listados!$A$26:$A$32</definedName>
    <definedName name="grupos_vulnerables" localSheetId="6">[14]Listados!$A$26:$A$32</definedName>
    <definedName name="grupos_vulnerables">[22]Listados!$A$26:$A$32</definedName>
    <definedName name="H">#REF!</definedName>
    <definedName name="Harena">#REF!</definedName>
    <definedName name="Hbase">#REF!</definedName>
    <definedName name="Hf">#REF!</definedName>
    <definedName name="HGFH">#REF!</definedName>
    <definedName name="Hi">#REF!</definedName>
    <definedName name="HIDRAULICAS">#REF!</definedName>
    <definedName name="hierro60v">#REF!</definedName>
    <definedName name="hj" hidden="1">{"via1",#N/A,TRUE,"general";"via2",#N/A,TRUE,"general";"via3",#N/A,TRUE,"general"}</definedName>
    <definedName name="HMEN">#REF!</definedName>
    <definedName name="HOJA1">#REF!</definedName>
    <definedName name="Hsub">#REF!</definedName>
    <definedName name="I">#REF!</definedName>
    <definedName name="IF">'[27]A. P. U.'!#REF!</definedName>
    <definedName name="IMP">#REF!</definedName>
    <definedName name="Impacto">#REF!</definedName>
    <definedName name="Imprev" localSheetId="8">'[5]1.1.2 Pueblo Nuevo'!#REF!</definedName>
    <definedName name="Imprev" localSheetId="6">'[5]1.1.2 Pueblo Nuevo'!#REF!</definedName>
    <definedName name="Imprev">#REF!</definedName>
    <definedName name="Inclusion" comment="IN-Innovacion de proceso" localSheetId="1">'[28]AP-BP 26005351'!#REF!</definedName>
    <definedName name="Inclusion" comment="IN-Innovacion de proceso" localSheetId="3">'[28]AP-BP 26005351'!#REF!</definedName>
    <definedName name="Inclusion" comment="IN-Innovacion de proceso" localSheetId="5">'[28]AP-BP 26005351'!#REF!</definedName>
    <definedName name="Inclusion" comment="IN-Innovacion de proceso" localSheetId="7">'[28]AP-BP 26005351'!#REF!</definedName>
    <definedName name="Inclusion" comment="IN-Innovacion de proceso">#REF!</definedName>
    <definedName name="Inclusión_Social" localSheetId="1">'[28]AP-BP 26005351'!#REF!</definedName>
    <definedName name="Inclusión_Social" localSheetId="3">'[28]AP-BP 26005351'!#REF!</definedName>
    <definedName name="Inclusión_Social" localSheetId="5">'[28]AP-BP 26005351'!#REF!</definedName>
    <definedName name="Inclusión_Social" localSheetId="7">'[28]AP-BP 26005351'!#REF!</definedName>
    <definedName name="Inclusión_Social">#REF!</definedName>
    <definedName name="inf" localSheetId="8">#REF!</definedName>
    <definedName name="inf" localSheetId="6">#REF!</definedName>
    <definedName name="inf">#REF!</definedName>
    <definedName name="INSUMOS">#REF!</definedName>
    <definedName name="interventor">[17]INTERV.!$A$29</definedName>
    <definedName name="ITEM">#REF!</definedName>
    <definedName name="ITEMS">#REF!</definedName>
    <definedName name="IvaSUtl" localSheetId="8">'[5]1.1.2 Pueblo Nuevo'!#REF!</definedName>
    <definedName name="IvaSUtl" localSheetId="6">'[5]1.1.2 Pueblo Nuevo'!#REF!</definedName>
    <definedName name="IvaSUtl">#REF!</definedName>
    <definedName name="jefe">[17]INTERV.!$A$42</definedName>
    <definedName name="JESUS" hidden="1">{"PRES REHAB ARM-PER POR ITEMS  KM A KM",#N/A,TRUE,"Rehabilitacion Arm-Per"}</definedName>
    <definedName name="JGVJHGVJH">#REF!</definedName>
    <definedName name="jj">#REF!</definedName>
    <definedName name="JJH">#REF!</definedName>
    <definedName name="JULIO">#REF!</definedName>
    <definedName name="JVCGCFXF4">#REF!</definedName>
    <definedName name="kj">#REF!</definedName>
    <definedName name="kjj" hidden="1">{"via1",#N/A,TRUE,"general";"via2",#N/A,TRUE,"general";"via3",#N/A,TRUE,"general"}</definedName>
    <definedName name="Ku">#REF!</definedName>
    <definedName name="L">[18]Cantidades!$D$15:$D$54</definedName>
    <definedName name="Lavamanos">[4]Insumos!#REF!</definedName>
    <definedName name="LD">#REF!</definedName>
    <definedName name="lecho">#REF!</definedName>
    <definedName name="LINEA">[29]CONT_ADI!#REF!</definedName>
    <definedName name="LISTADO">'[30] Código Precios 2004'!$A$2:$D$3722</definedName>
    <definedName name="LLANTAS">#REF!</definedName>
    <definedName name="llenov">#REF!</definedName>
    <definedName name="LOCALIZACIONV">#REF!</definedName>
    <definedName name="localizamuro">#REF!</definedName>
    <definedName name="LOSA">#REF!</definedName>
    <definedName name="MALLA">#REF!</definedName>
    <definedName name="MALLAS">#REF!</definedName>
    <definedName name="Manning">#REF!</definedName>
    <definedName name="MAQUINAR">[12]Insum!$A$68:$H$98</definedName>
    <definedName name="Maquinaria">'[10]Maqui Equip'!$B$1:$B$65536</definedName>
    <definedName name="MAT">#REF!</definedName>
    <definedName name="Mat_Imp">#REF!</definedName>
    <definedName name="Mat_Sitio">#REF!</definedName>
    <definedName name="MDC">#REF!</definedName>
    <definedName name="MDCO" hidden="1">{"TAB1",#N/A,TRUE,"GENERAL";"TAB2",#N/A,TRUE,"GENERAL";"TAB3",#N/A,TRUE,"GENERAL";"TAB4",#N/A,TRUE,"GENERAL";"TAB5",#N/A,TRUE,"GENERAL"}</definedName>
    <definedName name="meta_plan" localSheetId="8">[13]Listados!$G$2:$G$713</definedName>
    <definedName name="meta_plan" localSheetId="6">[14]Listados!$G$2:$G$713</definedName>
    <definedName name="meta_plan">#REF!</definedName>
    <definedName name="meta_territorio" localSheetId="8">[13]Listados!$I$2:$I$497</definedName>
    <definedName name="meta_territorio" localSheetId="6">[14]Listados!$I$2:$I$497</definedName>
    <definedName name="meta_territorio">[22]Listados!$I$2:$I$497</definedName>
    <definedName name="METAAFPDCC" localSheetId="8">#REF!</definedName>
    <definedName name="METAAFPDCC" localSheetId="6">#REF!</definedName>
    <definedName name="METAAFPDCC">#REF!</definedName>
    <definedName name="METAPDCC" localSheetId="8">#REF!</definedName>
    <definedName name="METAPDCC" localSheetId="6">#REF!</definedName>
    <definedName name="METAPDCC">#REF!</definedName>
    <definedName name="METASAFPDCC" localSheetId="8">#REF!</definedName>
    <definedName name="METASAFPDCC" localSheetId="6">#REF!</definedName>
    <definedName name="METASAFPDCC">#REF!</definedName>
    <definedName name="METASAFPDM" localSheetId="6">#REF!</definedName>
    <definedName name="METASAFPDM">#REF!</definedName>
    <definedName name="METASPDCC" localSheetId="6">#REF!</definedName>
    <definedName name="METASPDCC">#REF!</definedName>
    <definedName name="METASPDM">'[31]LISTA MPD'!$A$2:$A$616</definedName>
    <definedName name="MEZCLADORA">#REF!</definedName>
    <definedName name="MHC" hidden="1">{"via1",#N/A,TRUE,"general";"via2",#N/A,TRUE,"general";"via3",#N/A,TRUE,"general"}</definedName>
    <definedName name="MOTO">#REF!</definedName>
    <definedName name="motosierra">[15]Mater!#REF!</definedName>
    <definedName name="MOV" hidden="1">#REF!</definedName>
    <definedName name="movilizador" localSheetId="8">[13]Listados!$A$35:$A$92</definedName>
    <definedName name="movilizador" localSheetId="6">[14]Listados!$A$35:$A$92</definedName>
    <definedName name="movilizador">[22]Listados!$A$35:$A$92</definedName>
    <definedName name="MOVILIZADORES">#REF!</definedName>
    <definedName name="municipio">[17]INTERV.!$F$24</definedName>
    <definedName name="MURB">#REF!</definedName>
    <definedName name="MURO">#REF!</definedName>
    <definedName name="n">#REF!</definedName>
    <definedName name="ND">[18]Cantidades!$BY$15:$BY$54</definedName>
    <definedName name="NVOCD">[9]INSUMOS!$P$6</definedName>
    <definedName name="ñsdkljfkljklhgkdhkg" hidden="1">{"TAB1",#N/A,TRUE,"GENERAL";"TAB2",#N/A,TRUE,"GENERAL";"TAB3",#N/A,TRUE,"GENERAL";"TAB4",#N/A,TRUE,"GENERAL";"TAB5",#N/A,TRUE,"GENERAL"}</definedName>
    <definedName name="obra">[17]INTERV.!$F$23</definedName>
    <definedName name="OELEC25">#REF!</definedName>
    <definedName name="OFI">#REF!</definedName>
    <definedName name="orden">[17]INTERV.!$F$22</definedName>
    <definedName name="ORGANISMO" localSheetId="8">#REF!</definedName>
    <definedName name="ORGANISMO" localSheetId="6">#REF!</definedName>
    <definedName name="ORGANISMO">#REF!</definedName>
    <definedName name="OTRO" hidden="1">#REF!</definedName>
    <definedName name="Pav_Total">#REF!</definedName>
    <definedName name="Pav_tramo">#REF!</definedName>
    <definedName name="pavimento">#REF!</definedName>
    <definedName name="PLACA">#REF!</definedName>
    <definedName name="politica_publica" localSheetId="8">[13]Listados!$V$2:$V$19</definedName>
    <definedName name="politica_publica" localSheetId="6">[14]Listados!$V$2:$V$19</definedName>
    <definedName name="politica_publica">[22]Listados!$V$2:$V$19</definedName>
    <definedName name="POLIZAS">[1]INSUMOS!#REF!</definedName>
    <definedName name="Porc_Cong">#REF!</definedName>
    <definedName name="Porc_exc">#REF!</definedName>
    <definedName name="Porc_pied">#REF!</definedName>
    <definedName name="Porc_Tie">#REF!</definedName>
    <definedName name="Porc_tub">#REF!</definedName>
    <definedName name="pospre" localSheetId="8">[13]Listados!$K$2:$K$400</definedName>
    <definedName name="POSPRE" localSheetId="6">#REF!</definedName>
    <definedName name="pospre">[22]Listados!$K$2:$K$400</definedName>
    <definedName name="POSTPRE" localSheetId="8">#REF!</definedName>
    <definedName name="POSTPRE" localSheetId="6">#REF!</definedName>
    <definedName name="POSTPRE">#REF!</definedName>
    <definedName name="PPTO" localSheetId="6" hidden="1">#REF!</definedName>
    <definedName name="PPTO" hidden="1">#REF!</definedName>
    <definedName name="PRE">#REF!</definedName>
    <definedName name="PRECIOS">#REF!</definedName>
    <definedName name="PreciosBase">[16]INSUMOS!$L$2</definedName>
    <definedName name="PREST">#REF!</definedName>
    <definedName name="PRESTACIONES">[21]MO!$B$3</definedName>
    <definedName name="producto_mga">[32]Listados!$AA$2:$AA$2382</definedName>
    <definedName name="Programa_PDD">[32]Listados!$F$2:$F$22</definedName>
    <definedName name="PROPONE">#REF!</definedName>
    <definedName name="Proponente">#REF!</definedName>
    <definedName name="PTMANS1">#REF!</definedName>
    <definedName name="PUEB">#REF!</definedName>
    <definedName name="PUNT">[7]INSUMOS!$D$688</definedName>
    <definedName name="Pv_tramo">#REF!</definedName>
    <definedName name="qdefqfqwreqwerqw">[4]Insumos!#REF!</definedName>
    <definedName name="QQ">#REF!</definedName>
    <definedName name="QWEE">#REF!</definedName>
    <definedName name="RAJON">#REF!</definedName>
    <definedName name="RECEBO">#REF!</definedName>
    <definedName name="RECURSOS">[26]Recursos!$A$6:$D$124</definedName>
    <definedName name="REF">#REF!</definedName>
    <definedName name="RELE">#REF!</definedName>
    <definedName name="rell">#REF!</definedName>
    <definedName name="REP">#REF!</definedName>
    <definedName name="REPONER">[18]Cantidades!$BS$15:$BS$54</definedName>
    <definedName name="RETIROV">#REF!</definedName>
    <definedName name="RETRO">#REF!</definedName>
    <definedName name="Rf">#REF!</definedName>
    <definedName name="Ri">#REF!</definedName>
    <definedName name="rng_Expenses20">#REF!</definedName>
    <definedName name="RRE">#REF!</definedName>
    <definedName name="RTWW">#REF!</definedName>
    <definedName name="ruta" localSheetId="8">[13]Listados!$A$2:$A$3</definedName>
    <definedName name="ruta" localSheetId="6">[14]Listados!$A$2:$A$3</definedName>
    <definedName name="ruta">[22]Listados!$A$2:$A$3</definedName>
    <definedName name="S">'[20] Alc Campoaleg'!$S$17:$S$348</definedName>
    <definedName name="sadad">#REF!</definedName>
    <definedName name="SARDINELV">#REF!</definedName>
    <definedName name="SbtPpto" localSheetId="8">'[5]1.1.2 Pueblo Nuevo'!#REF!</definedName>
    <definedName name="SbtPpto" localSheetId="6">'[5]1.1.2 Pueblo Nuevo'!#REF!</definedName>
    <definedName name="SbtPpto">#REF!</definedName>
    <definedName name="SCDSVF">#REF!</definedName>
    <definedName name="SDFDSFSDFS" hidden="1">{"TAB1",#N/A,TRUE,"GENERAL";"TAB2",#N/A,TRUE,"GENERAL";"TAB3",#N/A,TRUE,"GENERAL";"TAB4",#N/A,TRUE,"GENERAL";"TAB5",#N/A,TRUE,"GENERAL"}</definedName>
    <definedName name="SEBAS">#REF!</definedName>
    <definedName name="Sec_Via">#REF!</definedName>
    <definedName name="sector_mga" localSheetId="8">[13]Listados!$T$2:$T$32</definedName>
    <definedName name="sector_mga" localSheetId="6">[14]Listados!$T$2:$T$32</definedName>
    <definedName name="sector_mga">[22]Listados!$T$2:$T$32</definedName>
    <definedName name="SEWEW">#REF!</definedName>
    <definedName name="SFDA" hidden="1">#REF!</definedName>
    <definedName name="SistemasPlazos" hidden="1">1</definedName>
    <definedName name="Slicer_Contact_Type">#N/A</definedName>
    <definedName name="soladov">#REF!</definedName>
    <definedName name="ss">#REF!</definedName>
    <definedName name="SSS">#REF!</definedName>
    <definedName name="SSSS">#REF!</definedName>
    <definedName name="SUBBASE">#REF!</definedName>
    <definedName name="Suelos">#REF!</definedName>
    <definedName name="TABLA">#REF!</definedName>
    <definedName name="Tabla_Aceros">#REF!</definedName>
    <definedName name="TABLA1">#REF!</definedName>
    <definedName name="TABLA2">#REF!</definedName>
    <definedName name="TANQUE">#REF!</definedName>
    <definedName name="TAVC029">#REF!</definedName>
    <definedName name="TERMINADORA">#REF!</definedName>
    <definedName name="TFTYE4">#REF!</definedName>
    <definedName name="Tipo_PavFin">[18]Cantidades!$BV$15:$BV$54</definedName>
    <definedName name="Tipo_PavIn">#REF!</definedName>
    <definedName name="Tipo_tubo">#REF!</definedName>
    <definedName name="Tipos_de_contrato">#REF!</definedName>
    <definedName name="Tiquetes_Ae">[24]PrecBase!$K$50</definedName>
    <definedName name="TITULO">#REF!</definedName>
    <definedName name="Títulos_a_imprimir_IM">#REF!</definedName>
    <definedName name="TODOANA">#REF!</definedName>
    <definedName name="TODOINSU">#REF!</definedName>
    <definedName name="TODOITEM">#REF!</definedName>
    <definedName name="TodosInsumos">[16]INSUMOS!$A$6:$G$3021</definedName>
    <definedName name="TOPO">#REF!</definedName>
    <definedName name="TOTAL">#REF!</definedName>
    <definedName name="TRAB">[7]INSUMOS!$D$932</definedName>
    <definedName name="TRAMOSDISEÑO">[33]Hoja1!$A$2:$AM$1071</definedName>
    <definedName name="TRANSPORTE_NACIONAL">[24]PrecBase!$K$4</definedName>
    <definedName name="TRAT">[34]desmonte!$E$48</definedName>
    <definedName name="TtlCD" localSheetId="8">'[5]1.1.2 Pueblo Nuevo'!#REF!</definedName>
    <definedName name="TtlCD" localSheetId="6">'[5]1.1.2 Pueblo Nuevo'!#REF!</definedName>
    <definedName name="TtlCD">#REF!</definedName>
    <definedName name="TtlCDCronog">[9]CRONOGRAMA!$H$27</definedName>
    <definedName name="TtlPpto">[9]PRESUPUESTO!$G$148</definedName>
    <definedName name="TTR">#REF!</definedName>
    <definedName name="TUB" hidden="1">{"via1",#N/A,TRUE,"general";"via2",#N/A,TRUE,"general";"via3",#N/A,TRUE,"general"}</definedName>
    <definedName name="Tub_Nueva">#REF!</definedName>
    <definedName name="TUBERIA" hidden="1">{"TAB1",#N/A,TRUE,"GENERAL";"TAB2",#N/A,TRUE,"GENERAL";"TAB3",#N/A,TRUE,"GENERAL";"TAB4",#N/A,TRUE,"GENERAL";"TAB5",#N/A,TRUE,"GENERAL"}</definedName>
    <definedName name="TUBO">#REF!</definedName>
    <definedName name="TY">#REF!</definedName>
    <definedName name="U">#REF!</definedName>
    <definedName name="Ubicación">#REF!</definedName>
    <definedName name="unidades">[35]Listado!$AI$2:$AI$85</definedName>
    <definedName name="UNITARIO">[36]Unitarios!$A$3:$D$13</definedName>
    <definedName name="Unitarios">#REF!</definedName>
    <definedName name="USD">#REF!</definedName>
    <definedName name="UTIL">#REF!</definedName>
    <definedName name="Utilidad" localSheetId="8">'[5]1.1.2 Pueblo Nuevo'!#REF!</definedName>
    <definedName name="Utilidad" localSheetId="6">'[5]1.1.2 Pueblo Nuevo'!#REF!</definedName>
    <definedName name="Utilidad">#REF!</definedName>
    <definedName name="V">#REF!</definedName>
    <definedName name="valor">[17]INTERV.!$F$25</definedName>
    <definedName name="Valor_Dolar">'[24]CostoPTAR Palmira'!$I$2</definedName>
    <definedName name="Valor_Euro">'[24]CostoPTAR Palmira'!$L$2</definedName>
    <definedName name="VARILLAS">#REF!</definedName>
    <definedName name="VENA">#REF!</definedName>
    <definedName name="VENB">#REF!</definedName>
    <definedName name="VH" hidden="1">{"TAB1",#N/A,TRUE,"GENERAL";"TAB2",#N/A,TRUE,"GENERAL";"TAB3",#N/A,TRUE,"GENERAL";"TAB4",#N/A,TRUE,"GENERAL";"TAB5",#N/A,TRUE,"GENERAL"}</definedName>
    <definedName name="Viaticos_US">[24]PrecBase!$K$51</definedName>
    <definedName name="VIBRA">[7]INSUMOS!$D$1404</definedName>
    <definedName name="VIBRADOR">#REF!</definedName>
    <definedName name="VIBRO">#REF!</definedName>
    <definedName name="VIGA">#REF!</definedName>
    <definedName name="VOLQUETA">#REF!</definedName>
    <definedName name="VrMeta">#REF!</definedName>
    <definedName name="VrUtilidad">[37]PRESUPUESTO!$G$188</definedName>
    <definedName name="Vtub">#REF!</definedName>
    <definedName name="Vtub2">#REF!</definedName>
    <definedName name="vv" hidden="1">{"TAB1",#N/A,TRUE,"GENERAL";"TAB2",#N/A,TRUE,"GENERAL";"TAB3",#N/A,TRUE,"GENERAL";"TAB4",#N/A,TRUE,"GENERAL";"TAB5",#N/A,TRUE,"GENERAL"}</definedName>
    <definedName name="WER">'[6]Res-Accide-10'!$S$2:$S$7</definedName>
    <definedName name="WEWEQEQ">[1]INSUMOS!#REF!</definedName>
    <definedName name="WILSON">'[6]Res-Accide-10'!#REF!</definedName>
    <definedName name="WQEQWEQ">[1]INSUMOS!#REF!</definedName>
    <definedName name="wqfawefwqf" hidden="1">{"via1",#N/A,TRUE,"general";"via2",#N/A,TRUE,"general";"via3",#N/A,TRUE,"general"}</definedName>
    <definedName name="wrn.ESTADO._.REHABILITACION." hidden="1">{"PRES REHAB ARM-PER POR ITEMS  KM A KM",#N/A,TRUE,"Rehabilitacion Arm-Per"}</definedName>
    <definedName name="wrn.GENERAL." hidden="1">{"TAB1",#N/A,TRUE,"GENERAL";"TAB2",#N/A,TRUE,"GENERAL";"TAB3",#N/A,TRUE,"GENERAL";"TAB4",#N/A,TRUE,"GENERAL";"TAB5",#N/A,TRUE,"GENERAL"}</definedName>
    <definedName name="wrn.via." hidden="1">{"via1",#N/A,TRUE,"general";"via2",#N/A,TRUE,"general";"via3",#N/A,TRUE,"general"}</definedName>
    <definedName name="WW">#REF!</definedName>
    <definedName name="WWW">#REF!</definedName>
    <definedName name="WWWW" localSheetId="8" hidden="1">#REF!</definedName>
    <definedName name="WWWW" localSheetId="6" hidden="1">#REF!</definedName>
    <definedName name="WWWW" hidden="1">#REF!</definedName>
    <definedName name="x">[19]COTAS!#REF!</definedName>
    <definedName name="XSCSC">#REF!</definedName>
    <definedName name="XSS">[4]Insumos!#REF!</definedName>
    <definedName name="xx">#REF!</definedName>
    <definedName name="XXX" hidden="1">{"via1",#N/A,TRUE,"general";"via2",#N/A,TRUE,"general";"via3",#N/A,TRUE,"general"}</definedName>
    <definedName name="yjtyrjy">#REF!</definedName>
    <definedName name="YT">#REF!</definedName>
    <definedName name="yyy" hidden="1">{"via1",#N/A,TRUE,"general";"via2",#N/A,TRUE,"general";"via3",#N/A,TRUE,"general"}</definedName>
    <definedName name="Z">[4]Insumos!#REF!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48" i="46" l="1"/>
  <c r="K38" i="46"/>
  <c r="K29" i="46"/>
  <c r="K10" i="46"/>
  <c r="M35" i="46"/>
  <c r="N34" i="46"/>
  <c r="N59" i="46"/>
  <c r="N57" i="46"/>
  <c r="N56" i="46"/>
  <c r="N53" i="46"/>
  <c r="N45" i="46"/>
  <c r="N42" i="46"/>
  <c r="N41" i="46"/>
  <c r="N40" i="46"/>
  <c r="N33" i="46"/>
  <c r="N32" i="46"/>
  <c r="N31" i="46"/>
  <c r="N24" i="46"/>
  <c r="N23" i="46"/>
  <c r="N22" i="46"/>
  <c r="N21" i="46"/>
  <c r="N19" i="46"/>
  <c r="N15" i="46"/>
  <c r="N14" i="46"/>
  <c r="N13" i="46"/>
  <c r="S25" i="46" l="1"/>
  <c r="S24" i="46"/>
  <c r="S22" i="46"/>
  <c r="S23" i="46" s="1"/>
  <c r="O23" i="46"/>
  <c r="E23" i="46" s="1"/>
  <c r="E58" i="46"/>
  <c r="E43" i="46"/>
  <c r="F43" i="46" s="1"/>
  <c r="E44" i="46"/>
  <c r="E47" i="46"/>
  <c r="E36" i="46"/>
  <c r="F36" i="46" s="1"/>
  <c r="E16" i="46"/>
  <c r="F16" i="46" s="1"/>
  <c r="O59" i="46"/>
  <c r="E59" i="46" s="1"/>
  <c r="F59" i="46" s="1"/>
  <c r="O58" i="46"/>
  <c r="O57" i="46"/>
  <c r="E57" i="46" s="1"/>
  <c r="F57" i="46" s="1"/>
  <c r="O56" i="46"/>
  <c r="E56" i="46" s="1"/>
  <c r="F56" i="46" s="1"/>
  <c r="O53" i="46"/>
  <c r="E53" i="46" s="1"/>
  <c r="F53" i="46" s="1"/>
  <c r="F52" i="46"/>
  <c r="O51" i="46"/>
  <c r="E51" i="46" s="1"/>
  <c r="O50" i="46"/>
  <c r="E50" i="46" s="1"/>
  <c r="F50" i="46" s="1"/>
  <c r="O47" i="46"/>
  <c r="F47" i="46"/>
  <c r="O46" i="46"/>
  <c r="E46" i="46" s="1"/>
  <c r="F46" i="46" s="1"/>
  <c r="O45" i="46"/>
  <c r="E45" i="46" s="1"/>
  <c r="O44" i="46"/>
  <c r="O43" i="46"/>
  <c r="O42" i="46"/>
  <c r="E42" i="46" s="1"/>
  <c r="F42" i="46" s="1"/>
  <c r="O41" i="46"/>
  <c r="E41" i="46" s="1"/>
  <c r="O40" i="46"/>
  <c r="E40" i="46" s="1"/>
  <c r="O37" i="46"/>
  <c r="E37" i="46" s="1"/>
  <c r="O36" i="46"/>
  <c r="O35" i="46"/>
  <c r="E35" i="46" s="1"/>
  <c r="O33" i="46"/>
  <c r="E33" i="46" s="1"/>
  <c r="O32" i="46"/>
  <c r="E32" i="46" s="1"/>
  <c r="O28" i="46"/>
  <c r="E28" i="46" s="1"/>
  <c r="O26" i="46"/>
  <c r="E26" i="46" s="1"/>
  <c r="F26" i="46" s="1"/>
  <c r="O25" i="46"/>
  <c r="E25" i="46" s="1"/>
  <c r="F25" i="46" s="1"/>
  <c r="O24" i="46"/>
  <c r="E24" i="46" s="1"/>
  <c r="O21" i="46"/>
  <c r="E21" i="46" s="1"/>
  <c r="F21" i="46" s="1"/>
  <c r="L20" i="46"/>
  <c r="O19" i="46"/>
  <c r="E19" i="46" s="1"/>
  <c r="F19" i="46" s="1"/>
  <c r="O18" i="46"/>
  <c r="E18" i="46" s="1"/>
  <c r="F18" i="46" s="1"/>
  <c r="O17" i="46"/>
  <c r="O16" i="46"/>
  <c r="O15" i="46"/>
  <c r="E15" i="46" s="1"/>
  <c r="F15" i="46" s="1"/>
  <c r="O14" i="46"/>
  <c r="E14" i="46" s="1"/>
  <c r="F14" i="46" s="1"/>
  <c r="O13" i="46"/>
  <c r="E13" i="46" s="1"/>
  <c r="O12" i="46"/>
  <c r="E12" i="46" s="1"/>
  <c r="F12" i="46" s="1"/>
  <c r="O9" i="46"/>
  <c r="E9" i="46" s="1"/>
  <c r="F9" i="46" s="1"/>
  <c r="O8" i="46"/>
  <c r="E8" i="46" s="1"/>
  <c r="F8" i="46" s="1"/>
  <c r="G8" i="46" s="1"/>
  <c r="O7" i="46"/>
  <c r="E7" i="46" s="1"/>
  <c r="O20" i="46" l="1"/>
  <c r="E20" i="46" s="1"/>
  <c r="F20" i="46" s="1"/>
  <c r="F7" i="46"/>
  <c r="G7" i="46" s="1"/>
  <c r="J7" i="46" s="1"/>
  <c r="F13" i="46"/>
  <c r="G13" i="46" s="1"/>
  <c r="I13" i="46" s="1"/>
  <c r="F32" i="46"/>
  <c r="G32" i="46" s="1"/>
  <c r="I32" i="46" s="1"/>
  <c r="F40" i="46"/>
  <c r="F58" i="46"/>
  <c r="F60" i="46" s="1"/>
  <c r="O34" i="46"/>
  <c r="E34" i="46" s="1"/>
  <c r="F34" i="46" s="1"/>
  <c r="G34" i="46" s="1"/>
  <c r="I34" i="46" s="1"/>
  <c r="F51" i="46"/>
  <c r="G51" i="46" s="1"/>
  <c r="J51" i="46" s="1"/>
  <c r="F35" i="46"/>
  <c r="G35" i="46" s="1"/>
  <c r="I35" i="46" s="1"/>
  <c r="F31" i="46"/>
  <c r="G31" i="46" s="1"/>
  <c r="I31" i="46" s="1"/>
  <c r="E17" i="46"/>
  <c r="F17" i="46" s="1"/>
  <c r="G17" i="46" s="1"/>
  <c r="J17" i="46" s="1"/>
  <c r="F45" i="46"/>
  <c r="G45" i="46" s="1"/>
  <c r="F44" i="46"/>
  <c r="F41" i="46"/>
  <c r="F37" i="46"/>
  <c r="F24" i="46"/>
  <c r="G24" i="46" s="1"/>
  <c r="H24" i="46" s="1"/>
  <c r="F28" i="46"/>
  <c r="G28" i="46" s="1"/>
  <c r="I28" i="46" s="1"/>
  <c r="G16" i="46"/>
  <c r="J16" i="46" s="1"/>
  <c r="G46" i="46"/>
  <c r="J46" i="46" s="1"/>
  <c r="G14" i="46"/>
  <c r="I14" i="46" s="1"/>
  <c r="G18" i="46"/>
  <c r="I18" i="46" s="1"/>
  <c r="G50" i="46"/>
  <c r="I50" i="46" s="1"/>
  <c r="G43" i="46"/>
  <c r="I43" i="46" s="1"/>
  <c r="G9" i="46"/>
  <c r="G40" i="46"/>
  <c r="H40" i="46" s="1"/>
  <c r="G26" i="46"/>
  <c r="I26" i="46"/>
  <c r="G21" i="46"/>
  <c r="H21" i="46" s="1"/>
  <c r="G47" i="46"/>
  <c r="H47" i="46" s="1"/>
  <c r="G36" i="46"/>
  <c r="G15" i="46"/>
  <c r="G19" i="46"/>
  <c r="G59" i="46"/>
  <c r="I59" i="46" s="1"/>
  <c r="G20" i="46"/>
  <c r="G25" i="46"/>
  <c r="I25" i="46" s="1"/>
  <c r="O27" i="46"/>
  <c r="E27" i="46" s="1"/>
  <c r="G12" i="46"/>
  <c r="I12" i="46" s="1"/>
  <c r="F33" i="46"/>
  <c r="G52" i="46"/>
  <c r="F22" i="46"/>
  <c r="G57" i="46"/>
  <c r="H57" i="46" s="1"/>
  <c r="F23" i="46"/>
  <c r="G44" i="46"/>
  <c r="H44" i="46" s="1"/>
  <c r="I8" i="46"/>
  <c r="H8" i="46"/>
  <c r="O22" i="46"/>
  <c r="E22" i="46" s="1"/>
  <c r="J8" i="46"/>
  <c r="G42" i="46"/>
  <c r="J42" i="46" s="1"/>
  <c r="G53" i="46"/>
  <c r="H53" i="46" s="1"/>
  <c r="G56" i="46"/>
  <c r="J56" i="46" s="1"/>
  <c r="H56" i="46"/>
  <c r="O31" i="46"/>
  <c r="E31" i="46" s="1"/>
  <c r="F10" i="46" l="1"/>
  <c r="I7" i="46"/>
  <c r="J57" i="46"/>
  <c r="I57" i="46"/>
  <c r="H32" i="46"/>
  <c r="I51" i="46"/>
  <c r="I21" i="46"/>
  <c r="J21" i="46"/>
  <c r="F38" i="46"/>
  <c r="H51" i="46"/>
  <c r="K51" i="46" s="1"/>
  <c r="G58" i="46"/>
  <c r="I58" i="46" s="1"/>
  <c r="H50" i="46"/>
  <c r="J50" i="46"/>
  <c r="K50" i="46" s="1"/>
  <c r="F48" i="46"/>
  <c r="G41" i="46"/>
  <c r="H41" i="46" s="1"/>
  <c r="F54" i="46"/>
  <c r="J28" i="46"/>
  <c r="H28" i="46"/>
  <c r="F27" i="46"/>
  <c r="F29" i="46" s="1"/>
  <c r="K21" i="46"/>
  <c r="K57" i="46"/>
  <c r="H7" i="46"/>
  <c r="K7" i="46" s="1"/>
  <c r="H18" i="46"/>
  <c r="J58" i="46"/>
  <c r="J44" i="46"/>
  <c r="I47" i="46"/>
  <c r="J47" i="46"/>
  <c r="I40" i="46"/>
  <c r="H35" i="46"/>
  <c r="J35" i="46"/>
  <c r="G37" i="46"/>
  <c r="H37" i="46" s="1"/>
  <c r="J37" i="46"/>
  <c r="J18" i="46"/>
  <c r="J25" i="46"/>
  <c r="H12" i="46"/>
  <c r="K8" i="46"/>
  <c r="J9" i="46"/>
  <c r="J10" i="46" s="1"/>
  <c r="H31" i="46"/>
  <c r="H34" i="46"/>
  <c r="J14" i="46"/>
  <c r="I9" i="46"/>
  <c r="I10" i="46" s="1"/>
  <c r="H13" i="46"/>
  <c r="H42" i="46"/>
  <c r="G22" i="46"/>
  <c r="J22" i="46" s="1"/>
  <c r="I20" i="46"/>
  <c r="H46" i="46"/>
  <c r="J20" i="46"/>
  <c r="I46" i="46"/>
  <c r="J45" i="46"/>
  <c r="H45" i="46"/>
  <c r="I52" i="46"/>
  <c r="H19" i="46"/>
  <c r="H36" i="46"/>
  <c r="H43" i="46"/>
  <c r="H16" i="46"/>
  <c r="I53" i="46"/>
  <c r="J53" i="46"/>
  <c r="J32" i="46"/>
  <c r="I45" i="46"/>
  <c r="J52" i="46"/>
  <c r="G33" i="46"/>
  <c r="I33" i="46" s="1"/>
  <c r="H59" i="46"/>
  <c r="I19" i="46"/>
  <c r="I36" i="46"/>
  <c r="J43" i="46"/>
  <c r="I16" i="46"/>
  <c r="J34" i="46"/>
  <c r="H15" i="46"/>
  <c r="I44" i="46"/>
  <c r="J15" i="46"/>
  <c r="H9" i="46"/>
  <c r="J24" i="46"/>
  <c r="I24" i="46"/>
  <c r="H20" i="46"/>
  <c r="I15" i="46"/>
  <c r="J31" i="46"/>
  <c r="H26" i="46"/>
  <c r="J13" i="46"/>
  <c r="I42" i="46"/>
  <c r="J26" i="46"/>
  <c r="H52" i="46"/>
  <c r="J36" i="46"/>
  <c r="H17" i="46"/>
  <c r="G23" i="46"/>
  <c r="J23" i="46" s="1"/>
  <c r="H25" i="46"/>
  <c r="J59" i="46"/>
  <c r="J19" i="46"/>
  <c r="J12" i="46"/>
  <c r="H14" i="46"/>
  <c r="I17" i="46"/>
  <c r="I56" i="46"/>
  <c r="J40" i="46"/>
  <c r="G10" i="46"/>
  <c r="G54" i="46"/>
  <c r="I37" i="46" l="1"/>
  <c r="K37" i="46" s="1"/>
  <c r="K32" i="46"/>
  <c r="G48" i="46"/>
  <c r="H58" i="46"/>
  <c r="K47" i="46"/>
  <c r="H54" i="46"/>
  <c r="J41" i="46"/>
  <c r="J48" i="46" s="1"/>
  <c r="J54" i="46"/>
  <c r="K28" i="46"/>
  <c r="K17" i="46"/>
  <c r="G27" i="46"/>
  <c r="H27" i="46" s="1"/>
  <c r="K45" i="46"/>
  <c r="I41" i="46"/>
  <c r="K41" i="46" s="1"/>
  <c r="G60" i="46"/>
  <c r="I22" i="46"/>
  <c r="H23" i="46"/>
  <c r="I23" i="46"/>
  <c r="K25" i="46"/>
  <c r="H10" i="46"/>
  <c r="K53" i="46"/>
  <c r="K26" i="46"/>
  <c r="K44" i="46"/>
  <c r="H60" i="46"/>
  <c r="K36" i="46"/>
  <c r="K19" i="46"/>
  <c r="K12" i="46"/>
  <c r="K31" i="46"/>
  <c r="K14" i="46"/>
  <c r="J33" i="46"/>
  <c r="J38" i="46" s="1"/>
  <c r="K52" i="46"/>
  <c r="K18" i="46"/>
  <c r="J60" i="46"/>
  <c r="K13" i="46"/>
  <c r="I27" i="46"/>
  <c r="K58" i="46"/>
  <c r="K46" i="46"/>
  <c r="K43" i="46"/>
  <c r="H48" i="46"/>
  <c r="K42" i="46"/>
  <c r="G38" i="46"/>
  <c r="H33" i="46"/>
  <c r="I38" i="46"/>
  <c r="K34" i="46"/>
  <c r="K35" i="46"/>
  <c r="K15" i="46"/>
  <c r="K20" i="46"/>
  <c r="K24" i="46"/>
  <c r="K16" i="46"/>
  <c r="I54" i="46"/>
  <c r="K9" i="46"/>
  <c r="H22" i="46"/>
  <c r="K40" i="46"/>
  <c r="I60" i="46"/>
  <c r="K56" i="46"/>
  <c r="K59" i="46"/>
  <c r="K23" i="46" l="1"/>
  <c r="G29" i="46"/>
  <c r="G61" i="46" s="1"/>
  <c r="J27" i="46"/>
  <c r="J29" i="46" s="1"/>
  <c r="J61" i="46" s="1"/>
  <c r="I48" i="46"/>
  <c r="I29" i="46"/>
  <c r="K22" i="46"/>
  <c r="K54" i="46"/>
  <c r="K33" i="46"/>
  <c r="H38" i="46"/>
  <c r="K60" i="46"/>
  <c r="H29" i="46"/>
  <c r="K27" i="46" l="1"/>
  <c r="K61" i="46" s="1"/>
  <c r="K62" i="46" s="1"/>
  <c r="I61" i="46"/>
  <c r="H61" i="46"/>
  <c r="H26" i="33"/>
  <c r="G25" i="33"/>
  <c r="I25" i="33" s="1"/>
  <c r="J25" i="33" s="1"/>
  <c r="G23" i="33"/>
  <c r="I23" i="33" s="1"/>
  <c r="J23" i="33" s="1"/>
  <c r="G20" i="33"/>
  <c r="H20" i="33" s="1"/>
  <c r="G19" i="33"/>
  <c r="H19" i="33" s="1"/>
  <c r="G18" i="33"/>
  <c r="H18" i="33" s="1"/>
  <c r="G17" i="33"/>
  <c r="H17" i="33" s="1"/>
  <c r="G16" i="33"/>
  <c r="H16" i="33" s="1"/>
  <c r="H26" i="31"/>
  <c r="G25" i="31"/>
  <c r="G23" i="31"/>
  <c r="I23" i="31" s="1"/>
  <c r="G20" i="31"/>
  <c r="H20" i="31" s="1"/>
  <c r="G19" i="31"/>
  <c r="H19" i="31" s="1"/>
  <c r="G18" i="31"/>
  <c r="H18" i="31" s="1"/>
  <c r="G17" i="31"/>
  <c r="H17" i="31" s="1"/>
  <c r="G16" i="31"/>
  <c r="H16" i="31" s="1"/>
  <c r="H26" i="28"/>
  <c r="G25" i="28"/>
  <c r="I25" i="28" s="1"/>
  <c r="J25" i="28" s="1"/>
  <c r="G23" i="28"/>
  <c r="G20" i="28"/>
  <c r="H20" i="28" s="1"/>
  <c r="G19" i="28"/>
  <c r="H19" i="28" s="1"/>
  <c r="G18" i="28"/>
  <c r="H18" i="28" s="1"/>
  <c r="G17" i="28"/>
  <c r="H17" i="28" s="1"/>
  <c r="G16" i="28"/>
  <c r="H16" i="28" s="1"/>
  <c r="H26" i="27"/>
  <c r="G25" i="27"/>
  <c r="G23" i="27"/>
  <c r="G20" i="27"/>
  <c r="H20" i="27" s="1"/>
  <c r="G19" i="27"/>
  <c r="H19" i="27" s="1"/>
  <c r="I19" i="27" s="1"/>
  <c r="J19" i="27" s="1"/>
  <c r="G18" i="27"/>
  <c r="H18" i="27" s="1"/>
  <c r="G17" i="27"/>
  <c r="H17" i="27" s="1"/>
  <c r="I17" i="27" s="1"/>
  <c r="G16" i="27"/>
  <c r="G26" i="28" l="1"/>
  <c r="G26" i="33"/>
  <c r="J26" i="33"/>
  <c r="I17" i="33"/>
  <c r="J17" i="33" s="1"/>
  <c r="H21" i="33"/>
  <c r="H27" i="33" s="1"/>
  <c r="I19" i="33"/>
  <c r="J19" i="33" s="1"/>
  <c r="I26" i="33"/>
  <c r="I16" i="33"/>
  <c r="J16" i="33" s="1"/>
  <c r="I18" i="33"/>
  <c r="J18" i="33" s="1"/>
  <c r="I20" i="33"/>
  <c r="J20" i="33" s="1"/>
  <c r="G21" i="33"/>
  <c r="J17" i="27"/>
  <c r="G21" i="27"/>
  <c r="I16" i="31"/>
  <c r="J16" i="31" s="1"/>
  <c r="H21" i="31"/>
  <c r="H27" i="31" s="1"/>
  <c r="I18" i="31"/>
  <c r="J18" i="31" s="1"/>
  <c r="I20" i="31"/>
  <c r="J20" i="31" s="1"/>
  <c r="J23" i="31"/>
  <c r="G21" i="31"/>
  <c r="I25" i="31"/>
  <c r="I26" i="31" s="1"/>
  <c r="I17" i="31"/>
  <c r="J17" i="31" s="1"/>
  <c r="I19" i="31"/>
  <c r="J19" i="31" s="1"/>
  <c r="G26" i="31"/>
  <c r="I23" i="28"/>
  <c r="J23" i="28" s="1"/>
  <c r="I19" i="28"/>
  <c r="J19" i="28"/>
  <c r="J26" i="28"/>
  <c r="I17" i="28"/>
  <c r="J17" i="28" s="1"/>
  <c r="H21" i="28"/>
  <c r="H27" i="28" s="1"/>
  <c r="I16" i="28"/>
  <c r="I18" i="28"/>
  <c r="J18" i="28" s="1"/>
  <c r="I20" i="28"/>
  <c r="J20" i="28" s="1"/>
  <c r="G21" i="28"/>
  <c r="G27" i="28" s="1"/>
  <c r="J23" i="27"/>
  <c r="H16" i="27"/>
  <c r="I23" i="27"/>
  <c r="G26" i="27"/>
  <c r="I20" i="27"/>
  <c r="J20" i="27" s="1"/>
  <c r="I18" i="27"/>
  <c r="J18" i="27" s="1"/>
  <c r="I25" i="27"/>
  <c r="J25" i="27" s="1"/>
  <c r="G27" i="33" l="1"/>
  <c r="J21" i="33"/>
  <c r="J27" i="33" s="1"/>
  <c r="J28" i="33" s="1"/>
  <c r="I21" i="33"/>
  <c r="I27" i="33" s="1"/>
  <c r="G27" i="27"/>
  <c r="J26" i="27"/>
  <c r="J21" i="31"/>
  <c r="J25" i="31"/>
  <c r="J26" i="31" s="1"/>
  <c r="I21" i="31"/>
  <c r="I27" i="31" s="1"/>
  <c r="G27" i="31"/>
  <c r="I26" i="28"/>
  <c r="I21" i="28"/>
  <c r="J16" i="28"/>
  <c r="J21" i="28" s="1"/>
  <c r="J27" i="28" s="1"/>
  <c r="J28" i="28" s="1"/>
  <c r="I26" i="27"/>
  <c r="H21" i="27"/>
  <c r="H27" i="27" s="1"/>
  <c r="I16" i="27"/>
  <c r="I21" i="27" s="1"/>
  <c r="J16" i="27" l="1"/>
  <c r="J21" i="27" s="1"/>
  <c r="J27" i="27" s="1"/>
  <c r="J28" i="27" s="1"/>
  <c r="J27" i="31"/>
  <c r="J28" i="31" s="1"/>
  <c r="I27" i="28"/>
  <c r="I27" i="27"/>
  <c r="F24" i="16" l="1"/>
  <c r="F23" i="16"/>
  <c r="F22" i="16"/>
  <c r="G22" i="16" s="1"/>
  <c r="F19" i="16"/>
  <c r="F18" i="16"/>
  <c r="F17" i="16"/>
  <c r="F16" i="16"/>
  <c r="F15" i="16"/>
  <c r="F14" i="16"/>
  <c r="F13" i="16"/>
  <c r="F12" i="16"/>
  <c r="F11" i="16"/>
  <c r="F10" i="16"/>
  <c r="F9" i="16"/>
  <c r="G9" i="16" l="1"/>
  <c r="F20" i="16"/>
  <c r="G18" i="16"/>
  <c r="H18" i="16" s="1"/>
  <c r="G19" i="16"/>
  <c r="H19" i="16" s="1"/>
  <c r="G17" i="16"/>
  <c r="H17" i="16" s="1"/>
  <c r="G11" i="16"/>
  <c r="H11" i="16" s="1"/>
  <c r="G14" i="16"/>
  <c r="H14" i="16" s="1"/>
  <c r="G10" i="16"/>
  <c r="H10" i="16" s="1"/>
  <c r="G12" i="16"/>
  <c r="H12" i="16" s="1"/>
  <c r="G13" i="16"/>
  <c r="H13" i="16" s="1"/>
  <c r="G15" i="16"/>
  <c r="H15" i="16" s="1"/>
  <c r="H23" i="16"/>
  <c r="G16" i="16"/>
  <c r="H16" i="16" s="1"/>
  <c r="G24" i="16"/>
  <c r="G25" i="16" s="1"/>
  <c r="H22" i="16"/>
  <c r="F25" i="16"/>
  <c r="G23" i="16"/>
  <c r="H24" i="16" l="1"/>
  <c r="H25" i="16" s="1"/>
  <c r="G20" i="16"/>
  <c r="G26" i="16" s="1"/>
  <c r="H9" i="16"/>
  <c r="H20" i="16" s="1"/>
  <c r="F26" i="16"/>
  <c r="H26" i="16" l="1"/>
  <c r="H27" i="16" s="1"/>
  <c r="F25" i="14" l="1"/>
  <c r="G25" i="14" s="1"/>
  <c r="H25" i="14" s="1"/>
  <c r="F24" i="14"/>
  <c r="G24" i="14" s="1"/>
  <c r="H24" i="14" s="1"/>
  <c r="F23" i="14"/>
  <c r="G23" i="14" s="1"/>
  <c r="H23" i="14" s="1"/>
  <c r="F21" i="14"/>
  <c r="G21" i="14" s="1"/>
  <c r="H21" i="14" s="1"/>
  <c r="F20" i="14"/>
  <c r="G20" i="14" s="1"/>
  <c r="H20" i="14" s="1"/>
  <c r="F19" i="14"/>
  <c r="G19" i="14" s="1"/>
  <c r="H19" i="14" s="1"/>
  <c r="F17" i="14"/>
  <c r="G17" i="14" s="1"/>
  <c r="H17" i="14" s="1"/>
  <c r="F16" i="14"/>
  <c r="G16" i="14" s="1"/>
  <c r="H16" i="14" s="1"/>
  <c r="F15" i="14"/>
  <c r="G15" i="14" s="1"/>
  <c r="H15" i="14" s="1"/>
  <c r="F13" i="14"/>
  <c r="G13" i="14" s="1"/>
  <c r="H13" i="14" s="1"/>
  <c r="F12" i="14"/>
  <c r="G12" i="14" s="1"/>
  <c r="H12" i="14" s="1"/>
  <c r="F11" i="14"/>
  <c r="G11" i="14" s="1"/>
  <c r="H11" i="14" s="1"/>
  <c r="F10" i="14"/>
  <c r="G10" i="14" s="1"/>
  <c r="H10" i="14" s="1"/>
  <c r="F9" i="14"/>
  <c r="G9" i="14" s="1"/>
  <c r="H9" i="14" s="1"/>
  <c r="F8" i="14"/>
  <c r="G8" i="14" s="1"/>
  <c r="H8" i="14" s="1"/>
  <c r="F7" i="14"/>
  <c r="F26" i="14" l="1"/>
  <c r="G7" i="14"/>
  <c r="G26" i="14" l="1"/>
  <c r="H7" i="14"/>
  <c r="H26" i="14" s="1"/>
  <c r="H27" i="14" s="1"/>
  <c r="F25" i="13" l="1"/>
  <c r="F24" i="13"/>
  <c r="D23" i="13"/>
  <c r="F23" i="13" s="1"/>
  <c r="D21" i="13"/>
  <c r="F21" i="13" s="1"/>
  <c r="D20" i="13"/>
  <c r="F20" i="13" s="1"/>
  <c r="D19" i="13"/>
  <c r="F19" i="13" s="1"/>
  <c r="F17" i="13"/>
  <c r="F16" i="13"/>
  <c r="D15" i="13"/>
  <c r="F15" i="13" s="1"/>
  <c r="D13" i="13"/>
  <c r="F13" i="13" s="1"/>
  <c r="D12" i="13"/>
  <c r="F12" i="13" s="1"/>
  <c r="F11" i="13"/>
  <c r="D10" i="13"/>
  <c r="F10" i="13" s="1"/>
  <c r="D9" i="13"/>
  <c r="F9" i="13" s="1"/>
  <c r="F8" i="13"/>
  <c r="D7" i="13"/>
  <c r="F7" i="13" s="1"/>
  <c r="G25" i="13" l="1"/>
  <c r="H25" i="13" s="1"/>
  <c r="G11" i="13"/>
  <c r="H11" i="13" s="1"/>
  <c r="G16" i="13"/>
  <c r="H16" i="13" s="1"/>
  <c r="G10" i="13"/>
  <c r="H10" i="13" s="1"/>
  <c r="G23" i="13"/>
  <c r="H23" i="13" s="1"/>
  <c r="G21" i="13"/>
  <c r="H21" i="13" s="1"/>
  <c r="G12" i="13"/>
  <c r="H12" i="13" s="1"/>
  <c r="H8" i="13"/>
  <c r="G20" i="13"/>
  <c r="H20" i="13" s="1"/>
  <c r="F26" i="13"/>
  <c r="G7" i="13"/>
  <c r="G13" i="13"/>
  <c r="H13" i="13" s="1"/>
  <c r="G19" i="13"/>
  <c r="H19" i="13" s="1"/>
  <c r="G8" i="13"/>
  <c r="G9" i="13"/>
  <c r="H9" i="13" s="1"/>
  <c r="G15" i="13"/>
  <c r="H15" i="13" s="1"/>
  <c r="G17" i="13"/>
  <c r="H17" i="13" s="1"/>
  <c r="G24" i="13"/>
  <c r="H24" i="13" s="1"/>
  <c r="G26" i="13" l="1"/>
  <c r="H7" i="13"/>
  <c r="H26" i="13" s="1"/>
  <c r="H27" i="13" s="1"/>
  <c r="D11" i="12" l="1"/>
  <c r="F25" i="12" l="1"/>
  <c r="G25" i="12" s="1"/>
  <c r="H25" i="12" s="1"/>
  <c r="F23" i="12" l="1"/>
  <c r="G23" i="12" s="1"/>
  <c r="H23" i="12" s="1"/>
  <c r="F24" i="12" l="1"/>
  <c r="G24" i="12" s="1"/>
  <c r="H24" i="12" l="1"/>
  <c r="F21" i="12"/>
  <c r="G21" i="12" s="1"/>
  <c r="H21" i="12" s="1"/>
  <c r="F20" i="12"/>
  <c r="G20" i="12" s="1"/>
  <c r="H20" i="12" s="1"/>
  <c r="F19" i="12"/>
  <c r="G19" i="12" s="1"/>
  <c r="H19" i="12" s="1"/>
  <c r="F16" i="12"/>
  <c r="F8" i="12"/>
  <c r="F7" i="12"/>
  <c r="F17" i="12" l="1"/>
  <c r="G17" i="12" s="1"/>
  <c r="H17" i="12" s="1"/>
  <c r="F15" i="12"/>
  <c r="G15" i="12" s="1"/>
  <c r="H15" i="12" s="1"/>
  <c r="F13" i="12"/>
  <c r="G13" i="12" s="1"/>
  <c r="H13" i="12" s="1"/>
  <c r="F12" i="12"/>
  <c r="G12" i="12" s="1"/>
  <c r="H12" i="12" s="1"/>
  <c r="F11" i="12"/>
  <c r="G11" i="12" s="1"/>
  <c r="H11" i="12" s="1"/>
  <c r="F10" i="12"/>
  <c r="G10" i="12" s="1"/>
  <c r="H10" i="12" s="1"/>
  <c r="F9" i="12"/>
  <c r="G9" i="12" s="1"/>
  <c r="G7" i="12"/>
  <c r="H7" i="12" s="1"/>
  <c r="G16" i="12"/>
  <c r="H16" i="12" s="1"/>
  <c r="G8" i="12"/>
  <c r="H8" i="12" s="1"/>
  <c r="F26" i="12" l="1"/>
  <c r="G26" i="12"/>
  <c r="H9" i="12"/>
  <c r="H26" i="12" s="1"/>
  <c r="H27" i="12" s="1"/>
</calcChain>
</file>

<file path=xl/sharedStrings.xml><?xml version="1.0" encoding="utf-8"?>
<sst xmlns="http://schemas.openxmlformats.org/spreadsheetml/2006/main" count="597" uniqueCount="228">
  <si>
    <t>IVA</t>
  </si>
  <si>
    <t>UND</t>
  </si>
  <si>
    <t>ITEM</t>
  </si>
  <si>
    <t>DESCRIPCION</t>
  </si>
  <si>
    <t>CANT.</t>
  </si>
  <si>
    <t>VR. UNIT</t>
  </si>
  <si>
    <t>VR. PARCIAL</t>
  </si>
  <si>
    <t>VALOR TOTAL</t>
  </si>
  <si>
    <t>GLB</t>
  </si>
  <si>
    <t>M2</t>
  </si>
  <si>
    <t>Levantamiento topográfico (ubicación, altimetría, planimetría) con estación de topografía convencional, con información georeferenciada cumpliendo IDESC.</t>
  </si>
  <si>
    <t>ML</t>
  </si>
  <si>
    <t>Levantamiento censo poblacional a beneficiar (hasta 750 usuarios)</t>
  </si>
  <si>
    <t>Diseño Estructural de unidades especiales y estructurales  (evaluación de alternativas, prediseños, diseños definitivos, especificaciones de materiales, cantidades de obra y presupuesto)</t>
  </si>
  <si>
    <t>Levantamiento topografico detallado de la infraestructura de Bocatoma, Desarenadores, Lote PTAP y unidades PTAP, Tanque de Almacenamiento</t>
  </si>
  <si>
    <t>Construccion de Mojones  en concreto en forma trapezoidal según especifiaciones técnicas (uno en lote PTAP y otro en Lote Tanque de Almacenamiento)</t>
  </si>
  <si>
    <t>Informe de fugas y conexiones erradas por sector</t>
  </si>
  <si>
    <t>Informe Modelación hidraulica y de medidas de reposicion de redes de distribucion por sectores especifico, ubicación de valvulas ventosas, valvulas de purga, valvulas de quiebre de presión, valculas de cierre, entre otras y recomendación de aumento de tuberias detallando los metros lineales.</t>
  </si>
  <si>
    <t>Plan de Manejo Ambiental en la ejecución de la obra</t>
  </si>
  <si>
    <t>Diseño Hidraulico del sistema de red (modelacion, evaluación de alternativas, prediseños, diseños definitivos, especificaciones de materiales, especificaciones técnicas, memorias de cantidades de obra y presupuesto)</t>
  </si>
  <si>
    <t>Diseño Hidráulico del sistema o las estructuras (evaluación de alternativas, prediseños, diseños definitivos, especificaciones de materiales, especificaciones técnicas, memorias de cantidades de obra y presupuesto)</t>
  </si>
  <si>
    <t>Estudios sobre la mitigación del riesgo</t>
  </si>
  <si>
    <t>DIAGNOSTICO Y MODELACION RED DE ACUEDUCTO</t>
  </si>
  <si>
    <t>COMPLEMENTARIAS</t>
  </si>
  <si>
    <t>BOCATOMA, DESARENADORES, PTAP Y TANQUE DE ALMACENAMIENTO</t>
  </si>
  <si>
    <t>MODELACION HIDRAULICA Y RECOMENDACIONES PARA OPTIMISAR EL SISTEMA</t>
  </si>
  <si>
    <t>MES</t>
  </si>
  <si>
    <t>Construccion de Mojones  en concreto en forma trapezoidal según especificaciones técnicas</t>
  </si>
  <si>
    <t>Ortofomosaico de area de influencia del proyecto. (0-200 HA)</t>
  </si>
  <si>
    <t>Ortofomosaico de area de influencia del proyecto (0-200 HA)</t>
  </si>
  <si>
    <t>Estudio de suelos con recomendaciones del estudio geológico o Morfológico del lote PTAP y lote Tanque de Almacenamiento, por perforación</t>
  </si>
  <si>
    <t>Diagnostico de funcionanmiento de los tanques de distribución y almacenamiento, mejoras y ampliaciones</t>
  </si>
  <si>
    <t>Base de Datos Geográfica (0-20 HA)</t>
  </si>
  <si>
    <t>Ensayo de Caracterización de suelo por donde pasa la red proyectada mediante prueba SPT con recomendaciones del estudio geológico .  Por perforación.</t>
  </si>
  <si>
    <t>REDES DE ACUEDUCTO (ADUCCION, CONDUCCION A PTAP, CONDUCCION A TANQUE DE ALMACENAMIENTO Y DISTRIBUCION)</t>
  </si>
  <si>
    <t>Construccion de Mojones  en concreto en forma trapezoidal según especifiaciones técnicas</t>
  </si>
  <si>
    <t>Levantamiento censo poblacional a beneficiar (hasta 500 usuarios)</t>
  </si>
  <si>
    <t>MODELACION HIDRAULICA Y RECOMENDACIONES PARA OPTIMIZAR EL SISTEMA</t>
  </si>
  <si>
    <t>Diagnostico de funcionanmiento de los tanques de distribucion y almacenamiento, mejoras y ampliaciones</t>
  </si>
  <si>
    <t>Diseño Hidrosanitario del sistema o las estructuras (evaluación de alternativas, prediseños, diseños definitivos, especificaciones de materiales, especificaciones técnicas, memorias de cantidades de obra y presupuesto)</t>
  </si>
  <si>
    <t>Diagnostico de funcionamiento de los tanques de distribucion y almacenamiento, mejoras y ampliaciones</t>
  </si>
  <si>
    <t>Levantamiento topográfico (ubicación, altimetría, planimetría) con estación de topografía convencional, con información georeferenciada cumpliendo IDESC. (ML)</t>
  </si>
  <si>
    <t>SUBTOTAL DIAGNOSTICO Y MODELACION RED DE ACUEDUCTO</t>
  </si>
  <si>
    <t>TOTAL</t>
  </si>
  <si>
    <t>NOTA:</t>
  </si>
  <si>
    <t>Levantamiento censo poblacional a beneficiar  (hasta 500 usuarios)</t>
  </si>
  <si>
    <t>Estudio hidrológico e hidráulico del canal</t>
  </si>
  <si>
    <t>Informe de recomendación del sistema de captación, conducción, almacenamiento y distribución actual, y las medidas a implementar de acuerdo al diseño hidráulico e hidroanitario para mejorar el servicio a la comunidad.</t>
  </si>
  <si>
    <t>SUBTOTAL COMPLEMENTARIAS</t>
  </si>
  <si>
    <t>CARGO/OFICIO</t>
  </si>
  <si>
    <t>COSTOS DE PERSONAL</t>
  </si>
  <si>
    <r>
      <rPr>
        <b/>
        <sz val="10"/>
        <color indexed="8"/>
        <rFont val="Arial"/>
        <family val="2"/>
      </rPr>
      <t>CANTIDAD
PERSONAS</t>
    </r>
  </si>
  <si>
    <t>PARTICIPACIÓN</t>
  </si>
  <si>
    <t>UTILIZACIÓN</t>
  </si>
  <si>
    <t>VALOR PARCIAL</t>
  </si>
  <si>
    <t>FACTOR MULTIPLICADOR</t>
  </si>
  <si>
    <t>COSTOS DIRECTOS PERSONAL</t>
  </si>
  <si>
    <t>Personal Profesional</t>
  </si>
  <si>
    <t>Director Interventoría (Especialización)</t>
  </si>
  <si>
    <t>Especialista Hidraulico</t>
  </si>
  <si>
    <t>Especialista  Estructural</t>
  </si>
  <si>
    <t>IngenieroTopográfico</t>
  </si>
  <si>
    <t>Ingeniero Sanitario Ambiental</t>
  </si>
  <si>
    <t>Subtotal Costos Directos de Personal</t>
  </si>
  <si>
    <t>OTROS COSTOS DIRECTOS</t>
  </si>
  <si>
    <t>Transportes</t>
  </si>
  <si>
    <t>Comunicaciones (telefono, fax, correo, etc)</t>
  </si>
  <si>
    <t>Edicion de un informe semanal, reproduccion documentos (fotocopias, heliografias, impresiones, fotografias)</t>
  </si>
  <si>
    <t>Subtotal Otros Costos Directos</t>
  </si>
  <si>
    <t>TOTAL INTERVENTORIA</t>
  </si>
  <si>
    <t>FACTOR DISTANCIA</t>
  </si>
  <si>
    <t>A</t>
  </si>
  <si>
    <t>I</t>
  </si>
  <si>
    <t>U</t>
  </si>
  <si>
    <t>M3</t>
  </si>
  <si>
    <t>RETIRO DE SALDOS EN SITIO</t>
  </si>
  <si>
    <t>KG</t>
  </si>
  <si>
    <t>KLS</t>
  </si>
  <si>
    <t>SEÑALIZACIÓN</t>
  </si>
  <si>
    <t>TELA CERRAMIENTO VERDE AZUL PELIGRO H=2 MT</t>
  </si>
  <si>
    <t>EXCAVACION EN CONGLOMERADO EN SECO A MANO ENTRE 0 Y 2MTS</t>
  </si>
  <si>
    <t>ACERO REFUERZO FLEJADO 60000 PSI 420Mpa</t>
  </si>
  <si>
    <t>UN</t>
  </si>
  <si>
    <t>RELLENO ROCAMUERTA COMPACT-SALTARIN</t>
  </si>
  <si>
    <t>CAJA INSPECCION 80x 80 CM [CONCRETO]</t>
  </si>
  <si>
    <t>SEÑALIZADOR TUBULAR (COLOMBINA) H=1.30M CON CINTA REFLECTIVA DE ALTA INTENSIDAD FABRICADO EN MATERIAL PLÁSTICO ANARANJADO.</t>
  </si>
  <si>
    <t>CINTA SEGURIDAD PREVENTIVA A=8CM-500MTS.</t>
  </si>
  <si>
    <t>VALLA DE PUBLICIDAD DE LA OBRA DE 3.0X4.0 M. CON IMAGEN CORPORATIVA EN IMPRESIÓN DIGITAL DE 720 DPI (INCLUYE MONTAJE Y RETIRO)</t>
  </si>
  <si>
    <t>PRELIMINARES</t>
  </si>
  <si>
    <t>SUBTOTAL PRELIMINARES</t>
  </si>
  <si>
    <t>SUBTOTAL SEÑALIZACIÓN</t>
  </si>
  <si>
    <t>LOCALIZACION Y REPLANTEO ESTRUCTURAS</t>
  </si>
  <si>
    <t>CAMPAMENTO EN TABLA 18 M2</t>
  </si>
  <si>
    <t>DESM.MALLA ESLABONADA H=2.0 MT</t>
  </si>
  <si>
    <t>CERRAMIENTO</t>
  </si>
  <si>
    <t>LOCALIZACION-REPLANTEO CERRAMIENTO-VARIO</t>
  </si>
  <si>
    <t>CONFIGURACION-NIVELACION TERRENO</t>
  </si>
  <si>
    <t>SOLADO ESPESOR E=0.05M 3000 PSI 210 MPA</t>
  </si>
  <si>
    <t>ZAPATA CONCRETO 3000 PSI 210 MPA</t>
  </si>
  <si>
    <t>VIGA CONCRETO AEREA 3000 PSI</t>
  </si>
  <si>
    <t>COLUMNA CONCRETO 3000 PSI</t>
  </si>
  <si>
    <t>VIGA CONCRETO AMARRE MURO 10-12x20CM</t>
  </si>
  <si>
    <t>MURO LADRILLO SOGA LIMPIO 2C</t>
  </si>
  <si>
    <t>POSTE TUBO GALV. 1,1/2"x1.5MM C.16</t>
  </si>
  <si>
    <t>MALLA ESLABONADA GALV #12 ROMBO 1,1/2"</t>
  </si>
  <si>
    <t>PINTURA MALLA ESLABONADA</t>
  </si>
  <si>
    <t>NAVE PUERTA TUBO C.14 MALLA(2x2.51-3.0)</t>
  </si>
  <si>
    <t>ALAMBRE DE PUAS # 12.5 - 3 HILOS</t>
  </si>
  <si>
    <t>SUBTOTAL CERRAMIENTO</t>
  </si>
  <si>
    <t>ANDEN PERIMETRAL</t>
  </si>
  <si>
    <t xml:space="preserve">EXCAVACION MANUAL.TIERRA SECA </t>
  </si>
  <si>
    <t xml:space="preserve">ANDEN EN CONCRETO  3100 PSI E=0.15 MTS </t>
  </si>
  <si>
    <t>MALLA ELECTROSOLDADA M-0.84 / DO84 4MM</t>
  </si>
  <si>
    <t>CUNETA-CANUELA CONC.3000PSI.A=40CM E=5CM</t>
  </si>
  <si>
    <t>REPELLO MEDIA CANA</t>
  </si>
  <si>
    <t>SUBTOTAL ANDÉN PERIMETRAL</t>
  </si>
  <si>
    <t>CUBIERTA</t>
  </si>
  <si>
    <t>PEDESTALES EN CONCRETO F'C 3000 PSI</t>
  </si>
  <si>
    <t>ACERO DE REFUERZO 60000 PSI</t>
  </si>
  <si>
    <t>TEJA ARQUITECTONICA CALIBRE 26</t>
  </si>
  <si>
    <t>ESTRUCTURA METALICA PERFILES TUBULARES</t>
  </si>
  <si>
    <t>SUBTOTAL CUBIERTA</t>
  </si>
  <si>
    <t>LIMPIEZA EXTERNA TANQUE</t>
  </si>
  <si>
    <t>LIMPIEZA LAVADO ESTRUCTURAS - EQ.PRESION</t>
  </si>
  <si>
    <t>PINTURA PINTUCOAT TRES MANOS TANQUE</t>
  </si>
  <si>
    <t xml:space="preserve">ESCALERA DE GATO 3/4" DE ACERO INOX. SUMIN TRANS INST </t>
  </si>
  <si>
    <t>SUBTOTAL LIMPIEZA EXTERNA TANQUE</t>
  </si>
  <si>
    <t>1.1.72</t>
  </si>
  <si>
    <t xml:space="preserve">Realizar modelación con alcance de diseño de los sistemas de acueducto en la zona rural de Santiago de Cali </t>
  </si>
  <si>
    <t>Felidia Cabecera, Corregimiento de Felidia</t>
  </si>
  <si>
    <t>1.1.72.1</t>
  </si>
  <si>
    <t>1.1.72.1.1</t>
  </si>
  <si>
    <t>1.1.72.1.2</t>
  </si>
  <si>
    <t>1.1.72.1.3</t>
  </si>
  <si>
    <t>1.1.72.1.4</t>
  </si>
  <si>
    <t>1.1.72.1.5</t>
  </si>
  <si>
    <t>1.1.72.1.6</t>
  </si>
  <si>
    <t>1.1.72.1.7</t>
  </si>
  <si>
    <t>1.1.72.2</t>
  </si>
  <si>
    <t>1.1.72.2.1</t>
  </si>
  <si>
    <t>1.1.72.2.2</t>
  </si>
  <si>
    <t>1.1.72.2.3</t>
  </si>
  <si>
    <t>1.1.72.3</t>
  </si>
  <si>
    <t>1.1.72.3.1</t>
  </si>
  <si>
    <t>1.1.72.3.2</t>
  </si>
  <si>
    <t>1.1.72.3.3</t>
  </si>
  <si>
    <t>1.1.72.4</t>
  </si>
  <si>
    <t>1.1.72.4.1</t>
  </si>
  <si>
    <t>1.1.72.4.2</t>
  </si>
  <si>
    <t>1.1.72.4.3</t>
  </si>
  <si>
    <t>1.1.76</t>
  </si>
  <si>
    <t>Realizar interventoría a la modelación con alcance de diseño de los  sistemas  de acueducto en la  zona rural  de Santiago de Cali</t>
  </si>
  <si>
    <t>1.1.76.1</t>
  </si>
  <si>
    <t>1.1.76.1.1</t>
  </si>
  <si>
    <t>1.1.76.1.2</t>
  </si>
  <si>
    <t>1.1.76.1.3</t>
  </si>
  <si>
    <t>1.1.76.1.4</t>
  </si>
  <si>
    <t>1.1.76.1.5</t>
  </si>
  <si>
    <t>1.1.76.1.6</t>
  </si>
  <si>
    <t>1.1.76.2</t>
  </si>
  <si>
    <t>1.1.76.2.1</t>
  </si>
  <si>
    <t>1.1.76.2.2</t>
  </si>
  <si>
    <t>1.1.76.2.3</t>
  </si>
  <si>
    <t>Realizar modelación con alcance de diseño de los sistemas de acueducto en la zona rural de Santiago de Cali</t>
  </si>
  <si>
    <t>La Elvira Cabecera, Corregimiento La Elvira</t>
  </si>
  <si>
    <t>Vereda La Fonda, Corregimiento Villacarmelo</t>
  </si>
  <si>
    <t>1.1.72.1.8</t>
  </si>
  <si>
    <t>1.1.72.1.9</t>
  </si>
  <si>
    <t>1.1.72.1.10</t>
  </si>
  <si>
    <t>1.1.72.1.11</t>
  </si>
  <si>
    <t>La Quebrada El Silencio Hasta Las PTAPs La Reforma Y Cristo Rey, Corregimiento Los Andes</t>
  </si>
  <si>
    <t>1.1.78</t>
  </si>
  <si>
    <t>Veredas Diamante, Soledad Y Cedral, Corregimiento Felidia</t>
  </si>
  <si>
    <t>1.1.78.2</t>
  </si>
  <si>
    <t>1.1.78.2.1</t>
  </si>
  <si>
    <t>1.1.78.2.2</t>
  </si>
  <si>
    <t>1.1.78.2.3</t>
  </si>
  <si>
    <t>1.1.78.3</t>
  </si>
  <si>
    <t>1.1.78.3.1</t>
  </si>
  <si>
    <t>1.1.78.3.2</t>
  </si>
  <si>
    <t>1.1.78.3.3</t>
  </si>
  <si>
    <t>1.1.78.3.4</t>
  </si>
  <si>
    <t>1.1.78.3.5</t>
  </si>
  <si>
    <t>1.1.78.3.6</t>
  </si>
  <si>
    <t>1.1.78.3.7</t>
  </si>
  <si>
    <t>1.1.78.3.8</t>
  </si>
  <si>
    <t>1.1.78.3.9</t>
  </si>
  <si>
    <t>1.1.78.3.10</t>
  </si>
  <si>
    <t>1.1.78.3.11</t>
  </si>
  <si>
    <t>1.1.78.3.12</t>
  </si>
  <si>
    <t>1.1.78.3.13</t>
  </si>
  <si>
    <t>1.1.78.3.14</t>
  </si>
  <si>
    <t>1.1.78.3.15</t>
  </si>
  <si>
    <t>1.1.78.3.16</t>
  </si>
  <si>
    <t>1.1.78.3.17</t>
  </si>
  <si>
    <t>1.1.78.4</t>
  </si>
  <si>
    <t>1.1.78.4.1</t>
  </si>
  <si>
    <t>1.1.78.4.2</t>
  </si>
  <si>
    <t>1.1.78.4.3</t>
  </si>
  <si>
    <t>1.1.78.4.4</t>
  </si>
  <si>
    <t>1.1.78.4.5</t>
  </si>
  <si>
    <t>1.1.78.4.6</t>
  </si>
  <si>
    <t>1.1.78.4.7</t>
  </si>
  <si>
    <t>1.1.78.5</t>
  </si>
  <si>
    <t>1.1.78.5.1</t>
  </si>
  <si>
    <t>1.1.78.5.2</t>
  </si>
  <si>
    <t>1.1.78.5.3</t>
  </si>
  <si>
    <t>1.1.78.5.4</t>
  </si>
  <si>
    <t>1.1.78.5.5</t>
  </si>
  <si>
    <t>1.1.78.5.6</t>
  </si>
  <si>
    <t>1.1.78.5.7</t>
  </si>
  <si>
    <t>1.1.78.5.8</t>
  </si>
  <si>
    <t>1.1.78.6</t>
  </si>
  <si>
    <t>1.1.78.6.1</t>
  </si>
  <si>
    <t>1.1.78.6.2</t>
  </si>
  <si>
    <t>1.1.78.6.3</t>
  </si>
  <si>
    <t>1.1.78.6.4</t>
  </si>
  <si>
    <t>1.1.78.7</t>
  </si>
  <si>
    <t>1.1.78.7.1</t>
  </si>
  <si>
    <t>1.1.78.7.2</t>
  </si>
  <si>
    <t>1.1.78.7.3</t>
  </si>
  <si>
    <t>1.1.78.7.4</t>
  </si>
  <si>
    <t>Realizar la Construcción a los Sistema de Acueducto en la Zona Rural de Santiago de Cali</t>
  </si>
  <si>
    <t>ANÁLISIS DE MERCADO 2026</t>
  </si>
  <si>
    <t>PRECIOS GOBERNACION</t>
  </si>
  <si>
    <t>INFRAESTRUCTURA</t>
  </si>
  <si>
    <t>EMCALI</t>
  </si>
  <si>
    <t>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</si>
</sst>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 * #,##0.00_ ;_ * \-#,##0.00_ ;_ * &quot;-&quot;??_ ;_ @_ "/>
    <numFmt numFmtId="165" formatCode="_-&quot;$&quot;* #,##0.00_-;\-&quot;$&quot;* #,##0.00_-;_-&quot;$&quot;* &quot;-&quot;??_-;_-@_-"/>
    <numFmt numFmtId="166" formatCode="_ * #,##0_ ;_ * \-#,##0_ ;_ * &quot;-&quot;??_ ;_ @_ "/>
    <numFmt numFmtId="167" formatCode="0.0"/>
    <numFmt numFmtId="168" formatCode="_-&quot;$&quot;\ * #,##0_-;\-&quot;$&quot;\ * #,##0_-;_-&quot;$&quot;\ * &quot;-&quot;???_-;_-@_-"/>
    <numFmt numFmtId="169" formatCode="_(* #,##0.00_);_(* \(#,##0.00\);_(* &quot;-&quot;??_);_(@_)"/>
    <numFmt numFmtId="170" formatCode="_-* #,##0_-;\-* #,##0_-;_-* &quot;-&quot;??_-;_-@_-"/>
    <numFmt numFmtId="171" formatCode="_-* #,##0_-;\-* #,##0_-;_-* \-??_-;_-@_-"/>
    <numFmt numFmtId="172" formatCode="_-&quot;$ &quot;* #,##0_-;&quot;-$ &quot;* #,##0_-;_-&quot;$ &quot;* \-??_-;_-@_-"/>
    <numFmt numFmtId="173" formatCode="_-* #,##0\ _€_-;\-* #,##0\ _€_-;_-* &quot;-&quot;\ _€_-;_-@_-"/>
    <numFmt numFmtId="174" formatCode="_-&quot;$&quot;\ * #,##0_-;\-&quot;$&quot;\ * #,##0_-;_-&quot;$&quot;\ * &quot;-&quot;??_-;_-@_-"/>
    <numFmt numFmtId="175" formatCode="_-&quot;$ &quot;* #,##0.00_-;&quot;-$ &quot;* #,##0.00_-;_-&quot;$ &quot;* \-??_-;_-@_-"/>
    <numFmt numFmtId="176" formatCode="_-* #,##0_-;\-* #,##0_-;_-* \-??_-;_-@"/>
    <numFmt numFmtId="177" formatCode="_-&quot;$&quot;* #,##0_-;\-&quot;$&quot;* #,##0_-;_-&quot;$&quot;* &quot;-&quot;??_-;_-@_-"/>
    <numFmt numFmtId="178" formatCode="[$-C0A]General"/>
    <numFmt numFmtId="179" formatCode="_-* #,##0.00_-;\-* #,##0.00_-;_-* &quot;-&quot;??_-;_-@"/>
    <numFmt numFmtId="180" formatCode="_-&quot;$&quot;* #,##0_-;\-&quot;$&quot;* #,##0_-;_-&quot;$&quot;* &quot;-&quot;??_-;_-@"/>
    <numFmt numFmtId="181" formatCode="_-* #,##0_-;\-* #,##0_-;_-* &quot;-&quot;??_-;_-@"/>
    <numFmt numFmtId="182" formatCode="_-&quot;$&quot;\ * #,##0_-;\-&quot;$&quot;\ * #,##0_-;_-&quot;$&quot;\ * &quot;-&quot;??_-;_-@"/>
    <numFmt numFmtId="183" formatCode="&quot;$&quot;\ #,##0"/>
    <numFmt numFmtId="184" formatCode="\$\ #,##0"/>
    <numFmt numFmtId="185" formatCode="&quot;$&quot;#,##0"/>
    <numFmt numFmtId="186" formatCode="_(&quot;$&quot;\ * #,##0.00_);_(&quot;$&quot;\ * \(#,##0.00\);_(&quot;$&quot;\ * &quot;-&quot;??_);_(@_)"/>
    <numFmt numFmtId="187" formatCode="0.0%"/>
    <numFmt numFmtId="188" formatCode="_-* #,##0.00\ _€_-;\-* #,##0.00\ _€_-;_-* &quot;-&quot;??\ _€_-;_-@_-"/>
  </numFmts>
  <fonts count="37" x14ac:knownFonts="1">
    <font>
      <sz val="11"/>
      <color theme="1"/>
      <name val="Calibri"/>
      <family val="2"/>
      <scheme val="minor"/>
    </font>
    <font>
      <sz val="11"/>
      <color theme="1"/>
      <name val="Calibri"/>
      <family val="2"/>
      <scheme val="minor"/>
    </font>
    <font>
      <sz val="10"/>
      <name val="Arial"/>
      <family val="2"/>
    </font>
    <font>
      <b/>
      <sz val="10"/>
      <color theme="1"/>
      <name val="Arial"/>
      <family val="2"/>
    </font>
    <font>
      <sz val="10"/>
      <color theme="1"/>
      <name val="Arial"/>
      <family val="2"/>
    </font>
    <font>
      <sz val="10"/>
      <color rgb="FF000000"/>
      <name val="Arial"/>
      <family val="2"/>
    </font>
    <font>
      <b/>
      <sz val="11"/>
      <color theme="1"/>
      <name val="Calibri"/>
      <family val="2"/>
      <scheme val="minor"/>
    </font>
    <font>
      <sz val="10"/>
      <color rgb="FF000000"/>
      <name val="Tahoma"/>
      <family val="2"/>
      <charset val="1"/>
    </font>
    <font>
      <sz val="26"/>
      <color theme="1"/>
      <name val="Calibri"/>
      <family val="2"/>
      <scheme val="minor"/>
    </font>
    <font>
      <b/>
      <sz val="10"/>
      <name val="Arial"/>
      <family val="2"/>
    </font>
    <font>
      <sz val="11"/>
      <color theme="1"/>
      <name val="Arial"/>
      <family val="2"/>
    </font>
    <font>
      <b/>
      <sz val="11"/>
      <color theme="1"/>
      <name val="Arial"/>
      <family val="2"/>
    </font>
    <font>
      <sz val="11"/>
      <color theme="0" tint="-0.249977111117893"/>
      <name val="Calibri"/>
      <family val="2"/>
      <scheme val="minor"/>
    </font>
    <font>
      <sz val="11"/>
      <color theme="1"/>
      <name val="Tahoma"/>
      <family val="2"/>
    </font>
    <font>
      <sz val="10"/>
      <color indexed="8"/>
      <name val="Arial"/>
      <family val="2"/>
    </font>
    <font>
      <b/>
      <sz val="12"/>
      <color theme="1"/>
      <name val="Arial"/>
      <family val="2"/>
    </font>
    <font>
      <sz val="11"/>
      <name val="Calibri"/>
      <family val="2"/>
    </font>
    <font>
      <b/>
      <sz val="10"/>
      <color theme="1"/>
      <name val="Arial"/>
      <family val="2"/>
    </font>
    <font>
      <b/>
      <sz val="10"/>
      <color indexed="8"/>
      <name val="Arial"/>
      <family val="2"/>
    </font>
    <font>
      <sz val="10"/>
      <color rgb="FF000000"/>
      <name val="Arial"/>
      <family val="2"/>
    </font>
    <font>
      <sz val="10"/>
      <color theme="1"/>
      <name val="Arial"/>
      <family val="2"/>
    </font>
    <font>
      <b/>
      <sz val="10"/>
      <color rgb="FF000000"/>
      <name val="Arial"/>
      <family val="2"/>
    </font>
    <font>
      <sz val="11"/>
      <color theme="1"/>
      <name val="Calibri"/>
      <family val="2"/>
    </font>
    <font>
      <b/>
      <sz val="11"/>
      <color theme="1"/>
      <name val="Arial"/>
      <family val="2"/>
    </font>
    <font>
      <sz val="11"/>
      <color indexed="8"/>
      <name val="Calibri"/>
      <family val="2"/>
    </font>
    <font>
      <sz val="11"/>
      <color theme="1"/>
      <name val="Century Gothic"/>
      <family val="2"/>
    </font>
    <font>
      <sz val="12"/>
      <name val="Courier"/>
      <family val="3"/>
    </font>
    <font>
      <b/>
      <sz val="12"/>
      <color theme="1"/>
      <name val="Arial"/>
      <family val="2"/>
    </font>
    <font>
      <sz val="11"/>
      <name val="Calibri"/>
      <family val="2"/>
    </font>
    <font>
      <b/>
      <sz val="11"/>
      <color theme="1"/>
      <name val="Calibri"/>
      <family val="2"/>
    </font>
    <font>
      <sz val="11"/>
      <color theme="1"/>
      <name val="Calibri"/>
      <family val="2"/>
    </font>
    <font>
      <sz val="10"/>
      <color theme="1"/>
      <name val="Arial"/>
      <family val="2"/>
    </font>
    <font>
      <b/>
      <sz val="10"/>
      <color theme="1"/>
      <name val="Arial"/>
      <family val="2"/>
    </font>
    <font>
      <b/>
      <sz val="10"/>
      <color rgb="FF000000"/>
      <name val="Arial"/>
      <family val="2"/>
    </font>
    <font>
      <sz val="10"/>
      <color rgb="FF000000"/>
      <name val="Arial"/>
      <family val="2"/>
    </font>
    <font>
      <sz val="12"/>
      <color theme="1"/>
      <name val="Calibri"/>
      <family val="2"/>
      <scheme val="minor"/>
    </font>
    <font>
      <b/>
      <sz val="10"/>
      <color rgb="FFFF0000"/>
      <name val="Arial"/>
      <family val="2"/>
    </font>
  </fonts>
  <fills count="20">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4.9989318521683403E-2"/>
        <bgColor rgb="FFFFFFCC"/>
      </patternFill>
    </fill>
    <fill>
      <patternFill patternType="solid">
        <fgColor rgb="FFBFBFBF"/>
        <bgColor rgb="FFBFBFBF"/>
      </patternFill>
    </fill>
    <fill>
      <patternFill patternType="solid">
        <fgColor rgb="FFF2F2F2"/>
        <bgColor rgb="FFF2F2F2"/>
      </patternFill>
    </fill>
    <fill>
      <patternFill patternType="solid">
        <fgColor theme="3" tint="0.59999389629810485"/>
        <bgColor indexed="64"/>
      </patternFill>
    </fill>
    <fill>
      <patternFill patternType="solid">
        <fgColor rgb="FF95B3D7"/>
        <bgColor rgb="FF95B3D7"/>
      </patternFill>
    </fill>
    <fill>
      <patternFill patternType="solid">
        <fgColor rgb="FFD8D8D8"/>
        <bgColor rgb="FFD8D8D8"/>
      </patternFill>
    </fill>
    <fill>
      <patternFill patternType="solid">
        <fgColor theme="8" tint="0.39997558519241921"/>
        <bgColor indexed="64"/>
      </patternFill>
    </fill>
    <fill>
      <patternFill patternType="solid">
        <fgColor rgb="FFFFE598"/>
        <bgColor rgb="FFFFE598"/>
      </patternFill>
    </fill>
    <fill>
      <patternFill patternType="solid">
        <fgColor rgb="FF8EAADB"/>
        <bgColor rgb="FF8EAADB"/>
      </patternFill>
    </fill>
    <fill>
      <patternFill patternType="solid">
        <fgColor rgb="FF9CC2E5"/>
        <bgColor rgb="FF9CC2E5"/>
      </patternFill>
    </fill>
    <fill>
      <patternFill patternType="solid">
        <fgColor theme="7" tint="0.59999389629810485"/>
        <bgColor rgb="FF95B3D7"/>
      </patternFill>
    </fill>
    <fill>
      <patternFill patternType="solid">
        <fgColor theme="9" tint="0.59999389629810485"/>
        <bgColor rgb="FF95B3D7"/>
      </patternFill>
    </fill>
    <fill>
      <patternFill patternType="solid">
        <fgColor theme="5" tint="0.59999389629810485"/>
        <bgColor rgb="FF95B3D7"/>
      </patternFill>
    </fill>
    <fill>
      <patternFill patternType="solid">
        <fgColor rgb="FFF4B2EB"/>
        <bgColor rgb="FF95B3D7"/>
      </patternFill>
    </fill>
  </fills>
  <borders count="26">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96">
    <xf numFmtId="0" fontId="0" fillId="0" borderId="0"/>
    <xf numFmtId="0" fontId="2" fillId="0" borderId="0"/>
    <xf numFmtId="43" fontId="1"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2" fillId="0" borderId="0"/>
    <xf numFmtId="169" fontId="1" fillId="0" borderId="0" applyFont="0" applyFill="0" applyBorder="0" applyAlignment="0" applyProtection="0"/>
    <xf numFmtId="0" fontId="1"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73" fontId="1"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3" fillId="0" borderId="0"/>
    <xf numFmtId="44" fontId="1" fillId="0" borderId="0" applyFont="0" applyFill="0" applyBorder="0" applyAlignment="0" applyProtection="0"/>
    <xf numFmtId="169" fontId="2"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9" fontId="24" fillId="0" borderId="0" applyFont="0" applyFill="0" applyBorder="0" applyAlignment="0" applyProtection="0"/>
    <xf numFmtId="43" fontId="1" fillId="0" borderId="0" applyFont="0" applyFill="0" applyBorder="0" applyAlignment="0" applyProtection="0"/>
    <xf numFmtId="186" fontId="1" fillId="0" borderId="0" applyFont="0" applyFill="0" applyBorder="0" applyAlignment="0" applyProtection="0"/>
    <xf numFmtId="169" fontId="2" fillId="0" borderId="0" applyFont="0" applyFill="0" applyBorder="0" applyAlignment="0" applyProtection="0"/>
    <xf numFmtId="0" fontId="1" fillId="0" borderId="0"/>
    <xf numFmtId="43"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44" fontId="1" fillId="0" borderId="0" applyFont="0" applyFill="0" applyBorder="0" applyAlignment="0" applyProtection="0"/>
    <xf numFmtId="164" fontId="2" fillId="0" borderId="0" applyFont="0" applyFill="0" applyBorder="0" applyAlignment="0" applyProtection="0"/>
    <xf numFmtId="0" fontId="25" fillId="0" borderId="0"/>
    <xf numFmtId="0" fontId="2"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0" fontId="1" fillId="0" borderId="0"/>
    <xf numFmtId="169" fontId="2"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4" fontId="1" fillId="0" borderId="0" applyFont="0" applyFill="0" applyBorder="0" applyAlignment="0" applyProtection="0"/>
    <xf numFmtId="42" fontId="1" fillId="0" borderId="0" applyFont="0" applyFill="0" applyBorder="0" applyAlignment="0" applyProtection="0"/>
    <xf numFmtId="39" fontId="26" fillId="0" borderId="0"/>
    <xf numFmtId="188" fontId="1" fillId="0" borderId="0" applyFont="0" applyFill="0" applyBorder="0" applyAlignment="0" applyProtection="0"/>
    <xf numFmtId="0" fontId="1" fillId="0" borderId="0"/>
    <xf numFmtId="0" fontId="1" fillId="0" borderId="0"/>
    <xf numFmtId="43" fontId="1" fillId="0" borderId="0" applyFont="0" applyFill="0" applyBorder="0" applyAlignment="0" applyProtection="0"/>
    <xf numFmtId="165" fontId="1" fillId="0" borderId="0" applyFont="0" applyFill="0" applyBorder="0" applyAlignment="0" applyProtection="0"/>
    <xf numFmtId="0" fontId="1" fillId="0" borderId="0"/>
    <xf numFmtId="165"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43" fontId="1" fillId="0" borderId="0" applyFont="0" applyFill="0" applyBorder="0" applyAlignment="0" applyProtection="0"/>
    <xf numFmtId="0" fontId="1" fillId="0" borderId="0"/>
    <xf numFmtId="165" fontId="1" fillId="0" borderId="0" applyFont="0" applyFill="0" applyBorder="0" applyAlignment="0" applyProtection="0"/>
    <xf numFmtId="0" fontId="1" fillId="0" borderId="0"/>
    <xf numFmtId="16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35" fillId="0" borderId="0" applyFont="0" applyFill="0" applyBorder="0" applyAlignment="0" applyProtection="0"/>
    <xf numFmtId="43" fontId="2"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2" fontId="35"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250">
    <xf numFmtId="0" fontId="0" fillId="0" borderId="0" xfId="0"/>
    <xf numFmtId="0" fontId="4" fillId="0" borderId="0" xfId="0" applyFont="1"/>
    <xf numFmtId="0" fontId="0" fillId="2" borderId="0" xfId="0" applyFill="1"/>
    <xf numFmtId="170" fontId="0" fillId="0" borderId="0" xfId="7" applyNumberFormat="1" applyFont="1"/>
    <xf numFmtId="170" fontId="0" fillId="0" borderId="0" xfId="0" applyNumberFormat="1"/>
    <xf numFmtId="171" fontId="0" fillId="0" borderId="1" xfId="7" applyNumberFormat="1" applyFont="1" applyFill="1" applyBorder="1" applyAlignment="1" applyProtection="1">
      <alignment vertical="center"/>
    </xf>
    <xf numFmtId="3" fontId="0" fillId="0" borderId="1" xfId="0" applyNumberFormat="1" applyBorder="1" applyAlignment="1">
      <alignment horizontal="right" vertical="center"/>
    </xf>
    <xf numFmtId="0" fontId="4" fillId="0" borderId="1" xfId="0" applyFont="1" applyBorder="1" applyAlignment="1">
      <alignment horizontal="center" vertical="center"/>
    </xf>
    <xf numFmtId="1" fontId="4" fillId="0" borderId="1" xfId="0" applyNumberFormat="1" applyFont="1" applyBorder="1" applyAlignment="1">
      <alignment vertical="center"/>
    </xf>
    <xf numFmtId="1" fontId="4" fillId="0" borderId="1" xfId="0" applyNumberFormat="1" applyFont="1" applyBorder="1" applyAlignment="1">
      <alignment horizontal="right" vertical="center"/>
    </xf>
    <xf numFmtId="1" fontId="4" fillId="0" borderId="1" xfId="0" applyNumberFormat="1" applyFont="1" applyBorder="1"/>
    <xf numFmtId="0" fontId="8" fillId="0" borderId="0" xfId="0" applyFont="1"/>
    <xf numFmtId="43" fontId="12" fillId="0" borderId="0" xfId="7" applyFont="1"/>
    <xf numFmtId="0" fontId="5" fillId="0" borderId="1" xfId="0" applyFont="1" applyBorder="1" applyAlignment="1">
      <alignment vertical="center"/>
    </xf>
    <xf numFmtId="0" fontId="5" fillId="0" borderId="1" xfId="0" applyFont="1" applyBorder="1" applyAlignment="1">
      <alignment horizontal="justify" vertical="center"/>
    </xf>
    <xf numFmtId="0" fontId="7" fillId="0" borderId="1" xfId="0" applyFont="1" applyBorder="1" applyAlignment="1">
      <alignment vertical="center" wrapText="1"/>
    </xf>
    <xf numFmtId="43" fontId="0" fillId="0" borderId="0" xfId="7" applyFont="1" applyAlignment="1">
      <alignment vertical="center"/>
    </xf>
    <xf numFmtId="0" fontId="5" fillId="0" borderId="1" xfId="0" applyFont="1" applyBorder="1" applyAlignment="1">
      <alignment horizontal="left" vertical="center" wrapText="1"/>
    </xf>
    <xf numFmtId="43" fontId="0" fillId="0" borderId="0" xfId="0" applyNumberFormat="1"/>
    <xf numFmtId="168" fontId="0" fillId="0" borderId="0" xfId="0" applyNumberFormat="1"/>
    <xf numFmtId="0" fontId="5" fillId="0" borderId="1" xfId="0" applyFont="1" applyBorder="1"/>
    <xf numFmtId="0" fontId="5" fillId="0" borderId="1" xfId="0" applyFont="1" applyBorder="1" applyAlignment="1">
      <alignment vertical="center" wrapText="1"/>
    </xf>
    <xf numFmtId="0" fontId="5" fillId="0" borderId="1" xfId="0" applyFont="1" applyBorder="1" applyAlignment="1">
      <alignment horizontal="justify" vertical="justify"/>
    </xf>
    <xf numFmtId="0" fontId="3" fillId="0" borderId="1" xfId="0" applyFont="1" applyBorder="1" applyAlignment="1" applyProtection="1">
      <alignment vertical="center"/>
      <protection hidden="1"/>
    </xf>
    <xf numFmtId="0" fontId="4" fillId="0" borderId="1" xfId="0" applyFont="1" applyBorder="1" applyAlignment="1" applyProtection="1">
      <alignment horizontal="center" vertical="center"/>
      <protection hidden="1"/>
    </xf>
    <xf numFmtId="164" fontId="4" fillId="0" borderId="1" xfId="0" applyNumberFormat="1" applyFont="1" applyBorder="1" applyAlignment="1" applyProtection="1">
      <alignment horizontal="center" vertical="center"/>
      <protection hidden="1"/>
    </xf>
    <xf numFmtId="173" fontId="4" fillId="0" borderId="1" xfId="16" applyFont="1" applyFill="1" applyBorder="1" applyAlignment="1" applyProtection="1">
      <alignment horizontal="right" vertical="center"/>
      <protection hidden="1"/>
    </xf>
    <xf numFmtId="166" fontId="4" fillId="0" borderId="1" xfId="16" applyNumberFormat="1" applyFont="1" applyFill="1" applyBorder="1" applyAlignment="1" applyProtection="1">
      <alignment horizontal="right" vertical="center"/>
      <protection hidden="1"/>
    </xf>
    <xf numFmtId="0" fontId="4" fillId="0" borderId="1" xfId="0" applyFont="1" applyBorder="1" applyAlignment="1">
      <alignment vertical="center"/>
    </xf>
    <xf numFmtId="168" fontId="4" fillId="0" borderId="1" xfId="5" applyNumberFormat="1" applyFont="1" applyFill="1" applyBorder="1" applyAlignment="1">
      <alignment vertical="center"/>
    </xf>
    <xf numFmtId="6" fontId="12" fillId="0" borderId="0" xfId="7" applyNumberFormat="1" applyFont="1"/>
    <xf numFmtId="174" fontId="0" fillId="0" borderId="0" xfId="0" applyNumberFormat="1"/>
    <xf numFmtId="0" fontId="0" fillId="0" borderId="0" xfId="0" applyAlignment="1">
      <alignment horizontal="center" vertical="center"/>
    </xf>
    <xf numFmtId="0" fontId="7" fillId="0" borderId="1" xfId="0" applyFont="1" applyBorder="1" applyAlignment="1">
      <alignment vertical="justify" wrapText="1"/>
    </xf>
    <xf numFmtId="0" fontId="5" fillId="0" borderId="1" xfId="0" applyFont="1" applyBorder="1" applyAlignment="1">
      <alignment horizontal="left" wrapText="1"/>
    </xf>
    <xf numFmtId="44" fontId="0" fillId="0" borderId="0" xfId="22" applyFont="1"/>
    <xf numFmtId="44" fontId="0" fillId="0" borderId="0" xfId="0" applyNumberFormat="1"/>
    <xf numFmtId="0" fontId="4" fillId="2" borderId="0" xfId="0" applyFont="1" applyFill="1"/>
    <xf numFmtId="0" fontId="4" fillId="2" borderId="0" xfId="0" applyFont="1" applyFill="1" applyAlignment="1">
      <alignment horizontal="center" vertical="center"/>
    </xf>
    <xf numFmtId="175" fontId="4" fillId="0" borderId="1" xfId="0" applyNumberFormat="1" applyFont="1" applyBorder="1" applyAlignment="1">
      <alignment horizontal="center" vertical="center" wrapText="1"/>
    </xf>
    <xf numFmtId="171" fontId="4" fillId="0" borderId="1" xfId="7" applyNumberFormat="1" applyFont="1" applyFill="1" applyBorder="1" applyAlignment="1" applyProtection="1">
      <alignment horizontal="right" vertical="center"/>
    </xf>
    <xf numFmtId="172" fontId="4" fillId="0" borderId="1" xfId="0" applyNumberFormat="1" applyFont="1" applyBorder="1" applyAlignment="1">
      <alignment vertical="center" wrapText="1"/>
    </xf>
    <xf numFmtId="171" fontId="4" fillId="0" borderId="1" xfId="0" applyNumberFormat="1" applyFont="1" applyBorder="1" applyAlignment="1">
      <alignment vertical="center" wrapText="1"/>
    </xf>
    <xf numFmtId="0" fontId="6" fillId="0" borderId="0" xfId="0" applyFont="1" applyAlignment="1">
      <alignment horizontal="left" vertical="center"/>
    </xf>
    <xf numFmtId="0" fontId="0" fillId="0" borderId="0" xfId="0" applyAlignment="1">
      <alignment vertical="center" wrapText="1"/>
    </xf>
    <xf numFmtId="0" fontId="0" fillId="0" borderId="0" xfId="0" applyAlignment="1">
      <alignment horizontal="center" vertical="center" wrapText="1"/>
    </xf>
    <xf numFmtId="170" fontId="0" fillId="0" borderId="0" xfId="7" applyNumberFormat="1" applyFont="1" applyAlignment="1">
      <alignment vertical="center"/>
    </xf>
    <xf numFmtId="43" fontId="0" fillId="0" borderId="0" xfId="7" applyFont="1" applyAlignment="1">
      <alignment vertical="center" wrapText="1"/>
    </xf>
    <xf numFmtId="0" fontId="0" fillId="0" borderId="0" xfId="0" applyAlignment="1">
      <alignment vertical="center"/>
    </xf>
    <xf numFmtId="43" fontId="0" fillId="0" borderId="0" xfId="7" applyFont="1" applyFill="1"/>
    <xf numFmtId="8" fontId="0" fillId="0" borderId="0" xfId="0" applyNumberFormat="1"/>
    <xf numFmtId="2" fontId="4" fillId="0" borderId="1" xfId="0" applyNumberFormat="1" applyFont="1" applyBorder="1" applyAlignment="1">
      <alignment horizontal="right" vertical="center"/>
    </xf>
    <xf numFmtId="172" fontId="3" fillId="5" borderId="1" xfId="13" applyNumberFormat="1" applyFont="1" applyFill="1" applyBorder="1" applyAlignment="1" applyProtection="1">
      <alignment horizontal="right" vertical="center"/>
    </xf>
    <xf numFmtId="0" fontId="4" fillId="0" borderId="0" xfId="0" applyFont="1" applyAlignment="1">
      <alignment vertical="center"/>
    </xf>
    <xf numFmtId="169" fontId="1" fillId="0" borderId="0" xfId="11" applyFont="1"/>
    <xf numFmtId="180" fontId="15" fillId="10" borderId="7" xfId="0" applyNumberFormat="1" applyFont="1" applyFill="1" applyBorder="1" applyAlignment="1">
      <alignment vertical="center"/>
    </xf>
    <xf numFmtId="169" fontId="1" fillId="0" borderId="0" xfId="11" applyFont="1" applyFill="1" applyAlignment="1">
      <alignment vertical="center"/>
    </xf>
    <xf numFmtId="43" fontId="0" fillId="0" borderId="0" xfId="0" applyNumberFormat="1" applyAlignment="1">
      <alignment vertical="center"/>
    </xf>
    <xf numFmtId="169" fontId="1" fillId="0" borderId="0" xfId="11" applyFont="1" applyFill="1"/>
    <xf numFmtId="0" fontId="22" fillId="0" borderId="0" xfId="0" applyFont="1"/>
    <xf numFmtId="180" fontId="0" fillId="0" borderId="0" xfId="0" applyNumberFormat="1"/>
    <xf numFmtId="0" fontId="10" fillId="0" borderId="2" xfId="0" applyFont="1" applyBorder="1" applyAlignment="1">
      <alignment vertical="center" wrapText="1"/>
    </xf>
    <xf numFmtId="0" fontId="10" fillId="0" borderId="3" xfId="0" applyFont="1" applyBorder="1" applyAlignment="1">
      <alignment vertical="center"/>
    </xf>
    <xf numFmtId="174" fontId="4" fillId="0" borderId="1" xfId="25" applyNumberFormat="1" applyFont="1" applyFill="1" applyBorder="1" applyAlignment="1">
      <alignment horizontal="left" vertical="center"/>
    </xf>
    <xf numFmtId="0" fontId="5" fillId="0" borderId="1" xfId="0" applyFont="1" applyBorder="1" applyAlignment="1">
      <alignment wrapText="1"/>
    </xf>
    <xf numFmtId="0" fontId="4" fillId="0" borderId="1" xfId="10" applyFont="1" applyBorder="1" applyAlignment="1">
      <alignment horizontal="left" vertical="center"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182" fontId="4" fillId="0" borderId="1" xfId="0" applyNumberFormat="1" applyFont="1" applyBorder="1" applyAlignment="1">
      <alignment horizontal="left" vertical="center"/>
    </xf>
    <xf numFmtId="174" fontId="3" fillId="0" borderId="1" xfId="23" applyNumberFormat="1" applyFont="1" applyBorder="1" applyAlignment="1" applyProtection="1">
      <alignment horizontal="left" vertical="center"/>
      <protection hidden="1"/>
    </xf>
    <xf numFmtId="0" fontId="4" fillId="0" borderId="1" xfId="0" applyFont="1" applyBorder="1" applyAlignment="1" applyProtection="1">
      <alignment horizontal="center" vertical="center" wrapText="1"/>
      <protection hidden="1"/>
    </xf>
    <xf numFmtId="174" fontId="4" fillId="0" borderId="1" xfId="23" applyNumberFormat="1" applyFont="1" applyBorder="1" applyAlignment="1">
      <alignment horizontal="left" vertical="center"/>
    </xf>
    <xf numFmtId="174" fontId="3" fillId="12" borderId="1" xfId="23" applyNumberFormat="1" applyFont="1" applyFill="1" applyBorder="1" applyAlignment="1" applyProtection="1">
      <alignment horizontal="center" vertical="center" wrapText="1"/>
      <protection hidden="1"/>
    </xf>
    <xf numFmtId="9" fontId="9" fillId="12" borderId="1" xfId="27" applyFont="1" applyFill="1" applyBorder="1" applyAlignment="1">
      <alignment horizontal="center" vertical="center" wrapText="1"/>
    </xf>
    <xf numFmtId="187" fontId="9" fillId="12" borderId="1" xfId="27" applyNumberFormat="1" applyFont="1" applyFill="1" applyBorder="1" applyAlignment="1">
      <alignment horizontal="center" vertical="center" wrapText="1"/>
    </xf>
    <xf numFmtId="0" fontId="4" fillId="0" borderId="1" xfId="0" applyFont="1" applyBorder="1" applyAlignment="1" applyProtection="1">
      <alignment vertical="center"/>
      <protection hidden="1"/>
    </xf>
    <xf numFmtId="0" fontId="14" fillId="0" borderId="1" xfId="40" applyFont="1" applyBorder="1" applyAlignment="1" applyProtection="1">
      <alignment horizontal="center" vertical="center" wrapText="1"/>
      <protection hidden="1"/>
    </xf>
    <xf numFmtId="174" fontId="4" fillId="0" borderId="1" xfId="22" applyNumberFormat="1" applyFont="1" applyFill="1" applyBorder="1" applyAlignment="1" applyProtection="1">
      <alignment horizontal="left" vertical="center" wrapText="1"/>
      <protection hidden="1"/>
    </xf>
    <xf numFmtId="182" fontId="2" fillId="0" borderId="1" xfId="41" applyNumberFormat="1" applyFont="1" applyBorder="1" applyAlignment="1">
      <alignment horizontal="left" vertical="center"/>
    </xf>
    <xf numFmtId="0" fontId="3" fillId="5" borderId="1" xfId="0" applyFont="1" applyFill="1" applyBorder="1" applyAlignment="1">
      <alignment horizontal="right" vertical="center" wrapText="1"/>
    </xf>
    <xf numFmtId="0" fontId="4" fillId="5" borderId="1" xfId="0" applyFont="1" applyFill="1" applyBorder="1" applyAlignment="1" applyProtection="1">
      <alignment horizontal="center" vertical="center" wrapText="1"/>
      <protection hidden="1"/>
    </xf>
    <xf numFmtId="2" fontId="4" fillId="5" borderId="1" xfId="0" applyNumberFormat="1" applyFont="1" applyFill="1" applyBorder="1" applyAlignment="1">
      <alignment horizontal="right" vertical="center"/>
    </xf>
    <xf numFmtId="44" fontId="4" fillId="5" borderId="1" xfId="22" applyFont="1" applyFill="1" applyBorder="1" applyAlignment="1" applyProtection="1">
      <alignment horizontal="left" vertical="center" wrapText="1"/>
      <protection hidden="1"/>
    </xf>
    <xf numFmtId="174" fontId="3" fillId="5" borderId="1" xfId="22" applyNumberFormat="1" applyFont="1" applyFill="1" applyBorder="1" applyAlignment="1" applyProtection="1">
      <alignment horizontal="left" vertical="center" wrapText="1"/>
      <protection hidden="1"/>
    </xf>
    <xf numFmtId="0" fontId="3" fillId="4" borderId="1" xfId="0" applyFont="1" applyFill="1" applyBorder="1" applyAlignment="1">
      <alignment vertical="center"/>
    </xf>
    <xf numFmtId="0" fontId="4" fillId="4" borderId="1" xfId="0" applyFont="1" applyFill="1" applyBorder="1" applyAlignment="1">
      <alignment vertical="center"/>
    </xf>
    <xf numFmtId="2" fontId="4" fillId="4" borderId="1" xfId="0" applyNumberFormat="1" applyFont="1" applyFill="1" applyBorder="1" applyAlignment="1">
      <alignment horizontal="right" vertical="center"/>
    </xf>
    <xf numFmtId="44" fontId="4" fillId="4" borderId="1" xfId="22" applyFont="1" applyFill="1" applyBorder="1" applyAlignment="1" applyProtection="1">
      <alignment horizontal="left" vertical="center" wrapText="1"/>
      <protection hidden="1"/>
    </xf>
    <xf numFmtId="174" fontId="4" fillId="4" borderId="1" xfId="22" applyNumberFormat="1" applyFont="1" applyFill="1" applyBorder="1" applyAlignment="1" applyProtection="1">
      <alignment horizontal="left" vertical="center" wrapText="1"/>
      <protection hidden="1"/>
    </xf>
    <xf numFmtId="174" fontId="4" fillId="4" borderId="1" xfId="22" applyNumberFormat="1" applyFont="1" applyFill="1" applyBorder="1" applyAlignment="1">
      <alignment horizontal="left" vertical="center"/>
    </xf>
    <xf numFmtId="0" fontId="3" fillId="0" borderId="0" xfId="0" applyFont="1" applyAlignment="1">
      <alignment vertical="center"/>
    </xf>
    <xf numFmtId="0" fontId="3" fillId="5" borderId="1" xfId="0" applyFont="1" applyFill="1" applyBorder="1" applyAlignment="1">
      <alignment horizontal="right" vertical="center"/>
    </xf>
    <xf numFmtId="0" fontId="3" fillId="5" borderId="1" xfId="0" applyFont="1" applyFill="1" applyBorder="1" applyAlignment="1">
      <alignment horizontal="center" vertical="center"/>
    </xf>
    <xf numFmtId="2" fontId="3" fillId="5" borderId="1" xfId="0" applyNumberFormat="1" applyFont="1" applyFill="1" applyBorder="1" applyAlignment="1">
      <alignment horizontal="right" vertical="center"/>
    </xf>
    <xf numFmtId="44" fontId="3" fillId="5" borderId="1" xfId="22" applyFont="1" applyFill="1" applyBorder="1" applyAlignment="1" applyProtection="1">
      <alignment horizontal="left" vertical="center" wrapText="1"/>
      <protection hidden="1"/>
    </xf>
    <xf numFmtId="174" fontId="4" fillId="4" borderId="1" xfId="25" applyNumberFormat="1" applyFont="1" applyFill="1" applyBorder="1" applyAlignment="1" applyProtection="1">
      <alignment horizontal="left" vertical="center" wrapText="1"/>
      <protection hidden="1"/>
    </xf>
    <xf numFmtId="174" fontId="4" fillId="4" borderId="1" xfId="25" applyNumberFormat="1" applyFont="1" applyFill="1" applyBorder="1" applyAlignment="1">
      <alignment horizontal="left" vertical="center"/>
    </xf>
    <xf numFmtId="174" fontId="4" fillId="0" borderId="1" xfId="25" applyNumberFormat="1" applyFont="1" applyFill="1" applyBorder="1" applyAlignment="1" applyProtection="1">
      <alignment horizontal="left" vertical="center" wrapText="1"/>
      <protection hidden="1"/>
    </xf>
    <xf numFmtId="174" fontId="3" fillId="5" borderId="1" xfId="25" applyNumberFormat="1" applyFont="1" applyFill="1" applyBorder="1" applyAlignment="1" applyProtection="1">
      <alignment horizontal="left" vertical="center" wrapText="1"/>
      <protection hidden="1"/>
    </xf>
    <xf numFmtId="0" fontId="4" fillId="4" borderId="1" xfId="0" applyFont="1" applyFill="1" applyBorder="1" applyAlignment="1">
      <alignment horizontal="center" vertical="center"/>
    </xf>
    <xf numFmtId="44" fontId="4" fillId="4" borderId="1" xfId="22" applyFont="1" applyFill="1" applyBorder="1" applyAlignment="1">
      <alignment horizontal="left" vertical="center"/>
    </xf>
    <xf numFmtId="0" fontId="2" fillId="0" borderId="1" xfId="40" applyBorder="1" applyAlignment="1" applyProtection="1">
      <alignment vertical="center" wrapText="1"/>
      <protection hidden="1"/>
    </xf>
    <xf numFmtId="174" fontId="14" fillId="0" borderId="1" xfId="37" applyNumberFormat="1" applyFont="1" applyFill="1" applyBorder="1" applyAlignment="1">
      <alignment horizontal="left" vertical="center"/>
    </xf>
    <xf numFmtId="0" fontId="4" fillId="0" borderId="0" xfId="36" applyFont="1" applyAlignment="1">
      <alignment vertical="center" wrapText="1"/>
    </xf>
    <xf numFmtId="0" fontId="4" fillId="0" borderId="0" xfId="36" applyFont="1" applyAlignment="1">
      <alignment horizontal="center" vertical="center" wrapText="1"/>
    </xf>
    <xf numFmtId="2" fontId="4" fillId="0" borderId="0" xfId="36" applyNumberFormat="1" applyFont="1" applyAlignment="1">
      <alignment horizontal="right" vertical="center" wrapText="1"/>
    </xf>
    <xf numFmtId="174" fontId="4" fillId="0" borderId="0" xfId="37" applyNumberFormat="1" applyFont="1" applyAlignment="1">
      <alignment horizontal="left" vertical="center" wrapText="1"/>
    </xf>
    <xf numFmtId="0" fontId="3" fillId="0" borderId="13" xfId="0" applyFont="1" applyBorder="1" applyAlignment="1">
      <alignment horizontal="right" vertical="center"/>
    </xf>
    <xf numFmtId="174" fontId="11" fillId="3" borderId="13" xfId="0" applyNumberFormat="1" applyFont="1" applyFill="1" applyBorder="1" applyAlignment="1">
      <alignment vertical="center"/>
    </xf>
    <xf numFmtId="0" fontId="31" fillId="0" borderId="1" xfId="0" applyFont="1" applyBorder="1" applyAlignment="1">
      <alignment horizontal="left" vertical="center"/>
    </xf>
    <xf numFmtId="168" fontId="4" fillId="0" borderId="1" xfId="0" applyNumberFormat="1" applyFont="1" applyBorder="1" applyAlignment="1">
      <alignment horizontal="center" vertical="center"/>
    </xf>
    <xf numFmtId="172" fontId="0" fillId="0" borderId="1" xfId="13" applyNumberFormat="1" applyFont="1" applyFill="1" applyBorder="1" applyAlignment="1" applyProtection="1">
      <alignment horizontal="right" vertical="center"/>
    </xf>
    <xf numFmtId="0" fontId="27" fillId="13" borderId="1" xfId="0" applyFont="1" applyFill="1" applyBorder="1" applyAlignment="1">
      <alignment horizontal="left" vertical="center"/>
    </xf>
    <xf numFmtId="166" fontId="3" fillId="3" borderId="1" xfId="0" applyNumberFormat="1" applyFont="1" applyFill="1" applyBorder="1" applyAlignment="1" applyProtection="1">
      <alignment horizontal="center" vertical="center" wrapText="1"/>
      <protection hidden="1"/>
    </xf>
    <xf numFmtId="9" fontId="3" fillId="3" borderId="1" xfId="6" applyFont="1" applyFill="1" applyBorder="1" applyAlignment="1" applyProtection="1">
      <alignment horizontal="center" vertical="center" wrapText="1"/>
      <protection hidden="1"/>
    </xf>
    <xf numFmtId="0" fontId="29" fillId="0" borderId="1" xfId="0" applyFont="1" applyBorder="1"/>
    <xf numFmtId="0" fontId="6" fillId="0" borderId="1" xfId="0" applyFont="1" applyBorder="1"/>
    <xf numFmtId="0" fontId="30" fillId="0" borderId="1" xfId="0" applyFont="1" applyBorder="1" applyAlignment="1">
      <alignment horizontal="center" vertical="center"/>
    </xf>
    <xf numFmtId="0" fontId="6" fillId="0" borderId="1" xfId="0" applyFont="1" applyBorder="1" applyAlignment="1">
      <alignment vertical="center"/>
    </xf>
    <xf numFmtId="0" fontId="29" fillId="0" borderId="1" xfId="0" applyFont="1" applyBorder="1" applyAlignment="1">
      <alignment vertical="center"/>
    </xf>
    <xf numFmtId="174" fontId="3" fillId="0" borderId="1" xfId="3" applyNumberFormat="1" applyFont="1" applyBorder="1" applyAlignment="1" applyProtection="1">
      <alignment horizontal="left" vertical="center"/>
      <protection hidden="1"/>
    </xf>
    <xf numFmtId="0" fontId="10" fillId="0" borderId="1" xfId="0" applyFont="1" applyBorder="1" applyAlignment="1">
      <alignment vertical="center" wrapText="1"/>
    </xf>
    <xf numFmtId="0" fontId="10" fillId="0" borderId="1" xfId="0" applyFont="1" applyBorder="1" applyAlignment="1">
      <alignment vertical="center"/>
    </xf>
    <xf numFmtId="0" fontId="11" fillId="0" borderId="1" xfId="0" applyFont="1" applyBorder="1" applyAlignment="1">
      <alignment vertical="center"/>
    </xf>
    <xf numFmtId="168" fontId="3" fillId="3" borderId="1" xfId="0" applyNumberFormat="1" applyFont="1" applyFill="1" applyBorder="1" applyAlignment="1">
      <alignment vertical="center"/>
    </xf>
    <xf numFmtId="180" fontId="15" fillId="10" borderId="15" xfId="0" applyNumberFormat="1" applyFont="1" applyFill="1" applyBorder="1" applyAlignment="1">
      <alignment vertical="center"/>
    </xf>
    <xf numFmtId="178" fontId="27" fillId="13" borderId="1" xfId="0" applyNumberFormat="1" applyFont="1" applyFill="1" applyBorder="1" applyAlignment="1">
      <alignment horizontal="left" vertical="center"/>
    </xf>
    <xf numFmtId="0" fontId="17" fillId="10" borderId="1" xfId="0" applyFont="1" applyFill="1" applyBorder="1" applyAlignment="1">
      <alignment horizontal="center" vertical="center" wrapText="1"/>
    </xf>
    <xf numFmtId="9" fontId="17" fillId="10" borderId="1" xfId="0" applyNumberFormat="1" applyFont="1" applyFill="1" applyBorder="1" applyAlignment="1">
      <alignment horizontal="center" vertical="center" wrapText="1"/>
    </xf>
    <xf numFmtId="0" fontId="32" fillId="0" borderId="1" xfId="0" applyFont="1" applyBorder="1" applyAlignment="1">
      <alignment horizontal="left" vertical="center" wrapText="1"/>
    </xf>
    <xf numFmtId="0" fontId="17" fillId="0" borderId="1" xfId="0" applyFont="1" applyBorder="1" applyAlignment="1">
      <alignment horizontal="left" vertical="center" wrapText="1"/>
    </xf>
    <xf numFmtId="0" fontId="19" fillId="0" borderId="1" xfId="0" applyFont="1" applyBorder="1" applyAlignment="1">
      <alignment horizontal="left" vertical="center" wrapText="1"/>
    </xf>
    <xf numFmtId="0" fontId="20" fillId="0" borderId="1" xfId="0" applyFont="1" applyBorder="1"/>
    <xf numFmtId="179" fontId="20" fillId="0" borderId="1" xfId="0" applyNumberFormat="1" applyFont="1" applyBorder="1"/>
    <xf numFmtId="0" fontId="31" fillId="0" borderId="1" xfId="0" applyFont="1" applyBorder="1" applyAlignment="1">
      <alignment horizontal="left" vertical="center" wrapText="1"/>
    </xf>
    <xf numFmtId="0" fontId="20" fillId="0" borderId="1" xfId="0" applyFont="1" applyBorder="1" applyAlignment="1">
      <alignment horizontal="left" vertical="center" wrapText="1"/>
    </xf>
    <xf numFmtId="0" fontId="20" fillId="0" borderId="1" xfId="0" applyFont="1" applyBorder="1" applyAlignment="1">
      <alignment vertical="center"/>
    </xf>
    <xf numFmtId="180" fontId="19" fillId="0" borderId="1" xfId="0" applyNumberFormat="1" applyFont="1" applyBorder="1" applyAlignment="1">
      <alignment horizontal="left" vertical="center" shrinkToFit="1"/>
    </xf>
    <xf numFmtId="2" fontId="19" fillId="0" borderId="1" xfId="0" applyNumberFormat="1" applyFont="1" applyBorder="1" applyAlignment="1">
      <alignment horizontal="center" vertical="center" shrinkToFit="1"/>
    </xf>
    <xf numFmtId="9" fontId="19" fillId="0" borderId="1" xfId="0" applyNumberFormat="1" applyFont="1" applyBorder="1" applyAlignment="1">
      <alignment horizontal="center" vertical="center" shrinkToFit="1"/>
    </xf>
    <xf numFmtId="180" fontId="20" fillId="0" borderId="1" xfId="0" applyNumberFormat="1" applyFont="1" applyBorder="1" applyAlignment="1">
      <alignment vertical="center"/>
    </xf>
    <xf numFmtId="0" fontId="32" fillId="0" borderId="1" xfId="0" applyFont="1" applyBorder="1" applyAlignment="1">
      <alignment vertical="center" wrapText="1"/>
    </xf>
    <xf numFmtId="180" fontId="17" fillId="11" borderId="1" xfId="0" applyNumberFormat="1" applyFont="1" applyFill="1" applyBorder="1" applyAlignment="1">
      <alignment vertical="center" wrapText="1"/>
    </xf>
    <xf numFmtId="1" fontId="33" fillId="0" borderId="1" xfId="0" applyNumberFormat="1" applyFont="1" applyBorder="1" applyAlignment="1">
      <alignment horizontal="left" vertical="center" shrinkToFit="1"/>
    </xf>
    <xf numFmtId="1" fontId="19" fillId="0" borderId="1" xfId="0" applyNumberFormat="1" applyFont="1" applyBorder="1" applyAlignment="1">
      <alignment horizontal="left" vertical="center" wrapText="1"/>
    </xf>
    <xf numFmtId="180" fontId="19" fillId="0" borderId="1" xfId="0" applyNumberFormat="1" applyFont="1" applyBorder="1" applyAlignment="1">
      <alignment horizontal="center" vertical="center" shrinkToFit="1"/>
    </xf>
    <xf numFmtId="181" fontId="20" fillId="0" borderId="1" xfId="0" applyNumberFormat="1" applyFont="1" applyBorder="1" applyAlignment="1">
      <alignment vertical="center"/>
    </xf>
    <xf numFmtId="1" fontId="34" fillId="0" borderId="1" xfId="0" applyNumberFormat="1" applyFont="1" applyBorder="1" applyAlignment="1">
      <alignment horizontal="left" vertical="center" shrinkToFit="1"/>
    </xf>
    <xf numFmtId="182" fontId="20" fillId="0" borderId="1" xfId="0" applyNumberFormat="1" applyFont="1" applyBorder="1" applyAlignment="1">
      <alignment horizontal="center" vertical="center" wrapText="1"/>
    </xf>
    <xf numFmtId="183" fontId="19" fillId="0" borderId="1" xfId="0" applyNumberFormat="1" applyFont="1" applyBorder="1" applyAlignment="1">
      <alignment horizontal="right" vertical="center" shrinkToFit="1"/>
    </xf>
    <xf numFmtId="180" fontId="19" fillId="0" borderId="1" xfId="0" applyNumberFormat="1" applyFont="1" applyBorder="1" applyAlignment="1">
      <alignment horizontal="left" shrinkToFit="1"/>
    </xf>
    <xf numFmtId="180" fontId="20" fillId="0" borderId="1" xfId="0" applyNumberFormat="1" applyFont="1" applyBorder="1"/>
    <xf numFmtId="180" fontId="17" fillId="11" borderId="1" xfId="0" applyNumberFormat="1" applyFont="1" applyFill="1" applyBorder="1" applyAlignment="1">
      <alignment vertical="center"/>
    </xf>
    <xf numFmtId="0" fontId="17" fillId="11" borderId="1" xfId="0" applyFont="1" applyFill="1" applyBorder="1" applyAlignment="1">
      <alignment vertical="center" wrapText="1"/>
    </xf>
    <xf numFmtId="180" fontId="21" fillId="11" borderId="1" xfId="0" applyNumberFormat="1" applyFont="1" applyFill="1" applyBorder="1" applyAlignment="1">
      <alignment horizontal="left" vertical="center" shrinkToFit="1"/>
    </xf>
    <xf numFmtId="180" fontId="15" fillId="10" borderId="1" xfId="0" applyNumberFormat="1" applyFont="1" applyFill="1" applyBorder="1" applyAlignment="1">
      <alignment vertical="center"/>
    </xf>
    <xf numFmtId="0" fontId="11" fillId="0" borderId="12" xfId="0" applyFont="1" applyBorder="1" applyAlignment="1">
      <alignment vertical="center"/>
    </xf>
    <xf numFmtId="168" fontId="11" fillId="3" borderId="13" xfId="0" applyNumberFormat="1" applyFont="1" applyFill="1" applyBorder="1"/>
    <xf numFmtId="0" fontId="32" fillId="0" borderId="1" xfId="0" applyFont="1" applyBorder="1" applyAlignment="1">
      <alignment horizontal="left" vertical="center"/>
    </xf>
    <xf numFmtId="168" fontId="4" fillId="0" borderId="1" xfId="22" applyNumberFormat="1" applyFont="1" applyFill="1" applyBorder="1" applyAlignment="1">
      <alignment vertical="center"/>
    </xf>
    <xf numFmtId="0" fontId="17" fillId="11" borderId="16" xfId="0" applyFont="1" applyFill="1" applyBorder="1" applyAlignment="1">
      <alignment vertical="center" wrapText="1"/>
    </xf>
    <xf numFmtId="180" fontId="21" fillId="11" borderId="17" xfId="0" applyNumberFormat="1" applyFont="1" applyFill="1" applyBorder="1" applyAlignment="1">
      <alignment horizontal="left" vertical="center" shrinkToFit="1"/>
    </xf>
    <xf numFmtId="174" fontId="11" fillId="9" borderId="13" xfId="22" applyNumberFormat="1" applyFont="1" applyFill="1" applyBorder="1" applyAlignment="1">
      <alignment horizontal="left" vertical="center" indent="1"/>
    </xf>
    <xf numFmtId="0" fontId="32" fillId="7" borderId="1" xfId="0" applyFont="1" applyFill="1" applyBorder="1" applyAlignment="1">
      <alignment horizontal="left" vertical="center" wrapText="1"/>
    </xf>
    <xf numFmtId="0" fontId="3" fillId="4" borderId="1" xfId="0" applyFont="1" applyFill="1" applyBorder="1" applyAlignment="1" applyProtection="1">
      <alignment vertical="center" wrapText="1"/>
      <protection hidden="1"/>
    </xf>
    <xf numFmtId="0" fontId="4" fillId="4" borderId="1" xfId="0" applyFont="1" applyFill="1" applyBorder="1" applyAlignment="1" applyProtection="1">
      <alignment horizontal="center" vertical="center" wrapText="1"/>
      <protection hidden="1"/>
    </xf>
    <xf numFmtId="164" fontId="4" fillId="4" borderId="1" xfId="0" applyNumberFormat="1" applyFont="1" applyFill="1" applyBorder="1" applyAlignment="1" applyProtection="1">
      <alignment horizontal="center" vertical="center" wrapText="1"/>
      <protection hidden="1"/>
    </xf>
    <xf numFmtId="173" fontId="4" fillId="4" borderId="1" xfId="16" applyFont="1" applyFill="1" applyBorder="1" applyAlignment="1" applyProtection="1">
      <alignment horizontal="right" vertical="center" wrapText="1"/>
      <protection hidden="1"/>
    </xf>
    <xf numFmtId="166" fontId="4" fillId="4" borderId="1" xfId="16" applyNumberFormat="1" applyFont="1" applyFill="1" applyBorder="1" applyAlignment="1" applyProtection="1">
      <alignment horizontal="right" vertical="center" wrapText="1"/>
      <protection hidden="1"/>
    </xf>
    <xf numFmtId="176" fontId="31" fillId="0" borderId="1" xfId="0" applyNumberFormat="1" applyFont="1" applyBorder="1" applyAlignment="1">
      <alignment horizontal="left" vertical="center"/>
    </xf>
    <xf numFmtId="176" fontId="32" fillId="8" borderId="1" xfId="0" applyNumberFormat="1" applyFont="1" applyFill="1" applyBorder="1" applyAlignment="1">
      <alignment horizontal="left" vertical="center"/>
    </xf>
    <xf numFmtId="0" fontId="32" fillId="7" borderId="1" xfId="0" applyFont="1" applyFill="1" applyBorder="1" applyAlignment="1">
      <alignment horizontal="left" vertical="center"/>
    </xf>
    <xf numFmtId="171" fontId="3" fillId="5" borderId="1" xfId="7" applyNumberFormat="1" applyFont="1" applyFill="1" applyBorder="1" applyAlignment="1" applyProtection="1">
      <alignment horizontal="left" vertical="center"/>
    </xf>
    <xf numFmtId="0" fontId="3" fillId="4" borderId="1" xfId="0" applyFont="1" applyFill="1" applyBorder="1" applyAlignment="1" applyProtection="1">
      <alignment horizontal="center" vertical="center" wrapText="1"/>
      <protection hidden="1"/>
    </xf>
    <xf numFmtId="173" fontId="3" fillId="4" borderId="1" xfId="16" applyFont="1" applyFill="1" applyBorder="1" applyAlignment="1" applyProtection="1">
      <alignment horizontal="right" vertical="center" wrapText="1"/>
      <protection hidden="1"/>
    </xf>
    <xf numFmtId="164" fontId="3" fillId="4" borderId="1" xfId="0" applyNumberFormat="1" applyFont="1" applyFill="1" applyBorder="1" applyAlignment="1" applyProtection="1">
      <alignment horizontal="center" vertical="center" wrapText="1"/>
      <protection hidden="1"/>
    </xf>
    <xf numFmtId="166" fontId="3" fillId="4" borderId="1" xfId="16" applyNumberFormat="1" applyFont="1" applyFill="1" applyBorder="1" applyAlignment="1" applyProtection="1">
      <alignment horizontal="right" vertical="center" wrapText="1"/>
      <protection hidden="1"/>
    </xf>
    <xf numFmtId="0" fontId="31" fillId="8" borderId="1" xfId="0" applyFont="1" applyFill="1" applyBorder="1" applyAlignment="1">
      <alignment horizontal="left" vertical="center" wrapText="1"/>
    </xf>
    <xf numFmtId="0" fontId="32" fillId="8" borderId="1" xfId="0" applyFont="1" applyFill="1" applyBorder="1" applyAlignment="1">
      <alignment horizontal="left" vertical="center"/>
    </xf>
    <xf numFmtId="0" fontId="3" fillId="5" borderId="1" xfId="0" applyFont="1" applyFill="1" applyBorder="1" applyAlignment="1">
      <alignment horizontal="left" vertical="center"/>
    </xf>
    <xf numFmtId="174" fontId="3" fillId="0" borderId="1" xfId="37" applyNumberFormat="1" applyFont="1" applyBorder="1" applyAlignment="1">
      <alignment horizontal="center" vertical="center" wrapText="1"/>
    </xf>
    <xf numFmtId="174" fontId="2" fillId="0" borderId="1" xfId="37" applyNumberFormat="1" applyFont="1" applyFill="1" applyBorder="1" applyAlignment="1">
      <alignment horizontal="left" vertical="center"/>
    </xf>
    <xf numFmtId="44" fontId="4" fillId="0" borderId="1" xfId="22" applyFont="1" applyFill="1" applyBorder="1" applyAlignment="1">
      <alignment horizontal="left" vertical="center"/>
    </xf>
    <xf numFmtId="44" fontId="4" fillId="0" borderId="1" xfId="22" applyFont="1" applyBorder="1"/>
    <xf numFmtId="44" fontId="4" fillId="0" borderId="1" xfId="22" applyFont="1" applyBorder="1" applyAlignment="1">
      <alignment vertical="center"/>
    </xf>
    <xf numFmtId="44" fontId="4" fillId="0" borderId="1" xfId="22" applyFont="1" applyFill="1" applyBorder="1" applyAlignment="1">
      <alignment vertical="center"/>
    </xf>
    <xf numFmtId="44" fontId="4" fillId="0" borderId="0" xfId="22" applyFont="1" applyFill="1"/>
    <xf numFmtId="44" fontId="3" fillId="0" borderId="1" xfId="22" applyFont="1" applyBorder="1" applyAlignment="1">
      <alignment vertical="center"/>
    </xf>
    <xf numFmtId="44" fontId="4" fillId="0" borderId="1" xfId="22" applyFont="1" applyFill="1" applyBorder="1"/>
    <xf numFmtId="44" fontId="4" fillId="0" borderId="19" xfId="22" applyFont="1" applyBorder="1"/>
    <xf numFmtId="44" fontId="4" fillId="0" borderId="0" xfId="22" applyFont="1"/>
    <xf numFmtId="44" fontId="36" fillId="0" borderId="1" xfId="22" applyFont="1" applyBorder="1" applyAlignment="1">
      <alignment vertical="center"/>
    </xf>
    <xf numFmtId="44" fontId="4" fillId="0" borderId="0" xfId="22" applyFont="1" applyAlignment="1">
      <alignment vertical="center"/>
    </xf>
    <xf numFmtId="44" fontId="4" fillId="0" borderId="0" xfId="0" applyNumberFormat="1" applyFont="1" applyAlignment="1">
      <alignment vertical="center"/>
    </xf>
    <xf numFmtId="44" fontId="3" fillId="0" borderId="0" xfId="0" applyNumberFormat="1" applyFont="1" applyAlignment="1">
      <alignment vertical="center"/>
    </xf>
    <xf numFmtId="44" fontId="4" fillId="0" borderId="1" xfId="22" applyFont="1" applyFill="1" applyBorder="1" applyAlignment="1"/>
    <xf numFmtId="166" fontId="3" fillId="0" borderId="1" xfId="4" applyNumberFormat="1" applyFont="1" applyBorder="1" applyAlignment="1" applyProtection="1">
      <alignment horizontal="right" vertical="center"/>
      <protection hidden="1"/>
    </xf>
    <xf numFmtId="167" fontId="27" fillId="14" borderId="1" xfId="0" applyNumberFormat="1" applyFont="1" applyFill="1" applyBorder="1" applyAlignment="1">
      <alignment horizontal="center" vertical="center" wrapText="1"/>
    </xf>
    <xf numFmtId="0" fontId="28" fillId="0" borderId="1" xfId="0" applyFont="1" applyBorder="1"/>
    <xf numFmtId="0" fontId="3" fillId="3" borderId="1" xfId="0" applyFont="1" applyFill="1" applyBorder="1" applyAlignment="1" applyProtection="1">
      <alignment horizontal="center" vertical="center"/>
      <protection hidden="1"/>
    </xf>
    <xf numFmtId="0" fontId="3" fillId="3" borderId="1" xfId="0" applyFont="1" applyFill="1" applyBorder="1" applyAlignment="1" applyProtection="1">
      <alignment horizontal="center" vertical="center" wrapText="1"/>
      <protection hidden="1"/>
    </xf>
    <xf numFmtId="185" fontId="23" fillId="0" borderId="8" xfId="0" applyNumberFormat="1" applyFont="1" applyBorder="1" applyAlignment="1">
      <alignment horizontal="right" vertical="center"/>
    </xf>
    <xf numFmtId="0" fontId="16" fillId="0" borderId="5" xfId="0" applyFont="1" applyBorder="1"/>
    <xf numFmtId="0" fontId="16" fillId="0" borderId="14" xfId="0" applyFont="1" applyBorder="1"/>
    <xf numFmtId="0" fontId="17" fillId="0" borderId="1" xfId="0" applyFont="1" applyBorder="1" applyAlignment="1">
      <alignment horizontal="right" vertical="center" wrapText="1"/>
    </xf>
    <xf numFmtId="0" fontId="16" fillId="0" borderId="1" xfId="0" applyFont="1" applyBorder="1"/>
    <xf numFmtId="184" fontId="21" fillId="0" borderId="1" xfId="0" applyNumberFormat="1" applyFont="1" applyBorder="1" applyAlignment="1">
      <alignment horizontal="right" vertical="center" shrinkToFit="1"/>
    </xf>
    <xf numFmtId="0" fontId="17" fillId="11" borderId="1" xfId="0" applyFont="1" applyFill="1" applyBorder="1" applyAlignment="1">
      <alignment horizontal="right" vertical="center" wrapText="1"/>
    </xf>
    <xf numFmtId="167" fontId="27" fillId="10" borderId="1" xfId="0" applyNumberFormat="1" applyFont="1" applyFill="1" applyBorder="1" applyAlignment="1">
      <alignment horizontal="center" vertical="center" wrapText="1"/>
    </xf>
    <xf numFmtId="0" fontId="17" fillId="10" borderId="1" xfId="0" applyFont="1" applyFill="1" applyBorder="1" applyAlignment="1">
      <alignment horizontal="center" vertical="center"/>
    </xf>
    <xf numFmtId="0" fontId="17" fillId="10" borderId="1" xfId="0" applyFont="1" applyFill="1" applyBorder="1" applyAlignment="1">
      <alignment horizontal="center" vertical="center" wrapText="1"/>
    </xf>
    <xf numFmtId="166" fontId="17" fillId="10" borderId="1" xfId="0" applyNumberFormat="1" applyFont="1" applyFill="1" applyBorder="1" applyAlignment="1">
      <alignment horizontal="center" vertical="center" wrapText="1"/>
    </xf>
    <xf numFmtId="0" fontId="32" fillId="14" borderId="1" xfId="0" applyFont="1" applyFill="1" applyBorder="1" applyAlignment="1">
      <alignment horizontal="center" vertical="center"/>
    </xf>
    <xf numFmtId="185" fontId="23" fillId="0" borderId="9" xfId="0" applyNumberFormat="1" applyFont="1" applyBorder="1" applyAlignment="1">
      <alignment horizontal="right" vertical="center"/>
    </xf>
    <xf numFmtId="0" fontId="16" fillId="0" borderId="10" xfId="0" applyFont="1" applyBorder="1"/>
    <xf numFmtId="0" fontId="16" fillId="0" borderId="11" xfId="0" applyFont="1" applyBorder="1"/>
    <xf numFmtId="0" fontId="17" fillId="11" borderId="4" xfId="0" applyFont="1" applyFill="1" applyBorder="1" applyAlignment="1">
      <alignment horizontal="right" vertical="center" wrapText="1"/>
    </xf>
    <xf numFmtId="0" fontId="16" fillId="0" borderId="6" xfId="0" applyFont="1" applyBorder="1"/>
    <xf numFmtId="0" fontId="32" fillId="10" borderId="1" xfId="0" applyFont="1" applyFill="1" applyBorder="1" applyAlignment="1">
      <alignment horizontal="center" vertical="center"/>
    </xf>
    <xf numFmtId="175" fontId="9" fillId="6" borderId="1" xfId="0" applyNumberFormat="1" applyFont="1" applyFill="1" applyBorder="1" applyAlignment="1">
      <alignment horizontal="right" wrapText="1"/>
    </xf>
    <xf numFmtId="177" fontId="3" fillId="0" borderId="2" xfId="5" applyNumberFormat="1" applyFont="1" applyBorder="1" applyAlignment="1">
      <alignment horizontal="right" vertical="center"/>
    </xf>
    <xf numFmtId="177" fontId="3" fillId="0" borderId="3" xfId="5" applyNumberFormat="1" applyFont="1" applyBorder="1" applyAlignment="1">
      <alignment horizontal="right" vertical="center"/>
    </xf>
    <xf numFmtId="177" fontId="3" fillId="0" borderId="12" xfId="5" applyNumberFormat="1" applyFont="1" applyBorder="1" applyAlignment="1">
      <alignment horizontal="right" vertical="center"/>
    </xf>
    <xf numFmtId="0" fontId="32" fillId="14" borderId="1" xfId="0" applyFont="1" applyFill="1" applyBorder="1" applyAlignment="1">
      <alignment horizontal="center" vertical="center" wrapText="1"/>
    </xf>
    <xf numFmtId="44" fontId="4" fillId="4" borderId="1" xfId="22" applyFont="1" applyFill="1" applyBorder="1" applyAlignment="1">
      <alignment horizontal="center"/>
    </xf>
    <xf numFmtId="0" fontId="4" fillId="4" borderId="1" xfId="0" applyFont="1" applyFill="1" applyBorder="1" applyAlignment="1">
      <alignment horizontal="center" vertical="center"/>
    </xf>
    <xf numFmtId="44" fontId="4" fillId="4" borderId="1" xfId="22" applyFont="1" applyFill="1" applyBorder="1" applyAlignment="1">
      <alignment horizontal="center" vertical="center"/>
    </xf>
    <xf numFmtId="167" fontId="15" fillId="10" borderId="20" xfId="0" applyNumberFormat="1" applyFont="1" applyFill="1" applyBorder="1" applyAlignment="1">
      <alignment horizontal="center" vertical="center" wrapText="1"/>
    </xf>
    <xf numFmtId="167" fontId="15" fillId="10" borderId="21" xfId="0" applyNumberFormat="1" applyFont="1" applyFill="1" applyBorder="1" applyAlignment="1">
      <alignment horizontal="center" vertical="center" wrapText="1"/>
    </xf>
    <xf numFmtId="167" fontId="15" fillId="10" borderId="22" xfId="0" applyNumberFormat="1" applyFont="1" applyFill="1" applyBorder="1" applyAlignment="1">
      <alignment horizontal="center" vertical="center" wrapText="1"/>
    </xf>
    <xf numFmtId="167" fontId="15" fillId="10" borderId="23" xfId="0" applyNumberFormat="1" applyFont="1" applyFill="1" applyBorder="1" applyAlignment="1">
      <alignment horizontal="center" vertical="center" wrapText="1"/>
    </xf>
    <xf numFmtId="167" fontId="15" fillId="10" borderId="24" xfId="0" applyNumberFormat="1" applyFont="1" applyFill="1" applyBorder="1" applyAlignment="1">
      <alignment horizontal="center" vertical="center" wrapText="1"/>
    </xf>
    <xf numFmtId="167" fontId="15" fillId="10" borderId="25" xfId="0" applyNumberFormat="1" applyFont="1" applyFill="1" applyBorder="1" applyAlignment="1">
      <alignment horizontal="center" vertical="center" wrapText="1"/>
    </xf>
    <xf numFmtId="182" fontId="3" fillId="18" borderId="18" xfId="0" applyNumberFormat="1" applyFont="1" applyFill="1" applyBorder="1" applyAlignment="1">
      <alignment horizontal="center" vertical="center" wrapText="1"/>
    </xf>
    <xf numFmtId="182" fontId="3" fillId="18" borderId="19" xfId="0" applyNumberFormat="1" applyFont="1" applyFill="1" applyBorder="1" applyAlignment="1">
      <alignment horizontal="center" vertical="center" wrapText="1"/>
    </xf>
    <xf numFmtId="182" fontId="3" fillId="16" borderId="18" xfId="0" applyNumberFormat="1" applyFont="1" applyFill="1" applyBorder="1" applyAlignment="1">
      <alignment horizontal="center" vertical="center" wrapText="1"/>
    </xf>
    <xf numFmtId="182" fontId="3" fillId="16" borderId="19" xfId="0" applyNumberFormat="1" applyFont="1" applyFill="1" applyBorder="1" applyAlignment="1">
      <alignment horizontal="center" vertical="center" wrapText="1"/>
    </xf>
    <xf numFmtId="42" fontId="3" fillId="17" borderId="18" xfId="80" applyFont="1" applyFill="1" applyBorder="1" applyAlignment="1">
      <alignment horizontal="center" vertical="center" wrapText="1"/>
    </xf>
    <xf numFmtId="42" fontId="3" fillId="17" borderId="19" xfId="80" applyFont="1" applyFill="1" applyBorder="1" applyAlignment="1">
      <alignment horizontal="center" vertical="center" wrapText="1"/>
    </xf>
    <xf numFmtId="182" fontId="3" fillId="19" borderId="18" xfId="0" applyNumberFormat="1" applyFont="1" applyFill="1" applyBorder="1" applyAlignment="1">
      <alignment vertical="center" wrapText="1"/>
    </xf>
    <xf numFmtId="182" fontId="3" fillId="19" borderId="19" xfId="0" applyNumberFormat="1" applyFont="1" applyFill="1" applyBorder="1" applyAlignment="1">
      <alignment vertical="center" wrapText="1"/>
    </xf>
    <xf numFmtId="167" fontId="27" fillId="15" borderId="1" xfId="0" applyNumberFormat="1" applyFont="1" applyFill="1" applyBorder="1" applyAlignment="1">
      <alignment horizontal="center" vertical="center" wrapText="1"/>
    </xf>
    <xf numFmtId="0" fontId="32" fillId="15" borderId="1" xfId="0" applyFont="1" applyFill="1" applyBorder="1" applyAlignment="1">
      <alignment horizontal="center" vertical="center"/>
    </xf>
    <xf numFmtId="174" fontId="3" fillId="12" borderId="1" xfId="23" applyNumberFormat="1" applyFont="1" applyFill="1" applyBorder="1" applyAlignment="1" applyProtection="1">
      <alignment horizontal="center" vertical="center" wrapText="1"/>
      <protection hidden="1"/>
    </xf>
    <xf numFmtId="166" fontId="3" fillId="0" borderId="1" xfId="38" applyNumberFormat="1" applyFont="1" applyBorder="1" applyAlignment="1" applyProtection="1">
      <alignment horizontal="right" vertical="center"/>
      <protection hidden="1"/>
    </xf>
    <xf numFmtId="0" fontId="3" fillId="12" borderId="1" xfId="10" applyFont="1" applyFill="1" applyBorder="1" applyAlignment="1" applyProtection="1">
      <alignment horizontal="center" vertical="center" wrapText="1"/>
      <protection hidden="1"/>
    </xf>
    <xf numFmtId="0" fontId="3" fillId="12" borderId="1" xfId="10" applyFont="1" applyFill="1" applyBorder="1" applyAlignment="1" applyProtection="1">
      <alignment horizontal="center" vertical="center"/>
      <protection hidden="1"/>
    </xf>
    <xf numFmtId="2" fontId="3" fillId="12" borderId="1" xfId="10" applyNumberFormat="1" applyFont="1" applyFill="1" applyBorder="1" applyAlignment="1" applyProtection="1">
      <alignment horizontal="center" vertical="center"/>
      <protection hidden="1"/>
    </xf>
    <xf numFmtId="174" fontId="3" fillId="12" borderId="1" xfId="23" applyNumberFormat="1" applyFont="1" applyFill="1" applyBorder="1" applyAlignment="1" applyProtection="1">
      <alignment horizontal="center" vertical="center"/>
      <protection hidden="1"/>
    </xf>
  </cellXfs>
  <cellStyles count="96">
    <cellStyle name="Millares" xfId="7" builtinId="3"/>
    <cellStyle name="Millares [0] 4" xfId="16" xr:uid="{00000000-0005-0000-0000-000001000000}"/>
    <cellStyle name="Millares 14" xfId="32" xr:uid="{26E05E32-7C60-4D0A-B6E6-760EBE8A9EB6}"/>
    <cellStyle name="Millares 2" xfId="2" xr:uid="{00000000-0005-0000-0000-000002000000}"/>
    <cellStyle name="Millares 2 2" xfId="11" xr:uid="{00000000-0005-0000-0000-000003000000}"/>
    <cellStyle name="Millares 2 2 2" xfId="18" xr:uid="{00000000-0005-0000-0000-000004000000}"/>
    <cellStyle name="Millares 2 3" xfId="78" xr:uid="{EF7B5E23-AFB5-46C4-A95E-2CE171705C7A}"/>
    <cellStyle name="Millares 2 3 2" xfId="4" xr:uid="{00000000-0005-0000-0000-000005000000}"/>
    <cellStyle name="Millares 2 3 2 2" xfId="38" xr:uid="{9F836041-286A-4FE0-88AA-0D805F1E363F}"/>
    <cellStyle name="Millares 2 6" xfId="57" xr:uid="{8B0A0073-88FA-4674-92A5-D4BB46C226A0}"/>
    <cellStyle name="Millares 3" xfId="9" xr:uid="{00000000-0005-0000-0000-000006000000}"/>
    <cellStyle name="Millares 3 2" xfId="20" xr:uid="{00000000-0005-0000-0000-000007000000}"/>
    <cellStyle name="Millares 3 3" xfId="83" xr:uid="{45B23954-CF57-42E7-94BA-F066CE873627}"/>
    <cellStyle name="Millares 34 2 2" xfId="69" xr:uid="{E0E6E77E-20F1-4630-8E0E-88A768540B71}"/>
    <cellStyle name="Millares 34 3" xfId="60" xr:uid="{A00FF827-76BC-4DA4-80F1-1867A9323114}"/>
    <cellStyle name="Millares 35" xfId="44" xr:uid="{2CBA689D-DE97-4831-9421-3EA11C0D2E75}"/>
    <cellStyle name="Millares 36" xfId="51" xr:uid="{4667D016-8F41-47EB-9DB6-BC9F7846C9B6}"/>
    <cellStyle name="Millares 38 3" xfId="64" xr:uid="{49CF32D7-0998-4795-9A97-6412EC02AC53}"/>
    <cellStyle name="Millares 4" xfId="14" xr:uid="{00000000-0005-0000-0000-000008000000}"/>
    <cellStyle name="Millares 5" xfId="19" xr:uid="{00000000-0005-0000-0000-000009000000}"/>
    <cellStyle name="Millares 8" xfId="28" xr:uid="{86EA84FD-3EAF-4676-B43C-6702B7C3AACC}"/>
    <cellStyle name="Moneda" xfId="22" builtinId="4"/>
    <cellStyle name="Moneda [0] 2" xfId="80" xr:uid="{669E26B3-FE8F-4FC4-A68C-F342BF0BD95C}"/>
    <cellStyle name="Moneda [0] 3" xfId="85" xr:uid="{43A35480-E136-446D-9B31-3D0AB650E1BF}"/>
    <cellStyle name="Moneda [0] 6" xfId="46" xr:uid="{8D2431DA-30AC-42DA-BD8A-233BC6C92914}"/>
    <cellStyle name="Moneda [0] 7" xfId="55" xr:uid="{34BF9155-9D6A-4252-88DF-3C5E6F365364}"/>
    <cellStyle name="Moneda 10" xfId="90" xr:uid="{D17B11E7-229E-4D3C-9208-E1D66061121E}"/>
    <cellStyle name="Moneda 11" xfId="94" xr:uid="{56C0AAC3-CE2D-4061-AE3D-958B551B5400}"/>
    <cellStyle name="Moneda 12" xfId="93" xr:uid="{D0753366-083C-471B-836E-81ABB5E68CBD}"/>
    <cellStyle name="Moneda 13" xfId="95" xr:uid="{190CE44E-9120-42F9-858B-77336900694E}"/>
    <cellStyle name="Moneda 14" xfId="33" xr:uid="{570A5121-F39B-41A7-9F9C-707E662D2962}"/>
    <cellStyle name="Moneda 14 4" xfId="47" xr:uid="{84A51EDB-9AD2-49D5-BFAB-564EB651A46D}"/>
    <cellStyle name="Moneda 14 5" xfId="50" xr:uid="{A49571EC-B761-4368-AAA1-F80014C778E1}"/>
    <cellStyle name="Moneda 15" xfId="87" xr:uid="{2C7C18D0-94FE-420E-8229-DA3BC2864946}"/>
    <cellStyle name="Moneda 17" xfId="25" xr:uid="{EF7A1CD4-985A-4F64-98B8-315637FDFC17}"/>
    <cellStyle name="Moneda 17 2" xfId="37" xr:uid="{34FA3D42-1C9D-464E-BBEE-DD19631878B8}"/>
    <cellStyle name="Moneda 17 2 2" xfId="77" xr:uid="{4B0B89E4-6D0D-4D8C-B4AE-41A6AC20CD8C}"/>
    <cellStyle name="Moneda 17 2 3" xfId="66" xr:uid="{60D17AB5-E1F2-43F2-BA41-B4677FEB631E}"/>
    <cellStyle name="Moneda 2" xfId="3" xr:uid="{00000000-0005-0000-0000-00000B000000}"/>
    <cellStyle name="Moneda 2 13" xfId="49" xr:uid="{F8837A2C-ED19-4F6F-8076-5CF3AF8168FA}"/>
    <cellStyle name="Moneda 2 13 2" xfId="81" xr:uid="{488A9CE0-17EA-4136-8F56-47E0053E56D6}"/>
    <cellStyle name="Moneda 2 16" xfId="26" xr:uid="{707478AB-CAA8-4DF1-A27B-773E43FF61ED}"/>
    <cellStyle name="Moneda 2 2" xfId="23" xr:uid="{05868044-AC05-469E-9FA4-B6AC85A095EF}"/>
    <cellStyle name="Moneda 2 2 2" xfId="76" xr:uid="{8E5AA4E8-44E1-4A77-984D-A370A10725AE}"/>
    <cellStyle name="Moneda 2 2 8" xfId="54" xr:uid="{4F61FB9F-E38E-4A25-978C-3016C5A3D917}"/>
    <cellStyle name="Moneda 2 2 9" xfId="30" xr:uid="{1F57906B-0D69-48CC-9EF9-2B0302F1CCFB}"/>
    <cellStyle name="Moneda 2 3" xfId="79" xr:uid="{51C8F503-747F-4A5D-9726-C6CD30440FF9}"/>
    <cellStyle name="Moneda 2 4 5 2" xfId="71" xr:uid="{1717F755-5A61-4AE3-A94E-D8ED8701EE50}"/>
    <cellStyle name="Moneda 2 4 6 3" xfId="61" xr:uid="{1BE61E98-061A-49A2-8741-FF0981418932}"/>
    <cellStyle name="Moneda 2 4 7" xfId="65" xr:uid="{276E0E45-8712-4B33-96FC-CB0EB5D5A623}"/>
    <cellStyle name="Moneda 2 7" xfId="5" xr:uid="{00000000-0005-0000-0000-00000C000000}"/>
    <cellStyle name="Moneda 2 7 3 2 2" xfId="73" xr:uid="{729BBEB3-4351-475B-928C-C3BA529A72B3}"/>
    <cellStyle name="Moneda 2 7 3 3" xfId="63" xr:uid="{81EE7E00-7433-44F6-A7EE-6459BCC29D72}"/>
    <cellStyle name="Moneda 3" xfId="15" xr:uid="{00000000-0005-0000-0000-00000D000000}"/>
    <cellStyle name="Moneda 3 10" xfId="52" xr:uid="{3A400791-91D3-4222-850D-83C7EB820942}"/>
    <cellStyle name="Moneda 3 2" xfId="84" xr:uid="{C1670DD0-F29B-4AA5-ADD5-69A3E271F3A0}"/>
    <cellStyle name="Moneda 32 2" xfId="75" xr:uid="{9B9F1B48-CD32-49C0-BEDD-433F42B4DA9E}"/>
    <cellStyle name="Moneda 4" xfId="29" xr:uid="{602C1736-571A-41DE-AC1F-52F6FB922068}"/>
    <cellStyle name="Moneda 4 2" xfId="13" xr:uid="{00000000-0005-0000-0000-00000E000000}"/>
    <cellStyle name="Moneda 4 2 2" xfId="17" xr:uid="{00000000-0005-0000-0000-00000F000000}"/>
    <cellStyle name="Moneda 4 2 5 2 2" xfId="74" xr:uid="{C5B9CEDE-90B6-40B6-B83B-98208A1FA181}"/>
    <cellStyle name="Moneda 4 2 5 3" xfId="67" xr:uid="{D0E5C14C-4BC9-4AF6-AEB1-0D2EFE4A3AE3}"/>
    <cellStyle name="Moneda 4 2 6" xfId="45" xr:uid="{EA2A09A5-288F-4D71-952A-91F5DC0C8769}"/>
    <cellStyle name="Moneda 4 3" xfId="86" xr:uid="{08778546-4137-41F0-A8AB-3FCFAA233E9E}"/>
    <cellStyle name="Moneda 5" xfId="82" xr:uid="{E7017786-E6F9-4BC9-A5E1-2CD19DA0B6D6}"/>
    <cellStyle name="Moneda 6" xfId="91" xr:uid="{7F005BE4-B51B-48B3-A9F8-A2864529C6EC}"/>
    <cellStyle name="Moneda 7" xfId="88" xr:uid="{F26A8712-3FA6-4472-8371-6F3E8198782A}"/>
    <cellStyle name="Moneda 8" xfId="92" xr:uid="{093510CA-ABA4-45F4-86D0-70EFEB21F158}"/>
    <cellStyle name="Moneda 9" xfId="89" xr:uid="{7289B055-5088-404F-AB9A-DE481EFC9769}"/>
    <cellStyle name="Normal" xfId="0" builtinId="0"/>
    <cellStyle name="Normal 13 2" xfId="1" xr:uid="{00000000-0005-0000-0000-000011000000}"/>
    <cellStyle name="Normal 16" xfId="24" xr:uid="{FA5EC1DF-5001-4405-B540-3BB40370C05B}"/>
    <cellStyle name="Normal 16 2" xfId="36" xr:uid="{321AF143-3494-40FE-A98D-D3F70483ACC9}"/>
    <cellStyle name="Normal 16 2 3 2" xfId="68" xr:uid="{9C9011F3-F391-4770-84DD-1764D412949C}"/>
    <cellStyle name="Normal 16 2 4 3" xfId="59" xr:uid="{849E02C2-7B55-4948-9321-B17A7A7D4FC2}"/>
    <cellStyle name="Normal 16 4" xfId="48" xr:uid="{05247D45-7336-4EFE-8DA3-26EA3FA72310}"/>
    <cellStyle name="Normal 18" xfId="42" xr:uid="{6ADA7AD3-06D9-40BC-8D69-8A4389E4A8AC}"/>
    <cellStyle name="Normal 19" xfId="53" xr:uid="{F6168864-221D-42B7-8A55-8BD6CF02E382}"/>
    <cellStyle name="Normal 2 2" xfId="10" xr:uid="{00000000-0005-0000-0000-000012000000}"/>
    <cellStyle name="Normal 2 2 2" xfId="56" xr:uid="{972A8186-49E8-4893-B9BC-6F3BBCFF2894}"/>
    <cellStyle name="Normal 2 3" xfId="12" xr:uid="{00000000-0005-0000-0000-000013000000}"/>
    <cellStyle name="Normal 2 3 7 2" xfId="70" xr:uid="{49AF6341-70BF-4D11-9C20-1343965641D5}"/>
    <cellStyle name="Normal 2 3 8" xfId="58" xr:uid="{E2EDE556-EA44-408E-861A-8BB092ED3293}"/>
    <cellStyle name="Normal 22" xfId="62" xr:uid="{865C07B0-DCAA-4173-8BC9-A668DFCD4A08}"/>
    <cellStyle name="Normal 3 2" xfId="8" xr:uid="{00000000-0005-0000-0000-000014000000}"/>
    <cellStyle name="Normal 3 2 2" xfId="31" xr:uid="{D912C776-020C-44B4-AD32-0955B39FA091}"/>
    <cellStyle name="Normal 3 3 2" xfId="35" xr:uid="{19D2C76F-057B-425D-AFEC-1A08732AEBA5}"/>
    <cellStyle name="Normal 3 3 2 2" xfId="41" xr:uid="{F276D6D2-D886-4A3E-B755-43C9F069AA1F}"/>
    <cellStyle name="Normal 4" xfId="40" xr:uid="{482833C5-B470-4C54-B656-042C629ECCFB}"/>
    <cellStyle name="Normal 4 2" xfId="21" xr:uid="{A0DBA979-BEE0-4B80-A16D-939F846F5923}"/>
    <cellStyle name="Normal 8" xfId="39" xr:uid="{0A702E3C-4DB6-4414-A246-8A8E46E0E871}"/>
    <cellStyle name="Normal 9" xfId="34" xr:uid="{715FF1DF-1830-4FBE-BB72-5CBA7C2C802B}"/>
    <cellStyle name="Normal 9 4 2" xfId="72" xr:uid="{21E804A1-2695-4269-A90C-3387598EA9FB}"/>
    <cellStyle name="Porcentaje 2" xfId="27" xr:uid="{C9792188-3FB2-486E-BE26-A7F8FA87896E}"/>
    <cellStyle name="Porcentaje 3" xfId="6" xr:uid="{00000000-0005-0000-0000-000016000000}"/>
    <cellStyle name="Porcentaje 3 3" xfId="43" xr:uid="{A6F212E7-4C4C-4A66-A61F-2EA536EB53A7}"/>
  </cellStyles>
  <dxfs count="1">
    <dxf>
      <font>
        <color rgb="FF000000"/>
      </font>
      <fill>
        <patternFill patternType="solid">
          <fgColor rgb="FFFFFFCC"/>
          <bgColor rgb="FFFFFFCC"/>
        </patternFill>
      </fill>
      <border>
        <left/>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externalLink" Target="externalLinks/externalLink17.xml"/><Relationship Id="rId39" Type="http://schemas.openxmlformats.org/officeDocument/2006/relationships/externalLink" Target="externalLinks/externalLink30.xml"/><Relationship Id="rId21" Type="http://schemas.openxmlformats.org/officeDocument/2006/relationships/externalLink" Target="externalLinks/externalLink12.xml"/><Relationship Id="rId34" Type="http://schemas.openxmlformats.org/officeDocument/2006/relationships/externalLink" Target="externalLinks/externalLink25.xml"/><Relationship Id="rId42" Type="http://schemas.openxmlformats.org/officeDocument/2006/relationships/externalLink" Target="externalLinks/externalLink33.xml"/><Relationship Id="rId47" Type="http://schemas.openxmlformats.org/officeDocument/2006/relationships/externalLink" Target="externalLinks/externalLink38.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7.xml"/><Relationship Id="rId29" Type="http://schemas.openxmlformats.org/officeDocument/2006/relationships/externalLink" Target="externalLinks/externalLink20.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49" Type="http://schemas.openxmlformats.org/officeDocument/2006/relationships/styles" Target="styles.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31" Type="http://schemas.openxmlformats.org/officeDocument/2006/relationships/externalLink" Target="externalLinks/externalLink22.xml"/><Relationship Id="rId44" Type="http://schemas.openxmlformats.org/officeDocument/2006/relationships/externalLink" Target="externalLinks/externalLink3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43" Type="http://schemas.openxmlformats.org/officeDocument/2006/relationships/externalLink" Target="externalLinks/externalLink34.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46" Type="http://schemas.openxmlformats.org/officeDocument/2006/relationships/externalLink" Target="externalLinks/externalLink37.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21435</xdr:colOff>
      <xdr:row>0</xdr:row>
      <xdr:rowOff>80968</xdr:rowOff>
    </xdr:from>
    <xdr:ext cx="10265566" cy="1478751"/>
    <xdr:grpSp>
      <xdr:nvGrpSpPr>
        <xdr:cNvPr id="2" name="Shape 2" title="Dibujo">
          <a:extLst>
            <a:ext uri="{FF2B5EF4-FFF2-40B4-BE49-F238E27FC236}">
              <a16:creationId xmlns:a16="http://schemas.microsoft.com/office/drawing/2014/main" id="{CD1F84E2-DEA1-4A1F-B0E3-7305EB7AFCFF}"/>
            </a:ext>
          </a:extLst>
        </xdr:cNvPr>
        <xdr:cNvGrpSpPr/>
      </xdr:nvGrpSpPr>
      <xdr:grpSpPr>
        <a:xfrm>
          <a:off x="21435" y="80968"/>
          <a:ext cx="10265566" cy="1478751"/>
          <a:chOff x="0" y="3084675"/>
          <a:chExt cx="10692001" cy="1523094"/>
        </a:xfrm>
      </xdr:grpSpPr>
      <xdr:grpSp>
        <xdr:nvGrpSpPr>
          <xdr:cNvPr id="3" name="Shape 3">
            <a:extLst>
              <a:ext uri="{FF2B5EF4-FFF2-40B4-BE49-F238E27FC236}">
                <a16:creationId xmlns:a16="http://schemas.microsoft.com/office/drawing/2014/main" id="{7D0D0C48-1473-4E3B-A184-B3BCCC8390FD}"/>
              </a:ext>
            </a:extLst>
          </xdr:cNvPr>
          <xdr:cNvGrpSpPr/>
        </xdr:nvGrpSpPr>
        <xdr:grpSpPr>
          <a:xfrm>
            <a:off x="0" y="3084675"/>
            <a:ext cx="10692001" cy="1523094"/>
            <a:chOff x="0" y="0"/>
            <a:chExt cx="14045925" cy="1299416"/>
          </a:xfrm>
        </xdr:grpSpPr>
        <xdr:sp macro="" textlink="">
          <xdr:nvSpPr>
            <xdr:cNvPr id="4" name="Shape 4">
              <a:extLst>
                <a:ext uri="{FF2B5EF4-FFF2-40B4-BE49-F238E27FC236}">
                  <a16:creationId xmlns:a16="http://schemas.microsoft.com/office/drawing/2014/main" id="{60FD3898-6FF0-46DC-9ABF-C4E6D2DF01C3}"/>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26CBA3B3-EF6D-4C25-B1A3-E9D1B4907AED}"/>
                </a:ext>
              </a:extLst>
            </xdr:cNvPr>
            <xdr:cNvGrpSpPr/>
          </xdr:nvGrpSpPr>
          <xdr:grpSpPr>
            <a:xfrm>
              <a:off x="0" y="0"/>
              <a:ext cx="14045925" cy="1299416"/>
              <a:chOff x="0" y="0"/>
              <a:chExt cx="814" cy="115"/>
            </a:xfrm>
          </xdr:grpSpPr>
          <xdr:sp macro="" textlink="">
            <xdr:nvSpPr>
              <xdr:cNvPr id="7" name="Shape 6">
                <a:extLst>
                  <a:ext uri="{FF2B5EF4-FFF2-40B4-BE49-F238E27FC236}">
                    <a16:creationId xmlns:a16="http://schemas.microsoft.com/office/drawing/2014/main" id="{794BE2BE-6B90-4A18-9DF2-2D91490CC1EF}"/>
                  </a:ext>
                </a:extLst>
              </xdr:cNvPr>
              <xdr:cNvSpPr/>
            </xdr:nvSpPr>
            <xdr:spPr>
              <a:xfrm>
                <a:off x="0" y="0"/>
                <a:ext cx="814" cy="11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F14EE345-7545-4363-AB36-26B4E33372FF}"/>
                  </a:ext>
                </a:extLst>
              </xdr:cNvPr>
              <xdr:cNvSpPr txBox="1"/>
            </xdr:nvSpPr>
            <xdr:spPr>
              <a:xfrm>
                <a:off x="610" y="0"/>
                <a:ext cx="204" cy="58"/>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1CAE5148-CD9F-45C7-A4A3-2095B709281D}"/>
                  </a:ext>
                </a:extLst>
              </xdr:cNvPr>
              <xdr:cNvSpPr/>
            </xdr:nvSpPr>
            <xdr:spPr>
              <a:xfrm>
                <a:off x="719" y="5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592DD8CA-C74A-4690-99EA-4974FD849D6C}"/>
                  </a:ext>
                </a:extLst>
              </xdr:cNvPr>
              <xdr:cNvSpPr/>
            </xdr:nvSpPr>
            <xdr:spPr>
              <a:xfrm>
                <a:off x="610" y="5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A13F3667-350A-4A03-B2E6-CC6EA2904022}"/>
                  </a:ext>
                </a:extLst>
              </xdr:cNvPr>
              <xdr:cNvSpPr txBox="1"/>
            </xdr:nvSpPr>
            <xdr:spPr>
              <a:xfrm>
                <a:off x="238" y="0"/>
                <a:ext cx="372" cy="11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CEDE3CDB-92EB-4D9A-904D-D0A57F84D0DE}"/>
                  </a:ext>
                </a:extLst>
              </xdr:cNvPr>
              <xdr:cNvSpPr txBox="1"/>
            </xdr:nvSpPr>
            <xdr:spPr>
              <a:xfrm>
                <a:off x="1" y="66"/>
                <a:ext cx="230" cy="4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C257A1D0-87A3-46DE-B5D9-9F776ECA4557}"/>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0</xdr:col>
      <xdr:colOff>22860</xdr:colOff>
      <xdr:row>0</xdr:row>
      <xdr:rowOff>83820</xdr:rowOff>
    </xdr:from>
    <xdr:to>
      <xdr:col>10</xdr:col>
      <xdr:colOff>38100</xdr:colOff>
      <xdr:row>8</xdr:row>
      <xdr:rowOff>114300</xdr:rowOff>
    </xdr:to>
    <xdr:grpSp>
      <xdr:nvGrpSpPr>
        <xdr:cNvPr id="2" name="Shape 2">
          <a:extLst>
            <a:ext uri="{FF2B5EF4-FFF2-40B4-BE49-F238E27FC236}">
              <a16:creationId xmlns:a16="http://schemas.microsoft.com/office/drawing/2014/main" id="{480678BB-64F4-470F-9F38-9FD39D457395}"/>
            </a:ext>
          </a:extLst>
        </xdr:cNvPr>
        <xdr:cNvGrpSpPr>
          <a:grpSpLocks/>
        </xdr:cNvGrpSpPr>
      </xdr:nvGrpSpPr>
      <xdr:grpSpPr bwMode="auto">
        <a:xfrm>
          <a:off x="22860" y="83820"/>
          <a:ext cx="13334365" cy="1490980"/>
          <a:chOff x="0" y="3084675"/>
          <a:chExt cx="10692001" cy="1523094"/>
        </a:xfrm>
      </xdr:grpSpPr>
      <xdr:grpSp>
        <xdr:nvGrpSpPr>
          <xdr:cNvPr id="3" name="Shape 3">
            <a:extLst>
              <a:ext uri="{FF2B5EF4-FFF2-40B4-BE49-F238E27FC236}">
                <a16:creationId xmlns:a16="http://schemas.microsoft.com/office/drawing/2014/main" id="{3D9257F6-C9A0-4188-A5CD-6EE5A6E77BC1}"/>
              </a:ext>
            </a:extLst>
          </xdr:cNvPr>
          <xdr:cNvGrpSpPr>
            <a:grpSpLocks/>
          </xdr:cNvGrpSpPr>
        </xdr:nvGrpSpPr>
        <xdr:grpSpPr bwMode="auto">
          <a:xfrm>
            <a:off x="0" y="3084675"/>
            <a:ext cx="10692001" cy="1523094"/>
            <a:chOff x="0" y="0"/>
            <a:chExt cx="14045925" cy="1299416"/>
          </a:xfrm>
        </xdr:grpSpPr>
        <xdr:sp macro="" textlink="">
          <xdr:nvSpPr>
            <xdr:cNvPr id="4" name="Shape 4">
              <a:extLst>
                <a:ext uri="{FF2B5EF4-FFF2-40B4-BE49-F238E27FC236}">
                  <a16:creationId xmlns:a16="http://schemas.microsoft.com/office/drawing/2014/main" id="{B1FCE38E-122E-4566-8615-534C2A21595D}"/>
                </a:ext>
              </a:extLst>
            </xdr:cNvPr>
            <xdr:cNvSpPr/>
          </xdr:nvSpPr>
          <xdr:spPr>
            <a:xfrm>
              <a:off x="0" y="0"/>
              <a:ext cx="14045925" cy="1186712"/>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B13CA8C8-98F1-4AD5-B327-4AFF7FAA85CC}"/>
                </a:ext>
              </a:extLst>
            </xdr:cNvPr>
            <xdr:cNvGrpSpPr>
              <a:grpSpLocks/>
            </xdr:cNvGrpSpPr>
          </xdr:nvGrpSpPr>
          <xdr:grpSpPr bwMode="auto">
            <a:xfrm>
              <a:off x="0" y="0"/>
              <a:ext cx="14045925" cy="1299416"/>
              <a:chOff x="0" y="0"/>
              <a:chExt cx="814" cy="115"/>
            </a:xfrm>
          </xdr:grpSpPr>
          <xdr:sp macro="" textlink="">
            <xdr:nvSpPr>
              <xdr:cNvPr id="7" name="Shape 6">
                <a:extLst>
                  <a:ext uri="{FF2B5EF4-FFF2-40B4-BE49-F238E27FC236}">
                    <a16:creationId xmlns:a16="http://schemas.microsoft.com/office/drawing/2014/main" id="{8774210B-A732-46A2-ACCB-724A69831B9A}"/>
                  </a:ext>
                </a:extLst>
              </xdr:cNvPr>
              <xdr:cNvSpPr/>
            </xdr:nvSpPr>
            <xdr:spPr>
              <a:xfrm>
                <a:off x="0" y="0"/>
                <a:ext cx="814" cy="11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7D70EB40-E413-45E8-A03E-96A991261A59}"/>
                  </a:ext>
                </a:extLst>
              </xdr:cNvPr>
              <xdr:cNvSpPr txBox="1"/>
            </xdr:nvSpPr>
            <xdr:spPr>
              <a:xfrm>
                <a:off x="610" y="0"/>
                <a:ext cx="204" cy="58"/>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DD7D2342-DAF1-4C5A-8074-EB922FD0C88B}"/>
                  </a:ext>
                </a:extLst>
              </xdr:cNvPr>
              <xdr:cNvSpPr/>
            </xdr:nvSpPr>
            <xdr:spPr>
              <a:xfrm>
                <a:off x="719" y="5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1646115A-E06A-4A8D-9DD6-1C1E3282234B}"/>
                  </a:ext>
                </a:extLst>
              </xdr:cNvPr>
              <xdr:cNvSpPr/>
            </xdr:nvSpPr>
            <xdr:spPr>
              <a:xfrm>
                <a:off x="610" y="5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B7D5D36F-540C-4BE7-BCC9-DA5C7BB9B9F4}"/>
                  </a:ext>
                </a:extLst>
              </xdr:cNvPr>
              <xdr:cNvSpPr txBox="1"/>
            </xdr:nvSpPr>
            <xdr:spPr>
              <a:xfrm>
                <a:off x="238" y="0"/>
                <a:ext cx="372" cy="11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CA73AFF6-2753-478D-8BDE-3DB2B6E0D2DE}"/>
                  </a:ext>
                </a:extLst>
              </xdr:cNvPr>
              <xdr:cNvSpPr txBox="1"/>
            </xdr:nvSpPr>
            <xdr:spPr>
              <a:xfrm>
                <a:off x="1" y="66"/>
                <a:ext cx="231" cy="4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EA6512AB-284A-488C-8BAA-721BE5A66B28}"/>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898" y="71063"/>
              <a:ext cx="1818640" cy="696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grpSp>
    <xdr:clientData fLocksWithSheet="0"/>
  </xdr:twoCellAnchor>
</xdr:wsDr>
</file>

<file path=xl/drawings/drawing3.xml><?xml version="1.0" encoding="utf-8"?>
<xdr:wsDr xmlns:xdr="http://schemas.openxmlformats.org/drawingml/2006/spreadsheetDrawing" xmlns:a="http://schemas.openxmlformats.org/drawingml/2006/main">
  <xdr:oneCellAnchor>
    <xdr:from>
      <xdr:col>0</xdr:col>
      <xdr:colOff>21434</xdr:colOff>
      <xdr:row>0</xdr:row>
      <xdr:rowOff>80968</xdr:rowOff>
    </xdr:from>
    <xdr:ext cx="10494166" cy="1430332"/>
    <xdr:grpSp>
      <xdr:nvGrpSpPr>
        <xdr:cNvPr id="2" name="Shape 2" title="Dibujo">
          <a:extLst>
            <a:ext uri="{FF2B5EF4-FFF2-40B4-BE49-F238E27FC236}">
              <a16:creationId xmlns:a16="http://schemas.microsoft.com/office/drawing/2014/main" id="{25072282-23A0-4944-B9A5-5C06F3D4B485}"/>
            </a:ext>
          </a:extLst>
        </xdr:cNvPr>
        <xdr:cNvGrpSpPr/>
      </xdr:nvGrpSpPr>
      <xdr:grpSpPr>
        <a:xfrm>
          <a:off x="21434" y="80968"/>
          <a:ext cx="10494166" cy="1430332"/>
          <a:chOff x="0" y="3084675"/>
          <a:chExt cx="10692001" cy="1523094"/>
        </a:xfrm>
      </xdr:grpSpPr>
      <xdr:grpSp>
        <xdr:nvGrpSpPr>
          <xdr:cNvPr id="3" name="Shape 3">
            <a:extLst>
              <a:ext uri="{FF2B5EF4-FFF2-40B4-BE49-F238E27FC236}">
                <a16:creationId xmlns:a16="http://schemas.microsoft.com/office/drawing/2014/main" id="{BF7FCC5E-ABCB-4CD4-89DC-B04A2629D49C}"/>
              </a:ext>
            </a:extLst>
          </xdr:cNvPr>
          <xdr:cNvGrpSpPr/>
        </xdr:nvGrpSpPr>
        <xdr:grpSpPr>
          <a:xfrm>
            <a:off x="0" y="3084675"/>
            <a:ext cx="10692001" cy="1523094"/>
            <a:chOff x="0" y="0"/>
            <a:chExt cx="14045925" cy="1299416"/>
          </a:xfrm>
        </xdr:grpSpPr>
        <xdr:sp macro="" textlink="">
          <xdr:nvSpPr>
            <xdr:cNvPr id="4" name="Shape 4">
              <a:extLst>
                <a:ext uri="{FF2B5EF4-FFF2-40B4-BE49-F238E27FC236}">
                  <a16:creationId xmlns:a16="http://schemas.microsoft.com/office/drawing/2014/main" id="{F0EA8159-8556-4951-A525-9603A0A4C5FB}"/>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4C299474-B84C-4943-9F12-F15FAFBBE8C8}"/>
                </a:ext>
              </a:extLst>
            </xdr:cNvPr>
            <xdr:cNvGrpSpPr/>
          </xdr:nvGrpSpPr>
          <xdr:grpSpPr>
            <a:xfrm>
              <a:off x="0" y="0"/>
              <a:ext cx="14045925" cy="1299416"/>
              <a:chOff x="0" y="0"/>
              <a:chExt cx="814" cy="115"/>
            </a:xfrm>
          </xdr:grpSpPr>
          <xdr:sp macro="" textlink="">
            <xdr:nvSpPr>
              <xdr:cNvPr id="7" name="Shape 6">
                <a:extLst>
                  <a:ext uri="{FF2B5EF4-FFF2-40B4-BE49-F238E27FC236}">
                    <a16:creationId xmlns:a16="http://schemas.microsoft.com/office/drawing/2014/main" id="{FDBF1EDE-6A98-4BB3-8FBB-846E566E5887}"/>
                  </a:ext>
                </a:extLst>
              </xdr:cNvPr>
              <xdr:cNvSpPr/>
            </xdr:nvSpPr>
            <xdr:spPr>
              <a:xfrm>
                <a:off x="0" y="0"/>
                <a:ext cx="814" cy="11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6A3D787A-E7BD-4AF4-B0F9-C39F974F09D0}"/>
                  </a:ext>
                </a:extLst>
              </xdr:cNvPr>
              <xdr:cNvSpPr txBox="1"/>
            </xdr:nvSpPr>
            <xdr:spPr>
              <a:xfrm>
                <a:off x="610" y="0"/>
                <a:ext cx="204" cy="58"/>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FD658D72-76E9-4568-B058-214A00A4E4F3}"/>
                  </a:ext>
                </a:extLst>
              </xdr:cNvPr>
              <xdr:cNvSpPr/>
            </xdr:nvSpPr>
            <xdr:spPr>
              <a:xfrm>
                <a:off x="719" y="5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78595DEE-9D55-40BA-8214-BF3187C9CD33}"/>
                  </a:ext>
                </a:extLst>
              </xdr:cNvPr>
              <xdr:cNvSpPr/>
            </xdr:nvSpPr>
            <xdr:spPr>
              <a:xfrm>
                <a:off x="610" y="5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D2E5B311-F933-4055-82D0-469619B600EB}"/>
                  </a:ext>
                </a:extLst>
              </xdr:cNvPr>
              <xdr:cNvSpPr txBox="1"/>
            </xdr:nvSpPr>
            <xdr:spPr>
              <a:xfrm>
                <a:off x="238" y="0"/>
                <a:ext cx="372" cy="11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05FF66ED-DFC6-41A0-84D2-1E3E2E2B5271}"/>
                  </a:ext>
                </a:extLst>
              </xdr:cNvPr>
              <xdr:cNvSpPr txBox="1"/>
            </xdr:nvSpPr>
            <xdr:spPr>
              <a:xfrm>
                <a:off x="1" y="66"/>
                <a:ext cx="230" cy="4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277D8EED-B344-4247-9892-46F887010B4D}"/>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0</xdr:col>
      <xdr:colOff>22859</xdr:colOff>
      <xdr:row>0</xdr:row>
      <xdr:rowOff>83820</xdr:rowOff>
    </xdr:from>
    <xdr:to>
      <xdr:col>10</xdr:col>
      <xdr:colOff>11905</xdr:colOff>
      <xdr:row>8</xdr:row>
      <xdr:rowOff>114300</xdr:rowOff>
    </xdr:to>
    <xdr:grpSp>
      <xdr:nvGrpSpPr>
        <xdr:cNvPr id="2" name="Shape 2">
          <a:extLst>
            <a:ext uri="{FF2B5EF4-FFF2-40B4-BE49-F238E27FC236}">
              <a16:creationId xmlns:a16="http://schemas.microsoft.com/office/drawing/2014/main" id="{80D0EF2B-3A37-4292-8965-AFA37DD4639B}"/>
            </a:ext>
          </a:extLst>
        </xdr:cNvPr>
        <xdr:cNvGrpSpPr>
          <a:grpSpLocks/>
        </xdr:cNvGrpSpPr>
      </xdr:nvGrpSpPr>
      <xdr:grpSpPr bwMode="auto">
        <a:xfrm>
          <a:off x="22859" y="83820"/>
          <a:ext cx="13101796" cy="1490980"/>
          <a:chOff x="0" y="3084675"/>
          <a:chExt cx="10692001" cy="1523094"/>
        </a:xfrm>
      </xdr:grpSpPr>
      <xdr:grpSp>
        <xdr:nvGrpSpPr>
          <xdr:cNvPr id="3" name="Shape 3">
            <a:extLst>
              <a:ext uri="{FF2B5EF4-FFF2-40B4-BE49-F238E27FC236}">
                <a16:creationId xmlns:a16="http://schemas.microsoft.com/office/drawing/2014/main" id="{5C31135F-B04D-4380-9D6A-CB1229FE2B98}"/>
              </a:ext>
            </a:extLst>
          </xdr:cNvPr>
          <xdr:cNvGrpSpPr>
            <a:grpSpLocks/>
          </xdr:cNvGrpSpPr>
        </xdr:nvGrpSpPr>
        <xdr:grpSpPr bwMode="auto">
          <a:xfrm>
            <a:off x="0" y="3084675"/>
            <a:ext cx="10692001" cy="1523094"/>
            <a:chOff x="0" y="0"/>
            <a:chExt cx="14045925" cy="1299416"/>
          </a:xfrm>
        </xdr:grpSpPr>
        <xdr:sp macro="" textlink="">
          <xdr:nvSpPr>
            <xdr:cNvPr id="4" name="Shape 4">
              <a:extLst>
                <a:ext uri="{FF2B5EF4-FFF2-40B4-BE49-F238E27FC236}">
                  <a16:creationId xmlns:a16="http://schemas.microsoft.com/office/drawing/2014/main" id="{3498ED09-7936-4200-A786-17777B129575}"/>
                </a:ext>
              </a:extLst>
            </xdr:cNvPr>
            <xdr:cNvSpPr/>
          </xdr:nvSpPr>
          <xdr:spPr>
            <a:xfrm>
              <a:off x="0" y="0"/>
              <a:ext cx="14045925" cy="1186712"/>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BBA0AC80-B868-469D-BF85-8FEDF39DCD24}"/>
                </a:ext>
              </a:extLst>
            </xdr:cNvPr>
            <xdr:cNvGrpSpPr>
              <a:grpSpLocks/>
            </xdr:cNvGrpSpPr>
          </xdr:nvGrpSpPr>
          <xdr:grpSpPr bwMode="auto">
            <a:xfrm>
              <a:off x="0" y="0"/>
              <a:ext cx="14045925" cy="1299416"/>
              <a:chOff x="0" y="0"/>
              <a:chExt cx="814" cy="115"/>
            </a:xfrm>
          </xdr:grpSpPr>
          <xdr:sp macro="" textlink="">
            <xdr:nvSpPr>
              <xdr:cNvPr id="7" name="Shape 6">
                <a:extLst>
                  <a:ext uri="{FF2B5EF4-FFF2-40B4-BE49-F238E27FC236}">
                    <a16:creationId xmlns:a16="http://schemas.microsoft.com/office/drawing/2014/main" id="{C97A39ED-02FE-48D6-A8A9-24E5519F7847}"/>
                  </a:ext>
                </a:extLst>
              </xdr:cNvPr>
              <xdr:cNvSpPr/>
            </xdr:nvSpPr>
            <xdr:spPr>
              <a:xfrm>
                <a:off x="0" y="0"/>
                <a:ext cx="814" cy="11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E4FE9854-AEE7-4F48-B5B8-5A0118AD3093}"/>
                  </a:ext>
                </a:extLst>
              </xdr:cNvPr>
              <xdr:cNvSpPr txBox="1"/>
            </xdr:nvSpPr>
            <xdr:spPr>
              <a:xfrm>
                <a:off x="610" y="0"/>
                <a:ext cx="204" cy="58"/>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C4826EAB-CF8C-4017-9FA8-EBE56FD24804}"/>
                  </a:ext>
                </a:extLst>
              </xdr:cNvPr>
              <xdr:cNvSpPr/>
            </xdr:nvSpPr>
            <xdr:spPr>
              <a:xfrm>
                <a:off x="719" y="5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2ABABAA4-DAAD-4029-90E8-6E53F0AC89CA}"/>
                  </a:ext>
                </a:extLst>
              </xdr:cNvPr>
              <xdr:cNvSpPr/>
            </xdr:nvSpPr>
            <xdr:spPr>
              <a:xfrm>
                <a:off x="610" y="5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87C892E3-2C3C-4BBB-B475-6948A2B6606C}"/>
                  </a:ext>
                </a:extLst>
              </xdr:cNvPr>
              <xdr:cNvSpPr txBox="1"/>
            </xdr:nvSpPr>
            <xdr:spPr>
              <a:xfrm>
                <a:off x="238" y="0"/>
                <a:ext cx="372" cy="11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30632AE5-0F7A-4709-8F67-08D572534344}"/>
                  </a:ext>
                </a:extLst>
              </xdr:cNvPr>
              <xdr:cNvSpPr txBox="1"/>
            </xdr:nvSpPr>
            <xdr:spPr>
              <a:xfrm>
                <a:off x="1" y="66"/>
                <a:ext cx="231" cy="4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4C0D2B53-8C0A-4989-B099-3CA15E51F576}"/>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898" y="71063"/>
              <a:ext cx="1818640" cy="696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grpSp>
    <xdr:clientData fLocksWithSheet="0"/>
  </xdr:twoCellAnchor>
</xdr:wsDr>
</file>

<file path=xl/drawings/drawing5.xml><?xml version="1.0" encoding="utf-8"?>
<xdr:wsDr xmlns:xdr="http://schemas.openxmlformats.org/drawingml/2006/spreadsheetDrawing" xmlns:a="http://schemas.openxmlformats.org/drawingml/2006/main">
  <xdr:oneCellAnchor>
    <xdr:from>
      <xdr:col>0</xdr:col>
      <xdr:colOff>21434</xdr:colOff>
      <xdr:row>0</xdr:row>
      <xdr:rowOff>80968</xdr:rowOff>
    </xdr:from>
    <xdr:ext cx="10694191" cy="1543960"/>
    <xdr:grpSp>
      <xdr:nvGrpSpPr>
        <xdr:cNvPr id="2" name="Shape 2" title="Dibujo">
          <a:extLst>
            <a:ext uri="{FF2B5EF4-FFF2-40B4-BE49-F238E27FC236}">
              <a16:creationId xmlns:a16="http://schemas.microsoft.com/office/drawing/2014/main" id="{26D81AA8-E5B2-4885-B604-2D069C15BB7D}"/>
            </a:ext>
          </a:extLst>
        </xdr:cNvPr>
        <xdr:cNvGrpSpPr/>
      </xdr:nvGrpSpPr>
      <xdr:grpSpPr>
        <a:xfrm>
          <a:off x="21434" y="80968"/>
          <a:ext cx="10694191" cy="1543960"/>
          <a:chOff x="0" y="3084675"/>
          <a:chExt cx="10692001" cy="1523094"/>
        </a:xfrm>
      </xdr:grpSpPr>
      <xdr:grpSp>
        <xdr:nvGrpSpPr>
          <xdr:cNvPr id="3" name="Shape 3">
            <a:extLst>
              <a:ext uri="{FF2B5EF4-FFF2-40B4-BE49-F238E27FC236}">
                <a16:creationId xmlns:a16="http://schemas.microsoft.com/office/drawing/2014/main" id="{28BB0B50-DE79-4C91-88DA-34A0671DCA44}"/>
              </a:ext>
            </a:extLst>
          </xdr:cNvPr>
          <xdr:cNvGrpSpPr/>
        </xdr:nvGrpSpPr>
        <xdr:grpSpPr>
          <a:xfrm>
            <a:off x="0" y="3084675"/>
            <a:ext cx="10692001" cy="1523094"/>
            <a:chOff x="0" y="0"/>
            <a:chExt cx="14045925" cy="1299416"/>
          </a:xfrm>
        </xdr:grpSpPr>
        <xdr:sp macro="" textlink="">
          <xdr:nvSpPr>
            <xdr:cNvPr id="4" name="Shape 4">
              <a:extLst>
                <a:ext uri="{FF2B5EF4-FFF2-40B4-BE49-F238E27FC236}">
                  <a16:creationId xmlns:a16="http://schemas.microsoft.com/office/drawing/2014/main" id="{676311CF-0371-4F46-88AB-23FAEEF8F3FA}"/>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2CB7FF7A-5513-4C86-9698-963C8A8F4266}"/>
                </a:ext>
              </a:extLst>
            </xdr:cNvPr>
            <xdr:cNvGrpSpPr/>
          </xdr:nvGrpSpPr>
          <xdr:grpSpPr>
            <a:xfrm>
              <a:off x="0" y="0"/>
              <a:ext cx="14045925" cy="1299416"/>
              <a:chOff x="0" y="0"/>
              <a:chExt cx="814" cy="115"/>
            </a:xfrm>
          </xdr:grpSpPr>
          <xdr:sp macro="" textlink="">
            <xdr:nvSpPr>
              <xdr:cNvPr id="7" name="Shape 6">
                <a:extLst>
                  <a:ext uri="{FF2B5EF4-FFF2-40B4-BE49-F238E27FC236}">
                    <a16:creationId xmlns:a16="http://schemas.microsoft.com/office/drawing/2014/main" id="{80FAB5DD-7CD2-4D53-8E6D-1F4E782F1792}"/>
                  </a:ext>
                </a:extLst>
              </xdr:cNvPr>
              <xdr:cNvSpPr/>
            </xdr:nvSpPr>
            <xdr:spPr>
              <a:xfrm>
                <a:off x="0" y="0"/>
                <a:ext cx="814" cy="11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11C424C7-5B37-4B3D-9175-9FEA968D132D}"/>
                  </a:ext>
                </a:extLst>
              </xdr:cNvPr>
              <xdr:cNvSpPr txBox="1"/>
            </xdr:nvSpPr>
            <xdr:spPr>
              <a:xfrm>
                <a:off x="610" y="0"/>
                <a:ext cx="204" cy="58"/>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85B7686E-C56D-4075-82C3-9378FFCD5E77}"/>
                  </a:ext>
                </a:extLst>
              </xdr:cNvPr>
              <xdr:cNvSpPr/>
            </xdr:nvSpPr>
            <xdr:spPr>
              <a:xfrm>
                <a:off x="719" y="5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635E0143-0836-4F44-97E8-CDD1560F8A46}"/>
                  </a:ext>
                </a:extLst>
              </xdr:cNvPr>
              <xdr:cNvSpPr/>
            </xdr:nvSpPr>
            <xdr:spPr>
              <a:xfrm>
                <a:off x="610" y="5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C2A2A5D6-FC4C-40C5-9CAF-DBCD31CCA1D0}"/>
                  </a:ext>
                </a:extLst>
              </xdr:cNvPr>
              <xdr:cNvSpPr txBox="1"/>
            </xdr:nvSpPr>
            <xdr:spPr>
              <a:xfrm>
                <a:off x="238" y="0"/>
                <a:ext cx="372" cy="11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172EE0EF-3195-4838-8351-718828B3D947}"/>
                  </a:ext>
                </a:extLst>
              </xdr:cNvPr>
              <xdr:cNvSpPr txBox="1"/>
            </xdr:nvSpPr>
            <xdr:spPr>
              <a:xfrm>
                <a:off x="1" y="66"/>
                <a:ext cx="230" cy="4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3D416022-60B8-448E-B2F5-9371569EBE7A}"/>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drawings/drawing6.xml><?xml version="1.0" encoding="utf-8"?>
<xdr:wsDr xmlns:xdr="http://schemas.openxmlformats.org/drawingml/2006/spreadsheetDrawing" xmlns:a="http://schemas.openxmlformats.org/drawingml/2006/main">
  <xdr:twoCellAnchor editAs="oneCell">
    <xdr:from>
      <xdr:col>0</xdr:col>
      <xdr:colOff>22859</xdr:colOff>
      <xdr:row>0</xdr:row>
      <xdr:rowOff>83820</xdr:rowOff>
    </xdr:from>
    <xdr:to>
      <xdr:col>9</xdr:col>
      <xdr:colOff>1262062</xdr:colOff>
      <xdr:row>8</xdr:row>
      <xdr:rowOff>114300</xdr:rowOff>
    </xdr:to>
    <xdr:grpSp>
      <xdr:nvGrpSpPr>
        <xdr:cNvPr id="2" name="Shape 2">
          <a:extLst>
            <a:ext uri="{FF2B5EF4-FFF2-40B4-BE49-F238E27FC236}">
              <a16:creationId xmlns:a16="http://schemas.microsoft.com/office/drawing/2014/main" id="{F11FE46A-BAA6-4661-8B87-766DCA429978}"/>
            </a:ext>
          </a:extLst>
        </xdr:cNvPr>
        <xdr:cNvGrpSpPr>
          <a:grpSpLocks/>
        </xdr:cNvGrpSpPr>
      </xdr:nvGrpSpPr>
      <xdr:grpSpPr bwMode="auto">
        <a:xfrm>
          <a:off x="22859" y="83820"/>
          <a:ext cx="13010516" cy="1490980"/>
          <a:chOff x="0" y="3084675"/>
          <a:chExt cx="10692001" cy="1523094"/>
        </a:xfrm>
      </xdr:grpSpPr>
      <xdr:grpSp>
        <xdr:nvGrpSpPr>
          <xdr:cNvPr id="3" name="Shape 3">
            <a:extLst>
              <a:ext uri="{FF2B5EF4-FFF2-40B4-BE49-F238E27FC236}">
                <a16:creationId xmlns:a16="http://schemas.microsoft.com/office/drawing/2014/main" id="{E3514D20-5480-4516-BA8D-77364BE3DCB3}"/>
              </a:ext>
            </a:extLst>
          </xdr:cNvPr>
          <xdr:cNvGrpSpPr>
            <a:grpSpLocks/>
          </xdr:cNvGrpSpPr>
        </xdr:nvGrpSpPr>
        <xdr:grpSpPr bwMode="auto">
          <a:xfrm>
            <a:off x="0" y="3084675"/>
            <a:ext cx="10692001" cy="1523094"/>
            <a:chOff x="0" y="0"/>
            <a:chExt cx="14045925" cy="1299416"/>
          </a:xfrm>
        </xdr:grpSpPr>
        <xdr:sp macro="" textlink="">
          <xdr:nvSpPr>
            <xdr:cNvPr id="4" name="Shape 4">
              <a:extLst>
                <a:ext uri="{FF2B5EF4-FFF2-40B4-BE49-F238E27FC236}">
                  <a16:creationId xmlns:a16="http://schemas.microsoft.com/office/drawing/2014/main" id="{3A1FF583-BE70-4947-8E7A-741F7BD98F28}"/>
                </a:ext>
              </a:extLst>
            </xdr:cNvPr>
            <xdr:cNvSpPr/>
          </xdr:nvSpPr>
          <xdr:spPr>
            <a:xfrm>
              <a:off x="0" y="0"/>
              <a:ext cx="14045925" cy="1186712"/>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6F336A32-6BFB-453C-AEFD-B2A73E1D13DC}"/>
                </a:ext>
              </a:extLst>
            </xdr:cNvPr>
            <xdr:cNvGrpSpPr>
              <a:grpSpLocks/>
            </xdr:cNvGrpSpPr>
          </xdr:nvGrpSpPr>
          <xdr:grpSpPr bwMode="auto">
            <a:xfrm>
              <a:off x="0" y="0"/>
              <a:ext cx="14045925" cy="1299416"/>
              <a:chOff x="0" y="0"/>
              <a:chExt cx="814" cy="115"/>
            </a:xfrm>
          </xdr:grpSpPr>
          <xdr:sp macro="" textlink="">
            <xdr:nvSpPr>
              <xdr:cNvPr id="7" name="Shape 6">
                <a:extLst>
                  <a:ext uri="{FF2B5EF4-FFF2-40B4-BE49-F238E27FC236}">
                    <a16:creationId xmlns:a16="http://schemas.microsoft.com/office/drawing/2014/main" id="{C0F03ED4-F389-41E4-828A-E087D671C8EF}"/>
                  </a:ext>
                </a:extLst>
              </xdr:cNvPr>
              <xdr:cNvSpPr/>
            </xdr:nvSpPr>
            <xdr:spPr>
              <a:xfrm>
                <a:off x="0" y="0"/>
                <a:ext cx="814" cy="11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6B2237DD-7DCD-4417-8DC9-B535653C2A7E}"/>
                  </a:ext>
                </a:extLst>
              </xdr:cNvPr>
              <xdr:cNvSpPr txBox="1"/>
            </xdr:nvSpPr>
            <xdr:spPr>
              <a:xfrm>
                <a:off x="610" y="0"/>
                <a:ext cx="204" cy="58"/>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99D2D714-CA37-4452-8D77-D158B2148051}"/>
                  </a:ext>
                </a:extLst>
              </xdr:cNvPr>
              <xdr:cNvSpPr/>
            </xdr:nvSpPr>
            <xdr:spPr>
              <a:xfrm>
                <a:off x="719" y="5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6B8C6EDC-7CCA-46C0-8620-D99E6D16C83A}"/>
                  </a:ext>
                </a:extLst>
              </xdr:cNvPr>
              <xdr:cNvSpPr/>
            </xdr:nvSpPr>
            <xdr:spPr>
              <a:xfrm>
                <a:off x="610" y="5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8A0AD255-29EE-4191-BE8C-497F5B09B9DE}"/>
                  </a:ext>
                </a:extLst>
              </xdr:cNvPr>
              <xdr:cNvSpPr txBox="1"/>
            </xdr:nvSpPr>
            <xdr:spPr>
              <a:xfrm>
                <a:off x="238" y="0"/>
                <a:ext cx="372" cy="11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6A246DBA-881E-4C20-A3E5-43AD13EE9342}"/>
                  </a:ext>
                </a:extLst>
              </xdr:cNvPr>
              <xdr:cNvSpPr txBox="1"/>
            </xdr:nvSpPr>
            <xdr:spPr>
              <a:xfrm>
                <a:off x="1" y="66"/>
                <a:ext cx="231" cy="4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F590B92B-30E2-410B-9ACE-A41C47635D50}"/>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898" y="71063"/>
              <a:ext cx="1818640" cy="696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grpSp>
    <xdr:clientData fLocksWithSheet="0"/>
  </xdr:twoCellAnchor>
</xdr:wsDr>
</file>

<file path=xl/drawings/drawing7.xml><?xml version="1.0" encoding="utf-8"?>
<xdr:wsDr xmlns:xdr="http://schemas.openxmlformats.org/drawingml/2006/spreadsheetDrawing" xmlns:a="http://schemas.openxmlformats.org/drawingml/2006/main">
  <xdr:oneCellAnchor>
    <xdr:from>
      <xdr:col>0</xdr:col>
      <xdr:colOff>35717</xdr:colOff>
      <xdr:row>0</xdr:row>
      <xdr:rowOff>45250</xdr:rowOff>
    </xdr:from>
    <xdr:ext cx="9941719" cy="1543960"/>
    <xdr:grpSp>
      <xdr:nvGrpSpPr>
        <xdr:cNvPr id="2" name="Shape 2" title="Dibujo">
          <a:extLst>
            <a:ext uri="{FF2B5EF4-FFF2-40B4-BE49-F238E27FC236}">
              <a16:creationId xmlns:a16="http://schemas.microsoft.com/office/drawing/2014/main" id="{89C4400A-0100-4028-8DF8-24828756C6EB}"/>
            </a:ext>
          </a:extLst>
        </xdr:cNvPr>
        <xdr:cNvGrpSpPr/>
      </xdr:nvGrpSpPr>
      <xdr:grpSpPr>
        <a:xfrm>
          <a:off x="35717" y="45250"/>
          <a:ext cx="9941719" cy="1543960"/>
          <a:chOff x="0" y="3084675"/>
          <a:chExt cx="10692001" cy="1523094"/>
        </a:xfrm>
      </xdr:grpSpPr>
      <xdr:grpSp>
        <xdr:nvGrpSpPr>
          <xdr:cNvPr id="3" name="Shape 3">
            <a:extLst>
              <a:ext uri="{FF2B5EF4-FFF2-40B4-BE49-F238E27FC236}">
                <a16:creationId xmlns:a16="http://schemas.microsoft.com/office/drawing/2014/main" id="{2089291B-D02E-41DC-A0B9-39CA59554338}"/>
              </a:ext>
            </a:extLst>
          </xdr:cNvPr>
          <xdr:cNvGrpSpPr/>
        </xdr:nvGrpSpPr>
        <xdr:grpSpPr>
          <a:xfrm>
            <a:off x="0" y="3084675"/>
            <a:ext cx="10692001" cy="1523094"/>
            <a:chOff x="0" y="0"/>
            <a:chExt cx="14045925" cy="1299416"/>
          </a:xfrm>
        </xdr:grpSpPr>
        <xdr:sp macro="" textlink="">
          <xdr:nvSpPr>
            <xdr:cNvPr id="4" name="Shape 4">
              <a:extLst>
                <a:ext uri="{FF2B5EF4-FFF2-40B4-BE49-F238E27FC236}">
                  <a16:creationId xmlns:a16="http://schemas.microsoft.com/office/drawing/2014/main" id="{D9BF23C3-8D14-4A2C-83A9-D4EAA41F9F9E}"/>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B789E4F3-D1A8-4B33-A771-467B28896D7B}"/>
                </a:ext>
              </a:extLst>
            </xdr:cNvPr>
            <xdr:cNvGrpSpPr/>
          </xdr:nvGrpSpPr>
          <xdr:grpSpPr>
            <a:xfrm>
              <a:off x="0" y="0"/>
              <a:ext cx="14045925" cy="1299416"/>
              <a:chOff x="0" y="0"/>
              <a:chExt cx="814" cy="115"/>
            </a:xfrm>
          </xdr:grpSpPr>
          <xdr:sp macro="" textlink="">
            <xdr:nvSpPr>
              <xdr:cNvPr id="7" name="Shape 6">
                <a:extLst>
                  <a:ext uri="{FF2B5EF4-FFF2-40B4-BE49-F238E27FC236}">
                    <a16:creationId xmlns:a16="http://schemas.microsoft.com/office/drawing/2014/main" id="{77984102-64BE-4DD1-B983-70B2E4D17357}"/>
                  </a:ext>
                </a:extLst>
              </xdr:cNvPr>
              <xdr:cNvSpPr/>
            </xdr:nvSpPr>
            <xdr:spPr>
              <a:xfrm>
                <a:off x="0" y="0"/>
                <a:ext cx="814" cy="11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13A33835-40A3-4BF3-948A-14E96F7A28C5}"/>
                  </a:ext>
                </a:extLst>
              </xdr:cNvPr>
              <xdr:cNvSpPr txBox="1"/>
            </xdr:nvSpPr>
            <xdr:spPr>
              <a:xfrm>
                <a:off x="610" y="0"/>
                <a:ext cx="204" cy="58"/>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8406F19E-42CB-4AEA-B2F7-DBE71F1DAF2A}"/>
                  </a:ext>
                </a:extLst>
              </xdr:cNvPr>
              <xdr:cNvSpPr/>
            </xdr:nvSpPr>
            <xdr:spPr>
              <a:xfrm>
                <a:off x="719" y="5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96B97370-8EED-4592-8E2D-48F8F2607FDE}"/>
                  </a:ext>
                </a:extLst>
              </xdr:cNvPr>
              <xdr:cNvSpPr/>
            </xdr:nvSpPr>
            <xdr:spPr>
              <a:xfrm>
                <a:off x="610" y="5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FFB91CF1-8F1A-440C-8EC5-70EACFA32041}"/>
                  </a:ext>
                </a:extLst>
              </xdr:cNvPr>
              <xdr:cNvSpPr txBox="1"/>
            </xdr:nvSpPr>
            <xdr:spPr>
              <a:xfrm>
                <a:off x="238" y="0"/>
                <a:ext cx="372" cy="11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4D6A1E03-36AE-4A0F-B243-B1BABE5B82D1}"/>
                  </a:ext>
                </a:extLst>
              </xdr:cNvPr>
              <xdr:cNvSpPr txBox="1"/>
            </xdr:nvSpPr>
            <xdr:spPr>
              <a:xfrm>
                <a:off x="1" y="66"/>
                <a:ext cx="230" cy="4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220706B8-1A07-4E3C-9541-B7468E5D5B3F}"/>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drawings/drawing8.xml><?xml version="1.0" encoding="utf-8"?>
<xdr:wsDr xmlns:xdr="http://schemas.openxmlformats.org/drawingml/2006/spreadsheetDrawing" xmlns:a="http://schemas.openxmlformats.org/drawingml/2006/main">
  <xdr:twoCellAnchor editAs="oneCell">
    <xdr:from>
      <xdr:col>0</xdr:col>
      <xdr:colOff>22860</xdr:colOff>
      <xdr:row>0</xdr:row>
      <xdr:rowOff>83820</xdr:rowOff>
    </xdr:from>
    <xdr:to>
      <xdr:col>9</xdr:col>
      <xdr:colOff>1262062</xdr:colOff>
      <xdr:row>8</xdr:row>
      <xdr:rowOff>88900</xdr:rowOff>
    </xdr:to>
    <xdr:grpSp>
      <xdr:nvGrpSpPr>
        <xdr:cNvPr id="2" name="Shape 2">
          <a:extLst>
            <a:ext uri="{FF2B5EF4-FFF2-40B4-BE49-F238E27FC236}">
              <a16:creationId xmlns:a16="http://schemas.microsoft.com/office/drawing/2014/main" id="{0F266B43-D035-44ED-BD55-578E351C66B1}"/>
            </a:ext>
          </a:extLst>
        </xdr:cNvPr>
        <xdr:cNvGrpSpPr>
          <a:grpSpLocks/>
        </xdr:cNvGrpSpPr>
      </xdr:nvGrpSpPr>
      <xdr:grpSpPr bwMode="auto">
        <a:xfrm>
          <a:off x="22860" y="83820"/>
          <a:ext cx="13304202" cy="1465580"/>
          <a:chOff x="0" y="3084675"/>
          <a:chExt cx="10692001" cy="1523094"/>
        </a:xfrm>
      </xdr:grpSpPr>
      <xdr:grpSp>
        <xdr:nvGrpSpPr>
          <xdr:cNvPr id="3" name="Shape 3">
            <a:extLst>
              <a:ext uri="{FF2B5EF4-FFF2-40B4-BE49-F238E27FC236}">
                <a16:creationId xmlns:a16="http://schemas.microsoft.com/office/drawing/2014/main" id="{B0D52F37-890F-44D7-952A-C1BFC3429758}"/>
              </a:ext>
            </a:extLst>
          </xdr:cNvPr>
          <xdr:cNvGrpSpPr>
            <a:grpSpLocks/>
          </xdr:cNvGrpSpPr>
        </xdr:nvGrpSpPr>
        <xdr:grpSpPr bwMode="auto">
          <a:xfrm>
            <a:off x="0" y="3084675"/>
            <a:ext cx="10692001" cy="1523094"/>
            <a:chOff x="0" y="0"/>
            <a:chExt cx="14045925" cy="1299416"/>
          </a:xfrm>
        </xdr:grpSpPr>
        <xdr:sp macro="" textlink="">
          <xdr:nvSpPr>
            <xdr:cNvPr id="4" name="Shape 4">
              <a:extLst>
                <a:ext uri="{FF2B5EF4-FFF2-40B4-BE49-F238E27FC236}">
                  <a16:creationId xmlns:a16="http://schemas.microsoft.com/office/drawing/2014/main" id="{FCE1DEA4-57C8-49AB-8393-13FE43D666C2}"/>
                </a:ext>
              </a:extLst>
            </xdr:cNvPr>
            <xdr:cNvSpPr/>
          </xdr:nvSpPr>
          <xdr:spPr>
            <a:xfrm>
              <a:off x="0" y="0"/>
              <a:ext cx="14045925" cy="1186712"/>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5FD21F2F-0C01-493A-848F-3CE017E4D394}"/>
                </a:ext>
              </a:extLst>
            </xdr:cNvPr>
            <xdr:cNvGrpSpPr>
              <a:grpSpLocks/>
            </xdr:cNvGrpSpPr>
          </xdr:nvGrpSpPr>
          <xdr:grpSpPr bwMode="auto">
            <a:xfrm>
              <a:off x="0" y="0"/>
              <a:ext cx="14045925" cy="1299416"/>
              <a:chOff x="0" y="0"/>
              <a:chExt cx="814" cy="115"/>
            </a:xfrm>
          </xdr:grpSpPr>
          <xdr:sp macro="" textlink="">
            <xdr:nvSpPr>
              <xdr:cNvPr id="7" name="Shape 6">
                <a:extLst>
                  <a:ext uri="{FF2B5EF4-FFF2-40B4-BE49-F238E27FC236}">
                    <a16:creationId xmlns:a16="http://schemas.microsoft.com/office/drawing/2014/main" id="{73432EE5-B20A-4D76-ADC7-746B17F5E667}"/>
                  </a:ext>
                </a:extLst>
              </xdr:cNvPr>
              <xdr:cNvSpPr/>
            </xdr:nvSpPr>
            <xdr:spPr>
              <a:xfrm>
                <a:off x="0" y="0"/>
                <a:ext cx="814" cy="11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1968BD2F-2C5C-4C07-B233-BA595655DEAD}"/>
                  </a:ext>
                </a:extLst>
              </xdr:cNvPr>
              <xdr:cNvSpPr txBox="1"/>
            </xdr:nvSpPr>
            <xdr:spPr>
              <a:xfrm>
                <a:off x="610" y="0"/>
                <a:ext cx="204" cy="58"/>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2C6146A0-8FAB-41C8-8032-5D961010F4C3}"/>
                  </a:ext>
                </a:extLst>
              </xdr:cNvPr>
              <xdr:cNvSpPr/>
            </xdr:nvSpPr>
            <xdr:spPr>
              <a:xfrm>
                <a:off x="719" y="5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B5DE4CB0-EAF3-48C6-9552-38A270C636A3}"/>
                  </a:ext>
                </a:extLst>
              </xdr:cNvPr>
              <xdr:cNvSpPr/>
            </xdr:nvSpPr>
            <xdr:spPr>
              <a:xfrm>
                <a:off x="610" y="5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BF720E4F-FFC7-4EE9-960A-19F4C6F6BCEA}"/>
                  </a:ext>
                </a:extLst>
              </xdr:cNvPr>
              <xdr:cNvSpPr txBox="1"/>
            </xdr:nvSpPr>
            <xdr:spPr>
              <a:xfrm>
                <a:off x="238" y="0"/>
                <a:ext cx="372" cy="11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E4A28EF9-6789-496E-88E7-44C0C35E043B}"/>
                  </a:ext>
                </a:extLst>
              </xdr:cNvPr>
              <xdr:cNvSpPr txBox="1"/>
            </xdr:nvSpPr>
            <xdr:spPr>
              <a:xfrm>
                <a:off x="1" y="66"/>
                <a:ext cx="231" cy="4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2E1A7ADB-7D13-4730-BE9E-47DB7A28D2CB}"/>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79898" y="71063"/>
              <a:ext cx="1818640" cy="696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grpSp>
    <xdr:clientData fLocksWithSheet="0"/>
  </xdr:twoCellAnchor>
</xdr:wsDr>
</file>

<file path=xl/drawings/drawing9.xml><?xml version="1.0" encoding="utf-8"?>
<xdr:wsDr xmlns:xdr="http://schemas.openxmlformats.org/drawingml/2006/spreadsheetDrawing" xmlns:a="http://schemas.openxmlformats.org/drawingml/2006/main">
  <xdr:oneCellAnchor>
    <xdr:from>
      <xdr:col>0</xdr:col>
      <xdr:colOff>21433</xdr:colOff>
      <xdr:row>0</xdr:row>
      <xdr:rowOff>80968</xdr:rowOff>
    </xdr:from>
    <xdr:ext cx="13097667" cy="1506532"/>
    <xdr:grpSp>
      <xdr:nvGrpSpPr>
        <xdr:cNvPr id="2" name="Shape 2" title="Dibujo">
          <a:extLst>
            <a:ext uri="{FF2B5EF4-FFF2-40B4-BE49-F238E27FC236}">
              <a16:creationId xmlns:a16="http://schemas.microsoft.com/office/drawing/2014/main" id="{66655B68-373E-48F4-8515-2B0D9F4AA6FC}"/>
            </a:ext>
          </a:extLst>
        </xdr:cNvPr>
        <xdr:cNvGrpSpPr/>
      </xdr:nvGrpSpPr>
      <xdr:grpSpPr>
        <a:xfrm>
          <a:off x="21433" y="80968"/>
          <a:ext cx="13097667" cy="1506532"/>
          <a:chOff x="0" y="3084675"/>
          <a:chExt cx="10692001" cy="1523094"/>
        </a:xfrm>
      </xdr:grpSpPr>
      <xdr:grpSp>
        <xdr:nvGrpSpPr>
          <xdr:cNvPr id="3" name="Shape 3">
            <a:extLst>
              <a:ext uri="{FF2B5EF4-FFF2-40B4-BE49-F238E27FC236}">
                <a16:creationId xmlns:a16="http://schemas.microsoft.com/office/drawing/2014/main" id="{B77E8ACA-2224-9E76-EDD9-F7AAF4592F12}"/>
              </a:ext>
            </a:extLst>
          </xdr:cNvPr>
          <xdr:cNvGrpSpPr/>
        </xdr:nvGrpSpPr>
        <xdr:grpSpPr>
          <a:xfrm>
            <a:off x="0" y="3084675"/>
            <a:ext cx="10692001" cy="1523094"/>
            <a:chOff x="0" y="0"/>
            <a:chExt cx="14045925" cy="1299416"/>
          </a:xfrm>
        </xdr:grpSpPr>
        <xdr:sp macro="" textlink="">
          <xdr:nvSpPr>
            <xdr:cNvPr id="4" name="Shape 4">
              <a:extLst>
                <a:ext uri="{FF2B5EF4-FFF2-40B4-BE49-F238E27FC236}">
                  <a16:creationId xmlns:a16="http://schemas.microsoft.com/office/drawing/2014/main" id="{4F2E437F-D99E-88B3-E093-4A82253E97D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E946F9ED-2E7B-4C91-DAB9-E3D2882A3891}"/>
                </a:ext>
              </a:extLst>
            </xdr:cNvPr>
            <xdr:cNvGrpSpPr/>
          </xdr:nvGrpSpPr>
          <xdr:grpSpPr>
            <a:xfrm>
              <a:off x="0" y="0"/>
              <a:ext cx="14045925" cy="1299416"/>
              <a:chOff x="0" y="0"/>
              <a:chExt cx="814" cy="115"/>
            </a:xfrm>
          </xdr:grpSpPr>
          <xdr:sp macro="" textlink="">
            <xdr:nvSpPr>
              <xdr:cNvPr id="7" name="Shape 6">
                <a:extLst>
                  <a:ext uri="{FF2B5EF4-FFF2-40B4-BE49-F238E27FC236}">
                    <a16:creationId xmlns:a16="http://schemas.microsoft.com/office/drawing/2014/main" id="{37210655-B9E7-97CD-7CCF-374360F98E8D}"/>
                  </a:ext>
                </a:extLst>
              </xdr:cNvPr>
              <xdr:cNvSpPr/>
            </xdr:nvSpPr>
            <xdr:spPr>
              <a:xfrm>
                <a:off x="0" y="0"/>
                <a:ext cx="814" cy="11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8" name="Shape 7">
                <a:extLst>
                  <a:ext uri="{FF2B5EF4-FFF2-40B4-BE49-F238E27FC236}">
                    <a16:creationId xmlns:a16="http://schemas.microsoft.com/office/drawing/2014/main" id="{9C74837A-4BC8-0C02-B615-BB9034C21298}"/>
                  </a:ext>
                </a:extLst>
              </xdr:cNvPr>
              <xdr:cNvSpPr txBox="1"/>
            </xdr:nvSpPr>
            <xdr:spPr>
              <a:xfrm>
                <a:off x="610" y="0"/>
                <a:ext cx="204" cy="58"/>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9" name="Shape 8">
                <a:extLst>
                  <a:ext uri="{FF2B5EF4-FFF2-40B4-BE49-F238E27FC236}">
                    <a16:creationId xmlns:a16="http://schemas.microsoft.com/office/drawing/2014/main" id="{E73CF3DD-8D4D-DE06-C571-01BD55788ADF}"/>
                  </a:ext>
                </a:extLst>
              </xdr:cNvPr>
              <xdr:cNvSpPr/>
            </xdr:nvSpPr>
            <xdr:spPr>
              <a:xfrm>
                <a:off x="719" y="5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a:latin typeface="Arial" panose="020B0604020202020204" pitchFamily="34" charset="0"/>
                    <a:cs typeface="Arial" panose="020B0604020202020204" pitchFamily="34" charset="0"/>
                  </a:rPr>
                  <a:t>007</a:t>
                </a:r>
                <a:endParaRPr sz="1200">
                  <a:latin typeface="Arial" panose="020B0604020202020204" pitchFamily="34" charset="0"/>
                  <a:cs typeface="Arial" panose="020B0604020202020204" pitchFamily="34" charset="0"/>
                </a:endParaRPr>
              </a:p>
            </xdr:txBody>
          </xdr:sp>
          <xdr:sp macro="" textlink="">
            <xdr:nvSpPr>
              <xdr:cNvPr id="10" name="Shape 9">
                <a:extLst>
                  <a:ext uri="{FF2B5EF4-FFF2-40B4-BE49-F238E27FC236}">
                    <a16:creationId xmlns:a16="http://schemas.microsoft.com/office/drawing/2014/main" id="{F7A8F1B2-7DDD-DF08-5DF1-43A2FEC24541}"/>
                  </a:ext>
                </a:extLst>
              </xdr:cNvPr>
              <xdr:cNvSpPr/>
            </xdr:nvSpPr>
            <xdr:spPr>
              <a:xfrm>
                <a:off x="610" y="5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None/>
                </a:pPr>
                <a:r>
                  <a:rPr lang="en-US" sz="800" b="0" i="0" strike="noStrike">
                    <a:solidFill>
                      <a:srgbClr val="000000"/>
                    </a:solidFill>
                    <a:latin typeface="Arial"/>
                    <a:ea typeface="Arial"/>
                    <a:cs typeface="Arial"/>
                    <a:sym typeface="Arial"/>
                  </a:rPr>
                  <a:t>VERSIÓN</a:t>
                </a:r>
                <a:endParaRPr sz="1200"/>
              </a:p>
            </xdr:txBody>
          </xdr:sp>
          <xdr:sp macro="" textlink="">
            <xdr:nvSpPr>
              <xdr:cNvPr id="11" name="Shape 10">
                <a:extLst>
                  <a:ext uri="{FF2B5EF4-FFF2-40B4-BE49-F238E27FC236}">
                    <a16:creationId xmlns:a16="http://schemas.microsoft.com/office/drawing/2014/main" id="{3F6E08DC-FB3F-DDE4-CA92-00A5F47BAB02}"/>
                  </a:ext>
                </a:extLst>
              </xdr:cNvPr>
              <xdr:cNvSpPr txBox="1"/>
            </xdr:nvSpPr>
            <xdr:spPr>
              <a:xfrm>
                <a:off x="238" y="0"/>
                <a:ext cx="372" cy="11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MODELO INTEGRADO DE PLANEACIÓN Y GESTIÓN</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r>
                  <a:rPr lang="en-US" sz="1000" b="0" i="0" strike="noStrike">
                    <a:solidFill>
                      <a:srgbClr val="000000"/>
                    </a:solidFill>
                    <a:latin typeface="Arial" panose="020B0604020202020204" pitchFamily="34" charset="0"/>
                    <a:ea typeface="Arial"/>
                    <a:cs typeface="Arial" panose="020B0604020202020204" pitchFamily="34" charset="0"/>
                    <a:sym typeface="Arial"/>
                  </a:rPr>
                  <a:t>(MIPG)</a:t>
                </a:r>
                <a:endParaRPr sz="1000">
                  <a:latin typeface="Arial" panose="020B0604020202020204" pitchFamily="34" charset="0"/>
                  <a:cs typeface="Arial" panose="020B0604020202020204" pitchFamily="34" charset="0"/>
                </a:endParaRPr>
              </a:p>
              <a:p>
                <a:pPr marL="0" lvl="0" indent="0" algn="ctr" rtl="1">
                  <a:spcBef>
                    <a:spcPts val="0"/>
                  </a:spcBef>
                  <a:spcAft>
                    <a:spcPts val="0"/>
                  </a:spcAft>
                  <a:buNone/>
                </a:pPr>
                <a:endParaRPr lang="es-CO" sz="1200" b="0"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endParaRPr sz="1200" b="1" i="0" strike="noStrike">
                  <a:solidFill>
                    <a:srgbClr val="000000"/>
                  </a:solidFill>
                  <a:latin typeface="Arial" panose="020B0604020202020204" pitchFamily="34" charset="0"/>
                  <a:ea typeface="Arial"/>
                  <a:cs typeface="Arial" panose="020B0604020202020204" pitchFamily="34" charset="0"/>
                  <a:sym typeface="Arial"/>
                </a:endParaRPr>
              </a:p>
              <a:p>
                <a:pPr marL="0" lvl="0" indent="0" algn="ctr" rtl="1">
                  <a:spcBef>
                    <a:spcPts val="0"/>
                  </a:spcBef>
                  <a:spcAft>
                    <a:spcPts val="0"/>
                  </a:spcAft>
                  <a:buNone/>
                </a:pPr>
                <a:r>
                  <a:rPr lang="en-US" sz="1200" b="1">
                    <a:latin typeface="Arial" panose="020B0604020202020204" pitchFamily="34" charset="0"/>
                    <a:ea typeface="Arial"/>
                    <a:cs typeface="Arial" panose="020B0604020202020204" pitchFamily="34" charset="0"/>
                    <a:sym typeface="Arial"/>
                  </a:rPr>
                  <a:t> </a:t>
                </a:r>
                <a:r>
                  <a:rPr lang="en-US" sz="1200" b="0">
                    <a:latin typeface="Arial" panose="020B0604020202020204" pitchFamily="34" charset="0"/>
                    <a:cs typeface="Arial" panose="020B0604020202020204" pitchFamily="34" charset="0"/>
                  </a:rPr>
                  <a:t>CADENA DE VALOR Y PRESUPUESTO PROYECTO</a:t>
                </a:r>
                <a:r>
                  <a:rPr lang="en-US" sz="1200" b="0" i="0" strike="noStrike">
                    <a:solidFill>
                      <a:srgbClr val="000000"/>
                    </a:solidFill>
                    <a:latin typeface="Arial" panose="020B0604020202020204" pitchFamily="34" charset="0"/>
                    <a:cs typeface="Arial" panose="020B0604020202020204" pitchFamily="34" charset="0"/>
                  </a:rPr>
                  <a:t> </a:t>
                </a:r>
                <a:endParaRPr sz="1400" b="0">
                  <a:latin typeface="Arial" panose="020B0604020202020204" pitchFamily="34" charset="0"/>
                  <a:cs typeface="Arial" panose="020B0604020202020204" pitchFamily="34" charset="0"/>
                </a:endParaRPr>
              </a:p>
            </xdr:txBody>
          </xdr:sp>
          <xdr:sp macro="" textlink="">
            <xdr:nvSpPr>
              <xdr:cNvPr id="12" name="Shape 11">
                <a:extLst>
                  <a:ext uri="{FF2B5EF4-FFF2-40B4-BE49-F238E27FC236}">
                    <a16:creationId xmlns:a16="http://schemas.microsoft.com/office/drawing/2014/main" id="{BFE3A19F-B5FA-B542-4883-8C3CBE850946}"/>
                  </a:ext>
                </a:extLst>
              </xdr:cNvPr>
              <xdr:cNvSpPr txBox="1"/>
            </xdr:nvSpPr>
            <xdr:spPr>
              <a:xfrm>
                <a:off x="1" y="66"/>
                <a:ext cx="230" cy="49"/>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 DIRECCIONAMIENTO ESTRATEGICO</a:t>
                </a:r>
                <a:endParaRPr sz="1000">
                  <a:latin typeface="Arial" panose="020B0604020202020204" pitchFamily="34" charset="0"/>
                  <a:cs typeface="Arial" panose="020B0604020202020204" pitchFamily="34" charset="0"/>
                </a:endParaRPr>
              </a:p>
              <a:p>
                <a:pPr marL="0" lvl="0" indent="0" algn="ctr" rtl="0">
                  <a:spcBef>
                    <a:spcPts val="0"/>
                  </a:spcBef>
                  <a:spcAft>
                    <a:spcPts val="0"/>
                  </a:spcAft>
                  <a:buNone/>
                </a:pPr>
                <a:r>
                  <a:rPr lang="en-US" sz="1000" b="0" i="0">
                    <a:latin typeface="Arial" panose="020B0604020202020204" pitchFamily="34" charset="0"/>
                    <a:ea typeface="Arial"/>
                    <a:cs typeface="Arial" panose="020B0604020202020204" pitchFamily="34" charset="0"/>
                    <a:sym typeface="Arial"/>
                  </a:rPr>
                  <a:t>PLANEACIÓN ECONÓMICA Y SOCIAL</a:t>
                </a:r>
                <a:endParaRPr sz="1000">
                  <a:latin typeface="Arial" panose="020B0604020202020204" pitchFamily="34" charset="0"/>
                  <a:ea typeface="Arial"/>
                  <a:cs typeface="Arial" panose="020B0604020202020204" pitchFamily="34" charset="0"/>
                  <a:sym typeface="Arial"/>
                </a:endParaRPr>
              </a:p>
            </xdr:txBody>
          </xdr:sp>
        </xdr:grpSp>
        <xdr:pic>
          <xdr:nvPicPr>
            <xdr:cNvPr id="6" name="Shape 12" descr="escudo">
              <a:extLst>
                <a:ext uri="{FF2B5EF4-FFF2-40B4-BE49-F238E27FC236}">
                  <a16:creationId xmlns:a16="http://schemas.microsoft.com/office/drawing/2014/main" id="{48116B28-FF2C-8432-D97C-6A85B9332BA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SERVIDORDELL/Public/MEDISAM%20LTDA/2010/PROCESOS%20PRINCIPALES/EEI/OT-020-SSPM%20de%20CALI/Entrega%20Definitiva%20Junio%20de%202011/Anexo%206%20-%20Dise&#241;o%20de%20Alcantarillado.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G:\Desktop\AEROPUERTO%20STA%20ANA\AVENIDA\BALANCE%20ECONOMICO\ACTAS%2017-18\Documents%20and%20Settings\jviteri\Mis%20documentos\jviteri\Presupuestos\a%20%20aaInformaci&#243;n%20GRUPO%204\A%20MInformes%20Mensuales\Informe%20de%20estado%20vial%20ene\aCCIDENTES%20DE%201995%20-%201996.xls?4AE7F083" TargetMode="External"/><Relationship Id="rId1" Type="http://schemas.openxmlformats.org/officeDocument/2006/relationships/externalLinkPath" Target="file:///\\4AE7F083\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Agua%20Potable%20UASESP\POAI%202024\Mejoramiento%20SB\Documentos%20Proyecto\BP-2600%20Mejoramiento%20SB.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d.docs.live.net/Amd/documentos%20c/Documentos-Wilson/Advial-Cmarca/bimestral/06-dic-ene-99/03JUN-JUL-98/Acc%20Ago-Sep.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4AE7F083/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Documents\TRABAJO\2024\UAESP\POAI%202025\BP%202600%20%20CONSTRUCCI&#211;N%20AP\1.2.1%20LA%20ASCENSI&#211;N\1.2.1%20PTAP%20ASCENCI&#211;N\PTAP%20ASCENSI&#211;N%20Presupuesto.xlsb"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INGENIERO2/My%20Documents/Mis%20documentos/Andres/Presupuestos/Administra%20UQ%20V%201.0/Administra%20Planeaci&#243;n.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2013_06_04%20ROZO%20Presupuesto%20Cantidades%20Redes%20RLTLA.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Memoria/Agua%20Potable%20UASESP/POAI%202024/BP-26004797%20Construcci&#243;n%20AP/Documentos%20Proyecto/BP-26004797.xlsx" TargetMode="External"/><Relationship Id="rId1" Type="http://schemas.openxmlformats.org/officeDocument/2006/relationships/externalLinkPath" Target="/Memoria/Agua%20Potable%20UASESP/POAI%202024/BP-26004797%20Construcci&#243;n%20AP/Documentos%20Proyecto/BP-26004797.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Agua%20Potable%20UASESP\POAI%202024\Mejoramiento%20AP\Documentos%20Proyecto\Cadena%20de%20Valor%20Mejoramiento%20AP%20v1.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ropbox\SAGUT\SAGUT%202018.2%20Pruebas%20Mac%20Toshiba\PROGRAMA\BASE%20DE%20DATOS%20PARA%20PRESUPUESTO.xlsm"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100-FORMAT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I:\EMCALI\1.%20EMCALI\APU\Cra%2052A%20entre%20Dg%2051%20y%20Cr%206A\Presupuesto%20Cr%2052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d.docs.live.net/Users/Manager/Downloads/ALC%20SAN%20ALT%20para%20perfil.xlsx"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d.docs.live.net/Users/julio/Desktop/A&#241;o%202024/4-INFORMES/6-UAESP%20-%20ALCALDIA%20DE%20SANTIAGO%20DE%20CALI/5-Proyectos%20Nodos%20IDESc/4-2026-SB(4800)/1-Nodos_IDESC_Campoalegre/1-Presupuesto/2.1.2%20Memoria%20Calculo%20Cantidades.xlsx?5D47BE7E" TargetMode="External"/><Relationship Id="rId1" Type="http://schemas.openxmlformats.org/officeDocument/2006/relationships/externalLinkPath" Target="file:///\\5D47BE7E\2.1.2%20Memoria%20Calculo%20Cantidades.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d.docs.live.net/Trv_1/datos%20(e)/COLEGIO%20TOMAS/PRESUPUESTO/APU%20CORTE%205%20definitivo.xls"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Memoria/Agua%20Potable%20UASESP/POAI%202024/BP-26004800%20Construcci&#243;n%20SB/Documentos%20Proyecto/BP-26004800%20Ajustado1%20SPT.xlsx" TargetMode="External"/><Relationship Id="rId1" Type="http://schemas.openxmlformats.org/officeDocument/2006/relationships/externalLinkPath" Target="/Memoria/Agua%20Potable%20UASESP/POAI%202024/BP-26004800%20Construcci&#243;n%20SB/Documentos%20Proyecto/BP-26004800%20Ajustado1%20SPT.xlsx" TargetMode="External"/></Relationships>
</file>

<file path=xl/externalLinks/_rels/externalLink23.xml.rels><?xml version="1.0" encoding="UTF-8" standalone="yes"?>
<Relationships xmlns="http://schemas.openxmlformats.org/package/2006/relationships"><Relationship Id="rId2" Type="http://schemas.microsoft.com/office/2019/04/relationships/externalLinkLongPath" Target="https://d.docs.live.net/Users/William%20Echeverry/Desktop/AV%20SANTA%20ANA/3%20acta%20pacial%20avenida/AV%20SANTA%20ANA/3%20acta%20pacial%20avenida/DOCUME~1/USER05~1/CONFIG~1/TEMP/ADMINISTRACION%20VIAL%20G2/PRESUPUESTOS/Presupuesto%20remoci&#243;n%20de%20derrumbes.xls?E44FEAE0" TargetMode="External"/><Relationship Id="rId1" Type="http://schemas.openxmlformats.org/officeDocument/2006/relationships/externalLinkPath" Target="file:///\\E44FEAE0\Presupuesto%20remoci&#243;n%20de%20derrumbes.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APUs%20Redes.xlsx"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E42F03EF/DATA%202010" TargetMode="External"/><Relationship Id="rId1" Type="http://schemas.openxmlformats.org/officeDocument/2006/relationships/externalLinkPath" Target="/E42F03EF/DATA%202010"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Documents%20and%20Settings/G%20&amp;%20M%20Construcciones/Escritorio/Contrato1646INVIAS/EXPLANAN/Licitaciones%20inv&#237;as/Apu051b.xls" TargetMode="External"/></Relationships>
</file>

<file path=xl/externalLinks/_rels/externalLink27.xml.rels><?xml version="1.0" encoding="UTF-8" standalone="yes"?>
<Relationships xmlns="http://schemas.openxmlformats.org/package/2006/relationships"><Relationship Id="rId2" Type="http://schemas.openxmlformats.org/officeDocument/2006/relationships/externalLinkPath" Target="../../../../marino/C/AMV-3005-2005/ADMON%20GRUPO%203%202004%20-2005/PRESUPUESTOS/Analisis%20de%20Precios%20Unitarios%20ASTRID.xls" TargetMode="External"/><Relationship Id="rId1" Type="http://schemas.openxmlformats.org/officeDocument/2006/relationships/externalLinkPath" Target="/marino/C/AMV-3005-2005/ADMON%20GRUPO%203%202004%20-2005/PRESUPUESTOS/Analisis%20de%20Precios%20Unitarios%20ASTRID.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FERNANDO\Documents\TRABAJO\2026\UAESP%202026\PROYECTOS_APSB%202026\AP%20SB%20PROY%201ER%20TRIMESTRE%202026\AP\Obras%20Enero_2026%20Presentar%20Banco%20de%20Proyect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Desktop/AEROPUERTO%20STA%20ANA/AVENIDA/BALANCE%20ECONOMICO/ACTAS%2017-18/Cinte%20Informe%2002/Formatos%20Informe%2002/VELEZ/Gustavo%20Pacheco/CONSORCIO/ACTAS%2099/PREACTA%2020/Constructor/PROG-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192.168.0.1\amezquita\proyectos\HOGARES%20INFANTILES\Presupuestos%20hogares%20infantiles%20PRIMERA%20DAM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d.docs.live.net/Users/PATRIC~1/AppData/Local/Temp/4.%20PLANTILLA%20EJEMPLO%20ANEXO%20PPTO%20POAI%202015%20AJUSTAD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Unidades%20compartidas\AGUA_POTABLE\2025\POAI%202025\BP-26005351%20AP\Documentos%20Proyecto\BP-26005350%20SB.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Users\doterov\AppData\Local\Microsoft\Windows\Temporary%20Internet%20Files\Content.Outlook\OM8Y1ML0\Montenegro%20Dise&#241;o%20colectores.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Documents%20and%20Settings\Brenda\Mis%20documentos\METODOLO2\Usuario\SISTEMA%20DE%20ACUEDUCTO%20Y%20ALCANTARILLADO%20DEL%20MUNICIPIO%20DE%20QUIBDO\PE_01.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lvaroV/Downloads/Proyectos%20GINCCO%20SAS/LA%20DOLORES/MEMORIAS%20Y%20PRESUPUESTOS%20BOD.%20LA%20DOLORES/PRESUPUESTO%20BODEGA%20LA%20DOLORES_SAGUT.xlsb" TargetMode="External"/><Relationship Id="rId1" Type="http://schemas.openxmlformats.org/officeDocument/2006/relationships/externalLinkPath" Target="/Users/AlvaroV/Downloads/Proyectos%20GINCCO%20SAS/LA%20DOLORES/MEMORIAS%20Y%20PRESUPUESTOS%20BOD.%20LA%20DOLORES/PRESUPUESTO%20BODEGA%20LA%20DOLORES_SAGUT.xlsb"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FERNANDO\Documents\TRABAJO\2026\UAESP%202026\PROYECTOS_APSB%202026\AP%20SB%20PROY%201ER%20TRIMESTRE%202026\AP\1.1.9%20Dise&#241;o%20Acu%20LA%20ELVIRA\1.1.9%20%20Presup%20Modelac%20Acu%20LA%20ELVIRA%20CABEC%20feb%202026%20v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ecios unitarios"/>
      <sheetName val="Análisis - Resumido"/>
      <sheetName val="Base"/>
      <sheetName val=" ACTIVIDADES PPTO PROYECTADA"/>
    </sheetNames>
    <sheetDataSet>
      <sheetData sheetId="0"/>
      <sheetData sheetId="1"/>
      <sheetData sheetId="2"/>
      <sheetData sheetId="3"/>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1.1.1 Pajui"/>
      <sheetName val="1.1.2 Pueblo Nuevo"/>
      <sheetName val="1.1.3 El Plan"/>
      <sheetName val="1.1.4 Int Obras"/>
      <sheetName val="1.1.5 Fortalecimiento"/>
      <sheetName val="Listados"/>
      <sheetName val="_ACTIVIDADES_PPTO_PROYECTADA"/>
      <sheetName val="DETALLE_POBLACIÓN_PROYECTADA"/>
      <sheetName val="1_1_1_Pajui"/>
      <sheetName val="1_1_2_Pueblo_Nuevo"/>
      <sheetName val="1_1_3_El_Plan"/>
      <sheetName val="1_1_4_Int_Obras"/>
      <sheetName val="1_1_5_Fortalecimiento"/>
    </sheetNames>
    <sheetDataSet>
      <sheetData sheetId="0"/>
      <sheetData sheetId="1"/>
      <sheetData sheetId="2"/>
      <sheetData sheetId="3"/>
      <sheetData sheetId="4"/>
      <sheetData sheetId="5"/>
      <sheetData sheetId="6"/>
      <sheetData sheetId="7">
        <row r="2">
          <cell r="A2" t="str">
            <v>Si</v>
          </cell>
        </row>
      </sheetData>
      <sheetData sheetId="8"/>
      <sheetData sheetId="9"/>
      <sheetData sheetId="10"/>
      <sheetData sheetId="11"/>
      <sheetData sheetId="12"/>
      <sheetData sheetId="13"/>
      <sheetData sheetId="1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ANALISIS (2)"/>
      <sheetName val="PRESUPUESTO"/>
      <sheetName val="ANALISIS"/>
      <sheetName val="INSUMOS"/>
      <sheetName val="ProgEmpleo"/>
      <sheetName val="CRONOGRAMA"/>
      <sheetName val="SEGUIMIENTO"/>
      <sheetName val="CONTROL"/>
      <sheetName val="Incidencias"/>
      <sheetName val="Interventoría"/>
      <sheetName val="ACTAS"/>
      <sheetName val="PreActas"/>
      <sheetName val="MemoriaDeCant"/>
      <sheetName val="CostosAdmin"/>
      <sheetName val="F.Prestacional"/>
      <sheetName val="F.Prestacional J"/>
      <sheetName val="INSUM CLASIF"/>
      <sheetName val="RENDIMIENTOS"/>
      <sheetName val="COSTOS"/>
      <sheetName val="PlantillaSeguim"/>
      <sheetName val="PlantillaSeguimCost"/>
      <sheetName val="Datos1_NoEliminar"/>
      <sheetName val="FORMATOS"/>
      <sheetName val="LISTRESULT_P"/>
      <sheetName val="PTAP ASCENSIÓN Presupuesto"/>
      <sheetName val="ANALISIS_(2)"/>
      <sheetName val="F_Prestacional"/>
      <sheetName val="F_Prestacional_J"/>
      <sheetName val="INSUM_CLASIF"/>
      <sheetName val="PTAP_ASCENSIÓN_Presupuesto"/>
    </sheetNames>
    <sheetDataSet>
      <sheetData sheetId="0"/>
      <sheetData sheetId="1"/>
      <sheetData sheetId="2">
        <row r="1">
          <cell r="G1">
            <v>198810251</v>
          </cell>
        </row>
        <row r="2">
          <cell r="A2" t="str">
            <v>CD</v>
          </cell>
        </row>
        <row r="148">
          <cell r="G148">
            <v>198810251</v>
          </cell>
        </row>
      </sheetData>
      <sheetData sheetId="3"/>
      <sheetData sheetId="4">
        <row r="1">
          <cell r="M1">
            <v>35000000</v>
          </cell>
        </row>
        <row r="6">
          <cell r="P6">
            <v>198810240</v>
          </cell>
        </row>
      </sheetData>
      <sheetData sheetId="5"/>
      <sheetData sheetId="6">
        <row r="10">
          <cell r="BN10">
            <v>198810240</v>
          </cell>
        </row>
        <row r="11">
          <cell r="BN11">
            <v>198810240</v>
          </cell>
        </row>
        <row r="27">
          <cell r="H27">
            <v>0</v>
          </cell>
        </row>
      </sheetData>
      <sheetData sheetId="7">
        <row r="27">
          <cell r="P27">
            <v>43913</v>
          </cell>
          <cell r="Q27">
            <v>43914</v>
          </cell>
          <cell r="R27">
            <v>43915</v>
          </cell>
          <cell r="S27">
            <v>43916</v>
          </cell>
          <cell r="T27">
            <v>43917</v>
          </cell>
          <cell r="U27">
            <v>43918</v>
          </cell>
          <cell r="V27">
            <v>43919</v>
          </cell>
          <cell r="W27">
            <v>43920</v>
          </cell>
          <cell r="X27">
            <v>43921</v>
          </cell>
          <cell r="Y27">
            <v>43922</v>
          </cell>
          <cell r="Z27">
            <v>43923</v>
          </cell>
          <cell r="AA27">
            <v>43924</v>
          </cell>
          <cell r="AB27">
            <v>43925</v>
          </cell>
          <cell r="AC27">
            <v>43926</v>
          </cell>
          <cell r="AD27">
            <v>43927</v>
          </cell>
          <cell r="AE27">
            <v>43928</v>
          </cell>
          <cell r="AF27">
            <v>43929</v>
          </cell>
          <cell r="AG27">
            <v>43930</v>
          </cell>
          <cell r="AH27">
            <v>43931</v>
          </cell>
          <cell r="AI27">
            <v>43932</v>
          </cell>
          <cell r="AJ27">
            <v>43933</v>
          </cell>
          <cell r="AK27">
            <v>43934</v>
          </cell>
          <cell r="AL27">
            <v>43935</v>
          </cell>
          <cell r="AM27">
            <v>43936</v>
          </cell>
          <cell r="AN27">
            <v>43937</v>
          </cell>
          <cell r="AO27">
            <v>43938</v>
          </cell>
          <cell r="AP27">
            <v>43939</v>
          </cell>
          <cell r="AQ27">
            <v>43940</v>
          </cell>
          <cell r="AR27">
            <v>43941</v>
          </cell>
          <cell r="AS27">
            <v>43942</v>
          </cell>
          <cell r="AT27">
            <v>43943</v>
          </cell>
          <cell r="AU27">
            <v>43944</v>
          </cell>
          <cell r="AV27">
            <v>43945</v>
          </cell>
          <cell r="AW27">
            <v>43946</v>
          </cell>
          <cell r="AX27">
            <v>43947</v>
          </cell>
          <cell r="AY27">
            <v>43948</v>
          </cell>
          <cell r="AZ27">
            <v>43949</v>
          </cell>
          <cell r="BA27">
            <v>43950</v>
          </cell>
          <cell r="BB27">
            <v>43951</v>
          </cell>
          <cell r="BC27">
            <v>43952</v>
          </cell>
          <cell r="BD27">
            <v>43953</v>
          </cell>
          <cell r="BE27">
            <v>43954</v>
          </cell>
          <cell r="BF27">
            <v>43955</v>
          </cell>
          <cell r="BG27">
            <v>43956</v>
          </cell>
          <cell r="BH27">
            <v>43957</v>
          </cell>
          <cell r="BI27">
            <v>43958</v>
          </cell>
          <cell r="BJ27">
            <v>43959</v>
          </cell>
          <cell r="BK27">
            <v>43960</v>
          </cell>
          <cell r="BL27">
            <v>43961</v>
          </cell>
          <cell r="BM27">
            <v>43962</v>
          </cell>
          <cell r="BN27">
            <v>43963</v>
          </cell>
          <cell r="BO27">
            <v>43964</v>
          </cell>
          <cell r="BP27">
            <v>43965</v>
          </cell>
          <cell r="BQ27">
            <v>43966</v>
          </cell>
          <cell r="BR27">
            <v>43967</v>
          </cell>
          <cell r="BS27">
            <v>43968</v>
          </cell>
          <cell r="BT27">
            <v>43969</v>
          </cell>
          <cell r="BU27">
            <v>43970</v>
          </cell>
          <cell r="BV27">
            <v>43971</v>
          </cell>
          <cell r="BW27">
            <v>43972</v>
          </cell>
          <cell r="BX27">
            <v>43973</v>
          </cell>
          <cell r="BY27">
            <v>43974</v>
          </cell>
          <cell r="BZ27">
            <v>43975</v>
          </cell>
          <cell r="CA27">
            <v>43976</v>
          </cell>
          <cell r="CB27">
            <v>43977</v>
          </cell>
          <cell r="CC27">
            <v>43978</v>
          </cell>
          <cell r="CD27">
            <v>43979</v>
          </cell>
          <cell r="CE27">
            <v>43980</v>
          </cell>
          <cell r="CF27">
            <v>43981</v>
          </cell>
          <cell r="CG27">
            <v>43982</v>
          </cell>
          <cell r="CH27">
            <v>43983</v>
          </cell>
          <cell r="CI27">
            <v>43984</v>
          </cell>
          <cell r="CJ27">
            <v>43985</v>
          </cell>
          <cell r="CK27">
            <v>43986</v>
          </cell>
          <cell r="CL27">
            <v>43987</v>
          </cell>
          <cell r="CM27">
            <v>43988</v>
          </cell>
          <cell r="CN27">
            <v>43989</v>
          </cell>
          <cell r="CO27">
            <v>43990</v>
          </cell>
          <cell r="CP27">
            <v>43991</v>
          </cell>
          <cell r="CQ27">
            <v>43992</v>
          </cell>
          <cell r="CR27">
            <v>43993</v>
          </cell>
          <cell r="CS27">
            <v>43994</v>
          </cell>
          <cell r="CT27">
            <v>43995</v>
          </cell>
          <cell r="CU27">
            <v>43996</v>
          </cell>
          <cell r="CV27">
            <v>43997</v>
          </cell>
          <cell r="CW27">
            <v>43998</v>
          </cell>
          <cell r="CX27">
            <v>43999</v>
          </cell>
          <cell r="CY27">
            <v>44000</v>
          </cell>
          <cell r="CZ27">
            <v>44001</v>
          </cell>
          <cell r="DA27">
            <v>44002</v>
          </cell>
          <cell r="DB27">
            <v>44003</v>
          </cell>
          <cell r="DC27">
            <v>44004</v>
          </cell>
          <cell r="DD27">
            <v>44005</v>
          </cell>
          <cell r="DE27">
            <v>44006</v>
          </cell>
          <cell r="DF27">
            <v>44007</v>
          </cell>
          <cell r="DG27">
            <v>44008</v>
          </cell>
          <cell r="DH27">
            <v>44009</v>
          </cell>
          <cell r="DI27">
            <v>44010</v>
          </cell>
          <cell r="DJ27">
            <v>44011</v>
          </cell>
          <cell r="DK27">
            <v>44012</v>
          </cell>
          <cell r="DL27">
            <v>44013</v>
          </cell>
          <cell r="DM27">
            <v>44014</v>
          </cell>
          <cell r="DN27">
            <v>44015</v>
          </cell>
          <cell r="DO27">
            <v>44016</v>
          </cell>
          <cell r="DP27">
            <v>44017</v>
          </cell>
          <cell r="DQ27">
            <v>44018</v>
          </cell>
          <cell r="DR27">
            <v>44019</v>
          </cell>
          <cell r="DS27">
            <v>44020</v>
          </cell>
          <cell r="DT27">
            <v>44021</v>
          </cell>
          <cell r="DU27">
            <v>44022</v>
          </cell>
          <cell r="DV27">
            <v>44023</v>
          </cell>
          <cell r="DW27">
            <v>44024</v>
          </cell>
          <cell r="DX27">
            <v>44025</v>
          </cell>
          <cell r="DY27">
            <v>44026</v>
          </cell>
          <cell r="DZ27">
            <v>44027</v>
          </cell>
          <cell r="EA27">
            <v>44028</v>
          </cell>
          <cell r="EB27">
            <v>44029</v>
          </cell>
          <cell r="EC27">
            <v>44030</v>
          </cell>
          <cell r="ED27">
            <v>44031</v>
          </cell>
          <cell r="EE27">
            <v>44032</v>
          </cell>
          <cell r="EF27">
            <v>44033</v>
          </cell>
          <cell r="EG27">
            <v>44034</v>
          </cell>
          <cell r="EH27">
            <v>44035</v>
          </cell>
          <cell r="EI27">
            <v>44036</v>
          </cell>
          <cell r="EJ27">
            <v>44037</v>
          </cell>
          <cell r="EK27">
            <v>44038</v>
          </cell>
          <cell r="EL27">
            <v>44039</v>
          </cell>
          <cell r="EM27">
            <v>44040</v>
          </cell>
          <cell r="EN27">
            <v>44041</v>
          </cell>
          <cell r="EO27">
            <v>44042</v>
          </cell>
          <cell r="EP27">
            <v>44043</v>
          </cell>
          <cell r="EQ27">
            <v>44044</v>
          </cell>
          <cell r="ER27">
            <v>44045</v>
          </cell>
          <cell r="ES27">
            <v>44046</v>
          </cell>
          <cell r="ET27">
            <v>44047</v>
          </cell>
          <cell r="EU27">
            <v>44048</v>
          </cell>
          <cell r="EV27">
            <v>44049</v>
          </cell>
          <cell r="EW27">
            <v>44050</v>
          </cell>
          <cell r="EX27">
            <v>44051</v>
          </cell>
          <cell r="EY27">
            <v>44052</v>
          </cell>
          <cell r="EZ27">
            <v>44053</v>
          </cell>
          <cell r="FA27">
            <v>44054</v>
          </cell>
          <cell r="FB27">
            <v>44055</v>
          </cell>
          <cell r="FC27">
            <v>44056</v>
          </cell>
          <cell r="FD27">
            <v>44057</v>
          </cell>
          <cell r="FE27">
            <v>44058</v>
          </cell>
          <cell r="FF27">
            <v>44059</v>
          </cell>
          <cell r="FG27">
            <v>44060</v>
          </cell>
          <cell r="FH27">
            <v>44061</v>
          </cell>
          <cell r="FI27">
            <v>44062</v>
          </cell>
          <cell r="FJ27">
            <v>44063</v>
          </cell>
          <cell r="FK27">
            <v>44064</v>
          </cell>
          <cell r="FL27">
            <v>44065</v>
          </cell>
          <cell r="FM27">
            <v>44066</v>
          </cell>
          <cell r="FN27">
            <v>44067</v>
          </cell>
          <cell r="FO27">
            <v>44068</v>
          </cell>
          <cell r="FP27">
            <v>44069</v>
          </cell>
          <cell r="FQ27">
            <v>44070</v>
          </cell>
          <cell r="FR27">
            <v>44071</v>
          </cell>
          <cell r="FS27">
            <v>44072</v>
          </cell>
          <cell r="FT27">
            <v>44073</v>
          </cell>
          <cell r="FU27">
            <v>44074</v>
          </cell>
          <cell r="FV27">
            <v>44075</v>
          </cell>
          <cell r="FW27">
            <v>44076</v>
          </cell>
          <cell r="FX27">
            <v>44077</v>
          </cell>
          <cell r="FY27">
            <v>44078</v>
          </cell>
          <cell r="FZ27">
            <v>44079</v>
          </cell>
          <cell r="GA27">
            <v>44080</v>
          </cell>
          <cell r="GB27">
            <v>44081</v>
          </cell>
          <cell r="GC27">
            <v>44082</v>
          </cell>
          <cell r="GD27">
            <v>44083</v>
          </cell>
          <cell r="GE27">
            <v>44084</v>
          </cell>
          <cell r="GF27">
            <v>44085</v>
          </cell>
          <cell r="GG27">
            <v>44086</v>
          </cell>
          <cell r="GH27">
            <v>44087</v>
          </cell>
          <cell r="GI27">
            <v>44088</v>
          </cell>
          <cell r="GJ27">
            <v>44089</v>
          </cell>
          <cell r="GK27">
            <v>44090</v>
          </cell>
          <cell r="GL27">
            <v>44091</v>
          </cell>
          <cell r="GM27">
            <v>44092</v>
          </cell>
          <cell r="GN27">
            <v>44093</v>
          </cell>
          <cell r="GO27">
            <v>44094</v>
          </cell>
          <cell r="GP27">
            <v>44095</v>
          </cell>
          <cell r="GQ27">
            <v>44096</v>
          </cell>
          <cell r="GR27">
            <v>44097</v>
          </cell>
          <cell r="GS27">
            <v>44098</v>
          </cell>
          <cell r="GT27">
            <v>44099</v>
          </cell>
          <cell r="GU27">
            <v>44100</v>
          </cell>
          <cell r="GV27">
            <v>44101</v>
          </cell>
          <cell r="GW27">
            <v>44102</v>
          </cell>
          <cell r="GX27">
            <v>44103</v>
          </cell>
          <cell r="GY27">
            <v>44104</v>
          </cell>
          <cell r="GZ27">
            <v>44105</v>
          </cell>
          <cell r="HA27">
            <v>44106</v>
          </cell>
          <cell r="HB27">
            <v>44107</v>
          </cell>
          <cell r="HC27">
            <v>44108</v>
          </cell>
          <cell r="HD27">
            <v>44109</v>
          </cell>
          <cell r="HE27">
            <v>44110</v>
          </cell>
          <cell r="HF27">
            <v>44111</v>
          </cell>
          <cell r="HG27">
            <v>44112</v>
          </cell>
          <cell r="HH27">
            <v>44113</v>
          </cell>
          <cell r="HI27">
            <v>44114</v>
          </cell>
          <cell r="HJ27">
            <v>44115</v>
          </cell>
          <cell r="HK27">
            <v>44116</v>
          </cell>
          <cell r="HL27">
            <v>44117</v>
          </cell>
          <cell r="HM27">
            <v>44118</v>
          </cell>
          <cell r="HN27">
            <v>44119</v>
          </cell>
          <cell r="HO27">
            <v>44120</v>
          </cell>
          <cell r="HP27">
            <v>44121</v>
          </cell>
          <cell r="HQ27">
            <v>44122</v>
          </cell>
          <cell r="HR27">
            <v>44123</v>
          </cell>
          <cell r="HS27">
            <v>44124</v>
          </cell>
          <cell r="HT27">
            <v>44125</v>
          </cell>
          <cell r="HU27">
            <v>44126</v>
          </cell>
          <cell r="HV27">
            <v>44127</v>
          </cell>
          <cell r="HW27">
            <v>44128</v>
          </cell>
          <cell r="HX27">
            <v>44129</v>
          </cell>
          <cell r="HY27">
            <v>44130</v>
          </cell>
          <cell r="HZ27">
            <v>44131</v>
          </cell>
          <cell r="IA27">
            <v>44132</v>
          </cell>
          <cell r="IB27">
            <v>44133</v>
          </cell>
          <cell r="IC27">
            <v>44134</v>
          </cell>
          <cell r="ID27">
            <v>44135</v>
          </cell>
          <cell r="IE27">
            <v>44136</v>
          </cell>
          <cell r="IF27">
            <v>44137</v>
          </cell>
          <cell r="IG27">
            <v>44138</v>
          </cell>
          <cell r="IH27">
            <v>44139</v>
          </cell>
          <cell r="II27">
            <v>44140</v>
          </cell>
          <cell r="IJ27">
            <v>44141</v>
          </cell>
          <cell r="IK27">
            <v>44142</v>
          </cell>
          <cell r="IL27">
            <v>44143</v>
          </cell>
          <cell r="IM27">
            <v>44144</v>
          </cell>
          <cell r="IN27">
            <v>44145</v>
          </cell>
          <cell r="IO27">
            <v>44146</v>
          </cell>
          <cell r="IP27">
            <v>44147</v>
          </cell>
          <cell r="IQ27">
            <v>44148</v>
          </cell>
          <cell r="IR27">
            <v>44149</v>
          </cell>
          <cell r="IS27">
            <v>44150</v>
          </cell>
          <cell r="IT27">
            <v>44151</v>
          </cell>
          <cell r="IU27">
            <v>44152</v>
          </cell>
          <cell r="IV27">
            <v>44153</v>
          </cell>
          <cell r="IW27">
            <v>44154</v>
          </cell>
          <cell r="IX27">
            <v>44155</v>
          </cell>
          <cell r="IY27">
            <v>44156</v>
          </cell>
          <cell r="IZ27">
            <v>44157</v>
          </cell>
          <cell r="JA27">
            <v>44158</v>
          </cell>
          <cell r="JB27">
            <v>44159</v>
          </cell>
          <cell r="JC27">
            <v>44160</v>
          </cell>
          <cell r="JD27">
            <v>44161</v>
          </cell>
          <cell r="JE27">
            <v>44162</v>
          </cell>
          <cell r="JF27">
            <v>44163</v>
          </cell>
          <cell r="JG27">
            <v>44164</v>
          </cell>
          <cell r="JH27">
            <v>44165</v>
          </cell>
          <cell r="JI27">
            <v>44166</v>
          </cell>
          <cell r="JJ27">
            <v>44167</v>
          </cell>
          <cell r="JK27">
            <v>44168</v>
          </cell>
          <cell r="JL27">
            <v>44169</v>
          </cell>
          <cell r="JM27">
            <v>44170</v>
          </cell>
          <cell r="JN27">
            <v>44171</v>
          </cell>
          <cell r="JO27">
            <v>44172</v>
          </cell>
          <cell r="JP27">
            <v>44173</v>
          </cell>
          <cell r="JQ27">
            <v>44174</v>
          </cell>
          <cell r="JR27">
            <v>44175</v>
          </cell>
          <cell r="JS27">
            <v>44176</v>
          </cell>
          <cell r="JT27">
            <v>44177</v>
          </cell>
          <cell r="JU27">
            <v>44178</v>
          </cell>
          <cell r="JV27">
            <v>44179</v>
          </cell>
          <cell r="JW27">
            <v>44180</v>
          </cell>
          <cell r="JX27">
            <v>44181</v>
          </cell>
          <cell r="JY27">
            <v>44182</v>
          </cell>
          <cell r="JZ27">
            <v>44183</v>
          </cell>
          <cell r="KA27">
            <v>44184</v>
          </cell>
          <cell r="KB27">
            <v>44185</v>
          </cell>
          <cell r="KC27">
            <v>44186</v>
          </cell>
          <cell r="KD27">
            <v>44187</v>
          </cell>
          <cell r="KE27">
            <v>44188</v>
          </cell>
          <cell r="KF27">
            <v>44189</v>
          </cell>
          <cell r="KG27">
            <v>44190</v>
          </cell>
          <cell r="KH27">
            <v>44191</v>
          </cell>
          <cell r="KI27">
            <v>44192</v>
          </cell>
          <cell r="KJ27">
            <v>44193</v>
          </cell>
          <cell r="KK27">
            <v>44194</v>
          </cell>
          <cell r="KL27">
            <v>44195</v>
          </cell>
          <cell r="KM27">
            <v>44196</v>
          </cell>
          <cell r="KN27">
            <v>44197</v>
          </cell>
          <cell r="KO27">
            <v>44198</v>
          </cell>
          <cell r="KP27">
            <v>44199</v>
          </cell>
          <cell r="KQ27">
            <v>44200</v>
          </cell>
          <cell r="KR27">
            <v>44201</v>
          </cell>
          <cell r="KS27">
            <v>44202</v>
          </cell>
          <cell r="KT27">
            <v>44203</v>
          </cell>
          <cell r="KU27">
            <v>44204</v>
          </cell>
          <cell r="KV27">
            <v>44205</v>
          </cell>
          <cell r="KW27">
            <v>44206</v>
          </cell>
          <cell r="KX27">
            <v>44207</v>
          </cell>
          <cell r="KY27">
            <v>44208</v>
          </cell>
          <cell r="KZ27">
            <v>44209</v>
          </cell>
          <cell r="LA27">
            <v>44210</v>
          </cell>
          <cell r="LB27">
            <v>44211</v>
          </cell>
          <cell r="LC27">
            <v>44212</v>
          </cell>
          <cell r="LD27">
            <v>44213</v>
          </cell>
          <cell r="LE27">
            <v>44214</v>
          </cell>
          <cell r="LF27">
            <v>44215</v>
          </cell>
          <cell r="LG27">
            <v>44216</v>
          </cell>
          <cell r="LH27">
            <v>44217</v>
          </cell>
          <cell r="LI27">
            <v>44218</v>
          </cell>
          <cell r="LJ27">
            <v>44219</v>
          </cell>
          <cell r="LK27">
            <v>44220</v>
          </cell>
          <cell r="LL27">
            <v>44221</v>
          </cell>
          <cell r="LM27">
            <v>44222</v>
          </cell>
          <cell r="LN27">
            <v>44223</v>
          </cell>
          <cell r="LO27">
            <v>44224</v>
          </cell>
          <cell r="LP27">
            <v>44225</v>
          </cell>
          <cell r="LQ27">
            <v>44226</v>
          </cell>
          <cell r="LR27">
            <v>44227</v>
          </cell>
          <cell r="LS27">
            <v>44228</v>
          </cell>
          <cell r="LT27">
            <v>44229</v>
          </cell>
          <cell r="LU27">
            <v>44230</v>
          </cell>
          <cell r="LV27">
            <v>44231</v>
          </cell>
          <cell r="LW27">
            <v>44232</v>
          </cell>
          <cell r="LX27">
            <v>44233</v>
          </cell>
          <cell r="LY27">
            <v>44234</v>
          </cell>
          <cell r="LZ27">
            <v>44235</v>
          </cell>
          <cell r="MA27">
            <v>44236</v>
          </cell>
          <cell r="MB27">
            <v>44237</v>
          </cell>
          <cell r="MC27">
            <v>44238</v>
          </cell>
          <cell r="MD27">
            <v>44239</v>
          </cell>
          <cell r="ME27">
            <v>44240</v>
          </cell>
          <cell r="MF27">
            <v>44241</v>
          </cell>
          <cell r="MG27">
            <v>44242</v>
          </cell>
          <cell r="MH27">
            <v>44243</v>
          </cell>
          <cell r="MI27">
            <v>44244</v>
          </cell>
          <cell r="MJ27">
            <v>44245</v>
          </cell>
          <cell r="MK27">
            <v>44246</v>
          </cell>
          <cell r="ML27">
            <v>44247</v>
          </cell>
          <cell r="MM27">
            <v>44248</v>
          </cell>
          <cell r="MN27">
            <v>44249</v>
          </cell>
          <cell r="MO27">
            <v>44250</v>
          </cell>
          <cell r="MP27">
            <v>44251</v>
          </cell>
          <cell r="MQ27">
            <v>44252</v>
          </cell>
          <cell r="MR27">
            <v>44253</v>
          </cell>
          <cell r="MS27">
            <v>44254</v>
          </cell>
          <cell r="MT27">
            <v>44255</v>
          </cell>
          <cell r="MU27">
            <v>44256</v>
          </cell>
          <cell r="MV27">
            <v>44257</v>
          </cell>
          <cell r="MW27">
            <v>44258</v>
          </cell>
          <cell r="MX27">
            <v>44259</v>
          </cell>
          <cell r="MY27">
            <v>44260</v>
          </cell>
          <cell r="MZ27">
            <v>44261</v>
          </cell>
          <cell r="NA27">
            <v>44262</v>
          </cell>
          <cell r="NB27">
            <v>44263</v>
          </cell>
          <cell r="NC27">
            <v>44264</v>
          </cell>
          <cell r="ND27">
            <v>44265</v>
          </cell>
          <cell r="NE27">
            <v>44266</v>
          </cell>
          <cell r="NF27">
            <v>44267</v>
          </cell>
          <cell r="NG27">
            <v>44268</v>
          </cell>
          <cell r="NH27">
            <v>44269</v>
          </cell>
          <cell r="NI27">
            <v>44270</v>
          </cell>
          <cell r="NJ27">
            <v>44271</v>
          </cell>
          <cell r="NK27">
            <v>44272</v>
          </cell>
          <cell r="NL27">
            <v>44273</v>
          </cell>
          <cell r="NM27">
            <v>44274</v>
          </cell>
          <cell r="NN27">
            <v>44275</v>
          </cell>
          <cell r="NO27">
            <v>44276</v>
          </cell>
          <cell r="NP27">
            <v>44277</v>
          </cell>
          <cell r="NQ27">
            <v>44278</v>
          </cell>
          <cell r="NR27">
            <v>44279</v>
          </cell>
          <cell r="NS27">
            <v>44280</v>
          </cell>
          <cell r="NT27">
            <v>44281</v>
          </cell>
          <cell r="NU27">
            <v>44282</v>
          </cell>
          <cell r="NV27">
            <v>44283</v>
          </cell>
          <cell r="NW27">
            <v>44284</v>
          </cell>
          <cell r="NX27">
            <v>44285</v>
          </cell>
          <cell r="NY27">
            <v>44286</v>
          </cell>
          <cell r="NZ27">
            <v>44287</v>
          </cell>
          <cell r="OA27">
            <v>44288</v>
          </cell>
          <cell r="OB27">
            <v>44289</v>
          </cell>
          <cell r="OC27">
            <v>44290</v>
          </cell>
          <cell r="OD27">
            <v>44291</v>
          </cell>
          <cell r="OE27">
            <v>44292</v>
          </cell>
          <cell r="OF27">
            <v>44293</v>
          </cell>
          <cell r="OG27">
            <v>44294</v>
          </cell>
          <cell r="OH27">
            <v>44295</v>
          </cell>
          <cell r="OI27">
            <v>44296</v>
          </cell>
          <cell r="OJ27">
            <v>44297</v>
          </cell>
          <cell r="OK27">
            <v>44298</v>
          </cell>
          <cell r="OL27">
            <v>44299</v>
          </cell>
          <cell r="OM27">
            <v>44300</v>
          </cell>
          <cell r="ON27">
            <v>44301</v>
          </cell>
          <cell r="OO27">
            <v>44302</v>
          </cell>
          <cell r="OP27">
            <v>44303</v>
          </cell>
          <cell r="OQ27">
            <v>44304</v>
          </cell>
          <cell r="OR27">
            <v>44305</v>
          </cell>
          <cell r="OS27">
            <v>44306</v>
          </cell>
          <cell r="OT27">
            <v>44307</v>
          </cell>
          <cell r="OU27">
            <v>44308</v>
          </cell>
          <cell r="OV27">
            <v>44309</v>
          </cell>
          <cell r="OW27">
            <v>44310</v>
          </cell>
          <cell r="OX27">
            <v>44311</v>
          </cell>
          <cell r="OY27">
            <v>44312</v>
          </cell>
          <cell r="OZ27">
            <v>44313</v>
          </cell>
          <cell r="PA27">
            <v>44314</v>
          </cell>
          <cell r="PB27">
            <v>44315</v>
          </cell>
          <cell r="PC27">
            <v>44316</v>
          </cell>
          <cell r="PD27">
            <v>44317</v>
          </cell>
          <cell r="PE27">
            <v>44318</v>
          </cell>
          <cell r="PF27">
            <v>44319</v>
          </cell>
          <cell r="PG27">
            <v>44320</v>
          </cell>
          <cell r="PH27">
            <v>44321</v>
          </cell>
          <cell r="PI27">
            <v>44322</v>
          </cell>
          <cell r="PJ27">
            <v>44323</v>
          </cell>
          <cell r="PK27">
            <v>44324</v>
          </cell>
          <cell r="PL27">
            <v>44325</v>
          </cell>
          <cell r="PM27">
            <v>44326</v>
          </cell>
          <cell r="PN27">
            <v>44327</v>
          </cell>
          <cell r="PO27">
            <v>44328</v>
          </cell>
          <cell r="PP27">
            <v>44329</v>
          </cell>
          <cell r="PQ27">
            <v>44330</v>
          </cell>
          <cell r="PR27">
            <v>44331</v>
          </cell>
          <cell r="PS27">
            <v>44332</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44332</v>
          </cell>
          <cell r="R29">
            <v>44332</v>
          </cell>
          <cell r="S29">
            <v>44332</v>
          </cell>
          <cell r="T29">
            <v>44332</v>
          </cell>
          <cell r="U29">
            <v>44332</v>
          </cell>
          <cell r="V29">
            <v>44332</v>
          </cell>
          <cell r="W29" t="str">
            <v>SEM 2</v>
          </cell>
          <cell r="X29">
            <v>44332</v>
          </cell>
          <cell r="Y29">
            <v>44332</v>
          </cell>
          <cell r="Z29">
            <v>44332</v>
          </cell>
          <cell r="AA29">
            <v>44332</v>
          </cell>
          <cell r="AB29">
            <v>44332</v>
          </cell>
          <cell r="AC29">
            <v>44332</v>
          </cell>
          <cell r="AD29" t="str">
            <v>SEM 3</v>
          </cell>
          <cell r="AE29">
            <v>44332</v>
          </cell>
          <cell r="AF29">
            <v>44332</v>
          </cell>
          <cell r="AG29">
            <v>44332</v>
          </cell>
          <cell r="AH29">
            <v>44332</v>
          </cell>
          <cell r="AI29">
            <v>44332</v>
          </cell>
          <cell r="AJ29">
            <v>44332</v>
          </cell>
          <cell r="AK29" t="str">
            <v>SEM 4</v>
          </cell>
          <cell r="AL29">
            <v>44332</v>
          </cell>
          <cell r="AM29">
            <v>44332</v>
          </cell>
          <cell r="AN29">
            <v>44332</v>
          </cell>
          <cell r="AO29">
            <v>44332</v>
          </cell>
          <cell r="AP29">
            <v>44332</v>
          </cell>
          <cell r="AQ29">
            <v>44332</v>
          </cell>
          <cell r="AR29" t="str">
            <v>SEM 5</v>
          </cell>
          <cell r="AS29">
            <v>44332</v>
          </cell>
          <cell r="AT29">
            <v>44332</v>
          </cell>
          <cell r="AU29">
            <v>44332</v>
          </cell>
          <cell r="AV29">
            <v>44332</v>
          </cell>
          <cell r="AW29">
            <v>44332</v>
          </cell>
          <cell r="AX29">
            <v>44332</v>
          </cell>
          <cell r="AY29" t="str">
            <v>SEM 6</v>
          </cell>
          <cell r="AZ29">
            <v>44332</v>
          </cell>
          <cell r="BA29">
            <v>44332</v>
          </cell>
          <cell r="BB29">
            <v>44332</v>
          </cell>
          <cell r="BC29">
            <v>44332</v>
          </cell>
          <cell r="BD29">
            <v>44332</v>
          </cell>
          <cell r="BE29">
            <v>44332</v>
          </cell>
          <cell r="BF29" t="str">
            <v>SEM 7</v>
          </cell>
          <cell r="BG29">
            <v>44332</v>
          </cell>
          <cell r="BH29">
            <v>44332</v>
          </cell>
          <cell r="BI29">
            <v>44332</v>
          </cell>
          <cell r="BJ29">
            <v>44332</v>
          </cell>
          <cell r="BK29">
            <v>44332</v>
          </cell>
          <cell r="BL29">
            <v>44332</v>
          </cell>
          <cell r="BM29" t="str">
            <v>SEM 8</v>
          </cell>
          <cell r="BN29">
            <v>44332</v>
          </cell>
          <cell r="BO29">
            <v>44332</v>
          </cell>
          <cell r="BP29">
            <v>44332</v>
          </cell>
          <cell r="BQ29">
            <v>44332</v>
          </cell>
          <cell r="BR29">
            <v>44332</v>
          </cell>
          <cell r="BS29">
            <v>44332</v>
          </cell>
          <cell r="BT29" t="str">
            <v>SEM 9</v>
          </cell>
          <cell r="BU29">
            <v>44332</v>
          </cell>
          <cell r="BV29">
            <v>44332</v>
          </cell>
          <cell r="BW29">
            <v>44332</v>
          </cell>
          <cell r="BX29">
            <v>44332</v>
          </cell>
          <cell r="BY29">
            <v>44332</v>
          </cell>
          <cell r="BZ29">
            <v>44332</v>
          </cell>
          <cell r="CA29" t="str">
            <v>SEM 10</v>
          </cell>
          <cell r="CB29">
            <v>44332</v>
          </cell>
          <cell r="CC29">
            <v>44332</v>
          </cell>
          <cell r="CD29">
            <v>44332</v>
          </cell>
          <cell r="CE29">
            <v>44332</v>
          </cell>
          <cell r="CF29">
            <v>44332</v>
          </cell>
          <cell r="CG29">
            <v>44332</v>
          </cell>
          <cell r="CH29" t="str">
            <v>SEM 11</v>
          </cell>
          <cell r="CI29">
            <v>44332</v>
          </cell>
          <cell r="CJ29">
            <v>44332</v>
          </cell>
          <cell r="CK29">
            <v>44332</v>
          </cell>
          <cell r="CL29">
            <v>44332</v>
          </cell>
          <cell r="CM29">
            <v>44332</v>
          </cell>
          <cell r="CN29">
            <v>44332</v>
          </cell>
          <cell r="CO29" t="str">
            <v>SEM 12</v>
          </cell>
          <cell r="CP29">
            <v>44332</v>
          </cell>
          <cell r="CQ29">
            <v>44332</v>
          </cell>
          <cell r="CR29">
            <v>44332</v>
          </cell>
          <cell r="CS29">
            <v>44332</v>
          </cell>
          <cell r="CT29">
            <v>44332</v>
          </cell>
          <cell r="CU29">
            <v>44332</v>
          </cell>
          <cell r="CV29" t="str">
            <v>SEM 13</v>
          </cell>
          <cell r="CW29">
            <v>44332</v>
          </cell>
          <cell r="CX29">
            <v>44332</v>
          </cell>
          <cell r="CY29">
            <v>44332</v>
          </cell>
          <cell r="CZ29">
            <v>44332</v>
          </cell>
          <cell r="DA29">
            <v>44332</v>
          </cell>
          <cell r="DB29">
            <v>44332</v>
          </cell>
          <cell r="DC29" t="str">
            <v>SEM 14</v>
          </cell>
          <cell r="DD29">
            <v>44332</v>
          </cell>
          <cell r="DE29">
            <v>44332</v>
          </cell>
          <cell r="DF29">
            <v>44332</v>
          </cell>
          <cell r="DG29">
            <v>44332</v>
          </cell>
          <cell r="DH29">
            <v>44332</v>
          </cell>
          <cell r="DI29">
            <v>44332</v>
          </cell>
          <cell r="DJ29" t="str">
            <v>SEM 15</v>
          </cell>
          <cell r="DK29">
            <v>44332</v>
          </cell>
          <cell r="DL29">
            <v>44332</v>
          </cell>
          <cell r="DM29">
            <v>44332</v>
          </cell>
          <cell r="DN29">
            <v>44332</v>
          </cell>
          <cell r="DO29">
            <v>44332</v>
          </cell>
          <cell r="DP29">
            <v>44332</v>
          </cell>
          <cell r="DQ29" t="str">
            <v>SEM 16</v>
          </cell>
          <cell r="DR29">
            <v>44332</v>
          </cell>
          <cell r="DS29">
            <v>44332</v>
          </cell>
          <cell r="DT29">
            <v>44332</v>
          </cell>
          <cell r="DU29">
            <v>44332</v>
          </cell>
          <cell r="DV29">
            <v>44332</v>
          </cell>
          <cell r="DW29">
            <v>44332</v>
          </cell>
          <cell r="DX29" t="str">
            <v>SEM 17</v>
          </cell>
          <cell r="DY29">
            <v>44332</v>
          </cell>
          <cell r="DZ29">
            <v>44332</v>
          </cell>
          <cell r="EA29">
            <v>44332</v>
          </cell>
          <cell r="EB29">
            <v>44332</v>
          </cell>
          <cell r="EC29">
            <v>44332</v>
          </cell>
          <cell r="ED29">
            <v>44332</v>
          </cell>
          <cell r="EE29" t="str">
            <v>SEM 18</v>
          </cell>
          <cell r="EF29">
            <v>44332</v>
          </cell>
          <cell r="EG29">
            <v>44332</v>
          </cell>
          <cell r="EH29">
            <v>44332</v>
          </cell>
          <cell r="EI29">
            <v>44332</v>
          </cell>
          <cell r="EJ29">
            <v>44332</v>
          </cell>
          <cell r="EK29">
            <v>44332</v>
          </cell>
          <cell r="EL29" t="str">
            <v>SEM 19</v>
          </cell>
          <cell r="EM29">
            <v>44332</v>
          </cell>
          <cell r="EN29">
            <v>44332</v>
          </cell>
          <cell r="EO29">
            <v>44332</v>
          </cell>
          <cell r="EP29">
            <v>44332</v>
          </cell>
          <cell r="EQ29">
            <v>44332</v>
          </cell>
          <cell r="ER29">
            <v>44332</v>
          </cell>
          <cell r="ES29" t="str">
            <v>SEM 20</v>
          </cell>
          <cell r="ET29">
            <v>44332</v>
          </cell>
          <cell r="EU29">
            <v>44332</v>
          </cell>
          <cell r="EV29">
            <v>44332</v>
          </cell>
          <cell r="EW29">
            <v>44332</v>
          </cell>
          <cell r="EX29">
            <v>44332</v>
          </cell>
          <cell r="EY29">
            <v>44332</v>
          </cell>
          <cell r="EZ29" t="str">
            <v>SEM 21</v>
          </cell>
          <cell r="FA29">
            <v>44332</v>
          </cell>
          <cell r="FB29">
            <v>44332</v>
          </cell>
          <cell r="FC29">
            <v>44332</v>
          </cell>
          <cell r="FD29">
            <v>44332</v>
          </cell>
          <cell r="FE29">
            <v>44332</v>
          </cell>
          <cell r="FF29">
            <v>44332</v>
          </cell>
          <cell r="FG29" t="str">
            <v>SEM 22</v>
          </cell>
          <cell r="FH29">
            <v>44332</v>
          </cell>
          <cell r="FI29">
            <v>44332</v>
          </cell>
          <cell r="FJ29">
            <v>44332</v>
          </cell>
          <cell r="FK29">
            <v>44332</v>
          </cell>
          <cell r="FL29">
            <v>44332</v>
          </cell>
          <cell r="FM29">
            <v>44332</v>
          </cell>
          <cell r="FN29" t="str">
            <v>SEM 23</v>
          </cell>
          <cell r="FO29">
            <v>44332</v>
          </cell>
          <cell r="FP29">
            <v>44332</v>
          </cell>
          <cell r="FQ29">
            <v>44332</v>
          </cell>
          <cell r="FR29">
            <v>44332</v>
          </cell>
          <cell r="FS29">
            <v>44332</v>
          </cell>
          <cell r="FT29">
            <v>44332</v>
          </cell>
          <cell r="FU29" t="str">
            <v>SEM 24</v>
          </cell>
          <cell r="FV29">
            <v>44332</v>
          </cell>
          <cell r="FW29">
            <v>44332</v>
          </cell>
          <cell r="FX29">
            <v>44332</v>
          </cell>
          <cell r="FY29">
            <v>44332</v>
          </cell>
          <cell r="FZ29">
            <v>44332</v>
          </cell>
          <cell r="GA29">
            <v>44332</v>
          </cell>
          <cell r="GB29" t="str">
            <v>SEM 25</v>
          </cell>
          <cell r="GC29">
            <v>44332</v>
          </cell>
          <cell r="GD29">
            <v>44332</v>
          </cell>
          <cell r="GE29">
            <v>44332</v>
          </cell>
          <cell r="GF29">
            <v>44332</v>
          </cell>
          <cell r="GG29">
            <v>44332</v>
          </cell>
          <cell r="GH29">
            <v>44332</v>
          </cell>
          <cell r="GI29" t="str">
            <v>SEM 26</v>
          </cell>
          <cell r="GJ29">
            <v>44332</v>
          </cell>
          <cell r="GK29">
            <v>44332</v>
          </cell>
          <cell r="GL29">
            <v>44332</v>
          </cell>
          <cell r="GM29">
            <v>44332</v>
          </cell>
          <cell r="GN29">
            <v>44332</v>
          </cell>
          <cell r="GO29">
            <v>44332</v>
          </cell>
          <cell r="GP29" t="str">
            <v>SEM 27</v>
          </cell>
          <cell r="GQ29">
            <v>44332</v>
          </cell>
          <cell r="GR29">
            <v>44332</v>
          </cell>
          <cell r="GS29">
            <v>44332</v>
          </cell>
          <cell r="GT29">
            <v>44332</v>
          </cell>
          <cell r="GU29">
            <v>44332</v>
          </cell>
          <cell r="GV29">
            <v>44332</v>
          </cell>
          <cell r="GW29" t="str">
            <v>SEM 28</v>
          </cell>
          <cell r="GX29">
            <v>44332</v>
          </cell>
          <cell r="GY29">
            <v>44332</v>
          </cell>
          <cell r="GZ29">
            <v>44332</v>
          </cell>
          <cell r="HA29">
            <v>44332</v>
          </cell>
          <cell r="HB29">
            <v>44332</v>
          </cell>
          <cell r="HC29">
            <v>44332</v>
          </cell>
          <cell r="HD29" t="str">
            <v>SEM 29</v>
          </cell>
          <cell r="HE29">
            <v>44332</v>
          </cell>
          <cell r="HF29">
            <v>44332</v>
          </cell>
          <cell r="HG29">
            <v>44332</v>
          </cell>
          <cell r="HH29">
            <v>44332</v>
          </cell>
          <cell r="HI29">
            <v>44332</v>
          </cell>
          <cell r="HJ29">
            <v>44332</v>
          </cell>
          <cell r="HK29" t="str">
            <v>SEM 30</v>
          </cell>
          <cell r="HL29">
            <v>44332</v>
          </cell>
          <cell r="HM29">
            <v>44332</v>
          </cell>
          <cell r="HN29">
            <v>44332</v>
          </cell>
          <cell r="HO29">
            <v>44332</v>
          </cell>
          <cell r="HP29">
            <v>44332</v>
          </cell>
          <cell r="HQ29">
            <v>44332</v>
          </cell>
          <cell r="HR29" t="str">
            <v>SEM 31</v>
          </cell>
          <cell r="HS29">
            <v>44332</v>
          </cell>
          <cell r="HT29">
            <v>44332</v>
          </cell>
          <cell r="HU29">
            <v>44332</v>
          </cell>
          <cell r="HV29">
            <v>44332</v>
          </cell>
          <cell r="HW29">
            <v>44332</v>
          </cell>
          <cell r="HX29">
            <v>44332</v>
          </cell>
          <cell r="HY29" t="str">
            <v>SEM 32</v>
          </cell>
          <cell r="HZ29">
            <v>44332</v>
          </cell>
          <cell r="IA29">
            <v>44332</v>
          </cell>
          <cell r="IB29">
            <v>44332</v>
          </cell>
          <cell r="IC29">
            <v>44332</v>
          </cell>
          <cell r="ID29">
            <v>44332</v>
          </cell>
          <cell r="IE29">
            <v>44332</v>
          </cell>
          <cell r="IF29" t="str">
            <v>SEM 33</v>
          </cell>
          <cell r="IG29">
            <v>44332</v>
          </cell>
          <cell r="IH29">
            <v>44332</v>
          </cell>
          <cell r="II29">
            <v>44332</v>
          </cell>
          <cell r="IJ29">
            <v>44332</v>
          </cell>
          <cell r="IK29">
            <v>44332</v>
          </cell>
          <cell r="IL29">
            <v>44332</v>
          </cell>
          <cell r="IM29" t="str">
            <v>SEM 34</v>
          </cell>
          <cell r="IN29">
            <v>44332</v>
          </cell>
          <cell r="IO29">
            <v>44332</v>
          </cell>
          <cell r="IP29">
            <v>44332</v>
          </cell>
          <cell r="IQ29">
            <v>44332</v>
          </cell>
          <cell r="IR29">
            <v>44332</v>
          </cell>
          <cell r="IS29">
            <v>44332</v>
          </cell>
          <cell r="IT29" t="str">
            <v>SEM 35</v>
          </cell>
          <cell r="IU29">
            <v>44332</v>
          </cell>
          <cell r="IV29">
            <v>44332</v>
          </cell>
          <cell r="IW29">
            <v>44332</v>
          </cell>
          <cell r="IX29">
            <v>44332</v>
          </cell>
          <cell r="IY29">
            <v>44332</v>
          </cell>
          <cell r="IZ29">
            <v>44332</v>
          </cell>
          <cell r="JA29" t="str">
            <v>SEM 36</v>
          </cell>
          <cell r="JB29">
            <v>44332</v>
          </cell>
          <cell r="JC29">
            <v>44332</v>
          </cell>
          <cell r="JD29">
            <v>44332</v>
          </cell>
          <cell r="JE29">
            <v>44332</v>
          </cell>
          <cell r="JF29">
            <v>44332</v>
          </cell>
          <cell r="JG29">
            <v>44332</v>
          </cell>
          <cell r="JH29" t="str">
            <v>SEM 37</v>
          </cell>
          <cell r="JI29">
            <v>44332</v>
          </cell>
          <cell r="JJ29">
            <v>44332</v>
          </cell>
          <cell r="JK29">
            <v>44332</v>
          </cell>
          <cell r="JL29">
            <v>44332</v>
          </cell>
          <cell r="JM29">
            <v>44332</v>
          </cell>
          <cell r="JN29">
            <v>44332</v>
          </cell>
          <cell r="JO29" t="str">
            <v>SEM 38</v>
          </cell>
          <cell r="JP29">
            <v>44332</v>
          </cell>
          <cell r="JQ29">
            <v>44332</v>
          </cell>
          <cell r="JR29">
            <v>44332</v>
          </cell>
          <cell r="JS29">
            <v>44332</v>
          </cell>
          <cell r="JT29">
            <v>44332</v>
          </cell>
          <cell r="JU29">
            <v>44332</v>
          </cell>
          <cell r="JV29" t="str">
            <v>SEM 39</v>
          </cell>
          <cell r="JW29">
            <v>44332</v>
          </cell>
          <cell r="JX29">
            <v>44332</v>
          </cell>
          <cell r="JY29">
            <v>44332</v>
          </cell>
          <cell r="JZ29">
            <v>44332</v>
          </cell>
          <cell r="KA29">
            <v>44332</v>
          </cell>
          <cell r="KB29">
            <v>44332</v>
          </cell>
          <cell r="KC29" t="str">
            <v>SEM 40</v>
          </cell>
          <cell r="KD29">
            <v>44332</v>
          </cell>
          <cell r="KE29">
            <v>44332</v>
          </cell>
          <cell r="KF29">
            <v>44332</v>
          </cell>
          <cell r="KG29">
            <v>44332</v>
          </cell>
          <cell r="KH29">
            <v>44332</v>
          </cell>
          <cell r="KI29">
            <v>44332</v>
          </cell>
          <cell r="KJ29" t="str">
            <v>SEM 41</v>
          </cell>
          <cell r="KK29">
            <v>44332</v>
          </cell>
          <cell r="KL29">
            <v>44332</v>
          </cell>
          <cell r="KM29">
            <v>44332</v>
          </cell>
          <cell r="KN29">
            <v>44332</v>
          </cell>
          <cell r="KO29">
            <v>44332</v>
          </cell>
          <cell r="KP29">
            <v>44332</v>
          </cell>
          <cell r="KQ29" t="str">
            <v>SEM 42</v>
          </cell>
          <cell r="KR29">
            <v>44332</v>
          </cell>
          <cell r="KS29">
            <v>44332</v>
          </cell>
          <cell r="KT29">
            <v>44332</v>
          </cell>
          <cell r="KU29">
            <v>44332</v>
          </cell>
          <cell r="KV29">
            <v>44332</v>
          </cell>
          <cell r="KW29">
            <v>44332</v>
          </cell>
          <cell r="KX29" t="str">
            <v>SEM 43</v>
          </cell>
          <cell r="KY29">
            <v>44332</v>
          </cell>
          <cell r="KZ29">
            <v>44332</v>
          </cell>
          <cell r="LA29">
            <v>44332</v>
          </cell>
          <cell r="LB29">
            <v>44332</v>
          </cell>
          <cell r="LC29">
            <v>44332</v>
          </cell>
          <cell r="LD29">
            <v>44332</v>
          </cell>
          <cell r="LE29" t="str">
            <v>SEM 44</v>
          </cell>
          <cell r="LF29">
            <v>44332</v>
          </cell>
          <cell r="LG29">
            <v>44332</v>
          </cell>
          <cell r="LH29">
            <v>44332</v>
          </cell>
          <cell r="LI29">
            <v>44332</v>
          </cell>
          <cell r="LJ29">
            <v>44332</v>
          </cell>
          <cell r="LK29">
            <v>44332</v>
          </cell>
          <cell r="LL29" t="str">
            <v>SEM 45</v>
          </cell>
          <cell r="LM29">
            <v>44332</v>
          </cell>
          <cell r="LN29">
            <v>44332</v>
          </cell>
          <cell r="LO29">
            <v>44332</v>
          </cell>
          <cell r="LP29">
            <v>44332</v>
          </cell>
          <cell r="LQ29">
            <v>44332</v>
          </cell>
          <cell r="LR29">
            <v>44332</v>
          </cell>
          <cell r="LS29" t="str">
            <v>SEM 46</v>
          </cell>
          <cell r="LT29">
            <v>44332</v>
          </cell>
          <cell r="LU29">
            <v>44332</v>
          </cell>
          <cell r="LV29">
            <v>44332</v>
          </cell>
          <cell r="LW29">
            <v>44332</v>
          </cell>
          <cell r="LX29">
            <v>44332</v>
          </cell>
          <cell r="LY29">
            <v>44332</v>
          </cell>
          <cell r="LZ29" t="str">
            <v>SEM 47</v>
          </cell>
          <cell r="MA29">
            <v>44332</v>
          </cell>
          <cell r="MB29">
            <v>44332</v>
          </cell>
          <cell r="MC29">
            <v>44332</v>
          </cell>
          <cell r="MD29">
            <v>44332</v>
          </cell>
          <cell r="ME29">
            <v>44332</v>
          </cell>
          <cell r="MF29">
            <v>44332</v>
          </cell>
          <cell r="MG29" t="str">
            <v>SEM 48</v>
          </cell>
          <cell r="MH29">
            <v>44332</v>
          </cell>
          <cell r="MI29">
            <v>44332</v>
          </cell>
          <cell r="MJ29">
            <v>44332</v>
          </cell>
          <cell r="MK29">
            <v>44332</v>
          </cell>
          <cell r="ML29">
            <v>44332</v>
          </cell>
          <cell r="MM29">
            <v>44332</v>
          </cell>
          <cell r="MN29" t="str">
            <v>SEM 49</v>
          </cell>
          <cell r="MO29">
            <v>44332</v>
          </cell>
          <cell r="MP29">
            <v>44332</v>
          </cell>
          <cell r="MQ29">
            <v>44332</v>
          </cell>
          <cell r="MR29">
            <v>44332</v>
          </cell>
          <cell r="MS29">
            <v>44332</v>
          </cell>
          <cell r="MT29">
            <v>44332</v>
          </cell>
          <cell r="MU29" t="str">
            <v>SEM 50</v>
          </cell>
          <cell r="MV29">
            <v>44332</v>
          </cell>
          <cell r="MW29">
            <v>44332</v>
          </cell>
          <cell r="MX29">
            <v>44332</v>
          </cell>
          <cell r="MY29">
            <v>44332</v>
          </cell>
          <cell r="MZ29">
            <v>44332</v>
          </cell>
          <cell r="NA29">
            <v>44332</v>
          </cell>
          <cell r="NB29" t="str">
            <v>SEM 51</v>
          </cell>
          <cell r="NC29">
            <v>44332</v>
          </cell>
          <cell r="ND29">
            <v>44332</v>
          </cell>
          <cell r="NE29">
            <v>44332</v>
          </cell>
          <cell r="NF29">
            <v>44332</v>
          </cell>
          <cell r="NG29">
            <v>44332</v>
          </cell>
          <cell r="NH29">
            <v>44332</v>
          </cell>
          <cell r="NI29" t="str">
            <v>SEM 52</v>
          </cell>
          <cell r="NJ29">
            <v>44332</v>
          </cell>
          <cell r="NK29">
            <v>44332</v>
          </cell>
          <cell r="NL29">
            <v>44332</v>
          </cell>
          <cell r="NM29">
            <v>44332</v>
          </cell>
          <cell r="NN29">
            <v>44332</v>
          </cell>
          <cell r="NO29">
            <v>44332</v>
          </cell>
          <cell r="NP29" t="str">
            <v>SEM 53</v>
          </cell>
          <cell r="NQ29">
            <v>44332</v>
          </cell>
          <cell r="NR29">
            <v>44332</v>
          </cell>
          <cell r="NS29">
            <v>44332</v>
          </cell>
          <cell r="NT29">
            <v>44332</v>
          </cell>
          <cell r="NU29">
            <v>44332</v>
          </cell>
          <cell r="NV29">
            <v>44332</v>
          </cell>
          <cell r="NW29" t="str">
            <v>SEM 54</v>
          </cell>
          <cell r="NX29">
            <v>44332</v>
          </cell>
          <cell r="NY29">
            <v>44332</v>
          </cell>
          <cell r="NZ29">
            <v>44332</v>
          </cell>
          <cell r="OA29">
            <v>44332</v>
          </cell>
          <cell r="OB29">
            <v>44332</v>
          </cell>
          <cell r="OC29">
            <v>44332</v>
          </cell>
          <cell r="OD29" t="str">
            <v>SEM 55</v>
          </cell>
          <cell r="OE29">
            <v>44332</v>
          </cell>
          <cell r="OF29">
            <v>44332</v>
          </cell>
          <cell r="OG29">
            <v>44332</v>
          </cell>
          <cell r="OH29">
            <v>44332</v>
          </cell>
          <cell r="OI29">
            <v>44332</v>
          </cell>
          <cell r="OJ29">
            <v>44332</v>
          </cell>
          <cell r="OK29" t="str">
            <v>SEM 56</v>
          </cell>
          <cell r="OL29">
            <v>44332</v>
          </cell>
          <cell r="OM29">
            <v>44332</v>
          </cell>
          <cell r="ON29">
            <v>44332</v>
          </cell>
          <cell r="OO29">
            <v>44332</v>
          </cell>
          <cell r="OP29">
            <v>44332</v>
          </cell>
          <cell r="OQ29">
            <v>44332</v>
          </cell>
          <cell r="OR29" t="str">
            <v>SEM 57</v>
          </cell>
          <cell r="OS29">
            <v>44332</v>
          </cell>
          <cell r="OT29">
            <v>44332</v>
          </cell>
          <cell r="OU29">
            <v>44332</v>
          </cell>
          <cell r="OV29">
            <v>44332</v>
          </cell>
          <cell r="OW29">
            <v>44332</v>
          </cell>
          <cell r="OX29">
            <v>44332</v>
          </cell>
          <cell r="OY29" t="str">
            <v>SEM 58</v>
          </cell>
          <cell r="OZ29">
            <v>44332</v>
          </cell>
          <cell r="PA29">
            <v>44332</v>
          </cell>
          <cell r="PB29">
            <v>44332</v>
          </cell>
          <cell r="PC29">
            <v>44332</v>
          </cell>
          <cell r="PD29">
            <v>44332</v>
          </cell>
          <cell r="PE29">
            <v>44332</v>
          </cell>
          <cell r="PF29" t="str">
            <v>SEM 59</v>
          </cell>
          <cell r="PG29">
            <v>44332</v>
          </cell>
          <cell r="PH29">
            <v>44332</v>
          </cell>
          <cell r="PI29">
            <v>44332</v>
          </cell>
          <cell r="PJ29">
            <v>44332</v>
          </cell>
          <cell r="PK29">
            <v>44332</v>
          </cell>
          <cell r="PL29">
            <v>44332</v>
          </cell>
          <cell r="PM29" t="str">
            <v>SEM 60</v>
          </cell>
          <cell r="PN29">
            <v>44332</v>
          </cell>
          <cell r="PO29">
            <v>44332</v>
          </cell>
          <cell r="PP29">
            <v>44332</v>
          </cell>
          <cell r="PQ29">
            <v>44332</v>
          </cell>
          <cell r="PR29">
            <v>44332</v>
          </cell>
          <cell r="PS29">
            <v>44332</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row r="58">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cell r="CL58">
            <v>0</v>
          </cell>
          <cell r="CM58">
            <v>0</v>
          </cell>
          <cell r="CN58">
            <v>0</v>
          </cell>
          <cell r="CO58">
            <v>0</v>
          </cell>
          <cell r="CP58">
            <v>0</v>
          </cell>
          <cell r="CQ58">
            <v>0</v>
          </cell>
          <cell r="CR58">
            <v>0</v>
          </cell>
          <cell r="CS58">
            <v>0</v>
          </cell>
          <cell r="CT58">
            <v>0</v>
          </cell>
          <cell r="CU58">
            <v>0</v>
          </cell>
          <cell r="CV58">
            <v>0</v>
          </cell>
          <cell r="CW58">
            <v>0</v>
          </cell>
          <cell r="CX58">
            <v>0</v>
          </cell>
          <cell r="CY58">
            <v>0</v>
          </cell>
          <cell r="CZ58">
            <v>0</v>
          </cell>
          <cell r="DA58">
            <v>0</v>
          </cell>
          <cell r="DB58">
            <v>0</v>
          </cell>
          <cell r="DC58">
            <v>0</v>
          </cell>
          <cell r="DD58">
            <v>0</v>
          </cell>
          <cell r="DE58">
            <v>0</v>
          </cell>
          <cell r="DF58">
            <v>0</v>
          </cell>
          <cell r="DG58">
            <v>0</v>
          </cell>
          <cell r="DH58">
            <v>0</v>
          </cell>
          <cell r="DI58">
            <v>0</v>
          </cell>
          <cell r="DJ58">
            <v>0</v>
          </cell>
          <cell r="DK58">
            <v>0</v>
          </cell>
          <cell r="DL58">
            <v>0</v>
          </cell>
          <cell r="DM58">
            <v>0</v>
          </cell>
          <cell r="DN58">
            <v>0</v>
          </cell>
          <cell r="DO58">
            <v>0</v>
          </cell>
          <cell r="DP58">
            <v>0</v>
          </cell>
          <cell r="DQ58">
            <v>0</v>
          </cell>
          <cell r="DR58">
            <v>0</v>
          </cell>
          <cell r="DS58">
            <v>0</v>
          </cell>
          <cell r="DT58">
            <v>0</v>
          </cell>
          <cell r="DU58">
            <v>0</v>
          </cell>
          <cell r="DV58">
            <v>0</v>
          </cell>
          <cell r="DW58">
            <v>0</v>
          </cell>
          <cell r="DX58">
            <v>0</v>
          </cell>
          <cell r="DY58">
            <v>0</v>
          </cell>
          <cell r="DZ58">
            <v>0</v>
          </cell>
          <cell r="EA58">
            <v>0</v>
          </cell>
          <cell r="EB58">
            <v>0</v>
          </cell>
          <cell r="EC58">
            <v>0</v>
          </cell>
          <cell r="ED58">
            <v>0</v>
          </cell>
          <cell r="EE58">
            <v>0</v>
          </cell>
          <cell r="EF58">
            <v>0</v>
          </cell>
          <cell r="EG58">
            <v>0</v>
          </cell>
          <cell r="EH58">
            <v>0</v>
          </cell>
          <cell r="EI58">
            <v>0</v>
          </cell>
          <cell r="EJ58">
            <v>0</v>
          </cell>
          <cell r="EK58">
            <v>0</v>
          </cell>
          <cell r="EL58">
            <v>0</v>
          </cell>
          <cell r="EM58">
            <v>0</v>
          </cell>
          <cell r="EN58">
            <v>0</v>
          </cell>
          <cell r="EO58">
            <v>0</v>
          </cell>
          <cell r="EP58">
            <v>0</v>
          </cell>
          <cell r="EQ58">
            <v>0</v>
          </cell>
          <cell r="ER58">
            <v>0</v>
          </cell>
          <cell r="ES58">
            <v>0</v>
          </cell>
          <cell r="ET58">
            <v>0</v>
          </cell>
          <cell r="EU58">
            <v>0</v>
          </cell>
          <cell r="EV58">
            <v>0</v>
          </cell>
          <cell r="EW58">
            <v>0</v>
          </cell>
          <cell r="EX58">
            <v>0</v>
          </cell>
          <cell r="EY58">
            <v>0</v>
          </cell>
          <cell r="EZ58">
            <v>0</v>
          </cell>
          <cell r="FA58">
            <v>0</v>
          </cell>
          <cell r="FB58">
            <v>0</v>
          </cell>
          <cell r="FC58">
            <v>0</v>
          </cell>
          <cell r="FD58">
            <v>0</v>
          </cell>
          <cell r="FE58">
            <v>0</v>
          </cell>
          <cell r="FF58">
            <v>0</v>
          </cell>
          <cell r="FG58">
            <v>0</v>
          </cell>
          <cell r="FH58">
            <v>0</v>
          </cell>
          <cell r="FI58">
            <v>0</v>
          </cell>
          <cell r="FJ58">
            <v>0</v>
          </cell>
          <cell r="FK58">
            <v>0</v>
          </cell>
          <cell r="FL58">
            <v>0</v>
          </cell>
          <cell r="FM58">
            <v>0</v>
          </cell>
          <cell r="FN58">
            <v>0</v>
          </cell>
          <cell r="FO58">
            <v>0</v>
          </cell>
          <cell r="FP58">
            <v>0</v>
          </cell>
          <cell r="FQ58">
            <v>0</v>
          </cell>
          <cell r="FR58">
            <v>0</v>
          </cell>
          <cell r="FS58">
            <v>0</v>
          </cell>
          <cell r="FT58">
            <v>0</v>
          </cell>
          <cell r="FU58">
            <v>0</v>
          </cell>
          <cell r="FV58">
            <v>0</v>
          </cell>
          <cell r="FW58">
            <v>0</v>
          </cell>
          <cell r="FX58">
            <v>0</v>
          </cell>
          <cell r="FY58">
            <v>0</v>
          </cell>
          <cell r="FZ58">
            <v>0</v>
          </cell>
          <cell r="GA58">
            <v>0</v>
          </cell>
          <cell r="GB58">
            <v>0</v>
          </cell>
          <cell r="GC58">
            <v>0</v>
          </cell>
          <cell r="GD58">
            <v>0</v>
          </cell>
          <cell r="GE58">
            <v>0</v>
          </cell>
          <cell r="GF58">
            <v>0</v>
          </cell>
          <cell r="GG58">
            <v>0</v>
          </cell>
          <cell r="GH58">
            <v>0</v>
          </cell>
          <cell r="GI58">
            <v>0</v>
          </cell>
          <cell r="GJ58">
            <v>0</v>
          </cell>
          <cell r="GK58">
            <v>0</v>
          </cell>
          <cell r="GL58">
            <v>0</v>
          </cell>
          <cell r="GM58">
            <v>0</v>
          </cell>
          <cell r="GN58">
            <v>0</v>
          </cell>
          <cell r="GO58">
            <v>0</v>
          </cell>
          <cell r="GP58">
            <v>0</v>
          </cell>
          <cell r="GQ58">
            <v>0</v>
          </cell>
          <cell r="GR58">
            <v>0</v>
          </cell>
          <cell r="GS58">
            <v>0</v>
          </cell>
          <cell r="GT58">
            <v>0</v>
          </cell>
          <cell r="GU58">
            <v>0</v>
          </cell>
          <cell r="GV58">
            <v>0</v>
          </cell>
          <cell r="GW58">
            <v>0</v>
          </cell>
          <cell r="GX58">
            <v>0</v>
          </cell>
          <cell r="GY58">
            <v>0</v>
          </cell>
          <cell r="GZ58">
            <v>0</v>
          </cell>
          <cell r="HA58">
            <v>0</v>
          </cell>
          <cell r="HB58">
            <v>0</v>
          </cell>
          <cell r="HC58">
            <v>0</v>
          </cell>
          <cell r="HD58">
            <v>0</v>
          </cell>
          <cell r="HE58">
            <v>0</v>
          </cell>
          <cell r="HF58">
            <v>0</v>
          </cell>
          <cell r="HG58">
            <v>0</v>
          </cell>
          <cell r="HH58">
            <v>0</v>
          </cell>
          <cell r="HI58">
            <v>0</v>
          </cell>
          <cell r="HJ58">
            <v>0</v>
          </cell>
          <cell r="HK58">
            <v>0</v>
          </cell>
          <cell r="HL58">
            <v>0</v>
          </cell>
          <cell r="HM58">
            <v>0</v>
          </cell>
          <cell r="HN58">
            <v>0</v>
          </cell>
          <cell r="HO58">
            <v>0</v>
          </cell>
          <cell r="HP58">
            <v>0</v>
          </cell>
          <cell r="HQ58">
            <v>0</v>
          </cell>
          <cell r="HR58">
            <v>0</v>
          </cell>
          <cell r="HS58">
            <v>0</v>
          </cell>
          <cell r="HT58">
            <v>0</v>
          </cell>
          <cell r="HU58">
            <v>0</v>
          </cell>
          <cell r="HV58">
            <v>0</v>
          </cell>
          <cell r="HW58">
            <v>0</v>
          </cell>
          <cell r="HX58">
            <v>0</v>
          </cell>
          <cell r="HY58">
            <v>0</v>
          </cell>
          <cell r="HZ58">
            <v>0</v>
          </cell>
          <cell r="IA58">
            <v>0</v>
          </cell>
          <cell r="IB58">
            <v>0</v>
          </cell>
          <cell r="IC58">
            <v>0</v>
          </cell>
          <cell r="ID58">
            <v>0</v>
          </cell>
          <cell r="IE58">
            <v>0</v>
          </cell>
          <cell r="IF58">
            <v>0</v>
          </cell>
          <cell r="IG58">
            <v>0</v>
          </cell>
          <cell r="IH58">
            <v>0</v>
          </cell>
          <cell r="II58">
            <v>0</v>
          </cell>
          <cell r="IJ58">
            <v>0</v>
          </cell>
          <cell r="IK58">
            <v>0</v>
          </cell>
          <cell r="IL58">
            <v>0</v>
          </cell>
          <cell r="IM58">
            <v>0</v>
          </cell>
          <cell r="IN58">
            <v>0</v>
          </cell>
          <cell r="IO58">
            <v>0</v>
          </cell>
          <cell r="IP58">
            <v>0</v>
          </cell>
          <cell r="IQ58">
            <v>0</v>
          </cell>
          <cell r="IR58">
            <v>0</v>
          </cell>
          <cell r="IS58">
            <v>0</v>
          </cell>
          <cell r="IT58">
            <v>0</v>
          </cell>
          <cell r="IU58">
            <v>0</v>
          </cell>
          <cell r="IV58">
            <v>0</v>
          </cell>
          <cell r="IW58">
            <v>0</v>
          </cell>
          <cell r="IX58">
            <v>0</v>
          </cell>
          <cell r="IY58">
            <v>0</v>
          </cell>
          <cell r="IZ58">
            <v>0</v>
          </cell>
          <cell r="JA58">
            <v>0</v>
          </cell>
          <cell r="JB58">
            <v>0</v>
          </cell>
          <cell r="JC58">
            <v>0</v>
          </cell>
          <cell r="JD58">
            <v>0</v>
          </cell>
          <cell r="JE58">
            <v>0</v>
          </cell>
          <cell r="JF58">
            <v>0</v>
          </cell>
          <cell r="JG58">
            <v>0</v>
          </cell>
          <cell r="JH58">
            <v>0</v>
          </cell>
          <cell r="JI58">
            <v>0</v>
          </cell>
          <cell r="JJ58">
            <v>0</v>
          </cell>
          <cell r="JK58">
            <v>0</v>
          </cell>
          <cell r="JL58">
            <v>0</v>
          </cell>
          <cell r="JM58">
            <v>0</v>
          </cell>
          <cell r="JN58">
            <v>0</v>
          </cell>
          <cell r="JO58">
            <v>0</v>
          </cell>
          <cell r="JP58">
            <v>0</v>
          </cell>
          <cell r="JQ58">
            <v>0</v>
          </cell>
          <cell r="JR58">
            <v>0</v>
          </cell>
          <cell r="JS58">
            <v>0</v>
          </cell>
          <cell r="JT58">
            <v>0</v>
          </cell>
          <cell r="JU58">
            <v>0</v>
          </cell>
          <cell r="JV58">
            <v>0</v>
          </cell>
          <cell r="JW58">
            <v>0</v>
          </cell>
          <cell r="JX58">
            <v>0</v>
          </cell>
          <cell r="JY58">
            <v>0</v>
          </cell>
          <cell r="JZ58">
            <v>0</v>
          </cell>
          <cell r="KA58">
            <v>0</v>
          </cell>
          <cell r="KB58">
            <v>0</v>
          </cell>
          <cell r="KC58">
            <v>0</v>
          </cell>
          <cell r="KD58">
            <v>0</v>
          </cell>
          <cell r="KE58">
            <v>0</v>
          </cell>
          <cell r="KF58">
            <v>0</v>
          </cell>
          <cell r="KG58">
            <v>0</v>
          </cell>
          <cell r="KH58">
            <v>0</v>
          </cell>
          <cell r="KI58">
            <v>0</v>
          </cell>
          <cell r="KJ58">
            <v>0</v>
          </cell>
          <cell r="KK58">
            <v>0</v>
          </cell>
          <cell r="KL58">
            <v>0</v>
          </cell>
          <cell r="KM58">
            <v>0</v>
          </cell>
          <cell r="KN58">
            <v>0</v>
          </cell>
          <cell r="KO58">
            <v>0</v>
          </cell>
          <cell r="KP58">
            <v>0</v>
          </cell>
          <cell r="KQ58">
            <v>0</v>
          </cell>
          <cell r="KR58">
            <v>0</v>
          </cell>
          <cell r="KS58">
            <v>0</v>
          </cell>
          <cell r="KT58">
            <v>0</v>
          </cell>
          <cell r="KU58">
            <v>0</v>
          </cell>
          <cell r="KV58">
            <v>0</v>
          </cell>
          <cell r="KW58">
            <v>0</v>
          </cell>
          <cell r="KX58">
            <v>0</v>
          </cell>
          <cell r="KY58">
            <v>0</v>
          </cell>
          <cell r="KZ58">
            <v>0</v>
          </cell>
          <cell r="LA58">
            <v>0</v>
          </cell>
          <cell r="LB58">
            <v>0</v>
          </cell>
          <cell r="LC58">
            <v>0</v>
          </cell>
          <cell r="LD58">
            <v>0</v>
          </cell>
          <cell r="LE58">
            <v>0</v>
          </cell>
          <cell r="LF58">
            <v>0</v>
          </cell>
          <cell r="LG58">
            <v>0</v>
          </cell>
          <cell r="LH58">
            <v>0</v>
          </cell>
          <cell r="LI58">
            <v>0</v>
          </cell>
          <cell r="LJ58">
            <v>0</v>
          </cell>
          <cell r="LK58">
            <v>0</v>
          </cell>
          <cell r="LL58">
            <v>0</v>
          </cell>
          <cell r="LM58">
            <v>0</v>
          </cell>
          <cell r="LN58">
            <v>0</v>
          </cell>
          <cell r="LO58">
            <v>0</v>
          </cell>
          <cell r="LP58">
            <v>0</v>
          </cell>
          <cell r="LQ58">
            <v>0</v>
          </cell>
          <cell r="LR58">
            <v>0</v>
          </cell>
          <cell r="LS58">
            <v>0</v>
          </cell>
          <cell r="LT58">
            <v>0</v>
          </cell>
          <cell r="LU58">
            <v>0</v>
          </cell>
          <cell r="LV58">
            <v>0</v>
          </cell>
          <cell r="LW58">
            <v>0</v>
          </cell>
          <cell r="LX58">
            <v>0</v>
          </cell>
          <cell r="LY58">
            <v>0</v>
          </cell>
          <cell r="LZ58">
            <v>0</v>
          </cell>
          <cell r="MA58">
            <v>0</v>
          </cell>
          <cell r="MB58">
            <v>0</v>
          </cell>
          <cell r="MC58">
            <v>0</v>
          </cell>
          <cell r="MD58">
            <v>0</v>
          </cell>
          <cell r="ME58">
            <v>0</v>
          </cell>
          <cell r="MF58">
            <v>0</v>
          </cell>
          <cell r="MG58">
            <v>0</v>
          </cell>
          <cell r="MH58">
            <v>0</v>
          </cell>
          <cell r="MI58">
            <v>0</v>
          </cell>
          <cell r="MJ58">
            <v>0</v>
          </cell>
          <cell r="MK58">
            <v>0</v>
          </cell>
          <cell r="ML58">
            <v>0</v>
          </cell>
          <cell r="MM58">
            <v>0</v>
          </cell>
          <cell r="MN58">
            <v>0</v>
          </cell>
          <cell r="MO58">
            <v>0</v>
          </cell>
          <cell r="MP58">
            <v>0</v>
          </cell>
          <cell r="MQ58">
            <v>0</v>
          </cell>
          <cell r="MR58">
            <v>0</v>
          </cell>
          <cell r="MS58">
            <v>0</v>
          </cell>
          <cell r="MT58">
            <v>0</v>
          </cell>
          <cell r="MU58">
            <v>0</v>
          </cell>
          <cell r="MV58">
            <v>0</v>
          </cell>
          <cell r="MW58">
            <v>0</v>
          </cell>
          <cell r="MX58">
            <v>0</v>
          </cell>
          <cell r="MY58">
            <v>0</v>
          </cell>
          <cell r="MZ58">
            <v>0</v>
          </cell>
          <cell r="NA58">
            <v>0</v>
          </cell>
          <cell r="NB58">
            <v>0</v>
          </cell>
          <cell r="NC58">
            <v>0</v>
          </cell>
          <cell r="ND58">
            <v>0</v>
          </cell>
          <cell r="NE58">
            <v>0</v>
          </cell>
          <cell r="NF58">
            <v>0</v>
          </cell>
          <cell r="NG58">
            <v>0</v>
          </cell>
          <cell r="NH58">
            <v>0</v>
          </cell>
          <cell r="NI58">
            <v>0</v>
          </cell>
          <cell r="NJ58">
            <v>0</v>
          </cell>
          <cell r="NK58">
            <v>0</v>
          </cell>
          <cell r="NL58">
            <v>0</v>
          </cell>
          <cell r="NM58">
            <v>0</v>
          </cell>
          <cell r="NN58">
            <v>0</v>
          </cell>
          <cell r="NO58">
            <v>0</v>
          </cell>
          <cell r="NP58">
            <v>0</v>
          </cell>
          <cell r="NQ58">
            <v>0</v>
          </cell>
          <cell r="NR58">
            <v>0</v>
          </cell>
          <cell r="NS58">
            <v>0</v>
          </cell>
          <cell r="NT58">
            <v>0</v>
          </cell>
          <cell r="NU58">
            <v>0</v>
          </cell>
          <cell r="NV58">
            <v>0</v>
          </cell>
          <cell r="NW58">
            <v>0</v>
          </cell>
          <cell r="NX58">
            <v>0</v>
          </cell>
          <cell r="NY58">
            <v>0</v>
          </cell>
          <cell r="NZ58">
            <v>0</v>
          </cell>
          <cell r="OA58">
            <v>0</v>
          </cell>
          <cell r="OB58">
            <v>0</v>
          </cell>
          <cell r="OC58">
            <v>0</v>
          </cell>
          <cell r="OD58">
            <v>0</v>
          </cell>
          <cell r="OE58">
            <v>0</v>
          </cell>
          <cell r="OF58">
            <v>0</v>
          </cell>
          <cell r="OG58">
            <v>0</v>
          </cell>
          <cell r="OH58">
            <v>0</v>
          </cell>
          <cell r="OI58">
            <v>0</v>
          </cell>
          <cell r="OJ58">
            <v>0</v>
          </cell>
          <cell r="OK58">
            <v>0</v>
          </cell>
          <cell r="OL58">
            <v>0</v>
          </cell>
          <cell r="OM58">
            <v>0</v>
          </cell>
          <cell r="ON58">
            <v>0</v>
          </cell>
          <cell r="OO58">
            <v>0</v>
          </cell>
          <cell r="OP58">
            <v>0</v>
          </cell>
          <cell r="OQ58">
            <v>0</v>
          </cell>
          <cell r="OR58">
            <v>0</v>
          </cell>
          <cell r="OS58">
            <v>0</v>
          </cell>
          <cell r="OT58">
            <v>0</v>
          </cell>
          <cell r="OU58">
            <v>0</v>
          </cell>
          <cell r="OV58">
            <v>0</v>
          </cell>
          <cell r="OW58">
            <v>0</v>
          </cell>
          <cell r="OX58">
            <v>0</v>
          </cell>
          <cell r="OY58">
            <v>0</v>
          </cell>
          <cell r="OZ58">
            <v>0</v>
          </cell>
          <cell r="PA58">
            <v>0</v>
          </cell>
          <cell r="PB58">
            <v>0</v>
          </cell>
          <cell r="PC58">
            <v>0</v>
          </cell>
          <cell r="PD58">
            <v>0</v>
          </cell>
          <cell r="PE58">
            <v>0</v>
          </cell>
          <cell r="PF58">
            <v>0</v>
          </cell>
          <cell r="PG58">
            <v>0</v>
          </cell>
          <cell r="PH58">
            <v>0</v>
          </cell>
          <cell r="PI58">
            <v>0</v>
          </cell>
          <cell r="PJ58">
            <v>0</v>
          </cell>
          <cell r="PK58">
            <v>0</v>
          </cell>
          <cell r="PL58">
            <v>0</v>
          </cell>
          <cell r="PM58">
            <v>0</v>
          </cell>
          <cell r="PN58">
            <v>0</v>
          </cell>
          <cell r="PO58">
            <v>0</v>
          </cell>
          <cell r="PP58">
            <v>0</v>
          </cell>
          <cell r="PQ58">
            <v>0</v>
          </cell>
          <cell r="PR58">
            <v>0</v>
          </cell>
          <cell r="PS58">
            <v>0</v>
          </cell>
        </row>
        <row r="59">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cell r="CL59">
            <v>0</v>
          </cell>
          <cell r="CM59">
            <v>0</v>
          </cell>
          <cell r="CN59">
            <v>0</v>
          </cell>
          <cell r="CO59">
            <v>0</v>
          </cell>
          <cell r="CP59">
            <v>0</v>
          </cell>
          <cell r="CQ59">
            <v>0</v>
          </cell>
          <cell r="CR59">
            <v>0</v>
          </cell>
          <cell r="CS59">
            <v>0</v>
          </cell>
          <cell r="CT59">
            <v>0</v>
          </cell>
          <cell r="CU59">
            <v>0</v>
          </cell>
          <cell r="CV59">
            <v>0</v>
          </cell>
          <cell r="CW59">
            <v>0</v>
          </cell>
          <cell r="CX59">
            <v>0</v>
          </cell>
          <cell r="CY59">
            <v>0</v>
          </cell>
          <cell r="CZ59">
            <v>0</v>
          </cell>
          <cell r="DA59">
            <v>0</v>
          </cell>
          <cell r="DB59">
            <v>0</v>
          </cell>
          <cell r="DC59">
            <v>0</v>
          </cell>
          <cell r="DD59">
            <v>0</v>
          </cell>
          <cell r="DE59">
            <v>0</v>
          </cell>
          <cell r="DF59">
            <v>0</v>
          </cell>
          <cell r="DG59">
            <v>0</v>
          </cell>
          <cell r="DH59">
            <v>0</v>
          </cell>
          <cell r="DI59">
            <v>0</v>
          </cell>
          <cell r="DJ59">
            <v>0</v>
          </cell>
          <cell r="DK59">
            <v>0</v>
          </cell>
          <cell r="DL59">
            <v>0</v>
          </cell>
          <cell r="DM59">
            <v>0</v>
          </cell>
          <cell r="DN59">
            <v>0</v>
          </cell>
          <cell r="DO59">
            <v>0</v>
          </cell>
          <cell r="DP59">
            <v>0</v>
          </cell>
          <cell r="DQ59">
            <v>0</v>
          </cell>
          <cell r="DR59">
            <v>0</v>
          </cell>
          <cell r="DS59">
            <v>0</v>
          </cell>
          <cell r="DT59">
            <v>0</v>
          </cell>
          <cell r="DU59">
            <v>0</v>
          </cell>
          <cell r="DV59">
            <v>0</v>
          </cell>
          <cell r="DW59">
            <v>0</v>
          </cell>
          <cell r="DX59">
            <v>0</v>
          </cell>
          <cell r="DY59">
            <v>0</v>
          </cell>
          <cell r="DZ59">
            <v>0</v>
          </cell>
          <cell r="EA59">
            <v>0</v>
          </cell>
          <cell r="EB59">
            <v>0</v>
          </cell>
          <cell r="EC59">
            <v>0</v>
          </cell>
          <cell r="ED59">
            <v>0</v>
          </cell>
          <cell r="EE59">
            <v>0</v>
          </cell>
          <cell r="EF59">
            <v>0</v>
          </cell>
          <cell r="EG59">
            <v>0</v>
          </cell>
          <cell r="EH59">
            <v>0</v>
          </cell>
          <cell r="EI59">
            <v>0</v>
          </cell>
          <cell r="EJ59">
            <v>0</v>
          </cell>
          <cell r="EK59">
            <v>0</v>
          </cell>
          <cell r="EL59">
            <v>0</v>
          </cell>
          <cell r="EM59">
            <v>0</v>
          </cell>
          <cell r="EN59">
            <v>0</v>
          </cell>
          <cell r="EO59">
            <v>0</v>
          </cell>
          <cell r="EP59">
            <v>0</v>
          </cell>
          <cell r="EQ59">
            <v>0</v>
          </cell>
          <cell r="ER59">
            <v>0</v>
          </cell>
          <cell r="ES59">
            <v>0</v>
          </cell>
          <cell r="ET59">
            <v>0</v>
          </cell>
          <cell r="EU59">
            <v>0</v>
          </cell>
          <cell r="EV59">
            <v>0</v>
          </cell>
          <cell r="EW59">
            <v>0</v>
          </cell>
          <cell r="EX59">
            <v>0</v>
          </cell>
          <cell r="EY59">
            <v>0</v>
          </cell>
          <cell r="EZ59">
            <v>0</v>
          </cell>
          <cell r="FA59">
            <v>0</v>
          </cell>
          <cell r="FB59">
            <v>0</v>
          </cell>
          <cell r="FC59">
            <v>0</v>
          </cell>
          <cell r="FD59">
            <v>0</v>
          </cell>
          <cell r="FE59">
            <v>0</v>
          </cell>
          <cell r="FF59">
            <v>0</v>
          </cell>
          <cell r="FG59">
            <v>0</v>
          </cell>
          <cell r="FH59">
            <v>0</v>
          </cell>
          <cell r="FI59">
            <v>0</v>
          </cell>
          <cell r="FJ59">
            <v>0</v>
          </cell>
          <cell r="FK59">
            <v>0</v>
          </cell>
          <cell r="FL59">
            <v>0</v>
          </cell>
          <cell r="FM59">
            <v>0</v>
          </cell>
          <cell r="FN59">
            <v>0</v>
          </cell>
          <cell r="FO59">
            <v>0</v>
          </cell>
          <cell r="FP59">
            <v>0</v>
          </cell>
          <cell r="FQ59">
            <v>0</v>
          </cell>
          <cell r="FR59">
            <v>0</v>
          </cell>
          <cell r="FS59">
            <v>0</v>
          </cell>
          <cell r="FT59">
            <v>0</v>
          </cell>
          <cell r="FU59">
            <v>0</v>
          </cell>
          <cell r="FV59">
            <v>0</v>
          </cell>
          <cell r="FW59">
            <v>0</v>
          </cell>
          <cell r="FX59">
            <v>0</v>
          </cell>
          <cell r="FY59">
            <v>0</v>
          </cell>
          <cell r="FZ59">
            <v>0</v>
          </cell>
          <cell r="GA59">
            <v>0</v>
          </cell>
          <cell r="GB59">
            <v>0</v>
          </cell>
          <cell r="GC59">
            <v>0</v>
          </cell>
          <cell r="GD59">
            <v>0</v>
          </cell>
          <cell r="GE59">
            <v>0</v>
          </cell>
          <cell r="GF59">
            <v>0</v>
          </cell>
          <cell r="GG59">
            <v>0</v>
          </cell>
          <cell r="GH59">
            <v>0</v>
          </cell>
          <cell r="GI59">
            <v>0</v>
          </cell>
          <cell r="GJ59">
            <v>0</v>
          </cell>
          <cell r="GK59">
            <v>0</v>
          </cell>
          <cell r="GL59">
            <v>0</v>
          </cell>
          <cell r="GM59">
            <v>0</v>
          </cell>
          <cell r="GN59">
            <v>0</v>
          </cell>
          <cell r="GO59">
            <v>0</v>
          </cell>
          <cell r="GP59">
            <v>0</v>
          </cell>
          <cell r="GQ59">
            <v>0</v>
          </cell>
          <cell r="GR59">
            <v>0</v>
          </cell>
          <cell r="GS59">
            <v>0</v>
          </cell>
          <cell r="GT59">
            <v>0</v>
          </cell>
          <cell r="GU59">
            <v>0</v>
          </cell>
          <cell r="GV59">
            <v>0</v>
          </cell>
          <cell r="GW59">
            <v>0</v>
          </cell>
          <cell r="GX59">
            <v>0</v>
          </cell>
          <cell r="GY59">
            <v>0</v>
          </cell>
          <cell r="GZ59">
            <v>0</v>
          </cell>
          <cell r="HA59">
            <v>0</v>
          </cell>
          <cell r="HB59">
            <v>0</v>
          </cell>
          <cell r="HC59">
            <v>0</v>
          </cell>
          <cell r="HD59">
            <v>0</v>
          </cell>
          <cell r="HE59">
            <v>0</v>
          </cell>
          <cell r="HF59">
            <v>0</v>
          </cell>
          <cell r="HG59">
            <v>0</v>
          </cell>
          <cell r="HH59">
            <v>0</v>
          </cell>
          <cell r="HI59">
            <v>0</v>
          </cell>
          <cell r="HJ59">
            <v>0</v>
          </cell>
          <cell r="HK59">
            <v>0</v>
          </cell>
          <cell r="HL59">
            <v>0</v>
          </cell>
          <cell r="HM59">
            <v>0</v>
          </cell>
          <cell r="HN59">
            <v>0</v>
          </cell>
          <cell r="HO59">
            <v>0</v>
          </cell>
          <cell r="HP59">
            <v>0</v>
          </cell>
          <cell r="HQ59">
            <v>0</v>
          </cell>
          <cell r="HR59">
            <v>0</v>
          </cell>
          <cell r="HS59">
            <v>0</v>
          </cell>
          <cell r="HT59">
            <v>0</v>
          </cell>
          <cell r="HU59">
            <v>0</v>
          </cell>
          <cell r="HV59">
            <v>0</v>
          </cell>
          <cell r="HW59">
            <v>0</v>
          </cell>
          <cell r="HX59">
            <v>0</v>
          </cell>
          <cell r="HY59">
            <v>0</v>
          </cell>
          <cell r="HZ59">
            <v>0</v>
          </cell>
          <cell r="IA59">
            <v>0</v>
          </cell>
          <cell r="IB59">
            <v>0</v>
          </cell>
          <cell r="IC59">
            <v>0</v>
          </cell>
          <cell r="ID59">
            <v>0</v>
          </cell>
          <cell r="IE59">
            <v>0</v>
          </cell>
          <cell r="IF59">
            <v>0</v>
          </cell>
          <cell r="IG59">
            <v>0</v>
          </cell>
          <cell r="IH59">
            <v>0</v>
          </cell>
          <cell r="II59">
            <v>0</v>
          </cell>
          <cell r="IJ59">
            <v>0</v>
          </cell>
          <cell r="IK59">
            <v>0</v>
          </cell>
          <cell r="IL59">
            <v>0</v>
          </cell>
          <cell r="IM59">
            <v>0</v>
          </cell>
          <cell r="IN59">
            <v>0</v>
          </cell>
          <cell r="IO59">
            <v>0</v>
          </cell>
          <cell r="IP59">
            <v>0</v>
          </cell>
          <cell r="IQ59">
            <v>0</v>
          </cell>
          <cell r="IR59">
            <v>0</v>
          </cell>
          <cell r="IS59">
            <v>0</v>
          </cell>
          <cell r="IT59">
            <v>0</v>
          </cell>
          <cell r="IU59">
            <v>0</v>
          </cell>
          <cell r="IV59">
            <v>0</v>
          </cell>
          <cell r="IW59">
            <v>0</v>
          </cell>
          <cell r="IX59">
            <v>0</v>
          </cell>
          <cell r="IY59">
            <v>0</v>
          </cell>
          <cell r="IZ59">
            <v>0</v>
          </cell>
          <cell r="JA59">
            <v>0</v>
          </cell>
          <cell r="JB59">
            <v>0</v>
          </cell>
          <cell r="JC59">
            <v>0</v>
          </cell>
          <cell r="JD59">
            <v>0</v>
          </cell>
          <cell r="JE59">
            <v>0</v>
          </cell>
          <cell r="JF59">
            <v>0</v>
          </cell>
          <cell r="JG59">
            <v>0</v>
          </cell>
          <cell r="JH59">
            <v>0</v>
          </cell>
          <cell r="JI59">
            <v>0</v>
          </cell>
          <cell r="JJ59">
            <v>0</v>
          </cell>
          <cell r="JK59">
            <v>0</v>
          </cell>
          <cell r="JL59">
            <v>0</v>
          </cell>
          <cell r="JM59">
            <v>0</v>
          </cell>
          <cell r="JN59">
            <v>0</v>
          </cell>
          <cell r="JO59">
            <v>0</v>
          </cell>
          <cell r="JP59">
            <v>0</v>
          </cell>
          <cell r="JQ59">
            <v>0</v>
          </cell>
          <cell r="JR59">
            <v>0</v>
          </cell>
          <cell r="JS59">
            <v>0</v>
          </cell>
          <cell r="JT59">
            <v>0</v>
          </cell>
          <cell r="JU59">
            <v>0</v>
          </cell>
          <cell r="JV59">
            <v>0</v>
          </cell>
          <cell r="JW59">
            <v>0</v>
          </cell>
          <cell r="JX59">
            <v>0</v>
          </cell>
          <cell r="JY59">
            <v>0</v>
          </cell>
          <cell r="JZ59">
            <v>0</v>
          </cell>
          <cell r="KA59">
            <v>0</v>
          </cell>
          <cell r="KB59">
            <v>0</v>
          </cell>
          <cell r="KC59">
            <v>0</v>
          </cell>
          <cell r="KD59">
            <v>0</v>
          </cell>
          <cell r="KE59">
            <v>0</v>
          </cell>
          <cell r="KF59">
            <v>0</v>
          </cell>
          <cell r="KG59">
            <v>0</v>
          </cell>
          <cell r="KH59">
            <v>0</v>
          </cell>
          <cell r="KI59">
            <v>0</v>
          </cell>
          <cell r="KJ59">
            <v>0</v>
          </cell>
          <cell r="KK59">
            <v>0</v>
          </cell>
          <cell r="KL59">
            <v>0</v>
          </cell>
          <cell r="KM59">
            <v>0</v>
          </cell>
          <cell r="KN59">
            <v>0</v>
          </cell>
          <cell r="KO59">
            <v>0</v>
          </cell>
          <cell r="KP59">
            <v>0</v>
          </cell>
          <cell r="KQ59">
            <v>0</v>
          </cell>
          <cell r="KR59">
            <v>0</v>
          </cell>
          <cell r="KS59">
            <v>0</v>
          </cell>
          <cell r="KT59">
            <v>0</v>
          </cell>
          <cell r="KU59">
            <v>0</v>
          </cell>
          <cell r="KV59">
            <v>0</v>
          </cell>
          <cell r="KW59">
            <v>0</v>
          </cell>
          <cell r="KX59">
            <v>0</v>
          </cell>
          <cell r="KY59">
            <v>0</v>
          </cell>
          <cell r="KZ59">
            <v>0</v>
          </cell>
          <cell r="LA59">
            <v>0</v>
          </cell>
          <cell r="LB59">
            <v>0</v>
          </cell>
          <cell r="LC59">
            <v>0</v>
          </cell>
          <cell r="LD59">
            <v>0</v>
          </cell>
          <cell r="LE59">
            <v>0</v>
          </cell>
          <cell r="LF59">
            <v>0</v>
          </cell>
          <cell r="LG59">
            <v>0</v>
          </cell>
          <cell r="LH59">
            <v>0</v>
          </cell>
          <cell r="LI59">
            <v>0</v>
          </cell>
          <cell r="LJ59">
            <v>0</v>
          </cell>
          <cell r="LK59">
            <v>0</v>
          </cell>
          <cell r="LL59">
            <v>0</v>
          </cell>
          <cell r="LM59">
            <v>0</v>
          </cell>
          <cell r="LN59">
            <v>0</v>
          </cell>
          <cell r="LO59">
            <v>0</v>
          </cell>
          <cell r="LP59">
            <v>0</v>
          </cell>
          <cell r="LQ59">
            <v>0</v>
          </cell>
          <cell r="LR59">
            <v>0</v>
          </cell>
          <cell r="LS59">
            <v>0</v>
          </cell>
          <cell r="LT59">
            <v>0</v>
          </cell>
          <cell r="LU59">
            <v>0</v>
          </cell>
          <cell r="LV59">
            <v>0</v>
          </cell>
          <cell r="LW59">
            <v>0</v>
          </cell>
          <cell r="LX59">
            <v>0</v>
          </cell>
          <cell r="LY59">
            <v>0</v>
          </cell>
          <cell r="LZ59">
            <v>0</v>
          </cell>
          <cell r="MA59">
            <v>0</v>
          </cell>
          <cell r="MB59">
            <v>0</v>
          </cell>
          <cell r="MC59">
            <v>0</v>
          </cell>
          <cell r="MD59">
            <v>0</v>
          </cell>
          <cell r="ME59">
            <v>0</v>
          </cell>
          <cell r="MF59">
            <v>0</v>
          </cell>
          <cell r="MG59">
            <v>0</v>
          </cell>
          <cell r="MH59">
            <v>0</v>
          </cell>
          <cell r="MI59">
            <v>0</v>
          </cell>
          <cell r="MJ59">
            <v>0</v>
          </cell>
          <cell r="MK59">
            <v>0</v>
          </cell>
          <cell r="ML59">
            <v>0</v>
          </cell>
          <cell r="MM59">
            <v>0</v>
          </cell>
          <cell r="MN59">
            <v>0</v>
          </cell>
          <cell r="MO59">
            <v>0</v>
          </cell>
          <cell r="MP59">
            <v>0</v>
          </cell>
          <cell r="MQ59">
            <v>0</v>
          </cell>
          <cell r="MR59">
            <v>0</v>
          </cell>
          <cell r="MS59">
            <v>0</v>
          </cell>
          <cell r="MT59">
            <v>0</v>
          </cell>
          <cell r="MU59">
            <v>0</v>
          </cell>
          <cell r="MV59">
            <v>0</v>
          </cell>
          <cell r="MW59">
            <v>0</v>
          </cell>
          <cell r="MX59">
            <v>0</v>
          </cell>
          <cell r="MY59">
            <v>0</v>
          </cell>
          <cell r="MZ59">
            <v>0</v>
          </cell>
          <cell r="NA59">
            <v>0</v>
          </cell>
          <cell r="NB59">
            <v>0</v>
          </cell>
          <cell r="NC59">
            <v>0</v>
          </cell>
          <cell r="ND59">
            <v>0</v>
          </cell>
          <cell r="NE59">
            <v>0</v>
          </cell>
          <cell r="NF59">
            <v>0</v>
          </cell>
          <cell r="NG59">
            <v>0</v>
          </cell>
          <cell r="NH59">
            <v>0</v>
          </cell>
          <cell r="NI59">
            <v>0</v>
          </cell>
          <cell r="NJ59">
            <v>0</v>
          </cell>
          <cell r="NK59">
            <v>0</v>
          </cell>
          <cell r="NL59">
            <v>0</v>
          </cell>
          <cell r="NM59">
            <v>0</v>
          </cell>
          <cell r="NN59">
            <v>0</v>
          </cell>
          <cell r="NO59">
            <v>0</v>
          </cell>
          <cell r="NP59">
            <v>0</v>
          </cell>
          <cell r="NQ59">
            <v>0</v>
          </cell>
          <cell r="NR59">
            <v>0</v>
          </cell>
          <cell r="NS59">
            <v>0</v>
          </cell>
          <cell r="NT59">
            <v>0</v>
          </cell>
          <cell r="NU59">
            <v>0</v>
          </cell>
          <cell r="NV59">
            <v>0</v>
          </cell>
          <cell r="NW59">
            <v>0</v>
          </cell>
          <cell r="NX59">
            <v>0</v>
          </cell>
          <cell r="NY59">
            <v>0</v>
          </cell>
          <cell r="NZ59">
            <v>0</v>
          </cell>
          <cell r="OA59">
            <v>0</v>
          </cell>
          <cell r="OB59">
            <v>0</v>
          </cell>
          <cell r="OC59">
            <v>0</v>
          </cell>
          <cell r="OD59">
            <v>0</v>
          </cell>
          <cell r="OE59">
            <v>0</v>
          </cell>
          <cell r="OF59">
            <v>0</v>
          </cell>
          <cell r="OG59">
            <v>0</v>
          </cell>
          <cell r="OH59">
            <v>0</v>
          </cell>
          <cell r="OI59">
            <v>0</v>
          </cell>
          <cell r="OJ59">
            <v>0</v>
          </cell>
          <cell r="OK59">
            <v>0</v>
          </cell>
          <cell r="OL59">
            <v>0</v>
          </cell>
          <cell r="OM59">
            <v>0</v>
          </cell>
          <cell r="ON59">
            <v>0</v>
          </cell>
          <cell r="OO59">
            <v>0</v>
          </cell>
          <cell r="OP59">
            <v>0</v>
          </cell>
          <cell r="OQ59">
            <v>0</v>
          </cell>
          <cell r="OR59">
            <v>0</v>
          </cell>
          <cell r="OS59">
            <v>0</v>
          </cell>
          <cell r="OT59">
            <v>0</v>
          </cell>
          <cell r="OU59">
            <v>0</v>
          </cell>
          <cell r="OV59">
            <v>0</v>
          </cell>
          <cell r="OW59">
            <v>0</v>
          </cell>
          <cell r="OX59">
            <v>0</v>
          </cell>
          <cell r="OY59">
            <v>0</v>
          </cell>
          <cell r="OZ59">
            <v>0</v>
          </cell>
          <cell r="PA59">
            <v>0</v>
          </cell>
          <cell r="PB59">
            <v>0</v>
          </cell>
          <cell r="PC59">
            <v>0</v>
          </cell>
          <cell r="PD59">
            <v>0</v>
          </cell>
          <cell r="PE59">
            <v>0</v>
          </cell>
          <cell r="PF59">
            <v>0</v>
          </cell>
          <cell r="PG59">
            <v>0</v>
          </cell>
          <cell r="PH59">
            <v>0</v>
          </cell>
          <cell r="PI59">
            <v>0</v>
          </cell>
          <cell r="PJ59">
            <v>0</v>
          </cell>
          <cell r="PK59">
            <v>0</v>
          </cell>
          <cell r="PL59">
            <v>0</v>
          </cell>
          <cell r="PM59">
            <v>0</v>
          </cell>
          <cell r="PN59">
            <v>0</v>
          </cell>
          <cell r="PO59">
            <v>0</v>
          </cell>
          <cell r="PP59">
            <v>0</v>
          </cell>
          <cell r="PQ59">
            <v>0</v>
          </cell>
          <cell r="PR59">
            <v>0</v>
          </cell>
          <cell r="PS59">
            <v>0</v>
          </cell>
        </row>
      </sheetData>
      <sheetData sheetId="8"/>
      <sheetData sheetId="9"/>
      <sheetData sheetId="10"/>
      <sheetData sheetId="11"/>
      <sheetData sheetId="12"/>
      <sheetData sheetId="13"/>
      <sheetData sheetId="14"/>
      <sheetData sheetId="15"/>
      <sheetData sheetId="16">
        <row r="12">
          <cell r="F12">
            <v>1.7</v>
          </cell>
        </row>
      </sheetData>
      <sheetData sheetId="17"/>
      <sheetData sheetId="18"/>
      <sheetData sheetId="19"/>
      <sheetData sheetId="20"/>
      <sheetData sheetId="21"/>
      <sheetData sheetId="22"/>
      <sheetData sheetId="23"/>
      <sheetData sheetId="24"/>
      <sheetData sheetId="25" refreshError="1"/>
      <sheetData sheetId="26"/>
      <sheetData sheetId="27"/>
      <sheetData sheetId="28">
        <row r="12">
          <cell r="F12">
            <v>1.7</v>
          </cell>
        </row>
      </sheetData>
      <sheetData sheetId="29"/>
      <sheetData sheetId="3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Mano Obra"/>
      <sheetName val="Maqui Equip"/>
      <sheetName val="Unidades"/>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oviti Redes PE"/>
      <sheetName val="Accesor"/>
      <sheetName val="APU's"/>
      <sheetName val="Anclajes acueducto"/>
      <sheetName val="Long diametros"/>
      <sheetName val="cimenta. y pav."/>
      <sheetName val="Insumos"/>
      <sheetName val="Personal M.O"/>
      <sheetName val="Cotas"/>
      <sheetName val="Hoja1"/>
      <sheetName val="Listad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OFICINA"/>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INSUMOS"/>
      <sheetName val="A.P.U."/>
      <sheetName val="A.P.U. (2)"/>
      <sheetName val="RESUMEN VIAS"/>
      <sheetName val="COSTOS POR KM"/>
      <sheetName val="RESUMEN UNITARIOS"/>
      <sheetName val="COSTOS SEMANALES"/>
      <sheetName val="Prog.Inver (2)"/>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CALIDAD"/>
      <sheetName val="TARIFAS EQUIPOS"/>
      <sheetName val="Propiedad"/>
      <sheetName val="Reparación"/>
      <sheetName val="Informacion"/>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s>
    <sheetDataSet>
      <sheetData sheetId="0"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CTIVIDADES PPTO PROYECTADA"/>
      <sheetName val="DETALLE POBLACIÓN PROYECTADA"/>
      <sheetName val="1.1.1 Cadica"/>
      <sheetName val="1.1.2 IDESC Cascajal"/>
      <sheetName val="1.1.3 IDESC Flamenco"/>
      <sheetName val="1.1.4 IDESC Vorágine"/>
      <sheetName val="1.1.5 IDESC Buitrera"/>
      <sheetName val="1.1.6 Int Estudios"/>
      <sheetName val="1.2.1 Cascajal"/>
      <sheetName val="1.2.2 Faro"/>
      <sheetName val="1.2.3 PTAP Peón"/>
      <sheetName val="1.2.4 Red Peón"/>
      <sheetName val="1.2.5 Porvenir"/>
      <sheetName val="1.2.6 Piamonte"/>
      <sheetName val="1.2.7 Int Obras"/>
      <sheetName val="1.2.8 Fortalecimiento"/>
      <sheetName val="Lista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M1" t="str">
            <v>FONDO</v>
          </cell>
        </row>
        <row r="2">
          <cell r="A2" t="str">
            <v>Si</v>
          </cell>
          <cell r="G2" t="str">
            <v xml:space="preserve">51010010001 - Edificio de Cali Inteligente en el área de desarrollo naranja de Ciudad Paraíso, incluyendo el Centro integrado de control y operación de Cali Inteligente funcionando  </v>
          </cell>
          <cell r="I2" t="str">
            <v>53040040004-0101 En el periodo 2020 - 2023 se ha realizado el mantenimiento y/o adecuación de  1 kilómetros de vias en la comuna 1, previo concepto de viabilidad técnica.</v>
          </cell>
          <cell r="K2" t="str">
            <v>NO*2 - Gastos</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E3" t="str">
            <v xml:space="preserve">4133 Departamento Administrativo de Gestión del Medio Ambiente </v>
          </cell>
          <cell r="G3" t="str">
            <v xml:space="preserve">51010010002 - Bibliotecas y espacios culturales interconectados </v>
          </cell>
          <cell r="I3" t="str">
            <v>53040010004-0102 En el periodo 2020 - 2023, se han mejorado 500 metro cuadrados de andenes en la comuna 1, previo concepto de viabilidad técnica</v>
          </cell>
          <cell r="K3" t="str">
            <v>NO*2.3 - Inversión</v>
          </cell>
          <cell r="M3" t="str">
            <v>1.2.1.0.00 - ICLD LEY 99 - DESTINO AMBIENTAL</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E4" t="str">
            <v>4182 Unidad Administrativa Especial de Servicios Públicos</v>
          </cell>
          <cell r="G4" t="str">
            <v xml:space="preserve">51010010003 - Equipamientos inteligentes operando </v>
          </cell>
          <cell r="I4" t="str">
            <v>53040010002-0103 En el periodo 2020 - 2023, se ha realizado la construcción de 1 puente peatonal en la comuna 1, previo concepto de viabilidad técnica</v>
          </cell>
          <cell r="K4" t="str">
            <v>NO*2.3.1 - Gastos de personal</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E5" t="str">
            <v>4131 Departamento Administrativo de Hacienda</v>
          </cell>
          <cell r="G5" t="str">
            <v xml:space="preserve">51010010004 - Longitud de fibra óptica de Red Distrital Integrada – REMI, operando </v>
          </cell>
          <cell r="I5" t="str">
            <v>53050020003-0104 En el periodo 2020 - 2023, se han construido 50 metros cubicos de muros de contención, previo concepto de viabilidad técnica</v>
          </cell>
          <cell r="K5" t="str">
            <v>NO*2.3.1.01 - Planta de personal permanente</v>
          </cell>
          <cell r="M5" t="str">
            <v>1.2.2.0.00.17 - Sobretasa Gasol malla vial</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E6" t="str">
            <v>4132 Departamento Administrativo de Planeación Municipal</v>
          </cell>
          <cell r="G6" t="str">
            <v xml:space="preserve">51010010005 - Central de Telecomunicaciones en Salud Fase 1 diseñada y construida  </v>
          </cell>
          <cell r="I6" t="str">
            <v>53040040003-0105 En el periodo 2020 - 2023, se han construido 0,3 kilómetros lineales de pavimento en la comuna 1, previo concepto de viabilidad técnica</v>
          </cell>
          <cell r="K6" t="str">
            <v>NO*2.3.1.01.01 - Factores constitutivos de salario</v>
          </cell>
          <cell r="M6" t="str">
            <v>A.1.2.3.2.09.01 - contribucion y recargos valorización</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E7" t="str">
            <v>4137 Departamento Administrativo de Desarrollo e Innovación Institucional</v>
          </cell>
          <cell r="G7" t="str">
            <v xml:space="preserve">51010010006 - Sistema de señalización turística implementado  </v>
          </cell>
          <cell r="I7" t="str">
            <v>51040020001-0106 En el periodo 2020 - 2023, se han fortalecido  450 personas en el ecosistema de emprendimiento empresarial  y social con enfoque diferencial y de genero</v>
          </cell>
          <cell r="K7" t="str">
            <v>NO*2.3.1.01.01.001 - Factores salariales comunes</v>
          </cell>
          <cell r="M7" t="str">
            <v>1.2.3.2.25.01 - infracciones de transito ley 769-02</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E8" t="str">
            <v>4171 Secretaría de Desarrollo Económico</v>
          </cell>
          <cell r="G8" t="str">
            <v xml:space="preserve">51010010007 - Red de puntos información turística operando </v>
          </cell>
          <cell r="I8" t="str">
            <v>51010010019-0107 En el período 2020-2023, 400 personas han recibido formación, sensibilización y/o utilización de servicios en el uso y apropiación de tecnologías de la información y la comunicación TIC</v>
          </cell>
          <cell r="K8" t="str">
            <v>NO*2.3.1.01.01.001.01 - Sueldo básico</v>
          </cell>
          <cell r="M8" t="str">
            <v xml:space="preserve">1.2.3.1.19.01 - estampilla procultura </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E9" t="str">
            <v>4161 Secretaría de Seguridad y Justicia</v>
          </cell>
          <cell r="G9" t="str">
            <v xml:space="preserve">51010010008 - Puntos de Apropiación Digital (PAD) dotados con herramientas TI para población con discapacidad </v>
          </cell>
          <cell r="I9" t="str">
            <v>51010010020-0108 En el período 2020-2023, ha entrado en operación 1 punto de apropiación digital o laboratorio de innovación digital.</v>
          </cell>
          <cell r="K9" t="str">
            <v>NO*2.3.1.01.01.001.01.01 - Sueldo básico Docente</v>
          </cell>
          <cell r="M9" t="str">
            <v>1.2.3.1.05.01 - Impuesto de Alumbrado Público - Predio Lotes</v>
          </cell>
          <cell r="Q9" t="str">
            <v>NO* A.1.1.1.2 PERSONAL DIRECTIVO - DOCENTE</v>
          </cell>
          <cell r="T9" t="str">
            <v>13-Hacienda</v>
          </cell>
          <cell r="V9" t="str">
            <v>Acuerdo 422 de 2017 POR EL CUAL SE ADOPTA LA POLÍTICA PÚBLICA MUNICIPAL DE EDUCACIÓN AMBIENTAL DE SANTIAGO DE CALI 2017 - 2036</v>
          </cell>
        </row>
        <row r="10">
          <cell r="E10" t="str">
            <v>4147 Secretaría de Vivienda Social y Hábitat</v>
          </cell>
          <cell r="G10" t="str">
            <v xml:space="preserve">51010010009 - Zonas públicas con acceso gratuito a internet para el servicio al ciudadano  </v>
          </cell>
          <cell r="I10" t="str">
            <v>52020050005-0109 En el período 2020-2023, se han beneficiado 90 personas  con discapacidad, con actividades artísticas y culturales</v>
          </cell>
          <cell r="K10" t="str">
            <v>2.3.1.01.01.001.01.01.01 - Sueldo  Docente CSF</v>
          </cell>
          <cell r="M10" t="str">
            <v>1.2.3.2.10 - Tasas retributivas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E11" t="str">
            <v>4148 Secretaría de Cultura</v>
          </cell>
          <cell r="G11" t="str">
            <v xml:space="preserve">51010010010 - Docentes y Directivos Docentes con acompañamiento didáctico y curricular en estrategias pedagógicas mediadas por las TIC  </v>
          </cell>
          <cell r="I11" t="str">
            <v>52050020001-0110 En el periodo 2020-2023, se han  formado en prácticas artísticas 600 personas de la comuna</v>
          </cell>
          <cell r="K11" t="str">
            <v>2.3.1.01.01.001.01.01.02 - Sueldo  Docente SSF</v>
          </cell>
          <cell r="M11" t="str">
            <v>A.1.2.3.2.09.05 - Concurso Económico - Estratificación</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E12" t="str">
            <v>4124 Departamento Administrativo de Control Disciplinario Interno</v>
          </cell>
          <cell r="G12" t="str">
            <v xml:space="preserve">51010010011 - Alumbrado público inteligente implementado </v>
          </cell>
          <cell r="I12" t="str">
            <v>52050020013-0111 En el periodo 2020-2023,  se  han certificado en áreas  artísticas, 120 personas de la  comuna</v>
          </cell>
          <cell r="K12" t="str">
            <v>NO*2.3.1.01.01.001.01.02 - Sueldo básico Directivo Docente</v>
          </cell>
          <cell r="M12" t="str">
            <v>1.2.3.2.15 - Tasa por utilización de aguas subterránea y superficiales</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E13" t="str">
            <v>4123 Departamento Administrativo de Control Interno</v>
          </cell>
          <cell r="G13" t="str">
            <v xml:space="preserve">51010010012 - Procesos de contratación implementados bajo el enfoque de compra pública para la innovación </v>
          </cell>
          <cell r="I13" t="str">
            <v>52030080007-0112 En el período 2020-2023, se ha realizado la adecuación, mejoramiento, mantenimiento o dotación  de 1 equipamiento cultural de la comuna</v>
          </cell>
          <cell r="K13" t="str">
            <v>2.3.1.01.01.001.01.02.01 - Sueldo Directivo Docente CSF</v>
          </cell>
          <cell r="M13" t="str">
            <v>1.2.3.1.14 - Sobretasa bomberil</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E14" t="str">
            <v>4181 Unidad Administrativa Especial de Gestión de Bienes y Servicios</v>
          </cell>
          <cell r="G14" t="str">
            <v xml:space="preserve">51010010013 - Plataforma para la integración de servicios al ciudadano operando </v>
          </cell>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2.3.1.01.01.001.01.02.02 - Sueldo Directivo Docente SSF</v>
          </cell>
          <cell r="M14" t="str">
            <v>1.2.3.2.06 - Contribución sobre Contratos de Obra Pública</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E15" t="str">
            <v>4112 Secretaría de Gobierno</v>
          </cell>
          <cell r="G15" t="str">
            <v xml:space="preserve">51010010014 - Plan Maestro de Alumbrado Público elaborado </v>
          </cell>
          <cell r="I15" t="str">
            <v>51030010006-0114 En el período 2020-2023, se han realizado 4 eventos deportivos, recreativos, y de innovación en la comuna</v>
          </cell>
          <cell r="K15" t="str">
            <v>NO*2.3.1.01.01.001.01.03 - Sueldo básico Administrativo</v>
          </cell>
          <cell r="M15" t="str">
            <v>1.2.3.1.03.01 - Impuesto de Circulación y Tránsito Sobre Vehículos de Servicio Público - S.I.T.MIO</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E16" t="str">
            <v>4135 Departamento Administrativo de Contratación Pública</v>
          </cell>
          <cell r="G16" t="str">
            <v xml:space="preserve">51010010015 - Servicio de alumbrado público inteligente operando </v>
          </cell>
          <cell r="I16" t="str">
            <v>52030080005-0115 En el período 2020-2023, se han intervenido 9 escenarios deportivos y recreativos en la comuna</v>
          </cell>
          <cell r="K16" t="str">
            <v>2.3.1.01.01.001.01.03.01 - Sueldo  Administrativo</v>
          </cell>
          <cell r="M16" t="str">
            <v>1.2.2.0.00.04 - Conceptos técnicos aprovechamiento de las aguas subterráneas y superficiales</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E17" t="str">
            <v>4121 Departamento Administrativo de Gestión Jurídica Pública</v>
          </cell>
          <cell r="G17" t="str">
            <v xml:space="preserve">51010010016 - Sistema de Bicicletas Públicas operando </v>
          </cell>
          <cell r="I17" t="str">
            <v>52010030007-0116 En el período 2020-2023, se han implementado 23 sistemas de monitoreo y alerta para la prevención y/o disminución del delito</v>
          </cell>
          <cell r="K17" t="str">
            <v>2.3.1.01.01.001.01.03.02 - Incremento por antigüedad Administrativo</v>
          </cell>
          <cell r="M17" t="str">
            <v>1.2.3.2.23.01 - Sanciones por Violación de Normas - DAGMA</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E18" t="str">
            <v>4172 Secretaría de Turismo</v>
          </cell>
          <cell r="G18" t="str">
            <v xml:space="preserve">51010010017 - Sistema de Información Geográfica unificada para Cali implementado y/u operando </v>
          </cell>
          <cell r="I18" t="str">
            <v>52030080008-0117 En el período 2020-2023,se han realizado 7 intervenciones (mantenimiento, adecuación de infraestructura)  a sedes educativas oficiales</v>
          </cell>
          <cell r="K18" t="str">
            <v>NO*2.3.1.01.01.001.02 - Horas extras, dominicales, festivos y recargos</v>
          </cell>
          <cell r="M18" t="str">
            <v>1.2.2.0.00.06 - Seguimiento plan de saneamiento y manejo de vertimientos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E19" t="str">
            <v>4164 Secretaría de Paz y Cultura Ciudadana</v>
          </cell>
          <cell r="G19" t="str">
            <v xml:space="preserve">51010010018 - Plataforma tecnológica para la Gestión de la Economía Circular diseñada y en funcionamiento </v>
          </cell>
          <cell r="I19" t="str">
            <v>52040010005-0118 En el período 2020-2023, se han dotado 2 instituciones educativas</v>
          </cell>
          <cell r="K19" t="str">
            <v>2.3.1.01.01.001.02.01 - Horas extras, dominicales, festivos y recargos Docente</v>
          </cell>
          <cell r="M19" t="str">
            <v>A.1.2.3.2.09.02 - Contribucion valorizacion nuevo plan de obras</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E20" t="str">
            <v>4162 Secretaría del Deporte y la Recreación</v>
          </cell>
          <cell r="G20" t="str">
            <v xml:space="preserve">51010010019 - Personas con formación, sensibilización y/o utilización de servicios en el uso y apropiación de tecnologías de la información y la comunicación TIC </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2.3.1.01.01.001.02.02 - Horas extras, dominicales, festivos y recargos Directivo Docente</v>
          </cell>
          <cell r="M20" t="str">
            <v>1.2.3.1.19.03 - estampilla procultura Ley 397/97 (seguridad social de los gestores culturales 10%)</v>
          </cell>
          <cell r="Q20" t="str">
            <v>A.1.1.2.2.1.1 APORTES PARA SALUD</v>
          </cell>
          <cell r="T20" t="str">
            <v>29-Fiscalía</v>
          </cell>
        </row>
        <row r="21">
          <cell r="A21" t="str">
            <v>Asociadas a fenomenos de origen socianatural: inundaciones, movimientos en masa, incedios forestales.</v>
          </cell>
          <cell r="E21" t="str">
            <v>4173 Secretaría de Desarrollo Territorial y Participación Ciudadana</v>
          </cell>
          <cell r="G21" t="str">
            <v xml:space="preserve">51010010020 - Puntos de apropiación digital y laboratorios de innovación digital operando </v>
          </cell>
          <cell r="I21" t="str">
            <v>52030070002-0120 En el período 2020-2023, se han recuperado 6 espacios públicos efectivos de la Estructura Ecológica Complementaria adecuados arquitectónica y paisajísticamente con empoderamiento ciudadano</v>
          </cell>
          <cell r="K21" t="str">
            <v>2.3.1.01.01.001.02.03 - Horas extras, dominicales, festivos y recargos Administrtivo</v>
          </cell>
          <cell r="M21" t="str">
            <v>1.2.3.1.19.04 - estampilla procultura ley 1379/2010 (Red Nacional de bibliotecas 10%)</v>
          </cell>
          <cell r="Q21" t="str">
            <v>A.1.1.2.2.1.2 APORTES PARA PENSIÓN</v>
          </cell>
          <cell r="T21" t="str">
            <v>32-Ambiente y desarrollo sostenible</v>
          </cell>
        </row>
        <row r="22">
          <cell r="A22" t="str">
            <v>Asociadas a fenomenos de origen tecnologico: quimicos, electricos, mecoanicos, termicos.</v>
          </cell>
          <cell r="E22" t="str">
            <v>4146 Secretaría de Bienestar Social</v>
          </cell>
          <cell r="G22" t="str">
            <v xml:space="preserve">51010010021 - Laboratorios que incentiven las Iniciativas de Ciencia, Tecnología e Innovación (CTI) de sectores productivos y de servicios de la ciudad, instalados </v>
          </cell>
          <cell r="I22" t="str">
            <v>51030010011-0121 En el período 2020-2023, se han  apoyado 2 iniciativas turisticas comunitarias</v>
          </cell>
          <cell r="K22" t="str">
            <v>NO*2.3.1.01.01.001.04 - Subsidio de alimentación</v>
          </cell>
          <cell r="M22" t="str">
            <v>1.2.3.1.19.05 - estampilla procultura acuerdo 232 (conservacion patrimonio cultural 5%)</v>
          </cell>
          <cell r="Q22" t="str">
            <v>A.1.1.2.2.1.3 APORTES ARP</v>
          </cell>
          <cell r="T22" t="str">
            <v>33-Cultura</v>
          </cell>
        </row>
        <row r="23">
          <cell r="A23" t="str">
            <v>Otras</v>
          </cell>
          <cell r="E23" t="str">
            <v>4143 Secretaría de Educación</v>
          </cell>
          <cell r="G23" t="str">
            <v xml:space="preserve">51010010022 - Prototipos de innovación digital con respuesta a necesidades de ciudad desarrollados </v>
          </cell>
          <cell r="I23" t="str">
            <v>52020030005-0122 En el período 2020-2023, se han formado 120 jovenes en desarrollo del turismo de las áreas urbanas y rurales de Santiago de Cali</v>
          </cell>
          <cell r="K23" t="str">
            <v>2.3.1.01.01.001.04.01 - Subsidio de alimentación Docente</v>
          </cell>
          <cell r="M23" t="str">
            <v>1.2.3.1.19.06 - estampilla procultura acuerdo 0313 (fin inst popular de cultura 7% del 60%)</v>
          </cell>
          <cell r="Q23" t="str">
            <v>A.1.1.2.2.1.4 APORTES PARA CESANTÍAS</v>
          </cell>
          <cell r="T23" t="str">
            <v>35-Comercio, industria y turismo</v>
          </cell>
        </row>
        <row r="24">
          <cell r="E24" t="str">
            <v>4145 Secretaría de Salud Pública</v>
          </cell>
          <cell r="G24" t="str">
            <v xml:space="preserve">51010010023 - Conexiones físicas de Instituciones Distritales pertenecientes a REMI con mantenimiento </v>
          </cell>
          <cell r="I24" t="str">
            <v>52020110002-0123 En el periodo 2020-2023, se han vinculado 200 personas en la estrategia de prevención de violencias contra la mujer e intervención social desde la perspectiva de género</v>
          </cell>
          <cell r="K24" t="str">
            <v>2.3.1.01.01.001.04.02 - Subsidio de alimentación Directivo Docente</v>
          </cell>
          <cell r="M24" t="str">
            <v>1.2.3.2.22.05 - Zonas verdes adquisicion terrenos</v>
          </cell>
          <cell r="Q24" t="str">
            <v xml:space="preserve">NO* A.1.1.2.2.2 APORTES PARAFISCALES </v>
          </cell>
          <cell r="T24" t="str">
            <v>36-Trabajo</v>
          </cell>
        </row>
        <row r="25">
          <cell r="E25" t="str">
            <v>4151 Secretaría de Infraestructura</v>
          </cell>
          <cell r="G25" t="str">
            <v xml:space="preserve">51010010024 - Centro de ciencia, tecnología e innovación digital al servicio de los ciudadanos con equipamiento tecnológico, operando </v>
          </cell>
          <cell r="I25" t="str">
            <v>52020050001-0124 En el periodo 2020-2023, se ha realizado la formacion a 200 personas con discapacidad, sus familias y cuidadores en abordaje de la discapacidad, derechos, redes de apoyo, incidencia y organización</v>
          </cell>
          <cell r="K25" t="str">
            <v>2.3.1.01.01.001.04.03 - Subsidio de alimentación Administrativo</v>
          </cell>
          <cell r="M25" t="str">
            <v>1.2.2.0.00.08 - Aportes urbanísticos por mayor edificabilidad</v>
          </cell>
          <cell r="Q25" t="str">
            <v>A.1.1.2.2.2.1 SENA</v>
          </cell>
          <cell r="T25" t="str">
            <v>37-Interior</v>
          </cell>
        </row>
        <row r="26">
          <cell r="A26" t="str">
            <v>Niños, Niñas, Adolecentes y Jóvenes</v>
          </cell>
          <cell r="E26" t="str">
            <v>4152 Secretaría de Movilidad</v>
          </cell>
          <cell r="G26" t="str">
            <v xml:space="preserve">51010010025 - Política pública de economía digital formulada y adoptada </v>
          </cell>
          <cell r="I26" t="str">
            <v>52020050002-0125 En el período 2020-2023, se han benficiado  200 personas con discapacidad con productos de apoyo para la movilidad y desplazamiento y apoyo para el transporte de las personas con discapaciad</v>
          </cell>
          <cell r="K26" t="str">
            <v>NO*2.3.1.01.01.001.05 - Auxilio de transporte</v>
          </cell>
          <cell r="M26" t="str">
            <v>1.2.3.1.05.02 - Impuesto de Alumbrado Público EMCALI y Otros Comercializadores</v>
          </cell>
          <cell r="Q26" t="str">
            <v>A.1.1.2.2.2.2 ICBF</v>
          </cell>
          <cell r="T26" t="str">
            <v>39-Ciencia, tecnología e innovación</v>
          </cell>
        </row>
        <row r="27">
          <cell r="A27" t="str">
            <v>Adulto Mayor</v>
          </cell>
          <cell r="E27" t="str">
            <v>4134 Departamento Administrativo de Tecnologías de la Información y las Comunicaciones</v>
          </cell>
          <cell r="G27" t="str">
            <v xml:space="preserve">51010010026 - Estrategias para la promoción de la industria de contenidos digitales implementadas </v>
          </cell>
          <cell r="I27" t="str">
            <v>52020040004-0126 En el periodo 2020-2023, han participado de encuentros intergeneracionales 75 personas mayores, niños, niñas y adolecentes</v>
          </cell>
          <cell r="K27" t="str">
            <v>2.3.1.01.01.001.05.01 - Auxilio de transporte Docente</v>
          </cell>
          <cell r="M27" t="str">
            <v>1.2.3.1.05.03 - alumb Acdo 357  (10% navideño)</v>
          </cell>
          <cell r="Q27" t="str">
            <v>A.1.1.2.2.2.3 ESAP</v>
          </cell>
          <cell r="T27" t="str">
            <v>40-Vivienda, ciudad y territorio</v>
          </cell>
        </row>
        <row r="28">
          <cell r="A28" t="str">
            <v>Víctimas</v>
          </cell>
          <cell r="E28" t="str">
            <v>4163 Secretaría de Gestión del Riesgo de Emergencias y Desastres</v>
          </cell>
          <cell r="G28" t="str">
            <v xml:space="preserve">51010010027 - Plataforma para teletrabajo en la Alcaldía de Santiago de Cali implementado </v>
          </cell>
          <cell r="I28" t="str">
            <v>52020080003-0127 En el periodo 2020-2023, se ha realizado 1 campaña institucional de sensibilización y participación para la reivindicación de la memoria y los derechos de la población LGBTIQ+</v>
          </cell>
          <cell r="K28" t="str">
            <v>2.3.1.01.01.001.05.02 - Auxilio de transporte Directivo Docente</v>
          </cell>
          <cell r="M28" t="str">
            <v>1.2.3.2.22.03 - Expedición de Licencias de funcionamiento de establecimientos educativos para el trabajo y el desarrollo humano</v>
          </cell>
          <cell r="Q28" t="str">
            <v>A.1.1.2.2.2.4 CAJAS DE COMPENSACIÓN FAMILIAR</v>
          </cell>
          <cell r="T28" t="str">
            <v>41-Inclusión social y reconciliación</v>
          </cell>
        </row>
        <row r="29">
          <cell r="A29" t="str">
            <v>Discapacidad</v>
          </cell>
          <cell r="G29" t="str">
            <v xml:space="preserve">51010010028 - Instituciones Educativas Oficiales con infraestructura de red y datos adecuada </v>
          </cell>
          <cell r="I29" t="str">
            <v>52020040008-0128 En el periodo 2020-2023, se han beneficiado 400 personas con prácticas para el envejecimiento activo y la cultura positiva de la vejez en la comuna 1</v>
          </cell>
          <cell r="K29" t="str">
            <v>2.3.1.01.01.001.05.03 - Auxilio de transporte Administrativo</v>
          </cell>
          <cell r="M29" t="str">
            <v>1.2.2.0.00.10 - Fondo de Promoción de la Movilidad Sostenible</v>
          </cell>
          <cell r="Q29" t="str">
            <v>A.1.1.2.2.2.5 INSTITUTOS TÉCNICOS</v>
          </cell>
          <cell r="T29" t="str">
            <v>42-Inteligencia</v>
          </cell>
        </row>
        <row r="30">
          <cell r="A30" t="str">
            <v>Mujeres</v>
          </cell>
          <cell r="G30" t="str">
            <v xml:space="preserve">51010010029 - Iniciativas de Tecnologías de la información y comunicación TICS para la promoción del turismo apoyadas </v>
          </cell>
          <cell r="I30" t="str">
            <v>52020050003-0129 En el periodo 2020-2023, se han intervenido  330 personas con discapacidad con la Estrategia de Rehabilitación Basada en la Comunidad -RBC- en la comuna 1</v>
          </cell>
          <cell r="K30" t="str">
            <v>NO*2.3.1.01.01.001.06 - Prima de servicio</v>
          </cell>
          <cell r="M30" t="str">
            <v>1.2.3.1.05.04 - Impuesto de Alumbrado Público Liquidaciòn Directa</v>
          </cell>
          <cell r="Q30" t="str">
            <v>NO* A.1.1.2.3 PERSONAL DIRECTIVO - DOCENTE (sin situación de fondos)</v>
          </cell>
          <cell r="T30" t="str">
            <v>43-Deporte y recreación</v>
          </cell>
        </row>
        <row r="31">
          <cell r="A31" t="str">
            <v>Etnias</v>
          </cell>
          <cell r="G31" t="str">
            <v xml:space="preserve">51010010030 - Clientes urbanos y de la zona rural de estratos 1 y 2 conectados a internet de EMCALI </v>
          </cell>
          <cell r="I31" t="str">
            <v>52030070004-0130 En el periodo 2020-2023, se recuperan 2 zonas blandas, parques y zonas verdes a través de intervenciones y estrategias artísticas y lúdicas en la comuna</v>
          </cell>
          <cell r="K31" t="str">
            <v>2.3.1.01.01.001.06.01 - Prima de servicio Docente</v>
          </cell>
          <cell r="M31" t="str">
            <v>1.2.3.2.21.03 - Derechos de Tránsito en Àreas Restringidas o de Alta Congestión</v>
          </cell>
          <cell r="Q31" t="str">
            <v xml:space="preserve">NO* A.1.1.2.3.1 APORTES DE PREVISIÓN SOCIAL </v>
          </cell>
          <cell r="T31" t="str">
            <v>44-Sistema integral de verdad, justicia, reparación y no repetición</v>
          </cell>
        </row>
        <row r="32">
          <cell r="A32" t="str">
            <v>Equidad de Genero</v>
          </cell>
          <cell r="G32" t="str">
            <v xml:space="preserve">51010010031 - Espacios comunitarios conectados al portal virtual comunal de EMCALI </v>
          </cell>
          <cell r="I32" t="str">
            <v>53040050002-0201 En el periodo 2020-2023, se han señalizado 60 puntos de red víal de Cali en la comuna 2</v>
          </cell>
          <cell r="K32" t="str">
            <v>2.3.1.01.01.001.06.02 - Prima de servicio Directivo Docente</v>
          </cell>
          <cell r="M32" t="str">
            <v xml:space="preserve">1.2.3.2.27.02 - Cursos de Conducción Escuela de Enseñanzas </v>
          </cell>
          <cell r="Q32" t="str">
            <v xml:space="preserve">A.1.1.2.3.1.10 APORTES DE PREVISIÓN SOCIAL </v>
          </cell>
          <cell r="T32" t="str">
            <v>45-Gobierno territorial</v>
          </cell>
        </row>
        <row r="33">
          <cell r="G33" t="str">
            <v xml:space="preserve">51010010032 - Canal de TV Emcali Comunitario, implementado </v>
          </cell>
          <cell r="I33" t="str">
            <v>53040010004-0202 En el periodo 2020-2023, se han mejorado 300 metros cuadrados de andenes en la comuna 2,  previo a concepto de viabilidad técnica</v>
          </cell>
          <cell r="K33" t="str">
            <v>2.3.1.01.01.001.06.03 - Prima de servicio Administrativo</v>
          </cell>
          <cell r="M33" t="str">
            <v>1.2.3.2.21.04 - Recursos Convenio Municipio CDAV</v>
          </cell>
          <cell r="Q33" t="str">
            <v>A.1.1.2.3.2 APORTES PARA CESANTÍAS</v>
          </cell>
        </row>
        <row r="34">
          <cell r="G34" t="str">
            <v xml:space="preserve">51010010033 - MiPymes industriales y de servicios en sus capacidades de desarrollo e innovación, apoyadas </v>
          </cell>
          <cell r="I34" t="str">
            <v>51030010006-0203 En el periodo 2020-2023, se han realizado 2 eventos deportivos en la comuna 2 para jóvenes, adultos, adultos mayores y personas en situación de discapacidad.</v>
          </cell>
          <cell r="K34" t="str">
            <v>NO*2.3.1.01.01.001.07 - Bonificación por servicios prestados</v>
          </cell>
          <cell r="M34" t="str">
            <v>A.1.2.3.2.09.04 - Participación en la Plusvalía</v>
          </cell>
          <cell r="Q34" t="str">
            <v>NO* A.1.1.2.4 PERSONAL DIRECTIVO - DOCENTE (con situación de fondos)</v>
          </cell>
        </row>
        <row r="35">
          <cell r="A35" t="str">
            <v>P.M.51010011: Área de Desarrollo Naranja Ciudad Inteligente – Ciudad Paraíso</v>
          </cell>
          <cell r="G35" t="str">
            <v xml:space="preserve">51010010034 - Zonas Wi-Fi en sitios públicos donde se incentiva el arte, la cultura y el deporte, operando </v>
          </cell>
          <cell r="I35" t="str">
            <v>52030080005-0204 En el periodo 2020-2023, se han intervenido 3 escenarios deportivos y recreativos en la comuna</v>
          </cell>
          <cell r="K35" t="str">
            <v>2.3.1.01.01.001.07.01 - Bonificación por servicios prestados Docente</v>
          </cell>
          <cell r="M35" t="str">
            <v>1.2.3.1.03.02 - Impuesto de Circulación y Tránsito Sobre Vehículos de Servicio Público - Tradicional</v>
          </cell>
          <cell r="Q35" t="str">
            <v xml:space="preserve">NO* A.1.1.2.4.1 APORTES DE PREVISIÓN SOCIAL </v>
          </cell>
        </row>
        <row r="36">
          <cell r="A36" t="str">
            <v xml:space="preserve">P.M.51010012: Lo Virtual: otra Dimensión de la Escuela </v>
          </cell>
          <cell r="G36" t="str">
            <v xml:space="preserve">51010010035 - Creación de un Distrito de innovación – Distrito Naranja </v>
          </cell>
          <cell r="I36" t="str">
            <v>52010030007-0205 En el periodo 2020-2023, se han implementado 125 sistemas de monitoreo y alerta para la prevención y/o disminución del delito</v>
          </cell>
          <cell r="K36" t="str">
            <v>2.3.1.01.01.001.07.02 - Bonificación por servicios prestados Directivo Docente</v>
          </cell>
          <cell r="M36" t="str">
            <v xml:space="preserve">1.2.3.1.12 - Impuesto de espectáculos públicos nacional con destino al deporte </v>
          </cell>
          <cell r="Q36" t="str">
            <v>A.1.1.2.4.1.1 APORTES PARA SALUD</v>
          </cell>
        </row>
        <row r="37">
          <cell r="A37" t="str">
            <v>P.M.51010013: Sistema Semafórico Inteligente</v>
          </cell>
          <cell r="G37" t="str">
            <v xml:space="preserve">51010010036 - Proceso de circulación TIC, diseñado </v>
          </cell>
          <cell r="I37" t="str">
            <v>54030020003-0206 En el periodo 2020-2023, se han formado 100 personas en cultura ciudadana para la paz, la convivencia y reconciliación</v>
          </cell>
          <cell r="K37" t="str">
            <v>2.3.1.01.01.001.07.03 - Bonificación por servicios prestados Administrativo</v>
          </cell>
          <cell r="M37" t="str">
            <v>1.2.2.0.00.18 - Sobt gasol 97%(15%)</v>
          </cell>
          <cell r="Q37" t="str">
            <v>A.1.1.2.4.1.2 APORTES PARA PENSIÓN</v>
          </cell>
        </row>
        <row r="38">
          <cell r="A38" t="str">
            <v>P.M.51020011: Área de Desarrollo Naranja Parque Pacífico: cultura, arte, música, gastronomía, artesanía y diseño.</v>
          </cell>
          <cell r="G38" t="str">
            <v xml:space="preserve">51010010037 - Plataforma de Difusión y Circulación del Talento TIC, en funcionamiento </v>
          </cell>
          <cell r="I38" t="str">
            <v>52030070002-0207 En el periodo 2020-2023, se ha recuperado 1 espacio público efectivo de la Estructura Ecológica Complementaria adecuados arquitectónica y paisajísticamente con empoderamiento ciudadano.</v>
          </cell>
          <cell r="K38" t="str">
            <v>NO*2.3.1.01.01.001.08 - Prestaciones sociales</v>
          </cell>
          <cell r="M38" t="str">
            <v xml:space="preserve">1.2.3.2.21.01 -  Otros derechos de Tránsito </v>
          </cell>
          <cell r="Q38" t="str">
            <v>A.1.1.2.4.1.3 APORTES ARP</v>
          </cell>
        </row>
        <row r="39">
          <cell r="A39" t="str">
            <v>P.M.51020012: Área de Desarrollo Naranja Alameda de la Salsa</v>
          </cell>
          <cell r="G39" t="str">
            <v xml:space="preserve">51010010038 - Actores oferentes de capacidades TIC formados y activos en la plataforma </v>
          </cell>
          <cell r="I39" t="str">
            <v>52030080008-0208 En el periodo 2020-2023, se han realizado 4 intervenciones (mantenimiento, adecuación de infraestructura)  a sedes educativas</v>
          </cell>
          <cell r="K39" t="str">
            <v>NO*2.3.1.01.01.001.08.01 - Prima de navidad</v>
          </cell>
          <cell r="M39" t="str">
            <v>1.2.3.3.01.02 - Participación del impuesto sobre vehículos automotores</v>
          </cell>
          <cell r="Q39" t="str">
            <v>A.1.1.2.4.1.4 APORTES PARA CESANTÍAS</v>
          </cell>
        </row>
        <row r="40">
          <cell r="A40" t="str">
            <v>P.M.51020013: Parque Tecnológico de Innovación San Fernando</v>
          </cell>
          <cell r="G40" t="str">
            <v xml:space="preserve">51010010039 - Empresas demandantes de capacidades TIC capacitadas y activas dentro del proceso </v>
          </cell>
          <cell r="I40" t="str">
            <v>53040050002-0301 En el periodo 2020-2023, se han señalizado 50 puntos de red vial de Cali en la comuna 3</v>
          </cell>
          <cell r="K40" t="str">
            <v>2.3.1.01.01.001.08.01.01 - Prima de navidad Docente</v>
          </cell>
          <cell r="M40" t="str">
            <v>1.2.3.2.21.02 - Cobros por Estacionamiento en Espacio Público o en Lotes de Parqueo</v>
          </cell>
          <cell r="Q40" t="str">
            <v xml:space="preserve">NO* A.1.1.2.4.2 APORTES PARAFISCALES </v>
          </cell>
        </row>
        <row r="41">
          <cell r="A41" t="str">
            <v xml:space="preserve">P.M.51020021: Clúster del Deporte </v>
          </cell>
          <cell r="G41" t="str">
            <v xml:space="preserve">51010010040 - Sistemas inteligentes de transporte en el SITM-MIO implementados  </v>
          </cell>
          <cell r="I41" t="str">
            <v>53040040004-0302 En el periodo 2020-2023, se ha realizado el  mantenimiento vial de 1.5 kilometros de via en la comuna 3, previo a concepto de viabilidad técnica</v>
          </cell>
          <cell r="K41" t="str">
            <v>2.3.1.01.01.001.08.01.02 - Prima de navidad Directivo Docente</v>
          </cell>
          <cell r="M41" t="str">
            <v>1.2.3.1.19.21 - Estampilla para el bienestar del Adulto mayor</v>
          </cell>
          <cell r="Q41" t="str">
            <v>A.1.1.2.4.2.1 SENA</v>
          </cell>
        </row>
        <row r="42">
          <cell r="A42" t="str">
            <v>P.M.51020022: Ciudad Médica</v>
          </cell>
          <cell r="G42" t="str">
            <v xml:space="preserve">51010010041 - Centro de Monitoreo Ambiental, con plataforma de vigilancia y control, construido y operando </v>
          </cell>
          <cell r="I42" t="str">
            <v>53040010004-0303 En el periodo 2020-2023, se han mejorado 1500 metros cuadrados de andenes en la comuna 3,  previo concepto de viabilidad técnica</v>
          </cell>
          <cell r="K42" t="str">
            <v>2.3.1.01.01.001.08.01.03 - Prima de navidad Administrativo</v>
          </cell>
          <cell r="M42" t="str">
            <v>1.2.3.1.19.42 - Estampilla Prodesarrollo Urbano  (20%  primera infancia)</v>
          </cell>
          <cell r="Q42" t="str">
            <v>A.1.1.2.4.2.2 ICBF</v>
          </cell>
        </row>
        <row r="43">
          <cell r="A43" t="str">
            <v xml:space="preserve">P.M.51030011: Juegos Panamericanos Junior </v>
          </cell>
          <cell r="G43" t="str">
            <v xml:space="preserve">51010010042 - Intersecciones en el sistema de semaforización inteligente implementadas </v>
          </cell>
          <cell r="I43" t="str">
            <v>52050020001-0304 En el periodo 2020-2023, se  han formado en prácticas artísticas  1176 personas de la comuna</v>
          </cell>
          <cell r="K43" t="str">
            <v>NO*2.3.1.01.01.001.08.02 - Prima de vacaciones</v>
          </cell>
          <cell r="M43" t="str">
            <v>1.2.3.1.19.43 - Estampilla Prodesarrollo Urbano  (10%  bilinguismo Acuerdo 469/2019)</v>
          </cell>
          <cell r="Q43" t="str">
            <v>A.1.1.2.4.2.3 ESAP</v>
          </cell>
        </row>
        <row r="44">
          <cell r="A44" t="str">
            <v xml:space="preserve">P.M.51030012: Parque de las Aves </v>
          </cell>
          <cell r="G44" t="str">
            <v xml:space="preserve">51010010043 - Mobiliario urbano instalado con mantenimiento y reposición </v>
          </cell>
          <cell r="I44" t="str">
            <v>52030080007-0305 En el período 2020-2023, se ha realizado la adecuación, mejoramiento, mantenimiento o dotación  de 2 equipamientos culturales de la comuna</v>
          </cell>
          <cell r="K44" t="str">
            <v>2.3.1.01.01.001.08.02.01 - Prima de vacaciones Docente</v>
          </cell>
          <cell r="M44" t="str">
            <v>1.2.3.1.19.44 - Estampilla Prodesarrollo Urbano  (10% Equidad de Genero)</v>
          </cell>
          <cell r="Q44" t="str">
            <v>A.1.1.2.4.2.4 CAJAS DE COMPENSACIÓN FAMILIAR</v>
          </cell>
        </row>
        <row r="45">
          <cell r="A45" t="str">
            <v xml:space="preserve">P.M.51030013: Cali Ciudad Salsa </v>
          </cell>
          <cell r="G45" t="str">
            <v xml:space="preserve">51010010044 - Almacenamiento y computación de información en la nube para las instituciones educativas y de salud públicas de Cali </v>
          </cell>
          <cell r="I45" t="str">
            <v>52010030007-0306 En el periodo 2020-2023, se han implementado 38 sistemas de monitoreo y alerta  para la prevención y/o disminución del delito</v>
          </cell>
          <cell r="K45" t="str">
            <v>2.3.1.01.01.001.08.02.02 - Prima de vacaciones Directivo Docente</v>
          </cell>
          <cell r="M45" t="str">
            <v>1.2.3.1.19.45 - Estampilla Prodesarrollo Urbano  (10% Afro )</v>
          </cell>
          <cell r="Q45" t="str">
            <v>A.1.1.2.4.2.5 INSTITUTOS TÉCNICOS</v>
          </cell>
        </row>
        <row r="46">
          <cell r="A46" t="str">
            <v>P.M.51040021: Centros para el Emprendimiento y Desarrollo Empresarial y Social</v>
          </cell>
          <cell r="G46" t="str">
            <v xml:space="preserve">51010010045 - Conectividad de la ciudad con fibra óptica </v>
          </cell>
          <cell r="I46" t="str">
            <v>52020030004-0307 En el período 2020-2023, se ha implementado una Política Pública para intervenir a 130  jóvenes en riesgo vinculados a situaciones delictivas</v>
          </cell>
          <cell r="K46" t="str">
            <v>2.3.1.01.01.001.08.02.03 - Prima de vacaciones Administrativo</v>
          </cell>
          <cell r="M46" t="str">
            <v>1.2.3.1.19.46 - Estampilla Pro desarrollo10% Victimas de Conflicto Armado</v>
          </cell>
          <cell r="Q46" t="str">
            <v>NO* A.1.1.2.5 PERSONAL ADMINISTRATIVO DE INSTITUCIONES EDUCATIVAS</v>
          </cell>
        </row>
        <row r="47">
          <cell r="A47" t="str">
            <v>P.M.51050011: Fondo Solidario y de Oportunidades</v>
          </cell>
          <cell r="G47" t="str">
            <v xml:space="preserve">51010010046 - Avance piloto plazoleta inteligente EMCALI </v>
          </cell>
          <cell r="I47" t="str">
            <v>52030080008-0308 En el periodo 2020-2023, se han realizado 10 intervenciones (mantenimiento, adecuación de infraestructura)  a sedes educativas</v>
          </cell>
          <cell r="K47" t="str">
            <v>NO*2.3.1.01.01.002 - Factores salariales especiales</v>
          </cell>
          <cell r="M47" t="str">
            <v>1.2.3.1.19.47 - Estampilla Prodesarrollo Urbano  (5% Alimentacion escolar)</v>
          </cell>
          <cell r="Q47" t="str">
            <v xml:space="preserve">NO* A.1.1.2.5.1 APORTES DE PREVISIÓN SOCIAL </v>
          </cell>
        </row>
        <row r="48">
          <cell r="A48" t="str">
            <v>P.M.51050021: Sistema de Plazas de Mercado Distrital</v>
          </cell>
          <cell r="G48" t="str">
            <v xml:space="preserve">51010010047 - Avance piloto domicilios integrados a Territorios Inteligentes – Sector Llano Verde </v>
          </cell>
          <cell r="I48" t="str">
            <v>52040010005-0309 En el periodo 2020-2023, se han dotado 2 Instituciones educativas</v>
          </cell>
          <cell r="K48" t="str">
            <v>NO*2.3.1.01.01.002.31 - Bonificación Pedagógica Docentes Prescolar, Básica y Media</v>
          </cell>
          <cell r="M48" t="str">
            <v>1.2.3.1.19.48 - Estampilla Prodesarrollo Urbano  (5% Adulto mayor )</v>
          </cell>
          <cell r="Q48" t="str">
            <v>A.1.1.2.5.1.1 APORTES PARA SALUD</v>
          </cell>
        </row>
        <row r="49">
          <cell r="A49" t="str">
            <v>P.M.52010021: Desde Cali Convivimos</v>
          </cell>
          <cell r="G49" t="str">
            <v xml:space="preserve">51010010048 - Estrategia de acceso y apropiación de las TIC dirigidos a superar brechas de género con enfoque diferencial, incluido zonas rurales y urbanas; implementadas </v>
          </cell>
          <cell r="I49" t="str">
            <v>52030070002-0310 En el periodo 2020-2023, se han recuperado 6 espacios públicos efectivos de la Estructura Ecológica Complementaria adecuados arquitectónica y paisajísticamente con empoderamiento ciudadano.</v>
          </cell>
          <cell r="K49" t="str">
            <v xml:space="preserve">2.3.1.01.01.002.31.01 - Bonificación Pedagógica Docentes </v>
          </cell>
          <cell r="M49" t="str">
            <v>1.2.3.1.19.49 - Estampilla Prodesarrollo Urbano  (5% Discapacidad y enfermedades huerfanas)</v>
          </cell>
          <cell r="Q49" t="str">
            <v>A.1.1.2.5.1.2 APORTES PARA PENSIÓN</v>
          </cell>
        </row>
        <row r="50">
          <cell r="A50" t="str">
            <v xml:space="preserve">P.M.52010031: Campus de Policía Puro Corazón por Cali. </v>
          </cell>
          <cell r="G50" t="str">
            <v xml:space="preserve">51010010049 - Procesos y trámites urbanísticos automatizados </v>
          </cell>
          <cell r="I50" t="str">
            <v>51040020001-0311 En el periodo 2020 - 2023,  se han fortalecido 715 personas en el ecosistema de emprendimiento empresarial y social con enfoque diferencial y de género</v>
          </cell>
          <cell r="K50" t="str">
            <v>2.3.1.01.01.002.31.02 - Bonificacion Pedagogica Directivo Docente</v>
          </cell>
          <cell r="M50" t="str">
            <v>1.2.3.1.19.50 - Estampilla Prodesarrollo Urbano  (5% Capital semilla)</v>
          </cell>
          <cell r="Q50" t="str">
            <v>A.1.1.2.5.1.3 APORTES ARP</v>
          </cell>
        </row>
        <row r="51">
          <cell r="A51" t="str">
            <v xml:space="preserve">P.M.52010041: Modernización de los servicios de acceso a la justicia con calidad. </v>
          </cell>
          <cell r="G51" t="str">
            <v xml:space="preserve">51010010050 - Estrategias de uso y apropiación de TIC implementadas  </v>
          </cell>
          <cell r="I51" t="str">
            <v>52020040007-0312 En el periodo 2020-2023, se han beneficiado 1000 adultos mayores con programa de gimnasia dirigida y aerobicos.</v>
          </cell>
          <cell r="K51" t="str">
            <v>NO*2.3.1.01.01.002.32 - Sobresueldo docentes y directivos docentes Prescolar, Básica y Media</v>
          </cell>
          <cell r="M51" t="str">
            <v>1.2.4.1.01.01 - SGP-Educación-Prestación de servicios CSF</v>
          </cell>
          <cell r="Q51" t="str">
            <v>A.1.1.2.5.1.4 APORTES PARA CESANTÍAS</v>
          </cell>
        </row>
        <row r="52">
          <cell r="A52" t="str">
            <v xml:space="preserve">P.M.52020011: Sistema Distrital de Atención Integral a la Primera Infancia </v>
          </cell>
          <cell r="G52" t="str">
            <v xml:space="preserve">51020010001 - Parque de las cocinas, bebidas tradicionales y artesanías del Pacífico “Parque Pacífico” construido  </v>
          </cell>
          <cell r="I52" t="str">
            <v>52030080005-0313 En el periodo 2020-2023, se ha intervenido 1 escenario deportivo y recreativo en la comuna</v>
          </cell>
          <cell r="K52" t="str">
            <v>2.3.1.01.01.002.32.01 - Sobresueldo docentes  Prescolar, Básica y Media</v>
          </cell>
          <cell r="M52" t="str">
            <v>1.2.4.1.01.02 - SGP-Educación-Prestación de servicios SSF</v>
          </cell>
          <cell r="Q52" t="str">
            <v xml:space="preserve">NO* A.1.1.2.5.2 APORTES PARAFISCALES </v>
          </cell>
        </row>
        <row r="53">
          <cell r="A53" t="str">
            <v>P.M.52020051: Centro de Atención Integral a Personas con Discapacidad</v>
          </cell>
          <cell r="G53" t="str">
            <v xml:space="preserve">51020010002 - Áreas de Desarrollo Naranja en artes escénicas, patrimonio, gastronomía, artes visuales y digitales, audiovisual, diseño e innovación implementadas </v>
          </cell>
          <cell r="I53" t="str">
            <v>51030010006-0314 En el periodo 2020-2023, se han realizado 3 eventos deportivos, recreativos, y de innovación en la comuna</v>
          </cell>
          <cell r="K53" t="str">
            <v>2.3.1.01.01.002.32.02 - Sobresueldo  directivos docentes Prescolar, Básica y Media</v>
          </cell>
          <cell r="M53" t="str">
            <v>1.2.4.1.03 - SGP-Educación-Calidad  por matrícula oficial</v>
          </cell>
          <cell r="Q53" t="str">
            <v>A.1.1.2.5.2.1 SENA</v>
          </cell>
        </row>
        <row r="54">
          <cell r="A54" t="str">
            <v>P.M.52020061: Casa del Pacifico para la vida de la población Afro</v>
          </cell>
          <cell r="G54" t="str">
            <v xml:space="preserve">51020010003 - Emprendimientos y empresas de industrias creativas para la incubación, aceleración y sofisticación fortalecidos </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NO*2.3.1.01.01.002.33 - Bonificacion Educadores de Basica y Media</v>
          </cell>
          <cell r="M54" t="str">
            <v>1.2.4.1.04 - SGP-Educación-Calidad  por gratuidad</v>
          </cell>
          <cell r="Q54" t="str">
            <v>A.1.1.2.5.2.2 ICBF</v>
          </cell>
        </row>
        <row r="55">
          <cell r="A55" t="str">
            <v>P.M.52020101: Centro de Servicios Integrales para Habitantes de Calle</v>
          </cell>
          <cell r="G55" t="str">
            <v xml:space="preserve">51020010004 - Mercados de industrias culturales y creativas fortalecidos en competitividad sostenible </v>
          </cell>
          <cell r="I55" t="str">
            <v>52020020009-0316 En el periodo 2020-2023, se han realizado  4 juegos deportivos y recreativos del sector educativo en la comuna</v>
          </cell>
          <cell r="K55" t="str">
            <v>2.3.1.01.01.002.33.01 - Bonificacion Educadores de Basica y Media Docente</v>
          </cell>
          <cell r="M55" t="str">
            <v>1.2.4.1.01.03 - SGP-Educación-Prestación de servicios cuota de administración CSF</v>
          </cell>
          <cell r="Q55" t="str">
            <v>A.1.1.2.5.2.3 ESAP</v>
          </cell>
        </row>
        <row r="56">
          <cell r="A56" t="str">
            <v xml:space="preserve">P.M.52020111: Cali Segura para las Mujeres y las Niñas. </v>
          </cell>
          <cell r="G56" t="str">
            <v xml:space="preserve">51020010005 - Organizaciones, grupos, artistas y/o productores de espectáculos públicos de las artes escénicas apoyados </v>
          </cell>
          <cell r="I56" t="str">
            <v>52030080003-0317 En el periodo 2020-2023, se ha realizado 1 intervención (mantenimiento correctivo, preventico y dotación) realizada al Centro de Administración Local Integrada</v>
          </cell>
          <cell r="K56" t="str">
            <v>2.3.1.01.01.002.33.02 - Bonificacion Educadores de Basica y Media Directivo Docente</v>
          </cell>
          <cell r="M56" t="str">
            <v>1.2.4.2.02.01 - SGP-Salud-Salud pública 11/12</v>
          </cell>
          <cell r="Q56" t="str">
            <v>A.1.1.2.5.2.4 CAJAS DE COMPENSACIÓN FAMILIAR</v>
          </cell>
        </row>
        <row r="57">
          <cell r="A57" t="str">
            <v>P.M.52030011: Política Integral de Prevención y Atención para el Consumo de SPA</v>
          </cell>
          <cell r="G57" t="str">
            <v xml:space="preserve">51020010006 - Organizaciones de consumo cultural y creativo apoyadas </v>
          </cell>
          <cell r="I57" t="str">
            <v>53040040004-0401 En el periodo 2020-2023, se ha realizado el mejoramiento de 0,25 kilómetros de vía en la comuna, previo concepto de viabilidad técnica</v>
          </cell>
          <cell r="K57" t="str">
            <v>NO*2.3.1.01.02 - Contribuciones inherentes a la nómina</v>
          </cell>
          <cell r="M57" t="str">
            <v>1.2.4.2.01.01 - SGP-Salud-Régimen subsidiado SSF 11/12</v>
          </cell>
          <cell r="Q57" t="str">
            <v>A.1.1.2.5.2.5 INSTITUTOS TÉCNICOS</v>
          </cell>
        </row>
        <row r="58">
          <cell r="A58" t="str">
            <v xml:space="preserve">P.M.52030051: Ciudad Paraíso </v>
          </cell>
          <cell r="G58" t="str">
            <v xml:space="preserve">51020010007 - Laboratorios de innovación y emprendimientos en artes digitales desarrollados </v>
          </cell>
          <cell r="I58" t="str">
            <v>53040040003-0402 En el periodo 2020-2023, se han construido 0,25 kilómetros de pavimento en la comuna, previo concepto de viabilidad técnica</v>
          </cell>
          <cell r="K58" t="str">
            <v>NO*2.3.1.01.02.001 - Aportes a la seguridad social en pensiones</v>
          </cell>
          <cell r="M58" t="str">
            <v>1.2.4.2.02.02 - SGP-Salud-Salud pública 12/12</v>
          </cell>
          <cell r="Q58" t="str">
            <v>A.1.1.6 CONTRATACIÓN DE ASEO A LOS ESTABLECIMIENTOS EDUCATIVOS ESTATALES</v>
          </cell>
        </row>
        <row r="59">
          <cell r="A59" t="str">
            <v>P.M.52040021: Universidad Distrital de Santiago de Cali</v>
          </cell>
          <cell r="G59" t="str">
            <v xml:space="preserve">51020010008 - Emprendimientos y empresas de la industria cultural y creativa de Cali beneficiados con asistencia técnica </v>
          </cell>
          <cell r="I59" t="str">
            <v>53040010004-0403 En el periodo 2020-2023, se han mejorado 220 metros cuadrados de andenes en la comuna, previo concepto de viabilidad técnica</v>
          </cell>
          <cell r="K59" t="str">
            <v>2.3.1.01.02.001.01 - Aportes a la Seguridad Social en Pensiones Docentes SSF</v>
          </cell>
          <cell r="M59" t="str">
            <v>1.2.4.2.01.02 - SGP-Salud-Régimen subsidiado SSF 12/12</v>
          </cell>
          <cell r="Q59" t="str">
            <v>A.1.1.7 CONTRATACIÓN DE VIGILANCIA A LOS ESTABLECIMIENTOS EDUCATIVOS ESTATALES</v>
          </cell>
        </row>
        <row r="60">
          <cell r="A60" t="str">
            <v>P.M.52040031: Cali Distrito Educador</v>
          </cell>
          <cell r="G60" t="str">
            <v xml:space="preserve">51020010009 - Proyectos de inversión nacional y extranjera para el sector fílmico apoyados </v>
          </cell>
          <cell r="I60" t="str">
            <v>51030010006-0404 En el periodo 2020-2023, se han realizado 3 eventos deportivos, recreativos, y de innovación en la comuna</v>
          </cell>
          <cell r="K60" t="str">
            <v>2.3.1.01.02.001.02 - Aportes a la Seguridad Social en Pensiones Directivo Docentes SSF</v>
          </cell>
          <cell r="M60" t="str">
            <v>1.2.4.3.03.01 - SGP-Propósito General-Propósito general Libre inversión 11/12</v>
          </cell>
          <cell r="Q60" t="str">
            <v>A.1.1.8 CANCELACIONES DE PRESTACIONES SOCIALES DEL MAGISTERIO (CPSM)</v>
          </cell>
        </row>
        <row r="61">
          <cell r="A61" t="str">
            <v>P.M.52050011: Recuperación de la Memoria de la Cultura de Cali.</v>
          </cell>
          <cell r="G61" t="str">
            <v xml:space="preserve">51020020001 - Clústeres de ciudad fortalecidos </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2.3.1.01.02.001.03 - Aportes a la Seguridad Social en Pensiones Aministrativos</v>
          </cell>
          <cell r="M61" t="str">
            <v>1.2.4.3.01.01 - SGP-Propósito General-Deporte y recreación 11/12</v>
          </cell>
          <cell r="Q61" t="str">
            <v>NO* A.1.1.9 DOTACIÓN LEY 70 DE 1988 y DECRETO REGLAMENTARIO 1978 DE 1979</v>
          </cell>
        </row>
        <row r="62">
          <cell r="A62" t="str">
            <v xml:space="preserve">P.M.52050021: Producción Audiovisual con Talento Local. </v>
          </cell>
          <cell r="G62" t="str">
            <v xml:space="preserve">51020020002 - Pequeñas empresas conectadas y vinculadas comercialmente con empresas líderes de sectores productivos </v>
          </cell>
          <cell r="I62" t="str">
            <v>52030080005-0406 En el periodo 2020-2023, se han intervenido 4 escenarios deportivos y recreativos en la comuna</v>
          </cell>
          <cell r="K62" t="str">
            <v>NO*2.3.1.01.02.002 - Aportes a la seguridad social en salud</v>
          </cell>
          <cell r="M62" t="str">
            <v>1.2.4.3.02.01 - SGP-Propósito General-Cultura 11/12</v>
          </cell>
          <cell r="Q62" t="str">
            <v>A.1.1.9.1 DOTACIÓN LEY 70 DE 1988 - PERSONAL DOCENTE</v>
          </cell>
        </row>
        <row r="63">
          <cell r="A63" t="str">
            <v>P.M.52050022: Revitalización del Instituto Popular de Cultura</v>
          </cell>
          <cell r="G63" t="str">
            <v xml:space="preserve">51020020003 - Modelos asociativos empresariales consolidados </v>
          </cell>
          <cell r="I63" t="str">
            <v>52010030007-0407 En el periodo 2020-2023, se han implementado 22 sistemas de monitoreo y alerta para la prevención y/o disminución del delito</v>
          </cell>
          <cell r="K63" t="str">
            <v>2.3.1.01.02.002.01 - Aportes a la seguridad social en salud Docente SSF</v>
          </cell>
          <cell r="M63" t="str">
            <v>1.2.4.3.03.02 - SGP-Propósito General-Propósito general Libre inversión 12/12</v>
          </cell>
          <cell r="Q63" t="str">
            <v>A.1.1.9.2 DOTACIÓN LEY 70 DE 1988 - PERSONAL DIRECTIVO DOCENTE</v>
          </cell>
        </row>
        <row r="64">
          <cell r="A64" t="str">
            <v xml:space="preserve">P.M.53010011: Ecoparque Corazón de Pance. </v>
          </cell>
          <cell r="G64" t="str">
            <v xml:space="preserve">51020020004 - Pequeñas empresas con acceso a servicios de innovación </v>
          </cell>
          <cell r="I64" t="str">
            <v>52030080008-0408 En el periodo 2020-2023, se han realizado 4 intervenciones (mantenimiento, adecuación de infraestructura)  a sedes educativas</v>
          </cell>
          <cell r="K64" t="str">
            <v>2.3.1.01.02.002.02 - Aportes a la seguridad social en salud Directivo Docente SSF</v>
          </cell>
          <cell r="M64" t="str">
            <v>1.2.4.3.01.02 - SGP-Propósito General-Deporte y recreación 12/12</v>
          </cell>
          <cell r="Q64" t="str">
            <v>A.1.1.9.3 DOTACIÓN LEY 70 DE 1988 - PERSONAL ADMINISTRATIVO DE ESTABLECIMIENTOS EDUCATIVOS</v>
          </cell>
        </row>
        <row r="65">
          <cell r="A65" t="str">
            <v>P.M.53010012: Conservación de las Cuencas Hidrográficas</v>
          </cell>
          <cell r="G65" t="str">
            <v xml:space="preserve">51020020005 - Zona franca del deporte, diseñada e implementada </v>
          </cell>
          <cell r="I65" t="str">
            <v>52040010005-0409 En el periodo 2020-2023, se han dotado 5 Instituciones educativas</v>
          </cell>
          <cell r="K65" t="str">
            <v>2.3.1.01.02.002.03 - Aportes a la seguridad social en salud Administrativo</v>
          </cell>
          <cell r="M65" t="str">
            <v>1.2.4.3.02.02 - SGP-Propósito General-Cultura 12/12</v>
          </cell>
          <cell r="Q65" t="str">
            <v>NO* A.1.1.10 CONTRATACION DEL SERVICIO EDUCATIVO POR PARTE DE LAS ENTIDADES TERRITORIALES  CERTIFICADAS</v>
          </cell>
        </row>
        <row r="66">
          <cell r="A66" t="str">
            <v xml:space="preserve">P.M.53010021: Parque Lineal Jarillón del Rio Cauca. </v>
          </cell>
          <cell r="G66" t="str">
            <v xml:space="preserve">51030010001 - Política pública de turismo ajustada y adoptada </v>
          </cell>
          <cell r="I66" t="str">
            <v>51040010001-0410 En el periodo 2020 - 2023, se han beneficiado 150 personas con formación técnica  para la inserción laboral y el desarrollo humano con enfoque diferencial y de género</v>
          </cell>
          <cell r="K66" t="str">
            <v xml:space="preserve">NO*2.3.1.01.02.003 - Aportes de cesantías </v>
          </cell>
          <cell r="M66" t="str">
            <v>1.2.4.4.01.01 - SGP-Asignación Especial-Programas de alimentación escolar 11/12</v>
          </cell>
          <cell r="Q66" t="str">
            <v xml:space="preserve">A.1.1.10.1 CONTRATOS PARA LA PRESTACIÓN DEL SERVICIO EDUCATIVO </v>
          </cell>
        </row>
        <row r="67">
          <cell r="A67" t="str">
            <v>P.M.53010022: Parque Lineal Rio Cali.</v>
          </cell>
          <cell r="G67" t="str">
            <v xml:space="preserve">51030010002 - Marca de Ciudad, diseñada e implementada </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2.3.1.01.02.003.01 - Aportes Cesantias Docentes SSF</v>
          </cell>
          <cell r="M67" t="str">
            <v>1.2.4.4.01.02 - SGP-Asignación Especial-Programas de alimentación escolar 12/12</v>
          </cell>
          <cell r="Q67" t="str">
            <v>A.1.1.10.2 CONTRATOS PARA LA ADMINISTRACION DEL SERVICIO EDUCATIVO</v>
          </cell>
        </row>
        <row r="68">
          <cell r="A68" t="str">
            <v xml:space="preserve">P.M.53010031: Centro de Atención y Valoración de Fauna Silvestre (CAV Fauna) </v>
          </cell>
          <cell r="G68" t="str">
            <v xml:space="preserve">51030010003 - Alianzas estratégicas implementadas para la promoción de la ciudad a nivel nacional e internacional </v>
          </cell>
          <cell r="I68" t="str">
            <v>51040020001-0412 En el periodo 2020 - 2023,  se han fortalecido 375 personas en el ecosistema de emprendimiento empresarial y social con enfoque diferencial y de género</v>
          </cell>
          <cell r="K68" t="str">
            <v>2.3.1.01.02.003.02 - Aportes Cesantias Directivo Docentes SSF</v>
          </cell>
          <cell r="M68" t="str">
            <v>1.2.4.6.00.01 - SGP-Agua potable y saneamiento básico 11/12</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G69" t="str">
            <v xml:space="preserve">51030010004 - Festivales de talla internacional realizados anualmente </v>
          </cell>
          <cell r="I69" t="str">
            <v>52050020002-0413 En el período 2020-2023, se han apoyado 24 organizaciones de la comuna, en el desarrollo de  sus iniciativas artísticas  y culturales</v>
          </cell>
          <cell r="K69" t="str">
            <v>2.3.1.01.02.003.03 - Aportes Cesantias Administrativos Fondo Publico</v>
          </cell>
          <cell r="M69" t="str">
            <v>1.2.4.6.00.02 - SGP-Agua potable y saneamiento básico 12/12</v>
          </cell>
          <cell r="Q69" t="str">
            <v>A.1.1.10.4 CONTRATACION CON ESTABLECIMIENTOS EDUCATIVOS MEDIANTE SUBSIDIO A LA DEMANDA</v>
          </cell>
        </row>
        <row r="70">
          <cell r="A70" t="str">
            <v>P.M.53010041: Nuestra Huerta, Nuestra Casa</v>
          </cell>
          <cell r="G70" t="str">
            <v xml:space="preserve">51030010005 - Artistas circulando a nivel internacional </v>
          </cell>
          <cell r="I70" t="str">
            <v>52050020001-0414 En el periodo 2020-2023,  se  han formado en prácticas  artísticas  1500  personas  de la comuna</v>
          </cell>
          <cell r="K70" t="str">
            <v>NO*2.3.1.01.02.003.05 - Intereses a las Cesantias</v>
          </cell>
          <cell r="M70" t="str">
            <v>1.2.3.2.07 - Contribución Sector Eléctrico</v>
          </cell>
          <cell r="Q70" t="str">
            <v>A.1.1.10.5 CONTRATACIÓN PARA EDUCACIÓN PARA JÓVENES Y ADULTOS</v>
          </cell>
        </row>
        <row r="71">
          <cell r="A71" t="str">
            <v xml:space="preserve">P.M.53020011: Reingeniería de la prestación del servicio de aseo. </v>
          </cell>
          <cell r="G71" t="str">
            <v xml:space="preserve">51030010006 - Eventos deportivos y recreativos de innovación locales, nacionales e internacionales, realizados </v>
          </cell>
          <cell r="I71" t="str">
            <v>53040040003-0501 En el periodo 2020-2023, se han construido 0.2 kilómetros lineales de pavimento en la comuna 5, previo concepto de viabilidad técnica</v>
          </cell>
          <cell r="K71" t="str">
            <v>2.3.1.01.02.003.05.03 - Intereses de Cesantias Administrativos</v>
          </cell>
          <cell r="M71" t="str">
            <v>1.2.3.3.01.01 - Participación de la Contribución Parafiscal Cultural</v>
          </cell>
          <cell r="Q71" t="str">
            <v>A.1.1.10.6 CONTRATACION DE LA ADMINISTRACION DE LA ATENCION EDUCATIVA CON INDIGENAS</v>
          </cell>
        </row>
        <row r="72">
          <cell r="A72" t="str">
            <v>P.M.53020012: Parque Ambiental y Tecnológico de Residuos Sólidos</v>
          </cell>
          <cell r="G72" t="str">
            <v xml:space="preserve">51030010007 - Ligas, clubes y deportistas para el desarrollo del distrito deportivo, apoyados </v>
          </cell>
          <cell r="I72" t="str">
            <v>53040010004-0502 En el periodo 2020-2023, se han mejorado 300 metros cuadrados de andenes en la comuna 5, previo concepto de viabilidad técnica</v>
          </cell>
          <cell r="K72" t="str">
            <v>NO*2.3.1.01.02.004 - Aportes a cajas de compensación familiar</v>
          </cell>
          <cell r="M72" t="str">
            <v>1.2.3.2.28.01 - Coljuegos  25%</v>
          </cell>
          <cell r="Q72" t="str">
            <v>A.1.1.11 VIÁTICOS Y GASTOS DE VIAJE</v>
          </cell>
        </row>
        <row r="73">
          <cell r="A73" t="str">
            <v xml:space="preserve">P.M.53020041: Sistema de abastecimiento energético a través de fuentes no convencionales. </v>
          </cell>
          <cell r="G73" t="str">
            <v xml:space="preserve">51030010008 - Ferias y Eventos de Innovación Digital y TI para el desarrollo de la Economía Digital realizadas </v>
          </cell>
          <cell r="I73" t="str">
            <v>53040040004-0503 En el periodo 2020-2023, se ha realizado el mejoramiento de 0,4 kilómetros lineales de vía en la comuna 5, previo concepto de viabilidad técnica</v>
          </cell>
          <cell r="K73" t="str">
            <v>2.3.1.01.02.004.01 - Aportes a cajas de compensación familiar Docente</v>
          </cell>
          <cell r="M73" t="str">
            <v>1.2.3.2.28.02 - Coljuegos S.S.F. 75%</v>
          </cell>
          <cell r="Q73" t="str">
            <v>A.1.1.12 SENTENCIAS Y CONCILIACIONES</v>
          </cell>
        </row>
        <row r="74">
          <cell r="A74" t="str">
            <v>P.M.53030031:  Repotenciación PTAR Cañaveralejo.</v>
          </cell>
          <cell r="G74" t="str">
            <v xml:space="preserve">51030010009 - Parques de experiencia turística diseñados e implementados </v>
          </cell>
          <cell r="I74" t="str">
            <v>53040010003-0504 En el periodo 2020-2023, se ha realizado el mantenimiento de 3 puentes peatonales en la comuna 5, previo concepto de viabilidad técnica</v>
          </cell>
          <cell r="K74" t="str">
            <v>2.3.1.01.02.004.02 - Aportes a cajas de compensación familiar Directivo Docente</v>
          </cell>
          <cell r="M74" t="str">
            <v xml:space="preserve">1.2.3.3.07.03 - ADRES SSF (Régimen Subsidiado) </v>
          </cell>
          <cell r="Q74" t="str">
            <v>NO* A.1.1.13 PAGO DEUDAS ORIGINADAS EN LA PRESTACIÓN DEL SERVICIO</v>
          </cell>
        </row>
        <row r="75">
          <cell r="A75" t="str">
            <v>P.M.53030032:  Descontaminación del río Cauca</v>
          </cell>
          <cell r="G75" t="str">
            <v xml:space="preserve">51030010010 - Productos turísticos desarrollados </v>
          </cell>
          <cell r="I75" t="str">
            <v>52050020002-0505 En el período 2020-2023, se han apoyado  anualmente 7 organizaciones de la comuna en el desarrollo de  sus iniciativas artísticas  y culturales</v>
          </cell>
          <cell r="K75" t="str">
            <v>2.3.1.01.02.004.03 - Aportes a cajas de compensación familiar Administrativo</v>
          </cell>
          <cell r="M75" t="str">
            <v>1.2.3.3.03 - Aportes Nación - Alimentación Escolar</v>
          </cell>
          <cell r="Q75" t="str">
            <v>A.1.1.13.1 PAGO DEUDAS  LABORALES PERSONAL DOCENTE Y DIRECTIVO DOCENTE</v>
          </cell>
        </row>
        <row r="76">
          <cell r="A76" t="str">
            <v xml:space="preserve">P.M.53040021: Sistema de Bicicletas Públicas. </v>
          </cell>
          <cell r="G76" t="str">
            <v xml:space="preserve">51030010011 - Iniciativas de "Turismo al barrio" y turismo comunitario rural apoyadas </v>
          </cell>
          <cell r="I76" t="str">
            <v>52050020001-0506 En el periodo 2020-2023,  se  han formado en prácticas artísticas 300 personas de la comuna</v>
          </cell>
          <cell r="K76" t="str">
            <v>NO*2.3.1.01.02.005 - Aportes generales al sistema de riesgos laborales</v>
          </cell>
          <cell r="M76" t="str">
            <v>1.2.3.1.17 - Sobretasa de solidaridad servicios públicos acueducto, aseo y alcantarillado</v>
          </cell>
          <cell r="Q76" t="str">
            <v>A.1.1.13.2 PAGO DEUDAS  LABORALES PERSONAL ADMINISTRATIVO INTITUCIONES EDUCATIVAS</v>
          </cell>
        </row>
        <row r="77">
          <cell r="A77" t="str">
            <v>P.M.53040031: Estación Central del MIO y Troncal Oriental</v>
          </cell>
          <cell r="G77" t="str">
            <v xml:space="preserve">51030010012 - Eventos y/o ferias del sector turístico apoyados </v>
          </cell>
          <cell r="I77" t="str">
            <v>52010030007-0507 En el periodo 2020-2023, se han implementado 30 Sistemas de monitoreo y alerta para la prevención y/o disminución del delito</v>
          </cell>
          <cell r="K77" t="str">
            <v>2.3.1.01.02.005.03 - Aportes generales al sistema de riesgos laborales Administrativo</v>
          </cell>
          <cell r="M77" t="str">
            <v>1.2.3.2.22.04 - Incentivo al Aprovechamiento y Tratamiento de Residuos Sólidos</v>
          </cell>
          <cell r="Q77" t="str">
            <v xml:space="preserve">A.1.1.13.3 PAGO DEUDAS  LABORALES PERSONAL ADMINISTRATIVO SECRETARIA EDUCACION </v>
          </cell>
        </row>
        <row r="78">
          <cell r="A78" t="str">
            <v>P.M.53040041: Boulevard de San Antonio.</v>
          </cell>
          <cell r="G78" t="str">
            <v xml:space="preserve">51030010013 - Viajes de familiarización y prensa realizados </v>
          </cell>
          <cell r="I78" t="str">
            <v>52030080008-0508 En el periodo 2020-2023, se ha realizado 1 intervención (Mantenimiento, adecuación de infraestructura)  a sedes educativas</v>
          </cell>
          <cell r="K78" t="str">
            <v>NO*2.3.1.01.02.006 - Aportes al ICBF</v>
          </cell>
          <cell r="M78" t="str">
            <v>1.3.1.1.07.02 -  CUR 016/18EMCALI SSF</v>
          </cell>
          <cell r="Q78" t="str">
            <v>A.1.1.14 COSTOS DERIVADOS DEL MEJORAMIENTO DE LA CALIDAD EDUCATIVA</v>
          </cell>
        </row>
        <row r="79">
          <cell r="A79" t="str">
            <v>P.M.53040042: Intercambiador vial de Sameco.</v>
          </cell>
          <cell r="G79" t="str">
            <v xml:space="preserve">51030010014 - Ruedas de negocios turísticos realizadas </v>
          </cell>
          <cell r="I79" t="str">
            <v>52040010005-0509 En el periodo 2020-2023, se han dotado 2 Instituciones educativas</v>
          </cell>
          <cell r="K79" t="str">
            <v>2.3.1.01.02.006.01 - Aportes al ICBF Docente</v>
          </cell>
          <cell r="M79" t="str">
            <v>1.3.1.1.07.06 - recursos emcali - conpes 3858/16 - CUR 880/19</v>
          </cell>
          <cell r="Q79" t="str">
            <v>NO* A.1.2 CALIDAD - MATRÍCULA</v>
          </cell>
        </row>
        <row r="80">
          <cell r="A80" t="str">
            <v>P.M.53040043: Plan Bicentenario de Mantenimiento y Rehabilitación Vial Eco sostenible.</v>
          </cell>
          <cell r="G80" t="str">
            <v xml:space="preserve">51030010015 - Participaciones del Distrito en misiones comerciales de turismo </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2.3.1.01.02.006.02 - Aportes al ICBF Directivo Docente</v>
          </cell>
          <cell r="M80" t="str">
            <v>1.2.3.2.27.03 - Arrendamiento Escenarios Deportivos (Conv Municipio-Univalle)</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G81" t="str">
            <v xml:space="preserve">51030010016 - Plan de medios, nacional e internacional implementado </v>
          </cell>
          <cell r="I81" t="str">
            <v>51040020001-0511 En el periodo 2020 - 2023,  se han fortalecido 300 personas en el ecosistema de emprendimiento empresarial y social con enfoque diferencial y de género</v>
          </cell>
          <cell r="K81" t="str">
            <v>2.3.1.01.02.006.03 - Aportes al ICBF Adminitsrativo</v>
          </cell>
          <cell r="M81" t="str">
            <v>1.3.1.1.05 - Recursos de crédito interno</v>
          </cell>
          <cell r="Q81" t="str">
            <v>A.1.2.1.1 ESTUDIOS Y DISEÑOS</v>
          </cell>
        </row>
        <row r="82">
          <cell r="A82" t="str">
            <v>P.M.53040051: Estrategia de convivencia vial: Es Cuestión de Vida.</v>
          </cell>
          <cell r="G82" t="str">
            <v xml:space="preserve">51030010017 - Zonas turísticas activadas en el marco de la Copa América y Juegos Panamericanos Junior </v>
          </cell>
          <cell r="I82" t="str">
            <v>51010010019-0512 En el período 2020-2023, 400 personas han recibido formación, sensibilización y/o utilización de servicios en el uso y apropiación de tecnologías de la información y la comunicación TIC</v>
          </cell>
          <cell r="K82" t="str">
            <v>NO*2.3.1.01.02.007 - Aportes al SENA</v>
          </cell>
          <cell r="M82" t="str">
            <v xml:space="preserve">1.3.2.3.01.01 - R.F. ICLD </v>
          </cell>
          <cell r="Q82" t="str">
            <v>A.1.2.1.2 CONSULTORIAS Y ASESORIAS</v>
          </cell>
        </row>
        <row r="83">
          <cell r="A83" t="str">
            <v>P.M.53040052: Plan Maestro de Orientación Comunitaria y Señalización Vial.</v>
          </cell>
          <cell r="G83" t="str">
            <v xml:space="preserve">51030010018 - Proyectos de ciudad con componentes turísticos cofinanciados </v>
          </cell>
          <cell r="I83" t="str">
            <v>52030080005-0513 En el período 2021-2023, se han intervenido 15 escenarios deportivos y recreativos en la comuna</v>
          </cell>
          <cell r="K83" t="str">
            <v>2.3.1.01.02.007.01 - Aportes al SENA Docente</v>
          </cell>
          <cell r="M83" t="str">
            <v>1.3.2.1.22.05 - R.F. Zonas verdes adquisicion terrenos</v>
          </cell>
          <cell r="Q83" t="str">
            <v>A.1.2.1.3 INTERVENTORIAS</v>
          </cell>
        </row>
        <row r="84">
          <cell r="A84" t="str">
            <v>P.M.53050011: Centro Integral para la Gestión del Riesgo de Emergencias y Desastres.</v>
          </cell>
          <cell r="G84" t="str">
            <v xml:space="preserve">51030010019 - Personas de grupos vulnerables de las comunas y corregimientos beneficiadas con iniciativas de turismo social  </v>
          </cell>
          <cell r="I84" t="str">
            <v>52050010003-0514 En el período 2020-2023, se han realizado 3 encuentros para recuperar y difundir la tradición oral, la memoria y la cultura en la comuna</v>
          </cell>
          <cell r="K84" t="str">
            <v>2.3.1.01.02.007.02 - Aportes al SENA Directivo Docente</v>
          </cell>
          <cell r="M84" t="str">
            <v>1.3.2.3.01.03 - R.F. C.M.O.Gastos Salud e Inv.</v>
          </cell>
          <cell r="Q84" t="str">
            <v>A.1.2.2 CONSTRUCCIÓN AMPLIACIÓN Y ADECUACIÓN DE INFRAESTRUCTURA EDUCATIVA</v>
          </cell>
        </row>
        <row r="85">
          <cell r="A85" t="str">
            <v>P.M.53050021: Plan Jarillón del Río Cauca y obras complementarias.</v>
          </cell>
          <cell r="G85" t="str">
            <v xml:space="preserve">51030010020 - Eventos de turismo de negocios MICE - SMERF apoyados </v>
          </cell>
          <cell r="I85" t="str">
            <v>52020040005-0515 En el período 2020-2023, se han  formado 44 cuidadores para personas mayores, formadas en cuidados, manejo, proyectos de vida y derechos</v>
          </cell>
          <cell r="K85" t="str">
            <v>2.3.1.01.02.007.03 - Aportes al SENA Administrativo</v>
          </cell>
          <cell r="M85" t="str">
            <v>1.3.2.3.01.04 - R.F. Impuesto de Alumbrado Público EMCALI y Otros Comercializadores</v>
          </cell>
          <cell r="Q85" t="str">
            <v>A.1.2.3 MANTENIMIENTO DE INFRAESTRUCTURA EDUCATIVA</v>
          </cell>
        </row>
        <row r="86">
          <cell r="A86" t="str">
            <v>P.M.53050022: Viviendas Productivas Rurales</v>
          </cell>
          <cell r="G86" t="str">
            <v xml:space="preserve">51030010021 - Marca Destino Turístico Desarrollada </v>
          </cell>
          <cell r="I86" t="str">
            <v>52050020013-0516 En el período 2020-2023, se han certifican en áreas artísticas 60 personas de la comuna</v>
          </cell>
          <cell r="K86" t="str">
            <v>NO*2.3.1.01.02.008 - Aportes a la ESAP</v>
          </cell>
          <cell r="M86" t="str">
            <v>1.3.2.3.01.05 - R.F. alumb  EMCALI  (10% navideño)</v>
          </cell>
          <cell r="Q86" t="str">
            <v>A.1.2.4 DOTACIÓN INSTITUCIONAL DE INFRAESTRUCTURA EDUCATIVA</v>
          </cell>
        </row>
        <row r="87">
          <cell r="A87" t="str">
            <v>P.M.54010011: Cali Distrito Especial.</v>
          </cell>
          <cell r="G87" t="str">
            <v xml:space="preserve">51030010022 - Acciones de fortalecimiento turístico en el cerro de las tres cruces implementadas  </v>
          </cell>
          <cell r="I87" t="str">
            <v>53040010004-0601 En el período 2020-2023, se ha realizado el mantenimiento y/o construcción de 500 metros cuadrados de andén, previo concepto de viabilidad técnica y esquema básico</v>
          </cell>
          <cell r="K87" t="str">
            <v>2.3.1.01.02.008.01 - Aportes a la ESAP Docente</v>
          </cell>
          <cell r="M87" t="str">
            <v>1.3.2.1.22.03 - R.F. Expedición de Licencias de funcionamiento de establecimientos educativos para el trabajo y el desarrollo humano</v>
          </cell>
          <cell r="Q87" t="str">
            <v>A.1.2.5 DOTACIÓN INSTITUCIONAL DE MATERIAL Y MEDIOS PEDAGÓGICOS PARA EL APRENDIZAJE</v>
          </cell>
        </row>
        <row r="88">
          <cell r="A88" t="str">
            <v>P.M.54010012: Semilleros Itinerantes de Desarrollo Distrital</v>
          </cell>
          <cell r="G88" t="str">
            <v xml:space="preserve">51030010023 - Espectáculos anuales visuales y luminosos de alumbrado navideño  </v>
          </cell>
          <cell r="I88" t="str">
            <v>53040040004-0602 En el período 2020-2023, se ha realizado el mantenimiento de 1,0 kilómetros de vía en la comuna, previo concepto de viabilidad técnica.</v>
          </cell>
          <cell r="K88" t="str">
            <v>2.3.1.01.02.008.02 - Aportes a la ESAP Directivo Docente</v>
          </cell>
          <cell r="M88" t="str">
            <v>1.3.2.3.01.07 - R.F. Aportes urbanísticos por mayor edificabilidad</v>
          </cell>
          <cell r="Q88" t="str">
            <v>NO* A.1.2.6 PAGO DE SERVICIOS PÚBLICOS DE LAS INSTITUCIONES EDUCATIVAS</v>
          </cell>
        </row>
        <row r="89">
          <cell r="A89" t="str">
            <v>P.M.54020011: Laboratorio de Innovación de Administración Pública</v>
          </cell>
          <cell r="G89" t="str">
            <v xml:space="preserve">51030010024 - Programa de incentivos y estímulos del sector turístico implementado </v>
          </cell>
          <cell r="I89" t="str">
            <v>53040010003-0603 En el período 2020-2023, se ha realizado el mantenimiento a 2 puentes peatonales, previo concepto de viabilidad técnica</v>
          </cell>
          <cell r="K89" t="str">
            <v>2.3.1.01.02.008.03 - Aportes a la ESAP Administrativo</v>
          </cell>
          <cell r="M89" t="str">
            <v>1.3.2.3.01.08 - R.F. C.M. Fondo GRED</v>
          </cell>
          <cell r="Q89" t="str">
            <v>A.1.2.6.1 ACUEDUCTO, ALCANTARILLADO Y ASEO</v>
          </cell>
        </row>
        <row r="90">
          <cell r="A90" t="str">
            <v>P.M.54020041 Catastro Multipropósito y Gestor Catastral.</v>
          </cell>
          <cell r="G90" t="str">
            <v xml:space="preserve">51030010025 - Programa intersectorial para la promoción del turismo en el Centro Histórico </v>
          </cell>
          <cell r="I90" t="str">
            <v>53040040003-0604 En el período 2020-2023, se han construido 0,2 kilómetros lineales de pavimento en la comuna 6, previo concepto de viabilidad técnica</v>
          </cell>
          <cell r="K90" t="str">
            <v>NO*2.3.1.01.02.009 - Aportes a escuelas industriales e institutos técnicos</v>
          </cell>
          <cell r="M90" t="str">
            <v>1.3.2.3.01.09 - R.F. Impuesto de Alumbrado Público Liquidaciòn Directa</v>
          </cell>
          <cell r="Q90" t="str">
            <v>A.1.2.6.2 ENERGÍA</v>
          </cell>
        </row>
        <row r="91">
          <cell r="A91" t="str">
            <v xml:space="preserve">P.M.54030011: Escuela de Participación Ciudadana. </v>
          </cell>
          <cell r="G91" t="str">
            <v xml:space="preserve">51040010001 - Personas formadas en competencias laborales para la inserción en los sectores de mayor demanda del mercado laboral, con enfoque diferencial, de género y generacional </v>
          </cell>
          <cell r="I91" t="str">
            <v>52010030007-0605 En el período 2020-2023, se han implementado 4 Sistemas de monitoreo  y alerta para la prevención y/o disminución del delito</v>
          </cell>
          <cell r="K91" t="str">
            <v>2.3.1.01.02.009.01 - Aportes a escuelas industriales e institutos técnicos Docente</v>
          </cell>
          <cell r="M91" t="str">
            <v>1.3.2.3.01.10 - R.F. Fondo de Promoción de la Movilidad Sostenible</v>
          </cell>
          <cell r="Q91" t="str">
            <v>A.1.2.6.3 TELÉFONO</v>
          </cell>
        </row>
        <row r="92">
          <cell r="A92" t="str">
            <v>P.M.54030012: Escuela del Buen Gobierno</v>
          </cell>
          <cell r="G92" t="str">
            <v xml:space="preserve">51040010002 - Prestadores de servicios turísticos formados  </v>
          </cell>
          <cell r="I92" t="str">
            <v>52020030004-0606 En el período 2020-2023, se intervienen a 450 jóvenes en riesgo vinculados a situaciones delictivas</v>
          </cell>
          <cell r="K92" t="str">
            <v>2.3.1.01.02.009.02 - Aportes a escuelas industriales e institutos técnicos Directivo Docente</v>
          </cell>
          <cell r="M92" t="str">
            <v>1.3.2.1.21.03 - R.F. Derechos de Tránsito en Àreas Restringidas o de Alta Congestión</v>
          </cell>
          <cell r="Q92" t="str">
            <v>A.1.2.6.4 INTERNET</v>
          </cell>
        </row>
        <row r="93">
          <cell r="G93" t="str">
            <v xml:space="preserve">51040010003 - Entidades públicas y/o privadas sensibilizadas en enfoque diferencial y de género que promuevan buenas prácticas de inclusión desarrollo humano y autonomía económica </v>
          </cell>
          <cell r="I93" t="str">
            <v>52030080008-0607 En el período 2020-2023, se ha realizado 1 intervención (Mantenimiento, adecuación de infraestructura) a sedes educativas</v>
          </cell>
          <cell r="K93" t="str">
            <v>2.3.1.01.02.009.03 - Aportes a escuelas industriales e institutos técnicos Administrativo</v>
          </cell>
          <cell r="M93" t="str">
            <v xml:space="preserve">1.3.2.3.01.12 - R.F. Cursos de Conducción Escuela de Enseñanzas </v>
          </cell>
          <cell r="Q93" t="str">
            <v>A.1.2.6.5 OTROS</v>
          </cell>
        </row>
        <row r="94">
          <cell r="G94" t="str">
            <v xml:space="preserve">51040010004 - Personas vinculadas a rutas para la inserción laboral </v>
          </cell>
          <cell r="I94" t="str">
            <v>52040010005-0608 En el período 2020-2023, se ha dotado 1 Institución educativa</v>
          </cell>
          <cell r="K94" t="str">
            <v>NO*2.3.1.01.03 - Remuneraciones no constitutivas de factor salarial</v>
          </cell>
          <cell r="M94" t="str">
            <v>1.3.2.1.21.04 - R.F. Recursos Convenio Municipio CDAV</v>
          </cell>
          <cell r="Q94" t="str">
            <v>A.1.2.7 TRANSPORTE ESCOLAR</v>
          </cell>
        </row>
        <row r="95">
          <cell r="G95" t="str">
            <v xml:space="preserve">51040010005 - Víctimas del conflicto armado formadas como técnicos laborales por competencias </v>
          </cell>
          <cell r="I95" t="str">
            <v xml:space="preserve">52030070002-0609 En el período 2020-2023,se han recuperado 6 espacios públicos efectivos de la Estructura Ecológica Complementaria adecuados
arquitectónica y paisajísticamente
con empoderamiento ciudadano. </v>
          </cell>
          <cell r="K95" t="str">
            <v>NO*2.3.1.01.03.001 - Prestaciones sociales</v>
          </cell>
          <cell r="M95" t="str">
            <v>1.3.2.1.09.04 - R. F. Participación en la Plusvalía</v>
          </cell>
          <cell r="Q95" t="str">
            <v>A.1.2.8 CAPACITACIÓN A DOCENTES Y DIRECTIVOS DOCENTES</v>
          </cell>
        </row>
        <row r="96">
          <cell r="G96" t="str">
            <v xml:space="preserve">51040020001 - Personas fortalecidas en el ecosistema de emprendimiento empresarial y social con enfoque diferencial y de género </v>
          </cell>
          <cell r="I96" t="str">
            <v>51040020001-0610 En el periodo 2020 - 2023, se han fortalecido 525 personas en el ecosistema de emprendimiento empresarial y social con enfoque diferencial y de género</v>
          </cell>
          <cell r="K96" t="str">
            <v>NO*2.3.1.01.03.001.01 - Vacaciones</v>
          </cell>
          <cell r="M96" t="str">
            <v>1.3.2.3.01.18 - R.F. Impuesto de espectáculos públicos nacional con destino al deporte</v>
          </cell>
          <cell r="Q96" t="str">
            <v>A.1.2.9 FUNCIONAMIENTO BÁSICO DE LOS ESTABLECIMIENTOS EDUCATIVOS ESTATALES</v>
          </cell>
        </row>
        <row r="97">
          <cell r="G97" t="str">
            <v xml:space="preserve">51040020002 - Clubes deportivos asesorados para el emprendimiento </v>
          </cell>
          <cell r="I97" t="str">
            <v>52050020002-0611 En el período 2020-2023,  se  apoyan anualmente 12 organizaciones artisticas enfocadas en la formaciòn en prácticas artisticas y culturales. En los dos años se formarán 3.600 personas</v>
          </cell>
          <cell r="K97" t="str">
            <v>2.3.1.01.03.001.01.01 - Vacaciones Docente</v>
          </cell>
          <cell r="M97" t="str">
            <v>1.3.2.3.01.19 - R.F. Estampilla Prodesarrollo Urbano</v>
          </cell>
          <cell r="Q97" t="str">
            <v>NO* A.1.2.10 ALIMENTACIÓN ESCOLAR</v>
          </cell>
        </row>
        <row r="98">
          <cell r="G98" t="str">
            <v xml:space="preserve">51040020003 - Centros para el Emprendimiento y Desarrollo Empresarial y Social CEDES, en funcionamiento </v>
          </cell>
          <cell r="I98" t="str">
            <v>52030070004-0612 En el período 2020-2023,  se han promovido anualmente 4 espacios  de la comuna con programación cultural</v>
          </cell>
          <cell r="K98" t="str">
            <v>2.3.1.01.03.001.01.02 - Vacaciones Directivo Docente</v>
          </cell>
          <cell r="M98" t="str">
            <v>1.3.2.3.01.21 - R.F Explotacion Economica del Estacionamiento en via Publica</v>
          </cell>
          <cell r="Q98" t="str">
            <v>NO* A.1.2.10.1 PRESTACIÓN DIRECTA DEL SERVICIO</v>
          </cell>
        </row>
        <row r="99">
          <cell r="G99" t="str">
            <v xml:space="preserve">51040020004 - Docentes de entidades públicas capacitados para el emprendimiento y la economía social y solidaria </v>
          </cell>
          <cell r="I99" t="str">
            <v>51030010006-0613 En el período 2020-2023, se han realizado 3 eventos deportivos, recreativos, y de innovación en la comuna</v>
          </cell>
          <cell r="K99" t="str">
            <v>2.3.1.01.03.001.01.03 - Vacaciones Administratvo</v>
          </cell>
          <cell r="M99" t="str">
            <v>1.3.2.3.01.22 - R.F estampilla para el bienestar del adulto Mayor</v>
          </cell>
          <cell r="Q99" t="str">
            <v>A.1.2.10.1.1 COMPRA DE ALIMENTOS</v>
          </cell>
        </row>
        <row r="100">
          <cell r="G100" t="str">
            <v xml:space="preserve">51040020005 - Experiencias de fortalecimiento empresarial para mercados competitivos, desarrolladas </v>
          </cell>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NO*2.3.1.01.03.001.03 - Bonificación especial de recreación</v>
          </cell>
          <cell r="M100" t="str">
            <v>1.3.2.2.03 - R.F. SGP - Educación-Calidad  por matrícula oficial</v>
          </cell>
          <cell r="Q100" t="str">
            <v xml:space="preserve">A.1.2.10.1.2 MENAJE, DOTACIÓN Y SU REPOSICIÓN PARA LA PRESTACIÓN DEL SERVICIO DE ALIMENTACIÓN ESCOLAR </v>
          </cell>
        </row>
        <row r="101">
          <cell r="G101" t="str">
            <v xml:space="preserve">51040020006 - Víctimas del conflicto armado vinculadas a programas de emprendimiento empresarial y social </v>
          </cell>
          <cell r="I101" t="str">
            <v>52030080005-0615 En el período 2020-2023, se han intervenido 10 escenarios deportivos y recreativos de la comuna</v>
          </cell>
          <cell r="K101" t="str">
            <v>2.3.1.01.03.001.03.03 - Bonificación especial de recreación Administrativo</v>
          </cell>
          <cell r="M101" t="str">
            <v>1.3.2.2.06 - R.F. SGP - Salud-Salud pública</v>
          </cell>
          <cell r="Q101" t="str">
            <v xml:space="preserve">A.1.2.10.1.3 CONTRATACIÓN DE PERSONAL PARA LA PREPARACIÓN DE ALIMENTOS </v>
          </cell>
        </row>
        <row r="102">
          <cell r="G102" t="str">
            <v xml:space="preserve">51040020007 - Programa estudiantil de emprendimientos orientados, formalizados y apoyados </v>
          </cell>
          <cell r="I102" t="str">
            <v>53040040004-0701 En el período 2020-2023, se ha realizado el mantenimiento a 0,8 kilómetros lineales en vías de la comuna 7 previo concepto de viabilidad técnica y esquema básico.</v>
          </cell>
          <cell r="K102" t="str">
            <v>NO*2.3.1.01.03.009 - Prima técnica no salarial</v>
          </cell>
          <cell r="M102" t="str">
            <v>1.3.2.2.08.01 - R.F. S.G.P. Proposito General-Otros Sectores</v>
          </cell>
          <cell r="Q102" t="str">
            <v xml:space="preserve">A.1.2.10.1.4 TRANSPORTE DE ALIMENTOS </v>
          </cell>
        </row>
        <row r="103">
          <cell r="G103" t="str">
            <v xml:space="preserve">51050010001 - Diagnósticos de la economía solidaria y de la economía colaborativa elaborados </v>
          </cell>
          <cell r="I103" t="str">
            <v>53020020001-0702 En el periodo 2020 - 2023, se han fortalecido 30 Empresas y emprendimientos en capacidades para el fomento de la Economía  Circular</v>
          </cell>
          <cell r="K103" t="str">
            <v>2.3.1.01.03.009.03 - Prima técnica no salarial Administrativo</v>
          </cell>
          <cell r="M103" t="str">
            <v>1.3.2.2.08.02 - R.F. S.G.P.  Proposito General-Deporte</v>
          </cell>
          <cell r="Q103" t="str">
            <v>A.1.2.10.1.5 ASEO Y COMBUSTIBLE PARA LA PREPARACIÓN DE LOS ALIMENTOS</v>
          </cell>
        </row>
        <row r="104">
          <cell r="G104" t="str">
            <v xml:space="preserve">51050010002 - Política pública para la economía solidaria formulada y adoptada </v>
          </cell>
          <cell r="I104" t="str">
            <v>51020010008-0703 En el periodo 2020 - 2023, se han beneficiado 150 emprendimientos y empresas de la industria cultural y creativa con asistencia técnica</v>
          </cell>
          <cell r="K104" t="str">
            <v>NO*2.3.1.01.03.083 - Auxilio de movilización</v>
          </cell>
          <cell r="M104" t="str">
            <v>1.3.2.2.08.03 - R..F. S.G.P.  Proposito General-Cultura</v>
          </cell>
          <cell r="Q104" t="str">
            <v>A.1.2.10.2 CONTRATACIÓN CON TERCEROS PARA LA PROVISIÓN INTEGRAL DEL SERVICIO DE ALIMENTACIÓN ESCOLAR</v>
          </cell>
        </row>
        <row r="105">
          <cell r="G105" t="str">
            <v xml:space="preserve">51050010003 - Plataformas colaborativas diseñadas y puestas en funcionamiento </v>
          </cell>
          <cell r="I105" t="str">
            <v>51040020001-0704 En el periodo 2020 - 2023,  se han fortalecido 100 personas en el ecosistema de emprendimiento empresarial y social con enfoque diferencial y de género</v>
          </cell>
          <cell r="K105" t="str">
            <v>2.3.1.01.03.083.01 - Auxilio de movilización Docente</v>
          </cell>
          <cell r="M105" t="str">
            <v>1.3.2.2.09 - R.F. SGP - Asignación Especial-Programas de alimentación escolar</v>
          </cell>
          <cell r="Q105" t="str">
            <v>A.1.2.10.3 CONSTRUCCIÓN Y MEJORAMIENTO DE INFRAESTRUCTURA DESTINADAS A LA PROVISIÓN DEL SERVICIO DE ALIMENTACIÓN ESCOLAR</v>
          </cell>
        </row>
        <row r="106">
          <cell r="G106" t="str">
            <v xml:space="preserve">51050010004 - Personas en proceso de reincorporación, reintegración, desvinculados del conflicto armado con acompañamiento productivo para la generación de ingresos  </v>
          </cell>
          <cell r="I106" t="str">
            <v>52050020001-0705 En el periodo 2020-2023,  se  han formado  en prácticas  artísticas 600 personas  de la comuna</v>
          </cell>
          <cell r="K106" t="str">
            <v>2.3.1.01.03.083.02 - Auxilio de movilización Directivo Docente</v>
          </cell>
          <cell r="M106" t="str">
            <v>1.3.2.2.13 - R.F. SGP - Agua potable y saneamiento básico</v>
          </cell>
          <cell r="Q106" t="str">
            <v>A.1.2.10.4 INTERVENTORÍA, SUPERVISIÓN, MONITOREO Y CONTROL DE LA PRESTACIÓN DEL SERVICIO DE ALIMENTACIÓN ESCOLAR</v>
          </cell>
        </row>
        <row r="107">
          <cell r="G107" t="str">
            <v xml:space="preserve">51050010005 - Organizaciones del sector solidario fomentadas y fortalecidas en capacidades técnicas, administrativas y productivas  </v>
          </cell>
          <cell r="I107" t="str">
            <v>51030010006-0706 En el periodo 2020-2023, se ha realizado 1 evento deportivo, recreativo, y de innovación en la comuna</v>
          </cell>
          <cell r="K107" t="str">
            <v>NO*2.3.1.01.03.096 - Bonificación Zona de Difícil Acceso docentes Prescolar, Básica y Media</v>
          </cell>
          <cell r="M107" t="str">
            <v>1.3.2.3.01.23 - R.F. Participación de la Contribución Parafiscal Cultural</v>
          </cell>
          <cell r="Q107" t="str">
            <v>A.1.2.10.5 TRANSFERENCIA DEL DEPARTAMENTO AL MUNICIPIO  PARA ALIMENTACIÓN ESCOLAR LEY 1450 DE 2011</v>
          </cell>
        </row>
        <row r="108">
          <cell r="G108" t="str">
            <v xml:space="preserve">51050010006 - Personas formadas en competencias financieras y de Economía Solidaria </v>
          </cell>
          <cell r="I108" t="str">
            <v>52010020002-0707 En el periodo 2020-2023, han participado 320 personas en estrategia de prevención de la violencia familiar y sexual.</v>
          </cell>
          <cell r="K108" t="str">
            <v>2.3.1.01.03.096.01 - Bonificacion Dificil Acceso Docente</v>
          </cell>
          <cell r="M108" t="str">
            <v>1.3.2.3.11.01 - R.F. Coljuegos 25%</v>
          </cell>
          <cell r="Q108" t="str">
            <v xml:space="preserve">A.1.2.10.6 TRANSFERENCIA DEL DEPARTAMENTO AL MUNICIPIO    PARA   COFINANCIACIÓN DE ALIMENTACIÓN ESCOLAR ART.145 LEY 1530 </v>
          </cell>
        </row>
        <row r="109">
          <cell r="G109" t="str">
            <v xml:space="preserve">51050010007 - Creación del Fondo Solidario y de Oportunidades </v>
          </cell>
          <cell r="I109" t="str">
            <v xml:space="preserve">52030070002-0708 En el periodo 2020-2023, se han recuperado 4 espacios públicos efectivos de la Estructura Ecológica
Complementaria adecuados
arquitectónica y paisajísticamente
con empoderamiento ciudadano. </v>
          </cell>
          <cell r="K109" t="str">
            <v>2.3.1.01.03.096.02 - Bonificacion Dificil Acceso Directivo Docente</v>
          </cell>
          <cell r="M109" t="str">
            <v>1.3.2.3.01.25 - R.F. Conv Mpio Univalle Estadio</v>
          </cell>
          <cell r="Q109" t="str">
            <v>A.1.2.11 DISEÑO E IMPLEMENTACIÓN DE PLANES DE MEJORAMIENTO</v>
          </cell>
        </row>
        <row r="110">
          <cell r="G110" t="str">
            <v xml:space="preserve">51050010008 - Unidades productivas fortalecidas con créditos solidarios </v>
          </cell>
          <cell r="I110" t="str">
            <v>52030080008-0709 En el periodo 2020-2023, se han realizado 5 intervenciones (Mantenimiento, adecuación de infraestructura)  a sedes educativas</v>
          </cell>
          <cell r="K110" t="str">
            <v>NO*2.3.1.01.03.097 - Bonificación Grado 14 docentes Prescolar, Básica y Media</v>
          </cell>
          <cell r="M110" t="str">
            <v>1.3.2.3.01.26 - R.F. Sobretasa Gasol. Malla vial</v>
          </cell>
          <cell r="Q110" t="str">
            <v>A.1.2.12 ARRENDAMIENTO DE INMUEBLES DESTINADOS A LA PRESTACIÓN DEL SERVICIO PÚBLICO EDUCATIVO</v>
          </cell>
        </row>
        <row r="111">
          <cell r="G111" t="str">
            <v xml:space="preserve">51050010009 - Estrategia de economía solidaria para trabajadores en situación de informalidad diseñada e implementada </v>
          </cell>
          <cell r="I111" t="str">
            <v>52030080007-0710 En el período 2020-2023, se ha realizado la adecuación, mejoramiento, mantenimiento o dotación  de  3 equipamientos culturales de la comuna</v>
          </cell>
          <cell r="K111" t="str">
            <v>2.3.1.01.03.097.01 - Bonificación Grado 14 docentes Prescolar, Básica y Media Docente</v>
          </cell>
          <cell r="M111" t="str">
            <v>1.3.2.3.01.27 - R.F. infracciones de transito ley 769-02</v>
          </cell>
          <cell r="Q111" t="str">
            <v>NO* A.1.3 CALIDAD - GRATUIDAD</v>
          </cell>
        </row>
        <row r="112">
          <cell r="G112" t="str">
            <v xml:space="preserve">51050020001 - Unidades productivas rurales atendidas para la comercialización de los productos agrícolas </v>
          </cell>
          <cell r="I112" t="str">
            <v>52030080005-0711 En el periodo 2020-2023, se han intervenido 7 escenarios deportivos y recreativos en la comuna</v>
          </cell>
          <cell r="K112" t="str">
            <v>2.3.1.01.03.097.02 - Bonificación Grado 14 docentes Prescolar, Básica y Media Directivo Docente</v>
          </cell>
          <cell r="M112" t="str">
            <v>1.3.2.3.01.28 - R.F. estampilla procultura</v>
          </cell>
          <cell r="Q112" t="str">
            <v>A.1.3.8 TRANSFERENCIAS PARA CALIDAD GRATUIDAD  (SIN SITUACIÓN DE FONDOS)</v>
          </cell>
        </row>
        <row r="113">
          <cell r="G113" t="str">
            <v xml:space="preserve">51050020002 - Mercados agroecológicos y campesinos realizados </v>
          </cell>
          <cell r="I113" t="str">
            <v>52020050002-0712 En el periodo 2020-2023, se han beneficiado  340 personas con discapacidad con productos de apoyo para la movilidad y desplazamiento y apoyo para el transporte de las personas con discapaciad</v>
          </cell>
          <cell r="K113" t="str">
            <v>NO*2.3.1.01.03.098 - Reconocimiento Adicional por gestión directivos docentes Prescolar, Básica y Media</v>
          </cell>
          <cell r="M113" t="str">
            <v>1.3.2.1.09.01 - R.F. contribucion y recargos valorización</v>
          </cell>
          <cell r="Q113" t="str">
            <v>NO* A.1.4 EFICIENCIA EN LA ADMINISTRACIÓN DEL SERVICIO EDUCATIVO</v>
          </cell>
        </row>
        <row r="114">
          <cell r="G114" t="str">
            <v xml:space="preserve">51050020003 - Sistema de operación de las plazas de mercado diseñado e implementado </v>
          </cell>
          <cell r="I114" t="str">
            <v>52020040005-0713 En el periodo 2020-2023, se han  formado 120 cuidadores para personas mayores en cuidados, manejo, proyectos de vida y derechos</v>
          </cell>
          <cell r="K114" t="str">
            <v>2.3.1.01.03.098.02 - Reconocimiento Adicional por gestión directivos docentes Prescolar, Básica y Media-Directivo Docente</v>
          </cell>
          <cell r="M114" t="str">
            <v>1.3.2.3.01.30 - R.F. Alumbrado publico</v>
          </cell>
          <cell r="Q114" t="str">
            <v>A.1.4.2 DISEÑO E IMPLEMENTACIÓN DEL SISTEMA DE INFORMACIÓN</v>
          </cell>
        </row>
        <row r="115">
          <cell r="G115" t="str">
            <v xml:space="preserve">51050020004 - Plazas de mercado con infraestructura mantenida </v>
          </cell>
          <cell r="I115" t="str">
            <v>52020080003-0714 En el periodo 2020-2023, se ha realizado 1 campaña institucional de sensibilización y participación para la reivindicación de la memoria y los derechos de la población LGTBI+.</v>
          </cell>
          <cell r="K115" t="str">
            <v>NO*2.3.1.01.03.105 - Prima de coordinación Academica y Disciplina</v>
          </cell>
          <cell r="M115" t="str">
            <v>1.3.2.1.09.05 - R.F. Concurso Económico - Estratificación</v>
          </cell>
          <cell r="Q115" t="str">
            <v>A.1.4.3 CONECTIVIDAD</v>
          </cell>
        </row>
        <row r="116">
          <cell r="G116" t="str">
            <v xml:space="preserve">51050020005 - Plazas de mercado incorporadas al Distrito </v>
          </cell>
          <cell r="I116" t="str">
            <v>53040040004-0801 En el periodo 2020-2023, se ha realizado el mejoramiento de 4,2 kilómetros de vía en la comuna 8, previo concepto de viabilidad técnica</v>
          </cell>
          <cell r="K116" t="str">
            <v>2.3.1.01.03.105.01 - Prima de coordinación Academica y Disciplina Docente</v>
          </cell>
          <cell r="M116" t="str">
            <v>1.3.2.3.01.32 - R.F. Sobretasa de solidaridad servicios públicos acueducto, aseo y alcantarillado</v>
          </cell>
          <cell r="Q116" t="str">
            <v>NO* A.1.5 NECESIDADES EDUCATIVAS ESPECIALES</v>
          </cell>
        </row>
        <row r="117">
          <cell r="G117" t="str">
            <v xml:space="preserve">51050020006 - Centro de acopio para la recepción y distribución de producción alimentaria rural, en funcionamiento  </v>
          </cell>
          <cell r="I117" t="str">
            <v>52050020001-0802 En el periodo 2020-2023,  se han formado en prácticas  artísticas, 590 personas  de la comuna 8</v>
          </cell>
          <cell r="K117" t="str">
            <v>2.3.1.01.03.105.02 - Prima de coordinación Academica y Disciplina Directivo Docente</v>
          </cell>
          <cell r="M117" t="str">
            <v>1.3.2.1.07 - R.F. Contribución Sector Eléctrico</v>
          </cell>
          <cell r="Q117" t="str">
            <v>A.1.5.1 SERVICIO PERSONAL APOYO</v>
          </cell>
        </row>
        <row r="118">
          <cell r="G118" t="str">
            <v xml:space="preserve">51050020007 - Plan estratégico para el fortalecimiento de la autonomía económica de las mujeres de la ruralidad, elaborado </v>
          </cell>
          <cell r="I118" t="str">
            <v>52010030007-0803 En el periodo 2020-2023, se ha implementado 30 Sistemas de monitoreo y alerta  para la prevención y/o disminución del delito</v>
          </cell>
          <cell r="K118" t="str">
            <v>NO*2.3.1.02 - Personal supernumerario y planta temporal</v>
          </cell>
          <cell r="M118" t="str">
            <v>1.3.2.3.01.34 - R.F. Sobretasa Gasol.  S.I.T.M.</v>
          </cell>
          <cell r="Q118" t="str">
            <v>A.1.5.2 FORMACIÓN DE DOCENTES</v>
          </cell>
        </row>
        <row r="119">
          <cell r="G119" t="str">
            <v xml:space="preserve">51050020008 - Familias de pequeños y medianos productores rurales y huerteros urbanos, con asistencia técnica para la producción agropecuaria con enfoque agroecológico, para fortalecer la seguridad y soberanía alimentaria con enfoque diferencial y de género </v>
          </cell>
          <cell r="I119" t="str">
            <v xml:space="preserve">52030070002-0804 En el periodo 2020-2023, se han recuperado 9 espacios públicos efectivos de la Estructura Ecológica
Complementaria adecuados arquitectónica y paisajísticamente con empoderamiento ciudadano. </v>
          </cell>
          <cell r="K119" t="str">
            <v>NO*2.3.1.02.01 - Factores constitutivos de salario</v>
          </cell>
          <cell r="M119" t="str">
            <v>1.3.2.3.01.35 - R.F. Tasa por utilización de aguas subterránea y superficiales</v>
          </cell>
          <cell r="Q119" t="str">
            <v>A.1.5.3 DOTACIÓN</v>
          </cell>
        </row>
        <row r="120">
          <cell r="G120" t="str">
            <v xml:space="preserve">51050020009 - Equipamiento de Abastecimiento Alimentario en el oriente, implementado </v>
          </cell>
          <cell r="I120" t="str">
            <v>52030080002-0805 En el periodo 2020-2023, se han realizado 8 intervenciones (mantenimiento correctivo, preventico y dotación) realizada al Centro de Administración Local Integrada y demas infraestructura física designada de la comuna</v>
          </cell>
          <cell r="K120" t="str">
            <v>NO*2.3.1.02.01.001 - Factores salariales comunes</v>
          </cell>
          <cell r="M120" t="str">
            <v>1.3.2.1.10 - R.F. DE TASAS RETRIBUTIVAS</v>
          </cell>
          <cell r="Q120" t="str">
            <v xml:space="preserve">A.1.5.4 MEJORAMIENTO DE CONDICIONES DE ACCECIBILIDAD DE INFRAESTRUCTURA EDUCATIVA  ESTATAL </v>
          </cell>
        </row>
        <row r="121">
          <cell r="G121" t="str">
            <v xml:space="preserve">51050030001 - Establecimientos de comercio nocturno vinculados al proceso de certificación de buenas prácticas de seguridad  </v>
          </cell>
          <cell r="I121" t="str">
            <v>52030080005-0806 En el periodo 2020-2023, se ha realizado 4 intervenciones a escenarios deportivos y recreativos diseñados, con mantenimiento, construidos o adecuados en la comunas 8</v>
          </cell>
          <cell r="K121" t="str">
            <v>NO*2.3.1.02.01.001.01 - Sueldo básico</v>
          </cell>
          <cell r="M121" t="str">
            <v>1.3.2.3.01.37 - R.F. Impuesto de Circulación y Tránsito Sobre Vehículos de Servicio Público - S.I.T.MIO</v>
          </cell>
          <cell r="Q121" t="str">
            <v>NO* A.1.6 INTERNADOS</v>
          </cell>
        </row>
        <row r="122">
          <cell r="G122" t="str">
            <v xml:space="preserve">51050030002 - Permisos de eventos de aglomeraciones públicas expedidos en línea  </v>
          </cell>
          <cell r="I122" t="str">
            <v>52040010005-0807 En el periodo 2020-2023, se han dotado 4 Instituciones educativas</v>
          </cell>
          <cell r="K122" t="str">
            <v>NO*2.3.1.02.01.001.01.01 - Sueldo básico Docente</v>
          </cell>
          <cell r="M122" t="str">
            <v>1.3.2.3.01.38 - R.F Venta servicios Salud-Zoonosis</v>
          </cell>
          <cell r="Q122" t="str">
            <v>A.1.6.1 ALIMENTACIÓN (Estrategia Covid)</v>
          </cell>
        </row>
        <row r="123">
          <cell r="G123" t="str">
            <v xml:space="preserve">51050030003 - Agentes del mercado sensibilizados en normas de protección al consumidor  </v>
          </cell>
          <cell r="I123" t="str">
            <v>52030080008-0808 En el periodo 2020-2023, se han realizado 4 intervenciones (Mantenimiento, adecuación de infraestructura)  a sedes educativas</v>
          </cell>
          <cell r="K123" t="str">
            <v>2.3.1.02.01.001.01.01.01 - Sueldo  Docente CSF</v>
          </cell>
          <cell r="M123" t="str">
            <v>1.3.2.1.09.02 - R.F. Contribucion valorizacion nuevo plan de obras</v>
          </cell>
          <cell r="Q123" t="str">
            <v>A.1.6.2 DOTACIÓN INSTITUCIONAL (Estrategia Covid)</v>
          </cell>
        </row>
        <row r="124">
          <cell r="G124" t="str">
            <v xml:space="preserve">52010010001 - Política pública de Derechos Humanos formulada, aprobada y adoptada </v>
          </cell>
          <cell r="I124" t="str">
            <v>53040040003-0809 En el periodo 2020-2023, se han construido 0,5 kilómetros lineales de pavimento en la Comuna 8, previo concepto de viabilidad técnica.</v>
          </cell>
          <cell r="K124" t="str">
            <v>2.3.1.02.01.001.01.01.02 - Sueldo  Docente SSF</v>
          </cell>
          <cell r="M124" t="str">
            <v>1.3.2.3.01.40 - R.F. Sobretasa Bomberil</v>
          </cell>
          <cell r="Q124" t="str">
            <v>A.1.6.3 ADECUACIÓN Y MEJORAMIENTO DE INFRAESTRUCTURA (Estrategia Covid)</v>
          </cell>
        </row>
        <row r="125">
          <cell r="G125" t="str">
            <v xml:space="preserve">52010010002 - Niños, niñas, adolescentes y jóvenes sensibilizados para la prevención de los delitos de desaparición, trata, reclutamiento forzado, uso y utilización de menores </v>
          </cell>
          <cell r="I125" t="str">
            <v>52020040008-0810 En el periodo 2020-2023, se han beneficiado a 180 personas con prácticas para el envejecimiento activo y la cultura positiva de la vejez en la comuna  en la comuna 8</v>
          </cell>
          <cell r="K125" t="str">
            <v>2.3.1.02.01.001.01.04 - Sueldo básico Movilidad</v>
          </cell>
          <cell r="M125" t="str">
            <v>1.3.2.1.09.03 - R.F. Contribución sobre Contratos de Obra Pública</v>
          </cell>
          <cell r="Q125" t="str">
            <v>NO* A.1.7 OTROS GASTOS EN EDUCACIÓN NO INCLUIDOS EN LOS CONCEPTOS ANTERIORES</v>
          </cell>
        </row>
        <row r="126">
          <cell r="G126" t="str">
            <v xml:space="preserve">52010010003 - Personas que participan en la promoción y protección de Derechos Humanos, la naturaleza, los seres sintientes y la prevención de sus vulneraciones  </v>
          </cell>
          <cell r="I126" t="str">
            <v>52020050003-0811 En el periodo 2020-2023,  se han intervenido 280 personas con discapacidad y con enfermedades huérfanas  con la Estrategia de Rehabilitación Basada en la Comunidad -RBC- en la comuna 8</v>
          </cell>
          <cell r="K126" t="str">
            <v>NO*2.3.1.02.01.001.02 - Horas extras, dominicales, festivos y recargos</v>
          </cell>
          <cell r="M126" t="str">
            <v>1.3.2.3.01.42 - R.F. Impuesto de Circulación y Tránsito Sobre Vehículos de Servicio Público - Tradicional</v>
          </cell>
          <cell r="Q126" t="str">
            <v xml:space="preserve">A.1.7.1 COMPETENCIAS LABORALES GENERALES Y FORMACIÓN PARA EL TRABAJO Y EL DESARROLLO HUMANO </v>
          </cell>
        </row>
        <row r="127">
          <cell r="G127" t="str">
            <v xml:space="preserve">52010010004 - Espacios de diálogo, reconciliación, construcción de paz y Cuidado de la Casa Común creados </v>
          </cell>
          <cell r="I127" t="str">
            <v>53040050002-0901 En el periodo 2020-2023, se han señalizado 25 puntos de red vial de Cali en la comuna 9</v>
          </cell>
          <cell r="K127" t="str">
            <v>2.3.1.02.01.001.02.01 - Horas extras, dominicales, festivos y recargos Docente</v>
          </cell>
          <cell r="M127" t="str">
            <v>1.3.2.1.21.01 - R.F Otros derechos de Tránsito</v>
          </cell>
          <cell r="Q127" t="str">
            <v>A.1.7.2 APLICACIÓN DE PROYECTOS EDUCATIVOS TRANSVERSALES</v>
          </cell>
        </row>
        <row r="128">
          <cell r="G128" t="str">
            <v xml:space="preserve">52010010005 - Personas en proceso de reincorporación, reintegración, desvinculados del conflicto armado con orientación social, política y comunitaria  </v>
          </cell>
          <cell r="I128" t="str">
            <v>53040010004-0902 En el periodo 2020-2023, se ha realizado el mantenimiento y/o construcción 500 metros cuadrados de andén, previo concepto de viabilidad técnica y esquema básico</v>
          </cell>
          <cell r="K128" t="str">
            <v>2.3.1.02.01.001.02.04 - Horas extras, dominicales, festivos y recargos Movilidad</v>
          </cell>
          <cell r="M128" t="str">
            <v>1.3.2.3.01.44 - R.F Participación del impuesto sobre vehículos automotores</v>
          </cell>
          <cell r="Q128" t="str">
            <v>A.1.7.4 PAGO DE DÉFICIT DE INVERSIÓN EN EDUCACIÓN - (DE CARÁCTER EXCEPCIONAL)</v>
          </cell>
        </row>
        <row r="129">
          <cell r="G129" t="str">
            <v xml:space="preserve">52010010006 - Museo de la Casa de las Memorias del Conflicto y la Reconciliación adecuado, equipado y en operación en el territorio </v>
          </cell>
          <cell r="I129" t="str">
            <v>51040010004-0903 En el periodo 2020-2023, se han vinculado 900 personas a rutas para la inserción laboral</v>
          </cell>
          <cell r="K129" t="str">
            <v>NO*2.3.1.02.01.001.04 - Subsidio de alimentación</v>
          </cell>
          <cell r="M129" t="str">
            <v>1.3.2.1.22.04 - R.F Incentivo al Aprovechamiento y Tratamiento de Residuos Sólidos</v>
          </cell>
          <cell r="Q129" t="str">
            <v>A.1.7.5 ADQUISICIÓN DE ELEMENTOS Y ACCIONES DE BIOSEGURIDAD PARA  LAS IE OFICIALES (Estrategia Covid)</v>
          </cell>
        </row>
        <row r="130">
          <cell r="G130" t="str">
            <v xml:space="preserve">52010010007 - Plan de paz y convivencia pacífica implementado </v>
          </cell>
          <cell r="I130" t="str">
            <v>51040020001-0904 En el periodo 2020 - 2023,  se han fortalecido 390 personas en el ecosistema de emprendimiento empresarial y social con enfoque diferencial y de género</v>
          </cell>
          <cell r="K130" t="str">
            <v>2.3.1.02.01.001.04.01 - Subsidio de alimentación Docente</v>
          </cell>
          <cell r="M130" t="str">
            <v>1.2.3.2.24.04 - CNSCC 30%LEY 2197/22</v>
          </cell>
          <cell r="Q130" t="str">
            <v>NO* A.1.8 EDUCACIÓN SUPERIOR</v>
          </cell>
        </row>
        <row r="131">
          <cell r="G131" t="str">
            <v xml:space="preserve">52010010008 - Iniciativas de justicia comunitaria para la prevención y transformación de conflictos, implementadas </v>
          </cell>
          <cell r="I131" t="str">
            <v>53020020001-0905 En el periodo 2020 - 2023, se han fortalecido 60 empresas y emprendimientos en capacidades para el fomento de la Economía  Circular</v>
          </cell>
          <cell r="K131" t="str">
            <v>NO*2.3.1.02.01.001.05 - Auxilio de transporte</v>
          </cell>
          <cell r="M131" t="str">
            <v>1.2.3.2.24.07 - CNSCC 25%LEY 2197/22</v>
          </cell>
          <cell r="Q131" t="str">
            <v>A.1.8.1 TRANSFERENCIA ARTÍCULO 86 LEY 30 DE 1992 PARA INVERSIÓN A UNIVERSIDADES PÚBLICAS</v>
          </cell>
        </row>
        <row r="132">
          <cell r="G132" t="str">
            <v xml:space="preserve">52010010009 - Plan distrital de reincorporación y reconciliación con enfoque de género y diferencial formulado e implementado </v>
          </cell>
          <cell r="I132" t="str">
            <v>51010010019-0906 En el período 2020-2023, han recibido 300 personas formación, sensibilización y/o utilización de servicios en el uso y apropiación de tecnologías de la información y la comunicación TIC</v>
          </cell>
          <cell r="K132" t="str">
            <v>2.3.1.02.01.001.05.01 - Auxilio de transporte Docente</v>
          </cell>
          <cell r="M132" t="str">
            <v>1.2.3.2.22.06 - Tasa Compensación Arbórea</v>
          </cell>
          <cell r="Q132" t="str">
            <v>A.1.8.2 TRANSFERENCIA PARA INVERSIÓN A INSTITUCIONES ESTATALES U OFICIALES DE EDUCACIÓN SUPERIOR QUE NO TENGAN EL CARÁCTER DE UNIVERSIDAD</v>
          </cell>
        </row>
        <row r="133">
          <cell r="G133" t="str">
            <v xml:space="preserve">52010010010 - Iniciativas institucionales de prevención y promoción de la vulneración de derechos humanos en salud y en salud mental creadas </v>
          </cell>
          <cell r="I133" t="str">
            <v>52010030007-0907 En el período 2020-2023, se han implementado 89 Sistemas de monitoreo y alerta para la prevención y/o disminución del delito</v>
          </cell>
          <cell r="K133" t="str">
            <v>NO*2.3.1.02.01.001.06 - Prima de servicio</v>
          </cell>
          <cell r="M133" t="str">
            <v>1.3.1.1.06.01 - PSA ( Pago Servicios Ambientales )</v>
          </cell>
          <cell r="Q133" t="str">
            <v>A.1.8.3 FONDOS DESTINADOS A BECAS, SUBSIDIOS Y CRÉDITOS EDUCATIVOS UNIVERSITARIOS (LEY 1012 DE 2006)</v>
          </cell>
        </row>
        <row r="134">
          <cell r="G134" t="str">
            <v xml:space="preserve">52010010011 - Red de defensoras y defensores populares de DDHH y construcción de paz urbana implementada </v>
          </cell>
          <cell r="I134" t="str">
            <v>52030080008-0908 En el período 2020-2023, se han realizado 17 intervenciones (Mantenimiento, adecuación de infraestructura) a sedes educativas</v>
          </cell>
          <cell r="K134" t="str">
            <v>2.3.1.02.01.001.06.01 - Prima de servicio Docente</v>
          </cell>
          <cell r="M134" t="str">
            <v>1.3.2.3.01.62 - R.F. CNSCC 30%LEY 2197/22</v>
          </cell>
          <cell r="Q134" t="str">
            <v>NO* A.2 SALUD</v>
          </cell>
        </row>
        <row r="135">
          <cell r="G135" t="str">
            <v xml:space="preserve">52010010012 - Iniciativas de prevención, promoción y protección ante la feminización de la vulneración de los Derechos Humanos y del DIH, desarrolladas </v>
          </cell>
          <cell r="I135" t="str">
            <v>52040010005-0909 En el período 2020-2023, se han dotado 4 Instituciones educativas</v>
          </cell>
          <cell r="K135" t="str">
            <v>2.3.1.02.01.001.06.04 - Prima de servicio Movilidad</v>
          </cell>
          <cell r="M135" t="str">
            <v>1.3.2.3.01.63 - R.F. CNSCC TransPolic MedCor15% LEY 2197/22</v>
          </cell>
          <cell r="Q135" t="str">
            <v xml:space="preserve">NO* A.2.1 RÉGIMEN SUBSIDIADO </v>
          </cell>
        </row>
        <row r="136">
          <cell r="G136" t="str">
            <v xml:space="preserve">52010010013 - Política pública de paz y reconciliación, adoptada </v>
          </cell>
          <cell r="I136" t="str">
            <v xml:space="preserve">52030070002-0910 En el período 2020-2023, se han recuperado 6 espacios públicos efectivos de la Estructura Ecológica
Complementaria adecuados
arquitectónica y paisajísticamente
con empoderamiento ciudadano. </v>
          </cell>
          <cell r="K136" t="str">
            <v>NO*2.3.1.02.01.001.07 - Bonificación por servicios prestados</v>
          </cell>
          <cell r="M136" t="str">
            <v>1.3.2.3.01.64 - R.F. CNSCC TransPolic Vigilancia 15% LEY 2197/22</v>
          </cell>
          <cell r="Q136" t="str">
            <v xml:space="preserve">A.2.1.1 AFILIACIÓN RÉGIMEN SUBSIDIADO </v>
          </cell>
        </row>
        <row r="137">
          <cell r="G137" t="str">
            <v xml:space="preserve">52010010014 - Ruta para la protección de las violencias individuales y colectivas contra líderes y lideresas de procesos, organizaciones y movimientos sociales </v>
          </cell>
          <cell r="I137" t="str">
            <v>52050020001-0911 En el periodo 2020-2023,  se  han formado en prácticas  artísticas, 1.800 personas  de la comuna</v>
          </cell>
          <cell r="K137" t="str">
            <v>2.3.1.02.01.001.07.04 - Bonificación por servicios prestados Movilidad</v>
          </cell>
          <cell r="M137" t="str">
            <v>1.3.2.3.01.65 - R.F. CNSCC 25%LEY 2197/22</v>
          </cell>
          <cell r="Q137" t="str">
            <v>A.2.1.3 0.4% INTERVENTORIA DEL RÉGIMEN SUBSIDIADO</v>
          </cell>
        </row>
        <row r="138">
          <cell r="G138" t="str">
            <v xml:space="preserve">52010010015 - Sedes de las IEO con programa de mediación escolar implementado y funcionando </v>
          </cell>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NO*2.3.1.02.01.001.08 - Prestaciones sociales</v>
          </cell>
          <cell r="M138" t="str">
            <v>1.3.2.3.01.66 - R.F. CNSCC TransMin 15% LEY 2197/22</v>
          </cell>
          <cell r="Q138" t="str">
            <v>A.2.1.4 0.4% INSPECCIÓN, VIGILANCIA Y CONTROL -SUPERINTENDENCIA DE SALUD</v>
          </cell>
        </row>
        <row r="139">
          <cell r="G139" t="str">
            <v xml:space="preserve">52010010016 - Espacios intersectoriales e interinstitucionales coordinados en estrategias de corresponsabilidad y cooperación en la consolidación de la paz territorial junto con líderes territoriales </v>
          </cell>
          <cell r="I139" t="str">
            <v>52050010003-0913 En el período 2020-2023, se ha realizado 1 encuentro para recuperar y difundir la tradición oral, la memoria y la cultura en la comuna</v>
          </cell>
          <cell r="K139" t="str">
            <v>NO*2.3.1.02.01.001.08.01 - Prima de navidad</v>
          </cell>
          <cell r="M139" t="str">
            <v xml:space="preserve">1.3.2.3.01.69 - R.F. Participación Impuesto al Cigarrillo </v>
          </cell>
          <cell r="Q139" t="str">
            <v>NO* A.2.1.9 PAGO DE DÉFICIT DE INVERSIÓN EN RÉGIMEN SUBSIDIADO (DE CARÁCTER EXCEPCIONAL)</v>
          </cell>
        </row>
        <row r="140">
          <cell r="G140" t="str">
            <v xml:space="preserve">52010020001 - Personas que incurren en comportamientos contrarios a la convivencia sensibilizadas </v>
          </cell>
          <cell r="I140" t="str">
            <v>53040010004-1001 En el periodo 2020 - 2023, se han mejorado 1000 metros cuadrados de andenes en la comuna 10, previo concepto de viabilidad técnica</v>
          </cell>
          <cell r="K140" t="str">
            <v>2.3.1.02.01.001.08.01.01 - Prima de navidad Docente</v>
          </cell>
          <cell r="M140" t="str">
            <v xml:space="preserve">1.3.2.3.01.84 - R.F. Multa Violencia Intrafamiliar </v>
          </cell>
          <cell r="Q140" t="str">
            <v>A.2.1.9.1 PAGO DEUDA CONTRATOS REGIMEN SUBSIDIADO</v>
          </cell>
        </row>
        <row r="141">
          <cell r="G141" t="str">
            <v xml:space="preserve">52010020002 - Personas participando en la estrategia de prevención de la violencia familiar y sexual  </v>
          </cell>
          <cell r="I141" t="str">
            <v>51040020001-1002 En el periodo 2020 - 2023,  se han fortalecido 495 personas en el ecosistema de emprendimiento empresarial y social con enfoque diferencial y de género</v>
          </cell>
          <cell r="K141" t="str">
            <v>2.3.1.02.01.001.08.01.04 - Prima de navidad Movilidad</v>
          </cell>
          <cell r="M141" t="str">
            <v>1.2.3.1.18.01 - Tasa Prodeporte y Recreación 10% Alimentación y Transporte</v>
          </cell>
          <cell r="Q141" t="str">
            <v>A.2.1.9.2 PAGO DE DÉFICIT DE INVERSIÓN EN RÉGIMEN SUBSIDIADO
 (DE CARÁCTER EXCEPCIONAL)</v>
          </cell>
        </row>
        <row r="142">
          <cell r="G142" t="str">
            <v xml:space="preserve">52010020003 - Comunidad educativa de las Instituciones Educativas Oficiales con escuelas de familia que incorporan el enfoque de derechos, género y respeto por la Casa Común y otros seres sintientes </v>
          </cell>
          <cell r="I142" t="str">
            <v>51040010001-1003 En el periodo 2020 - 2023, se han formado 615 personas en competencias laborales para el trabajo</v>
          </cell>
          <cell r="K142" t="str">
            <v>NO*2.3.1.02.01.001.08.02 - Prima de vacaciones</v>
          </cell>
          <cell r="M142" t="str">
            <v>1.2.3.1.18.02 - Tasa Prodeporte y Recreación  90% Manifestaciones Deportivas y Recreativas</v>
          </cell>
          <cell r="Q142" t="str">
            <v>A.2.1.10 TRANSFERENCIA A LOS DEPARTAMENTOS POR SALDOS DE LIQUIDACIÓN EN LA AFILIACIÓN AL RÉGIMEN SUBSIDIADO</v>
          </cell>
        </row>
        <row r="143">
          <cell r="G143" t="str">
            <v xml:space="preserve">52010020004 - Instituciones Educativas Oficiales que cuentan con apoyo psicosocial para la salud mental y prevención de los diferentes tipos de violencia </v>
          </cell>
          <cell r="I143" t="str">
            <v>52030080008-1004 En el periodo 2020 - 2023, se han realizado 8 intervenciones (Mantenimiento, adecuación de infraestructura)  a sedes educativas</v>
          </cell>
          <cell r="K143" t="str">
            <v>2.3.1.02.01.001.08.02.01 - Prima de vacaciones Docente</v>
          </cell>
          <cell r="M143" t="str">
            <v>1.2.3.2.25.03 - Multas de maltrato animal</v>
          </cell>
          <cell r="Q143" t="str">
            <v>A.2.1.11 TRANSFERENCIA REGIMEN SUBSIDIADO DEL DEPARTAMENTO A LOS MUNICIPIOS</v>
          </cell>
        </row>
        <row r="144">
          <cell r="G144" t="str">
            <v xml:space="preserve">52010020005 - Instituciones Educativas Oficiales que fortalecen estrategias distritales en educación para la paz y gestión dialógica del conflicto  </v>
          </cell>
          <cell r="I144" t="str">
            <v>52040010005-1005 En el periodo 2020 - 2023, se han dotado 6 Instituciones educativas</v>
          </cell>
          <cell r="K144" t="str">
            <v>2.3.1.02.01.001.08.02.04 - Prima de vacaciones Movilidad</v>
          </cell>
          <cell r="Q144" t="str">
            <v>A.2.1.12 PRUEBA PILOTO EN MUNICIPIOS Y DISTRITOS  CATEGORIA 1 Y 2  PARA AJUSTE UPC REGIMEN SUBSIDIADO</v>
          </cell>
        </row>
        <row r="145">
          <cell r="G145" t="str">
            <v xml:space="preserve">52010020006 - Instituciones Educativas Oficiales que participan en la implementación del observatorio de convivencia escolar para el Distrito  </v>
          </cell>
          <cell r="I145" t="str">
            <v xml:space="preserve">52030070002-1006 En el periodo 2020 - 2023,  se han recuperado 8 espacios públicos efectivos de la Estructura Ecológica
Complementaria adecuados
arquitectónica y paisajísticamente
con empoderamiento ciudadano. </v>
          </cell>
          <cell r="K145" t="str">
            <v>NO*2.3.1.02.01.002 - Factores salariales especiales</v>
          </cell>
          <cell r="Q145" t="str">
            <v xml:space="preserve">NO* A.2.2 SALUD PÚBLICA   </v>
          </cell>
        </row>
        <row r="146">
          <cell r="G146" t="str">
            <v xml:space="preserve">52010020007 - Política Pública de Barrismo Social formulada, aprobada y socializada, articulada con la ley 1445 de 2011  </v>
          </cell>
          <cell r="I146" t="str">
            <v>52050020001-1007 En el periodo 2020-2023,  se han formado en prácticas  artísticas, 1.560  personas  de la comuna</v>
          </cell>
          <cell r="K146" t="str">
            <v>NO*2.3.1.02.01.002.34 - Bonificacion Educadores de Basica y Media</v>
          </cell>
          <cell r="Q146" t="str">
            <v>A.2.2.13 PAGO DE DÉFICIT DEL INVERSIÓN EN SALUD PÚBLICA</v>
          </cell>
        </row>
        <row r="147">
          <cell r="G147" t="str">
            <v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v>
          </cell>
          <cell r="I147" t="str">
            <v>52030070004-1008 En el periodo 2020 - 2023, se han recuperado 2  zonas blandas, parques y zonas verdes a través de intervenciones y estrategias artísticas y lúdicas en la comuna</v>
          </cell>
          <cell r="K147" t="str">
            <v>2.3.1.02.01.002.34.01 - Bonificacion Educadores de Basica y Media Docente</v>
          </cell>
          <cell r="Q147" t="str">
            <v>NO* A.2.2.15 SALUD AMBIENTAL</v>
          </cell>
        </row>
        <row r="148">
          <cell r="G148" t="str">
            <v xml:space="preserve">52010020009 - Personas intervenidas con estrategia en salud para la promoción de la convivencia, el fortalecimiento del tejido social y el abordaje de las violencias con perspectiva de género, aumentadas  </v>
          </cell>
          <cell r="I148" t="str">
            <v>52030080007-1009 En el periodo 2020 - 2023, se han realizado la adecuación, mantenimiento o dotación de 3 equipamientos culturales de la comuna 10</v>
          </cell>
          <cell r="K148" t="str">
            <v>NO*2.3.1.02.02 - Contribuciones inherentes a la nómina</v>
          </cell>
          <cell r="Q148" t="str">
            <v>A.2.2.15.1 PROMOCIÓN DE LA SALUD (HABITAT SALUDABLE)</v>
          </cell>
        </row>
        <row r="149">
          <cell r="G149" t="str">
            <v xml:space="preserve">52010020010 - Estrategias encaminadas a promover una cultura de paz interespecie y disminuir la violencia hacia los animales no humanos </v>
          </cell>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NO*2.3.1.02.02.001 - Aportes a la seguridad social en pensiones</v>
          </cell>
          <cell r="Q149" t="str">
            <v>A.2.2.15.2 GESTIÓN DEL RIESGO (SITUACIONES DE SALUD RELACIONADAS CON CONDICIONES AMBIENTALES)</v>
          </cell>
        </row>
        <row r="150">
          <cell r="G150" t="str">
            <v xml:space="preserve">52010030001 - Política Pública de Seguridad y Convivencia Ciudadana formulada y adoptada </v>
          </cell>
          <cell r="I150" t="str">
            <v>51030010006-1011 En el periodo 2020 - 2023, se han realizado 3 eventos deportivos, recreativos, y de innovación en la comuna</v>
          </cell>
          <cell r="K150" t="str">
            <v>2.3.1.02.02.001.01 - Aportes a la seguridad social en pensiones Docente SSF</v>
          </cell>
          <cell r="Q150" t="str">
            <v>A.2.2.15.3 Salud Ambiental COVID-19</v>
          </cell>
        </row>
        <row r="151">
          <cell r="G151" t="str">
            <v xml:space="preserve">52010030002 - Zonas turísticas afectadas por el delito de hurto intervenidas en seguridad y convivencia </v>
          </cell>
          <cell r="I151" t="str">
            <v>52030080005-1012 En el periodo 2020 - 2023,  se han intervenido 13 escenarios deportivos y recreativos en la comuna</v>
          </cell>
          <cell r="K151" t="str">
            <v>NO*2.3.1.02.02.001.04 - Fondo de Pensiones</v>
          </cell>
          <cell r="Q151" t="str">
            <v>NO* A.2.2.16 VIDA SALUDABLE Y CONDICIONES NO TRANSMISIBLES</v>
          </cell>
        </row>
        <row r="152">
          <cell r="G152" t="str">
            <v xml:space="preserve">52010030003 - Agencias de seguridad para el fortalecimiento del proceso investigativo contra el crimen, apoyadas  </v>
          </cell>
          <cell r="I152" t="str">
            <v>52020020003-1013 En el periodo 2020 - 2023, han participado 300 personas en estrategias de promoción de sus derechos y prevención de sus vulneraciones</v>
          </cell>
          <cell r="K152" t="str">
            <v>2.3.1.02.02.001.04.01 - Fondo de Pensiones Publico Movilidad</v>
          </cell>
          <cell r="Q152" t="str">
            <v>A.2.2.16.1 PROMOCIÓN DE LA SALUD (MODOS, CONDICIONES Y ESTILOS DE VIDA SALUDABLES)</v>
          </cell>
        </row>
        <row r="153">
          <cell r="G153" t="str">
            <v xml:space="preserve">52010030004 - Agencias de seguridad y justicia apoyadas en su operatividad </v>
          </cell>
          <cell r="I153" t="str">
            <v>53040010003-1101 En el periodo 2020 - 2023, se han realizado el mantenimiento de 5 puentes peatonales, previa concepto de viabilidad técnica</v>
          </cell>
          <cell r="K153" t="str">
            <v>2.3.1.02.02.001.04.02 - Fondo de Pensiones Privado Movilidad</v>
          </cell>
          <cell r="Q153" t="str">
            <v>A.2.2.16.2 GESTIÓN DEL RIESGO (CONDICIONES CRÓNICAS PREVALENTES)</v>
          </cell>
        </row>
        <row r="154">
          <cell r="G154" t="str">
            <v xml:space="preserve">52010030005 - Infraestructura de agencias de seguridad y justicia adecuadas </v>
          </cell>
          <cell r="I154" t="str">
            <v>53040040004-1102 En el periodo 2020 - 2023, se ha realizado mantenimiento y/o adecuación de 1.5 km de vias, previo concepto de viabilidad técnica</v>
          </cell>
          <cell r="K154" t="str">
            <v>NO*2.3.1.02.02.002 - Aportes a la seguridad social en salud</v>
          </cell>
          <cell r="Q154" t="str">
            <v>A.2.2.16.3 VIDA SALUDABLE Y CONDICIONES NO TRANSMISIBLES COVID-19 (Estrategia Covid)</v>
          </cell>
        </row>
        <row r="155">
          <cell r="G155" t="str">
            <v xml:space="preserve">52010030006 - Mesas de seguridad vecinales con enfoque de prevención situacional del delito operando </v>
          </cell>
          <cell r="I155" t="str">
            <v>51040020001-1103 En el periodo 2020 - 2023,  se han fortalecido 150 personas en el ecosistema de emprendimiento empresarial y social con enfoque diferencial y de género</v>
          </cell>
          <cell r="K155" t="str">
            <v>2.3.1.02.02.002.01 - Aportes a la seguridad social en salud Docente SSF</v>
          </cell>
          <cell r="Q155" t="str">
            <v>NO* A.2.2.17 CONVIVENCIA SOCIAL  Y SALUD MENTAL</v>
          </cell>
        </row>
        <row r="156">
          <cell r="G156" t="str">
            <v xml:space="preserve">52010030007 - Sistemas de monitoreo y alerta del delito implementado </v>
          </cell>
          <cell r="I156" t="str">
            <v>52030070004-1104 En el periodo 2020-2023, se han promovido anualmente  22 espacios  de la comuna con programación cultural</v>
          </cell>
          <cell r="K156" t="str">
            <v>2.3.1.02.02.002.04 - Entidades Promotoras en Salud ( EPS ) Movilidad</v>
          </cell>
          <cell r="Q156" t="str">
            <v>A.2.2.17.1 PROMOCIÓN DE LA SALUD (PROMOCIÓN DE LA SALUD MENTAL Y LA CONVIVENCIA).</v>
          </cell>
        </row>
        <row r="157">
          <cell r="G157" t="str">
            <v xml:space="preserve">52010030008 - Entornos de las Instituciones Educativas intervenidos con estrategia intersectorial de erradicación del microtráfico </v>
          </cell>
          <cell r="I157" t="str">
            <v>52050020001-1105 En el periodo 2020-2023, se  han formado 990 personas en prácticas  artísticas  de la comuna</v>
          </cell>
          <cell r="K157" t="str">
            <v xml:space="preserve">NO*2.3.1.02.02.003 - Aportes de cesantías </v>
          </cell>
          <cell r="Q157" t="str">
            <v>A.2.2.17.2 GESTIÓN DEL RIESGO (PREVENCIÓN Y ATENCIÓN INTEGRAL A PROBLEMAS Y TRASTORNOS MENTALES Y SPA).</v>
          </cell>
        </row>
        <row r="158">
          <cell r="G158" t="str">
            <v xml:space="preserve">52010040001 - Infraestructura penitenciaria adecuada </v>
          </cell>
          <cell r="I158" t="str">
            <v>52050020002-1106 En el periodo 2020-2023, se han apoyado anualmente 7 organizaciones con el desarrollo de iniciativas artísticas y culturales</v>
          </cell>
          <cell r="K158" t="str">
            <v>2.3.1.02.02.003.01 - Aportes de cesantías Docentes SSF</v>
          </cell>
          <cell r="Q158" t="str">
            <v>A.2.2.17.3 CONVIVENCIA SOCIAL  Y SALUD MENTAL COVID-19 (Estrategia Covid)</v>
          </cell>
        </row>
        <row r="159">
          <cell r="G159" t="str">
            <v xml:space="preserve">52010040002 - Población de adultos y adolescentes que incurren en responsabilidad penal, intervenidos con acompañamiento psicosocial y/o procesos de justicia restaurativa  </v>
          </cell>
          <cell r="I159" t="str">
            <v>51030010006-1107 En el periodo 2020-2023, se han realizado 2 eventos deportivos, recreativos y de innovación,  en la comuna</v>
          </cell>
          <cell r="K159" t="str">
            <v xml:space="preserve">NO*2.3.1.02.02.003.04 - Fondos de Cesantias </v>
          </cell>
          <cell r="Q159" t="str">
            <v>NO* A.2.2.18 SEGURIDAD ALIMENTARIA Y NUTRICIONAL</v>
          </cell>
        </row>
        <row r="160">
          <cell r="G160" t="str">
            <v xml:space="preserve">52010040003 - Centros de formación para menores infractores adecuados  </v>
          </cell>
          <cell r="I160" t="str">
            <v>54030020005-1108 En el periodo 2020-2023, se han apoyado y promovido 6 colectivos urbanos para la realización de mural para la paz</v>
          </cell>
          <cell r="K160" t="str">
            <v>2.3.1.02.02.003.04.01 - Aportes de cesantías Fondo Publico Movilidad</v>
          </cell>
          <cell r="Q160" t="str">
            <v>A.2.2.18.1 PROMOCIÓN DE LA SALUD (Disponibilidad y acceso a los alimentos, Consumo y Aprovechamiento biológico de los alimentos.)</v>
          </cell>
        </row>
        <row r="161">
          <cell r="G161" t="str">
            <v xml:space="preserve">52010040004 - Centro de conciliación en casa de justicia funcionando  </v>
          </cell>
          <cell r="I161" t="str">
            <v>52030070002-1109 En el periodo 2020-2023, se han recuperado 6 espacios públicos efectivos de la Estructura Ecológica Complementaria adecuados arquitectónica y paisajísticamente con empoderamiento ciudadano.</v>
          </cell>
          <cell r="K161" t="str">
            <v>2.3.1.02.02.003.04.02 - Aportes de cesantías Fondo Privado Movilidad</v>
          </cell>
          <cell r="Q161" t="str">
            <v>A.2.2.18.2 GESTIÓN DEL RIESGO (Consumo y Aprovechamiento biológico de los alimentos, Calidad e inocuidad de los alimentos)</v>
          </cell>
        </row>
        <row r="162">
          <cell r="G162" t="str">
            <v xml:space="preserve">52010040005 - Despachos de Acceso a la Justicia adecuados  </v>
          </cell>
          <cell r="I162" t="str">
            <v>52020050002-1110 En el periodo 2020-2023, se han benficiado  200 personas con discapacidad con productos de apoyo para la movilidad y desplazamiento y apoyo para el transporte de las personas con discapaciad</v>
          </cell>
          <cell r="K162" t="str">
            <v>NO*2.3.1.02.02.003.05 - Intereses de Cesantias</v>
          </cell>
          <cell r="Q162" t="str">
            <v>A.2.2.18.3 SEGURIDAD ALIMENTARIA Y NUTRICIONAL COVID-19 (Estrategia Covid)</v>
          </cell>
        </row>
        <row r="163">
          <cell r="G163" t="str">
            <v xml:space="preserve">52010040006 - Nuevos Espacios de acceso a la justicia Implementados </v>
          </cell>
          <cell r="I163" t="str">
            <v>52020050003-1111 En el periodo 2020-2023, se han intervenido 240 personas con discapacid  y con enfermedades huérfanas a través de la estrategia de reahabilitación basada en la comunidad - RBC - en la comuna 11</v>
          </cell>
          <cell r="K163" t="str">
            <v>2.3.1.02.02.003.05.04 - Intereses de Cesantias Movilidad</v>
          </cell>
          <cell r="Q163" t="str">
            <v>NO* A.2.2.19 SEXUALIDAD, DERECHOS SEXUALES Y REPRODUCTIVOS</v>
          </cell>
        </row>
        <row r="164">
          <cell r="G164" t="str">
            <v xml:space="preserve">52010040007 - Diseño de infraestructura carcelaria realizado </v>
          </cell>
          <cell r="I164" t="str">
            <v>52030080007-1112 En el período 2020-2023, se ha realizado la adecuación, mejoramiento, mantenimiento o dotación  de 2 equipamientos culturales de la comuna</v>
          </cell>
          <cell r="K164" t="str">
            <v>NO*2.3.1.02.02.004 - Aportes a cajas de compensación familiar</v>
          </cell>
          <cell r="Q164" t="str">
            <v>A.2.2.19.1 PROMOCIÓN DE LA SALUD (PROMOCIÓN DE LOS DERECHOS SEXUALES Y REPRODUCTIVOS Y LA EQUIDAD DE GÉNERO)</v>
          </cell>
        </row>
        <row r="165">
          <cell r="G165" t="str">
            <v xml:space="preserve">52010040008 - Jóvenes vinculados al sistema de responsabilidad penal con restitución del derecho a la educación </v>
          </cell>
          <cell r="I165" t="str">
            <v>52030080005-1113 En el período 2020-2023, se han intervenido 16 escenarios deportivos y recreativos en la comuna</v>
          </cell>
          <cell r="K165" t="str">
            <v>2.3.1.02.02.004.01 - Aportes a cajas de compensación familiar Docente</v>
          </cell>
          <cell r="Q165" t="str">
            <v>A.2.2.19.2 GESTIÓN DEL RIESGO (PREVENCIÓN Y ATENCIÓN INTEGRAL EN SSR DESDE UN ENFOQUE DE DERECHOS)</v>
          </cell>
        </row>
        <row r="166">
          <cell r="G166" t="str">
            <v xml:space="preserve">52010050001 - Personas en Procesos de Retorno y Reubicación, apoyadas </v>
          </cell>
          <cell r="I166" t="str">
            <v>53040010004-1201 En el periodo 2020-2023, se han mejorado 2000 m2 de andenes en la comuna 12, previo concepto de viabilidad técnica</v>
          </cell>
          <cell r="K166" t="str">
            <v>2.3.1.02.02.004.04 - Aportes a cajas de compensación familiar Movilidad</v>
          </cell>
          <cell r="Q166" t="str">
            <v>A.2.2.19.3 SEXUALIDAD, DERECHOS SEXUALES Y REPRODUCTIVOS COVID-19 (Estrategia Covid)</v>
          </cell>
        </row>
        <row r="167">
          <cell r="G167" t="str">
            <v xml:space="preserve">52010050002 - Familias víctimas restituidas, que reciben medidas de asistencia, atención y reparación en proceso de restitución de tierras </v>
          </cell>
          <cell r="I167" t="str">
            <v>53040040004-1202 En el periodo 2020-2023, se ha realizado mantenimiento y/o adecuación de  0,638km de vias en la comuna 12, previo concepto de viabilidad técnica</v>
          </cell>
          <cell r="K167" t="str">
            <v>NO*2.3.1.02.02.005 - Aportes generales al sistema de riesgos laborales</v>
          </cell>
          <cell r="Q167" t="str">
            <v>NO* A.2.2.20 VIDA SALUDABLE Y ENFERMEDADES TRANSMISIBLES</v>
          </cell>
        </row>
        <row r="168">
          <cell r="G168" t="str">
            <v xml:space="preserve">52010050003 - Personas que reciben orientación y atención integral a través del Centro Regional de Atención a Víctimas </v>
          </cell>
          <cell r="I168" t="str">
            <v>51040010001-1203 En el periodo 2020-2023, se han formado 100 personas en capacitación para el trabajo</v>
          </cell>
          <cell r="K168" t="str">
            <v>2.3.1.02.02.005.04 - Aportes generales al sistema de riesgos laborales Movilidad</v>
          </cell>
          <cell r="Q168" t="str">
            <v>A.2.2.20.1 GESTIÓN DEL RIESGO EN ENFERMEDADES INMUNOPREVENIBLES - PAI</v>
          </cell>
        </row>
        <row r="169">
          <cell r="G169" t="str">
            <v xml:space="preserve">52010050004 - Puntos de Información Orientación (PIO) y Unidades Móviles adecuadas y funcionando </v>
          </cell>
          <cell r="I169" t="str">
            <v>51030010006-1204 En el periodo 2020- 2023, se han realizado 3 eventos deportivos, recreativos y de innovación,  en la comuna</v>
          </cell>
          <cell r="K169" t="str">
            <v>NO*2.3.1.02.02.006 - Aportes al ICBF</v>
          </cell>
          <cell r="Q169" t="str">
            <v>NO* A.2.2.20.2 GESTIÓN DEL RIESGO EN ENFERMEDADES EMERGENTES, REEMERGENTES Y DESATENDIDAS.</v>
          </cell>
        </row>
        <row r="170">
          <cell r="G170" t="str">
            <v xml:space="preserve">52010050005 - Hogares víctimas del conflicto armado que solicitan y reciben ayuda humanitaria con enfoque étnico diferencial, en cumplimiento de los requisitos de ley </v>
          </cell>
          <cell r="I170" t="str">
            <v>52030080005-1205 En el periodo 2020 - 2023, se han realizado intervenciones en  4 escenarios deportivos y recreativos en la comuna</v>
          </cell>
          <cell r="K170" t="str">
            <v>2.3.1.02.02.006.01 - Aportes al ICBF Docente</v>
          </cell>
          <cell r="Q170" t="str">
            <v>A.2.2.20.2.1 TUBERCULOSIS</v>
          </cell>
        </row>
        <row r="171">
          <cell r="G171" t="str">
            <v xml:space="preserve">52010050006 - Sistema de información de atención a víctimas del conflicto ampliado e integrado </v>
          </cell>
          <cell r="I171" t="str">
            <v>52020030004-1206 En el periodo 2020- 2023, se ha intervenidos 200 Jóvenes vinculados a situaciones delictivas intervenidos en la implementación de la Política pública de prevención de violencias juveniles.</v>
          </cell>
          <cell r="K171" t="str">
            <v>2.3.1.02.02.006.04 - Aportes al ICBF Movilidad</v>
          </cell>
          <cell r="Q171" t="str">
            <v>A.2.2.20.2.2 LEPRA o HANSEN</v>
          </cell>
        </row>
        <row r="172">
          <cell r="G172" t="str">
            <v xml:space="preserve">52010050007 - Porcentaje de atención de solicitudes recibidas por canales no presenciales habilitados para servicios de atención y orientación  </v>
          </cell>
          <cell r="I172" t="str">
            <v>52010020002-1207 En el periodo 2020-2023 participan 100 personas en estrategia de prevención de la violencia familiar y sexual.</v>
          </cell>
          <cell r="K172" t="str">
            <v>NO*2.3.1.02.02.007 - Aportes al SENA</v>
          </cell>
          <cell r="Q172" t="str">
            <v>A.2.2.20.2.3 OTRAS ENFERMEDADES EMERGENTES, RE-EMERGENTES Y DESATENDIDAS</v>
          </cell>
        </row>
        <row r="173">
          <cell r="G173" t="str">
            <v xml:space="preserve">52010050008 - Personas víctimas del conflicto armado atendidas psicosocialmente y en salud integral </v>
          </cell>
          <cell r="I173" t="str">
            <v>52020020009-1208 En el periodo 2020- 2023, se ha realizado 1 juegos deportivos y recreativos del sector educativo en la comuna</v>
          </cell>
          <cell r="K173" t="str">
            <v>2.3.1.02.02.007.01 - Aportes al SENA Docente</v>
          </cell>
          <cell r="Q173" t="str">
            <v>A.2.2.20.2.4 INFECCIÒN RESPIRATORIA AGUDA (IRA-EDA) (Estrategia Covid)</v>
          </cell>
        </row>
        <row r="174">
          <cell r="G174" t="str">
            <v xml:space="preserve">52010050009 - Estudiantes víctimas del conflicto armado interno matriculados en las Instituciones Educativas Oficiales con estrategias para la permanencia escolar </v>
          </cell>
          <cell r="I174" t="str">
            <v>52020110004-1209 En el periodo 2020- 2023, han participado 150 mujeres en estrategia de prevención de las violencias basadas en género.</v>
          </cell>
          <cell r="K174" t="str">
            <v>2.3.1.02.02.007.04 - Aportes al SENA Movilidad</v>
          </cell>
          <cell r="Q174" t="str">
            <v>A.2.2.20.2.5 CORONAVIRUS</v>
          </cell>
        </row>
        <row r="175">
          <cell r="G175" t="str">
            <v xml:space="preserve">52010050010 - Personas víctimas del conflicto armado que reciben asistencia psico jurídica especializada frente al goce efectivo de sus derechos a la verdad, la justicia, la reparación y la no repetición  </v>
          </cell>
          <cell r="I175" t="str">
            <v>52010030007-1210 En el periodo 2020- 2023 se ha implementado 70 Sistema de monitoreo y alerta para la prevención y/o disminución del delito</v>
          </cell>
          <cell r="K175" t="str">
            <v>NO*2.3.1.02.02.008 - Aportes a la ESAP</v>
          </cell>
          <cell r="Q175" t="str">
            <v>NO* A.2.2.20.3 GESTIÓN DEL RIESGO EN CONDICIONES ENDEMO - EPIDÉMICAS</v>
          </cell>
        </row>
        <row r="176">
          <cell r="G176" t="str">
            <v xml:space="preserve">52010050011 - Personas víctimas del conflicto armado que se benefician de la estrategia "Reparar para Reconciliar" con enfoque diferencial </v>
          </cell>
          <cell r="I176" t="str">
            <v>51050020008-1211 En el periodo 2020- 2023 se han implementado 25 huertas urbanas en la Comuna</v>
          </cell>
          <cell r="K176" t="str">
            <v>2.3.1.02.02.008.01 - Aportes a la ESAP Docente</v>
          </cell>
          <cell r="Q176" t="str">
            <v>A.2.2.20.3.1 ENFERMEDADES TRANSMITIDAS POR VECTORES-ETV</v>
          </cell>
        </row>
        <row r="177">
          <cell r="G177" t="str">
            <v xml:space="preserve">52010050012 - Organizaciones que reciben apoyo para su participación e incidencia ante las entidades del Sistema Integral de Verdad, Justicia Reparación y No Repetición </v>
          </cell>
          <cell r="I177" t="str">
            <v xml:space="preserve">52030070002-1212 En el periodo 2020- 2023 se han recuperado 3 espacios públicos efectivos de la Estructura Ecológica
Complementaria adecuados
arquitectónica y paisajísticamente
con empoderamiento ciudadano. </v>
          </cell>
          <cell r="K177" t="str">
            <v>2.3.1.02.02.008.04 - Aportes a la ESAP Movilidad</v>
          </cell>
          <cell r="Q177" t="str">
            <v xml:space="preserve">A.2.2.20.3.2 OTRAS CONDICIONES ENDEMO - EPIDÉMICAS </v>
          </cell>
        </row>
        <row r="178">
          <cell r="G178" t="str">
            <v xml:space="preserve">52010050013 - Víctimas protegidas en la ruta de riesgo de amenaza de violencia (RIAV) </v>
          </cell>
          <cell r="I178" t="str">
            <v>52050020001-1213 En el periodo2020- 2023,  se han forman  en prácticas  artísticas a 1900 personas  de la comuna</v>
          </cell>
          <cell r="K178" t="str">
            <v>NO*2.3.1.02.02.009 - Aportes a escuelas industriales e institutos técnicos</v>
          </cell>
          <cell r="Q178" t="str">
            <v xml:space="preserve">NO* A.2.2.21 SALUD Y ÁMBITO LABORAL </v>
          </cell>
        </row>
        <row r="179">
          <cell r="G179" t="str">
            <v xml:space="preserve">52010050014 - Personas víctimas del conflicto armado, vinculadas a procesos artísticos y culturales </v>
          </cell>
          <cell r="I179" t="str">
            <v>52030070004-1214 En el periodo 2020-2023,  se promueven  12 espacios  de la comuna con programación cultural</v>
          </cell>
          <cell r="K179" t="str">
            <v>2.3.1.02.02.009.01 - Aportes a escuelas industriales e institutos técnicos Docente</v>
          </cell>
          <cell r="Q179" t="str">
            <v>A.2.2.21.1 PROMOCIÓN DE LA SALUD (SEGURIDAD Y SALUD EN EL TRABAJO)</v>
          </cell>
        </row>
        <row r="180">
          <cell r="G180" t="str">
            <v xml:space="preserve">52010050015 - Personas víctimas del conflicto armado capacitados en mecanismos de reparación y restitución de derechos </v>
          </cell>
          <cell r="I180" t="str">
            <v>52030080008-1215 En el periodo 2020- 2023 se han realizado 6 intervenciones Mantenimiento, adecuación de infraestructura  a sedes educativas</v>
          </cell>
          <cell r="K180" t="str">
            <v>2.3.1.02.02.009.04 - Aportes a escuelas industriales e institutos técnicos Movilidad</v>
          </cell>
          <cell r="Q180" t="str">
            <v>A.2.2.21.2 GESTIÓN DEL RIESGO (SITUACIONES PREVALENTES DE ORIGEN LABORAL)</v>
          </cell>
        </row>
        <row r="181">
          <cell r="G181" t="str">
            <v xml:space="preserve">52010050016 - Planes de Funcionamiento de la Mesa Distrital de Participación Efectiva de Víctimas aprobado y ejecutado  </v>
          </cell>
          <cell r="I181" t="str">
            <v>52040010005-1216 En el periodo 2020-2023, se han dotado 4 Instituciones educativas</v>
          </cell>
          <cell r="K181" t="str">
            <v>NO*2.3.1.02.03 - Remuneraciones no constitutivas de factor salarial</v>
          </cell>
          <cell r="Q181" t="str">
            <v>NO* A.2.2.22 GESTIÓN DIFERENCIAL DE POBLACIONES VULNERABLES</v>
          </cell>
        </row>
        <row r="182">
          <cell r="G182" t="str">
            <v xml:space="preserve">52010050017 - Eventos conmemorativos para las víctimas como medidas de satisfacción </v>
          </cell>
          <cell r="I182" t="str">
            <v>52030080002-1217 En el periodo2020- 2023, se han realizado 2 intervenciones mantenimiento correctivo y preventivo a sedes comunales, salones comunales, Casetas Comunales  y demas infraestructura física designada</v>
          </cell>
          <cell r="K182" t="str">
            <v>NO*2.3.1.02.03.001 - Prestaciones sociales</v>
          </cell>
          <cell r="Q182" t="str">
            <v>A.2.2.22.1 DESARROLLO INTEGRAL DE LAS NIÑAS, NIÑOS</v>
          </cell>
        </row>
        <row r="183">
          <cell r="G183" t="str">
            <v xml:space="preserve">52010050018 - Encuentros regionales de prevención y articulación de las acciones para mitigación de efectos de desplazamiento y alistamiento de los municipios receptores </v>
          </cell>
          <cell r="I183" t="str">
            <v>51030010019-1218 En el periodo 2020-2023 se beneficiaran 490 personas vinculadas a recorridos turisticos de naturaleza</v>
          </cell>
          <cell r="K183" t="str">
            <v>NO*2.3.1.02.03.001.01 - Vacaciones</v>
          </cell>
          <cell r="Q183" t="str">
            <v>A.2.2.22.2 DISCAPACIDAD</v>
          </cell>
        </row>
        <row r="184">
          <cell r="G184" t="str">
            <v xml:space="preserve">52010050019 - Plan de acción de atención a migrantes y flujos migratorios mixtos formulado e implementado  </v>
          </cell>
          <cell r="I184" t="str">
            <v>53040040004-1301 En el periodo 2020- 2023 se ha realizado el mantenimiento y/o adecuación de 2,54  km de vias, previo concepto de viabilidad técnica</v>
          </cell>
          <cell r="K184" t="str">
            <v>2.3.1.02.03.001.01.01 - Vacaciones Docente</v>
          </cell>
          <cell r="Q184" t="str">
            <v>A.2.2.22.3 VICTIMAS DEL CONFLICTO ARMADO</v>
          </cell>
        </row>
        <row r="185">
          <cell r="G185" t="str">
            <v xml:space="preserve">52010050020 - Subsidio distrital de vivienda asignados a hogares en situación de desplazamiento forzoso y/o población víctima de conflicto </v>
          </cell>
          <cell r="I185" t="str">
            <v>53040010003-1302 En el periodo 2020-2023 se ha realizado mantenimiento de 5 puentes peatonales previo concepto de viabilidad técnica</v>
          </cell>
          <cell r="K185" t="str">
            <v>2.3.1.02.03.001.01.04 - Vacaciones Movilidad</v>
          </cell>
          <cell r="Q185" t="str">
            <v>A.2.2.22.4 GESTION DIFERENCIAL DE POBLACIONES VULNERABLES COVID-19 (Estrategia Covid)</v>
          </cell>
        </row>
        <row r="186">
          <cell r="G186" t="str">
            <v xml:space="preserve">52010050021 - Eventos deportivos y recreativos para la reparación integral de víctimas del conflicto armado, realizados </v>
          </cell>
          <cell r="I186" t="str">
            <v>51040020001-1303 En el periodo 2020- 2023  se fortalecen 300 personas en el ecosistema de emprendimiento empresarial y social con enfoque diferencial y de género</v>
          </cell>
          <cell r="K186" t="str">
            <v>NO*2.3.1.02.03.001.03 - Bonificación especial de recreación</v>
          </cell>
          <cell r="Q186" t="str">
            <v xml:space="preserve">NO* A.2.2.23 GESTIÓN EN SALUD PUBLICA </v>
          </cell>
        </row>
        <row r="187">
          <cell r="G187" t="str">
            <v xml:space="preserve">52020010001 - Sistema Distrital de Atención Integral a la Primera Infancia </v>
          </cell>
          <cell r="I187" t="str">
            <v>53020020001-1304 En el periodo 2020- 2023 se fortalecen 60 empresas y emprendimientos en capacidades para el fomento de la Economía  Circular</v>
          </cell>
          <cell r="K187" t="str">
            <v>2.3.1.02.03.001.03.04 - Bonificación especial de recreación Movilidad</v>
          </cell>
          <cell r="Q187" t="str">
            <v>A.2.2.23.1 PLANEACIÓN INTEGRAL EN SALUD</v>
          </cell>
        </row>
        <row r="188">
          <cell r="G188" t="str">
            <v xml:space="preserve">52020010002 - Mantenimiento de las Unidades de Transformación Social - UTS de atención Integral a la Primera Infancia </v>
          </cell>
          <cell r="I188" t="str">
            <v>52030070004-1305 En el periodo 2020- 2023,  se promueven  8 espacios  de la comuna con programación cultural</v>
          </cell>
          <cell r="K188" t="str">
            <v>NO*2.3.1.02.03.084 - Bonificación Zona de Difícil Acceso docentes Prescolar, Básica y Media</v>
          </cell>
          <cell r="Q188" t="str">
            <v xml:space="preserve">NO* A.2.2.23.2 VIGILANCIA Y CONTROL EN SALUD PUBLICA </v>
          </cell>
        </row>
        <row r="189">
          <cell r="G189" t="str">
            <v xml:space="preserve">52020010003 - Niñas, Niños, Mujeres gestantes y madres lactantes atendidas con el Programa Cariños para la Atención Integral a la Primera Infancia </v>
          </cell>
          <cell r="I189" t="str">
            <v>52050020001-1306 En el periodo 2020-2023, se forman en precticas artisticas,2000 personas de la comuna</v>
          </cell>
          <cell r="K189" t="str">
            <v>2.3.1.02.03.084.01 - Bonificacion Dificil Acceso Docente</v>
          </cell>
          <cell r="Q189" t="str">
            <v>NO* A.2.2.23.2.1 GASTOS DE INVERSIÓN DEL LABORATORIO DE SALUD PÚBLICA</v>
          </cell>
        </row>
        <row r="190">
          <cell r="G190" t="str">
            <v xml:space="preserve">52020010004 - Organismos articulados intersectorial e interinstitucionalmente en la implementación de estrategias de movilización social </v>
          </cell>
          <cell r="I190" t="str">
            <v>52050020002-1307 En el periodo 2020-2023,  se han apoyado anualmente 7 organizaciones de la comuna en  el  desarrollo de iniciativas artísticas y culturales</v>
          </cell>
          <cell r="K190" t="str">
            <v>2.3.1.02.03.094 - Bonificación Zona de Difícil Acceso docentes Prescolar, Básica y Media</v>
          </cell>
          <cell r="Q190" t="str">
            <v>A.2.2.23.2.1.1 GASTOS DE INVERSIÓN DEL LABORATORIO DE SALUD PÚBLICA COVID-19 (Estrategia Covid)</v>
          </cell>
        </row>
        <row r="191">
          <cell r="G191" t="str">
            <v xml:space="preserve">52020010005 - Niñas, niños y mujeres gestantes de las UTS de Atención Integral a la Primera Infancia con seguimiento en la Ruta Integral de Atenciones – RIA </v>
          </cell>
          <cell r="I191" t="str">
            <v>51030010006-1308 En el periodo2020- 2023, se han realizado 3 eventos deportivos, recreativos, y de innovación en la comuna</v>
          </cell>
          <cell r="K191" t="str">
            <v>2.3.1.02.03.094.01 - Bonificacion Dificil Acceso Docente</v>
          </cell>
          <cell r="Q191" t="str">
            <v>A.2.2.23.2.2 ADQUISICION DE EQUIPOS Y MEJORAMIENTO DE LA INFRAESTRUTURA FISICA</v>
          </cell>
        </row>
        <row r="192">
          <cell r="G192" t="str">
            <v>52020010006 - Prestadores de servicios de salud que brindan atención de calidad a recién nacidos, aumentadas</v>
          </cell>
          <cell r="I192" t="str">
            <v>52010020002-1309 En el periodo 2020- 2023, han participado  125 personas en estrategia de prevención de la violencia familiar y sexual.</v>
          </cell>
          <cell r="K192" t="str">
            <v>2.3.1.02.03.096 - Reconocimiento Adicional por gestión directivos docentes Prescolar, Básica y Media</v>
          </cell>
          <cell r="Q192" t="str">
            <v xml:space="preserve">A.2.2.23.2.3 INSPECCIÓN, VIGILANCIA Y CONTROL SANITARIO </v>
          </cell>
        </row>
        <row r="193">
          <cell r="G193" t="str">
            <v xml:space="preserve">52020010007 - Niñas, niños de primera infancia beneficiados anualmente con experiencias en juego, lúdica y recreación </v>
          </cell>
          <cell r="I193" t="str">
            <v>52010030007-1310 En el periodo 2020- 2023, se han implementado 32 sistemas de monitoreo y alerta para la prevención y disminución del delito</v>
          </cell>
          <cell r="K193" t="str">
            <v>2.3.1.02.03.098 - Reconocimiento Adicional por gestión directivos docentes Prescolar, Básica y Media</v>
          </cell>
          <cell r="Q193" t="str">
            <v>A.2.2.23.2.4 OTROS GASTOS EN VIGILANCIA EN SALUD PÚBLICA</v>
          </cell>
        </row>
        <row r="194">
          <cell r="G194" t="str">
            <v xml:space="preserve">52020010008 - Niños, niñas, mujeres gestantes y madres lactantes beneficiados con experiencias artísticas y culturales  </v>
          </cell>
          <cell r="I194" t="str">
            <v xml:space="preserve">52030070002-1311 En el periodo 2020- 2023 se han recuperado 18 espacios públicos efectivos de la Estructura Ecológica
Complementaria adecuados
arquitectónica y paisajísticamente
con empoderamiento ciudadano. </v>
          </cell>
          <cell r="K194" t="str">
            <v>NO*2.3.2 - Adquisición de bienes y servicios</v>
          </cell>
          <cell r="Q194" t="str">
            <v>A.2.2.23.2.5 ADQUISICIÓN DE EQUIPOS Y MEJORAMIENTO DE LA INFRAESTRUCTURA FISICA PARA ATENCIÓN DE COVID-19</v>
          </cell>
        </row>
        <row r="195">
          <cell r="G195" t="str">
            <v xml:space="preserve">52020010009 - Niñas y niños, mujeres gestantes y madres lactantes beneficiadas en procesos de lectura, escritura y oralidad </v>
          </cell>
          <cell r="I195" t="str">
            <v>52020050002-1312 En el periodo2020- 2023 se han benficiado  200 personas con discapacidad con productos de apoyo para la movilidad y desplazamiento y apoyo para el transporte de las personas con discapaciad</v>
          </cell>
          <cell r="K195" t="str">
            <v>NO*2.3.2.01 - Adquisición de activos no financieros</v>
          </cell>
          <cell r="Q195" t="str">
            <v xml:space="preserve">A.2.2.23.3 GESTIÓN PROGRÁMATICA DE LA SALUD PUBLICA </v>
          </cell>
        </row>
        <row r="196">
          <cell r="G196" t="str">
            <v xml:space="preserve">52020010010 - IEO con Niñas y niños de educación inicial atendidos integralmente </v>
          </cell>
          <cell r="I196" t="str">
            <v>52020040008-1313 En el periodo 2020- 2023, se beneficiado 120 adultos mayores con prácticas para el envejecimiento activo y la cultura positiva de la vejez en la comuna 13</v>
          </cell>
          <cell r="K196" t="str">
            <v>NO*2.3.2.01.01 - Activos fijos</v>
          </cell>
          <cell r="Q196" t="str">
            <v>A.2.2.23.4 GESTIÓN DEL CONOCIMIENTO</v>
          </cell>
        </row>
        <row r="197">
          <cell r="G197" t="str">
            <v xml:space="preserve">52020010011 - Construcción de la infraestructura física para la atención a la primera infancia ( </v>
          </cell>
          <cell r="I197" t="str">
            <v>52020050003-1314 En el periodo 2020- 2023,  son intervenidas 450 con la Estrategia de Rehabilitación Basada en la Comunidad -RBC-</v>
          </cell>
          <cell r="K197" t="str">
            <v>NO*2.3.2.01.01.001 - Edificaciones y estructuras</v>
          </cell>
          <cell r="Q197" t="str">
            <v>A.2.2.23.5 DESARROLLO DE CAPACIDADES PARA LA GESTION DE SALUD PUBLICA (Estrategia Covid)</v>
          </cell>
        </row>
        <row r="198">
          <cell r="G198" t="str">
            <v xml:space="preserve">52020020001 - Niñas, niños de infancia, adolescencia y juventud beneficiados anualmente con experiencias en juego, lúdica y recreación </v>
          </cell>
          <cell r="I198" t="str">
            <v>52030080007-1315 En el periodo 2020-2023, se realiza la adecuación, mejoramiento, mantenimiento o dotación  de  3 equipamientos culturales de la comuna</v>
          </cell>
          <cell r="K198" t="str">
            <v>NO*2.3.2.01.01.001.01 - Viviendas</v>
          </cell>
          <cell r="Q198" t="str">
            <v xml:space="preserve">NO* A.2.3 PRESTACION DE SERVICIOS A LA POBLACION POBRE EN LO NO CUBIERTO CON SUBSIDIOS A LA DEMANDA </v>
          </cell>
        </row>
        <row r="199">
          <cell r="G199" t="str">
            <v xml:space="preserve">52020020002 - Beneficiarios de estrategias de fomento en educación inicial en el marco de la educación con enfoque de género y diferencial </v>
          </cell>
          <cell r="I199" t="str">
            <v>52030080005-1316 En el periodo2020-2023, se han intervenido  16 escenarios deportivos y recreativos en la comuna</v>
          </cell>
          <cell r="K199" t="str">
            <v>2.3.2.01.01.001.01.01 - Edificios utilizados para residencia</v>
          </cell>
          <cell r="Q199" t="str">
            <v>NO* A.2.3.1 PRESTACION DE SERVICIOS DE SALUD PARA LA POBLACIÓN POBRE NO ASEGURADA</v>
          </cell>
        </row>
        <row r="200">
          <cell r="G200" t="str">
            <v xml:space="preserve">52020020003 - Personas participando de estrategias de promoción de los derechos y prevención de sus vulneraciones </v>
          </cell>
          <cell r="I200" t="str">
            <v>53040010004-1401 En el periodo 2020-2023 realizado mantenimiento y/o adecuación de 500 M2 de andenes , previo concepto de viabilidad técnica</v>
          </cell>
          <cell r="K200" t="str">
            <v xml:space="preserve">2.3.2.01.01.001.01.02 - Casas flotantes </v>
          </cell>
          <cell r="Q200" t="str">
            <v>NO* A.2.3.1.1 SERVICIOS CONTRATADOS CON EMPRESAS SOCIALES DEL ESTADO</v>
          </cell>
        </row>
        <row r="201">
          <cell r="G201" t="str">
            <v xml:space="preserve">52020020004 - Hogares de paso para la atención inmediata, provisional e integral de NNA con vulneración de derechos, funcionando </v>
          </cell>
          <cell r="I201" t="str">
            <v>53040010003-1402 En el periodo 2020- 2023 se ha realizado mantenimiento de 4 puentes peatonales, previo concepto de viabilidad técnica</v>
          </cell>
          <cell r="K201" t="str">
            <v xml:space="preserve">2.3.2.01.01.001.01.03 - Barcazas </v>
          </cell>
          <cell r="Q201" t="str">
            <v>A.2.3.1.1.1 BAJO NIVEL DE COMPLEJIDAD</v>
          </cell>
        </row>
        <row r="202">
          <cell r="G202" t="str">
            <v xml:space="preserve">52020020005 - Adolescentes y jóvenes (incluidas personas con discapacidad) beneficiados anualmente con programa de rendimiento deportivo </v>
          </cell>
          <cell r="I202" t="str">
            <v>53040040003-1403 En el periodo 2020- 2023 se ha realizado la pavimentacion de 0,5 kilometros  de vias, previo concepto de viabilidad técnica</v>
          </cell>
          <cell r="K202" t="str">
            <v>2.3.2.01.01.001.01.04 - Viviendas móviles</v>
          </cell>
          <cell r="Q202" t="str">
            <v>A.2.3.1.1.3 MEDIO NIVEL DE COMPLEJIDAD</v>
          </cell>
        </row>
        <row r="203">
          <cell r="G203" t="str">
            <v xml:space="preserve">52020020006 - Eventos recreativos realizados en parques, espacios públicos y cuadras con actividades recreativas y lúdicas dirigidos a las familias en comunas y corregimientos  </v>
          </cell>
          <cell r="I203" t="str">
            <v>53040040004-1404 En el periodo 2020-2023, se ha realizado mantenimiento y/o adecuación de  0,751 km de vias, previo concepto de viabilidad técnica</v>
          </cell>
          <cell r="K203" t="str">
            <v>2.3.2.01.01.001.01.05 - Coches habitación</v>
          </cell>
          <cell r="Q203" t="str">
            <v>A.2.3.1.1.4 ALTO NIVEL DE COMPLEJIDAD</v>
          </cell>
        </row>
        <row r="204">
          <cell r="G204" t="str">
            <v xml:space="preserve">52020020007 - Dosis de vacuna del programa ampliado de inmunizaciones aplicadas </v>
          </cell>
          <cell r="I204" t="str">
            <v>51040020001-1405 En el periodo 2020 - 2023  se fortalecen 300 personas en el ecosistema de emprendimiento empresarial y social con enfoque diferencial y de género</v>
          </cell>
          <cell r="K204" t="str">
            <v>2.3.2.01.01.001.01.06 - Monumentos públicos considerados principalmente como viviendas</v>
          </cell>
          <cell r="Q204" t="str">
            <v>NO* A.2.3.1.2 ATENCIÓN DE URGENCIAS (SIN CONTRATO) EN EMPRESAS SOCIALES DEL ESTADO</v>
          </cell>
        </row>
        <row r="205">
          <cell r="G205" t="str">
            <v xml:space="preserve">52020020008 - Niñas, niños, adolescentes, jóvenes y adultos (incluidos con discapacidad) beneficiados anualmente con programas de iniciación y formación deportiva en disciplinas tradicionales y de nuevas tendencias en comunas y corregimientos  </v>
          </cell>
          <cell r="I205" t="str">
            <v>51040010001-1406 En el periodo 2020 - 2023, se forman 240 personas en competencias laborales para el trabajo</v>
          </cell>
          <cell r="K205" t="str">
            <v xml:space="preserve">2.3.2.01.01.001.01.08 - Construcciones prefabricadas </v>
          </cell>
          <cell r="Q205" t="str">
            <v>A.2.3.1.2.1 BAJO NIVEL DE COMPLEJIDAD</v>
          </cell>
        </row>
        <row r="206">
          <cell r="G206" t="str">
            <v xml:space="preserve">52020020009 - Juegos deportivos y recreativos del sector educativo en comunas y corregimientos, realizados </v>
          </cell>
          <cell r="I206" t="str">
            <v>51030010006-1407 En el periodo2020- 2023,se han realizado 3 eventos deportivos, recreativos, y de innovación en la comuna</v>
          </cell>
          <cell r="K206" t="str">
            <v>2.3.2.01.01.001.01.09 - Otros edificios utilizados como residencia</v>
          </cell>
          <cell r="Q206" t="str">
            <v>A.2.3.1.2.3 MEDIO NIVEL DE COMPLEJIDAD</v>
          </cell>
        </row>
        <row r="207">
          <cell r="G207" t="str">
            <v xml:space="preserve">52020020010 - Jornadas de Ciclovía realizadas </v>
          </cell>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NO*2.3.2.01.01.001.02 - Edificaciones distintas a viviendas</v>
          </cell>
          <cell r="Q207" t="str">
            <v>A.2.3.1.2.4 ALTO NIVEL DE COMPLEJIDAD</v>
          </cell>
        </row>
        <row r="208">
          <cell r="G208" t="str">
            <v xml:space="preserve">52020030001 - Espacios juveniles de participación con procesos de liderazgo, normativa juvenil y gestión organizacional acompañados, apoyados y formados </v>
          </cell>
          <cell r="I208" t="str">
            <v>52030080005-1409 En el periodo2020- 2023 se han intervenido 3 escenarios deportivos y recreativos en la comuna</v>
          </cell>
          <cell r="K208" t="str">
            <v>2.3.2.01.01.001.02.01 - Monumentos públicos no residenciales</v>
          </cell>
          <cell r="Q208" t="str">
            <v>NO* A.2.3.1.3 SERVICIOS CONTRATADOS CON INSTITUCIONES PRESTADORAS DE SERVICIOS DE SALUD  PRIVADAS O MIXTAS</v>
          </cell>
        </row>
        <row r="209">
          <cell r="G209" t="str">
            <v xml:space="preserve">52020030002 - Organizaciones juveniles con procesos sociales y comunitarios apoyadas técnicamente </v>
          </cell>
          <cell r="I209" t="str">
            <v>52010030007-1410 En el periodo 2020-2023 se ha instalado  implementado 4 Sistema de monitoreo  y alerta para la prevención y/o disminución del delito</v>
          </cell>
          <cell r="K209" t="str">
            <v>2.3.2.01.01.001.02.02 - Edificios industriales</v>
          </cell>
          <cell r="Q209" t="str">
            <v>A.2.3.1.3.1 BAJO NIVEL DE COMPLEJIDAD</v>
          </cell>
        </row>
        <row r="210">
          <cell r="G210" t="str">
            <v xml:space="preserve">52020030003 - Medios virtuales para la información, consulta y atención de jóvenes desarrollados e implementados </v>
          </cell>
          <cell r="I210" t="str">
            <v>52030080008-1411 En el periodo2020- 2023 se han realizado 6 intervenciones (Mantenimiento, adecuación de infraestructura)  a sedes educativas</v>
          </cell>
          <cell r="K210" t="str">
            <v>2.3.2.01.01.001.02.03 - Edificios comerciales</v>
          </cell>
          <cell r="Q210" t="str">
            <v>A.2.3.1.3.3 MEDIO NIVEL DE COMPLEJIDAD</v>
          </cell>
        </row>
        <row r="211">
          <cell r="G211" t="str">
            <v xml:space="preserve">52020030004 - Jóvenes vinculados a situaciones delictivas, intervenidos </v>
          </cell>
          <cell r="I211" t="str">
            <v>52040010005-1412 En el periodo 2020-2023, se han dotado 4 Instituciones educativas</v>
          </cell>
          <cell r="K211" t="str">
            <v>2.3.2.01.01.001.02.04 - Edificios públicos de entretenimiento</v>
          </cell>
          <cell r="Q211" t="str">
            <v>A.2.3.1.3.4 ALTO NIVEL DE COMPLEJIDAD</v>
          </cell>
        </row>
        <row r="212">
          <cell r="G212" t="str">
            <v xml:space="preserve">52020030005 - Jóvenes formados para el desarrollo del turismo, con enfoque de cuidado por la casa común y otros seres sintientes </v>
          </cell>
          <cell r="I212" t="str">
            <v>52030070002-1413 En el periodo 2020- 2023, se han recuperado 3 espacios públicos efectivos de la Estructura Ecológica Complementaria adecuados arquitectónica y paisajísticamente con empoderamiento ciudadano.</v>
          </cell>
          <cell r="K212" t="str">
            <v>2.3.2.01.01.001.02.05 - Edificios de hoteles</v>
          </cell>
          <cell r="Q212" t="str">
            <v>NO* A.2.3.1.4 ATENCIÓN DE URGENCIAS (SIN CONTRATO)  CON INSTITUCIONES PRESTADORAS DE SERVICIOS DE SALUD PRIVADAS O MIXTAS</v>
          </cell>
        </row>
        <row r="213">
          <cell r="G213" t="str">
            <v xml:space="preserve">52020030006 - Jóvenes multiplicadores de derechos sexuales y reproductivos certificados con enfoque diferencial </v>
          </cell>
          <cell r="I213" t="str">
            <v>52030070004-1414 En el periodo 2020-2023,  se promueven  12 espacios  de la comuna con programación cultural</v>
          </cell>
          <cell r="K213" t="str">
            <v>2.3.2.01.01.001.02.06 - Restaurantes</v>
          </cell>
          <cell r="Q213" t="str">
            <v>A.2.3.1.4.1 BAJO NIVEL DE COMPLEJIDAD</v>
          </cell>
        </row>
        <row r="214">
          <cell r="G214" t="str">
            <v xml:space="preserve">52020030007 - Organizaciones juveniles culturales y artísticas fortalecidas con programas de creación artística y promoción del patrimonio cultural </v>
          </cell>
          <cell r="I214" t="str">
            <v>52050020001-1415 En el periodo 2020-2023,  se  forman  en prácticas  artísticas, 450  personas  de la comuna</v>
          </cell>
          <cell r="K214" t="str">
            <v>2.3.2.01.01.001.02.07 - Edificios educativos</v>
          </cell>
          <cell r="Q214" t="str">
            <v>A.2.3.1.4.3 MEDIO NIVEL DE COMPLEJIDAD</v>
          </cell>
        </row>
        <row r="215">
          <cell r="G215" t="str">
            <v xml:space="preserve">52020030008 - Adolescentes y jóvenes vinculados a redes de voluntariado del sector deportivo </v>
          </cell>
          <cell r="I215" t="str">
            <v>52030080007-1416 En el período 2020-2023 se realiza la adecuación, mejoramiento, mantenimiento o dotación  de 1 equipamientos culturales de la comuna</v>
          </cell>
          <cell r="K215" t="str">
            <v>2.3.2.01.01.001.02.08 - Edificios relacionados con salud</v>
          </cell>
          <cell r="Q215" t="str">
            <v>A.2.3.1.4.4 ALTO NIVEL DE COMPLEJIDAD</v>
          </cell>
        </row>
        <row r="216">
          <cell r="G216" t="str">
            <v xml:space="preserve">52020040001 - Atención psicosocial, personal y familiar a la población adulta mayor de comunas y corregimientos </v>
          </cell>
          <cell r="I216" t="str">
            <v>52020040005-1417 En el periodo 2020- 2023, se han  formado 62 cuidadores para personas mayores, formadas en cuidados, manejo, proyectos de vida y derechos</v>
          </cell>
          <cell r="K216" t="str">
            <v>2.3.2.01.01.001.02.11 - Instalaciones recreativas</v>
          </cell>
          <cell r="Q216" t="str">
            <v>NO* A.2.3.2 PRESTACION DE SERVICIOS DE SALUD A LA POBLACIÓN POBRE AFILIADA AL REGIMEN SUBSIDIADO NO INCLUIDOS EN EL PLAN OBLIGATORIO DE SALUD (POS)</v>
          </cell>
        </row>
        <row r="217">
          <cell r="G217" t="str">
            <v xml:space="preserve">52020040002 - Personas mayores atendidas en modalidad hogar larga estancia y hogar de paso </v>
          </cell>
          <cell r="I217" t="str">
            <v>52020050002-1418 En el periodo 2020- 2023, se han suministrado 160 ayudas técnicas y tecnológicas de asistencia a personas con discapacidad sensorial y de movilidad reducida</v>
          </cell>
          <cell r="K217" t="str">
            <v>2.3.2.01.01.001.02.12 - Centros de convenciones y congresos</v>
          </cell>
          <cell r="Q217" t="str">
            <v>A.2.3.2.1 SERVICIOS CONTRATADOS CON EMPRESAS SOCIALES DEL ESTADO</v>
          </cell>
        </row>
        <row r="218">
          <cell r="G218" t="str">
            <v xml:space="preserve">52020040003 - Personas mayores en modalidad Centros Vida atendidas  </v>
          </cell>
          <cell r="I218" t="str">
            <v>52050010003-1419 En el período 2020  se realizan  4 encuentros para recuperar y difundir la tradición oral, la memoria y la cultura en la comuna</v>
          </cell>
          <cell r="K218" t="str">
            <v>2.3.2.01.01.001.02.13 - Edificios agrícolas no residenciales</v>
          </cell>
          <cell r="Q218" t="str">
            <v>A.2.3.2.2 ATENCIÓN DE URGENCIAS (SIN CONTRATO) CON EMPRESAS SOCIALES DEL ESTADO</v>
          </cell>
        </row>
        <row r="219">
          <cell r="G219" t="str">
            <v xml:space="preserve">52020040004 - Personas Mayores, niños niñas y adolescentes participantes de encuentros intergeneracionales </v>
          </cell>
          <cell r="I219" t="str">
            <v>52030060003-1420 En el periodo 2020 - 2023, se han intervenido asentamientos humanos de desarrollo incompleto de la comuna
(Recursos de dependencia)</v>
          </cell>
          <cell r="K219" t="str">
            <v>2.3.2.01.01.001.02.14 - Otros edificios no residenciales</v>
          </cell>
          <cell r="Q219" t="str">
            <v>A.2.3.2.3 SERVICIOS CONTRATADOS CON INSTITUCIONES PRESTADORAS DE SERVICIOS DE SALUD  PRIVADAS O MIXTAS</v>
          </cell>
        </row>
        <row r="220">
          <cell r="G220" t="str">
            <v xml:space="preserve">52020040005 - Cuidadores de personas mayores, formadas en cuidados, manejo, proyectos de vida y derechos </v>
          </cell>
          <cell r="I220" t="str">
            <v>53040040003-1501 En el periodo 2020-2023, se han construido 0,215 kilómetros de vías en la comuna 15, previo concepto de viavilidad técnica.</v>
          </cell>
          <cell r="K220" t="str">
            <v>NO*2.3.2.01.01.001.03 - Otras estructuras</v>
          </cell>
          <cell r="Q220" t="str">
            <v>A.2.3.2.4 ATENCIÓN DE URGENCIAS (SIN CONTRATO)  CON INSTITUCIONES PRESTADORAS DE SERVICIOS DE SALUD PRIVADAS O MIXTAS</v>
          </cell>
        </row>
        <row r="221">
          <cell r="G221" t="str">
            <v xml:space="preserve">52020040006 - Espacios de intercambio intergeneracional promovidos para aprovechar la experiencia y vivencia de las personas mayores </v>
          </cell>
          <cell r="I221" t="str">
            <v>53040050002-1502 En el periodo 2020-2023, se han señalizado 24 puntos de red vial de Cali en la comuna 15</v>
          </cell>
          <cell r="K221" t="str">
            <v xml:space="preserve">2.3.2.01.01.001.03.01 - Monumentos públicos </v>
          </cell>
          <cell r="Q221" t="str">
            <v xml:space="preserve">A.2.3.2.5 RECOBROS DE LAS EPS DEL REGIMEN SUBSIDIADO POR EVENTOS NO INCLUIDOS EN EL POS </v>
          </cell>
        </row>
        <row r="222">
          <cell r="G222" t="str">
            <v xml:space="preserve">52020040007 - Adultos mayores beneficiados con estrategias en pro del envejecimiento funcional saludable y activo </v>
          </cell>
          <cell r="I222" t="str">
            <v>53040010004-1503 En el periodo 2020-2023, se han realizado el mantenimiento y/o construcción 500 metros cuadrados de andén, previo concepto de viabilidad técnica y esquema básico</v>
          </cell>
          <cell r="K222" t="str">
            <v>2.3.2.01.01.001.03.02 - Autopistas, carreteras, calles</v>
          </cell>
          <cell r="Q222" t="str">
            <v>A.2.3.6 PAGO DE DÉFICIT DE INVERSIÓN EN SERVICIOS A LA POBLACION POBRE NO ASEGURADA VIGENCIA ANTERIOR (LEY 819 DE 2003)</v>
          </cell>
        </row>
        <row r="223">
          <cell r="G223" t="str">
            <v xml:space="preserve">52020040008 - Personas con prácticas para el envejecimiento activo y la cultura positiva de la vejez aumentadas </v>
          </cell>
          <cell r="I223" t="str">
            <v>53040040004-1504 En el periodo 2020-2023, se han realizado el mantenimiento de 1 kilómetro de vía en la comuna, previo concepto de viabilidad técnica</v>
          </cell>
          <cell r="K223" t="str">
            <v>2.3.2.01.01.001.03.03 - Ferrocarriles</v>
          </cell>
          <cell r="Q223" t="str">
            <v xml:space="preserve">A.2.3.7 PAGO DE DÉFICIT DE INVERSIÓN POR SERVICOS Y TECNOLOGIAS NO POS  R.S.  VIGENCIA ANTERIOR  </v>
          </cell>
        </row>
        <row r="224">
          <cell r="G224" t="str">
            <v xml:space="preserve">52020040009 - Centros Vida para personas mayores adecuados </v>
          </cell>
          <cell r="I224" t="str">
            <v>53040010003-1505 En el periodo 2020-2023, se han realizado el mantenimiento 1 puente peatonal, previo concepto de viabilidad técnica</v>
          </cell>
          <cell r="K224" t="str">
            <v>2.3.2.01.01.001.03.04 - Pistas de aterrizaje</v>
          </cell>
          <cell r="Q224" t="str">
            <v>A.2.3.9 SUBSIDIO A LA OFERTA (ARTÍCULO 2 DE LA LEY 1797 DE 2016)</v>
          </cell>
        </row>
        <row r="225">
          <cell r="G225" t="str">
            <v xml:space="preserve">52020040010 - Estrategia de complemento de seguridad social para personas mayores de estrato 2 y 3 gestionada </v>
          </cell>
          <cell r="I225" t="str">
            <v>53040010002-1506 En el periodo 2020-2023, se han realizado la construcción de 1 puente peatonal, previo concepto de viabilidad técnica</v>
          </cell>
          <cell r="K225" t="str">
            <v>2.3.2.01.01.001.03.05 - Puentes</v>
          </cell>
          <cell r="Q225" t="str">
            <v>NO* A.2.4 OTROS GASTOS EN SALUD</v>
          </cell>
        </row>
        <row r="226">
          <cell r="G226" t="str">
            <v xml:space="preserve">52020050001 - Personas con discapacidad, sus familias y cuidadores atendidos en abordaje de la discapacidad, derechos, redes de apoyo, incidencia, organización, desarrollo de habilidades para la vida y el trabajo </v>
          </cell>
          <cell r="I226" t="str">
            <v>51040010001-1507 En el periodo 2020-2023, se han  vinculado 300 personas con formación técnica para la inserción laboral y el Desarrollo humano con enfoque diferencial y de genero</v>
          </cell>
          <cell r="K226" t="str">
            <v>2.3.2.01.01.001.03.06 - Carreteras elevadas</v>
          </cell>
          <cell r="Q226" t="str">
            <v>A.2.4.1 INVESTIGACIÓN EN SALUD</v>
          </cell>
        </row>
        <row r="227">
          <cell r="G227" t="str">
            <v xml:space="preserve">52020050002 - Productos de apoyo para la movilidad y desplazamiento de las Personas con discapacidad, entregados </v>
          </cell>
          <cell r="I227" t="str">
            <v>51040020001-1508 En el periodo 2020 - 2023,  se han fortalecido 300 personas en el ecosistema de emprendimiento empresarial y social con enfoque diferencial y de género</v>
          </cell>
          <cell r="K227" t="str">
            <v>2.3.2.01.01.001.03.07 - Túneles</v>
          </cell>
          <cell r="Q227" t="str">
            <v>A.2.4.2 PAGO PASIVO PRESTACIONAL</v>
          </cell>
        </row>
        <row r="228">
          <cell r="G228" t="str">
            <v xml:space="preserve">52020050003 - Personas con discapacidad y con enfermedades huérfanas intervenidas con la Estrategia de Rehabilitación Basada en la Comunidad -RBC- aumentadas </v>
          </cell>
          <cell r="I228" t="str">
            <v>51010010019-1509 En el período 2020-2023,han recibido 300  personas formación, sensibilización y/o utilización de servicios en el uso y apropiación de tecnologías de la información y la comunicación TIC</v>
          </cell>
          <cell r="K228" t="str">
            <v>2.3.2.01.01.001.03.08 - Acueductos y otros conductos de suministros de aguas, excepto gasoductos</v>
          </cell>
          <cell r="Q228" t="str">
            <v>A.2.4.3 REORGANIZACIÓN DE REDES DE PRESTADORES DE SERVICIOS DE SALUD</v>
          </cell>
        </row>
        <row r="229">
          <cell r="G229" t="str">
            <v xml:space="preserve">52020050004 - Niñas, niños, adolescentes, jóvenes, adultos y adultos mayores con discapacidad y sus cuidadores vinculados anualmente en procesos deportivos de formación </v>
          </cell>
          <cell r="I229" t="str">
            <v>52010030007-1510 En el periodo 2020-2023, se han implementado  27  sistemas de monitoreo y alerta para la prevención y/o disminución del delito</v>
          </cell>
          <cell r="K229" t="str">
            <v>2.3.2.01.01.001.03.09 - Puertos, vías navegables e instalaciones conexas</v>
          </cell>
          <cell r="Q229" t="str">
            <v>A.2.4.7 PAGO DE OTRAS DEUDAS QUE NO CORRESPONDEN A CARTERA HOSPITALARIA O INFRAESTRUCTURA</v>
          </cell>
        </row>
        <row r="230">
          <cell r="G230" t="str">
            <v xml:space="preserve">52020050005 - Personas con discapacidad beneficiadas con actividades artísticas y culturales </v>
          </cell>
          <cell r="I230" t="str">
            <v>52020030004-1511 En el periodo 2020-2023, se han beneficiado 390 jóvenes en procesos de formación para la prevención situacional del delito en zonas vulnerables</v>
          </cell>
          <cell r="K230" t="str">
            <v>2.3.2.01.01.001.03.10 - Represas</v>
          </cell>
          <cell r="Q230" t="str">
            <v>A.2.4.8 INVERSIÓNES DIRECTAS EN LA RED PUBLICA SEGÚN PLAN BIENAL EN EQUIPOS Y DOTACIÓN</v>
          </cell>
        </row>
        <row r="231">
          <cell r="G231" t="str">
            <v xml:space="preserve">52020050006 - Estudiantes con discapacidad y capacidades o talentos excepcionales vinculados a educación inclusiva forma, educación para el trabajo y el desarrollo humano y educación adecuada para la integración </v>
          </cell>
          <cell r="I231" t="str">
            <v>52030080008-1512 En el periodo 2020-2023, se han realizado 4 intervenciones (Mantenimiento, adecuación de infraestructura)  a sedes educativas</v>
          </cell>
          <cell r="K231" t="str">
            <v>2.3.2.01.01.001.03.11 - Sistemas de riego y obras hidráulicas</v>
          </cell>
          <cell r="Q231" t="str">
            <v>A.2.4.9 INVERSIÓNES DIRECTAS EN LA RED PUBLICA SEGÚN PLAN BIENAL EN INFRAESTRUCTURA</v>
          </cell>
        </row>
        <row r="232">
          <cell r="G232" t="str">
            <v xml:space="preserve">52020050007 - Juegos para distritales realizados </v>
          </cell>
          <cell r="I232" t="str">
            <v>52040010005-1513 En el periodo 2020-2023, se han  dotado 2 Instituciones educativas</v>
          </cell>
          <cell r="K232" t="str">
            <v>2.3.2.01.01.001.03.12 - Tuberías de larga distancia</v>
          </cell>
          <cell r="Q232" t="str">
            <v>NO* A.2.4.13 PROMOCIÓN SOCIAL</v>
          </cell>
        </row>
        <row r="233">
          <cell r="G233" t="str">
            <v xml:space="preserve">52020060001 - Comunidad educativa de las Sedes Educativas Oficiales fortalecidas con procesos etnoeducativos afrodescendientes implementados  </v>
          </cell>
          <cell r="I233" t="str">
            <v xml:space="preserve">52030070002-1514 En el periodo 2020-2023, se han recuperado 5 espacios públicos efectivos de la Estructura Ecológica
Complementaria adecuados
arquitectónica y paisajísticamente
con empoderamiento ciudadano. </v>
          </cell>
          <cell r="K233" t="str">
            <v>2.3.2.01.01.001.03.13 - Obras para la comunicación de larga distancia y las líneas eléctricas (cables)</v>
          </cell>
          <cell r="Q233" t="str">
            <v>A.2.4.13.1 POBLACIÓN VICTIMA DEL DESPLAZAMIENTO FORZADO POR LA VIOLENCIA</v>
          </cell>
        </row>
        <row r="234">
          <cell r="G234" t="str">
            <v xml:space="preserve">52020060002 - Casa del pacífico para la vida de la población afro, adquirida, dotada y operando </v>
          </cell>
          <cell r="I234" t="str">
            <v>52050020001-1515 En el periodo 2020-2023, se han forman  en prácticas  artísticas 500 personas  de la comuna</v>
          </cell>
          <cell r="K234" t="str">
            <v>2.3.2.01.01.001.03.14 - Gasoductos y oleoductos</v>
          </cell>
          <cell r="Q234" t="str">
            <v>A.2.4.13.2 ENTORNO FAMILIAR, CULTURAL Y SOCIAL</v>
          </cell>
        </row>
        <row r="235">
          <cell r="G235" t="str">
            <v xml:space="preserve">52020060003 - Planes estratégicos para Consejos Comunitarios, Organizaciones de Base Afro y Colonias Afrocolombianas, diseñado e implementado  </v>
          </cell>
          <cell r="I235" t="str">
            <v>52050020002-1516 En el periodo 2020-2023, se han apoyado 25 organizaciones ó instituciones de la comuna, en el desarrollo de  sus iniciativas artísticas  y culturales</v>
          </cell>
          <cell r="K235" t="str">
            <v>2.3.2.01.01.001.03.15 - Cables locales y obras conexas</v>
          </cell>
          <cell r="Q235" t="str">
            <v>A.2.4.13.3 ETNIA, DISCAPACIDAD, GÉNERO, NIÑEZ, ADOLESCENCIA, PERSONAS MAYORES</v>
          </cell>
        </row>
        <row r="236">
          <cell r="G236" t="str">
            <v xml:space="preserve">52020060004 - Estrategias para transversalizar los enfoques étnico, racial, diferencial y poblacional en contextos políticos sociales y culturales, diseñadas e implementadas </v>
          </cell>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2.3.2.01.01.001.03.16 - Alcantarillas y plantas de tratamiento de agua</v>
          </cell>
          <cell r="Q236" t="str">
            <v>A.2.4.14 OTROS GASTOS DE SALUD EN EMERGENCIAS Y DESASTRES</v>
          </cell>
        </row>
        <row r="237">
          <cell r="G237" t="str">
            <v xml:space="preserve">52020060005 - Implementación de los Planes de Etnodesarrollo para los Consejos Comunitarios </v>
          </cell>
          <cell r="I237" t="str">
            <v>52030080005-1518 En el periodo 2020-2023, se han intervenido 11 escenarios deportivos y recreativos en la comuna</v>
          </cell>
          <cell r="K237" t="str">
            <v>2.3.2.01.01.001.03.17 - Construcciones en minas y plantas industriales</v>
          </cell>
          <cell r="Q237" t="str">
            <v>A.2.4.15 PROGRAMAS SANEAMIENTO FISCAL Y FINANCIERO EMPRESAS SOCIALES DEL ESTADO -ESE</v>
          </cell>
        </row>
        <row r="238">
          <cell r="G238" t="str">
            <v xml:space="preserve">52020060006 - Componente de fortalecimiento en salud propia, del Modelo intercultural de cuidado en salud en población afrodescendiente, implementado </v>
          </cell>
          <cell r="I238" t="str">
            <v>52020040005-1519 En el periodo 2020-2023, se han formado 40 cuidadores para personas mayores, formadas en cuidados, manejo, proyectos de vida y derechos</v>
          </cell>
          <cell r="K238" t="str">
            <v>2.3.2.01.01.001.03.18 - Construcciones deportivas al aire libre</v>
          </cell>
          <cell r="Q238" t="str">
            <v>A.2.4.16 ADQUISICIÓN DE EQUIPOS  PARA GARANTIZAR LA PRESTACIÓN DE SERVICIOS A LA POBLACIÓN AFECTADA POR CAUSA DE LA PANDEMIA COVID-19. (Estrategia Covid)</v>
          </cell>
        </row>
        <row r="239">
          <cell r="G239" t="str">
            <v xml:space="preserve">52020060007 - Expresiones tradicionales de la población afrodescendiente promovidas  </v>
          </cell>
          <cell r="I239" t="str">
            <v>52030070004-1520 En el periodo 2020-2023, se han  recuperado 3 zonas blandas, parques y zonas verdes a través de intervenciones y estrategias artísticas y lúdicas en la comuna</v>
          </cell>
          <cell r="K239" t="str">
            <v>2.3.2.01.01.001.03.19 - Otras obras de ingeniería civil</v>
          </cell>
          <cell r="Q239" t="str">
            <v>A.2.4.17 MEJORAMIENTO DE LA INFRAESTRUCTURA FISICA PARA GARANTIZAR LA PRESTACIÓN DE SERVICIOS A LA POBLACIÓN AFECTADA POR CAUSA DE LA PANDEMIA COVID-19. (Estrategia Covid)</v>
          </cell>
        </row>
        <row r="240">
          <cell r="G240" t="str">
            <v xml:space="preserve">52020060008 - Organizaciones, grupos e instituciones culturales que promueven valores identitarios afrodescendientes apoyadas </v>
          </cell>
          <cell r="I240" t="str">
            <v>52020050005-1521 En el periodo 2020-2023, se han  beneficiado  20 personas  con discapacidad , con actividades artísticas y culturales</v>
          </cell>
          <cell r="K240" t="str">
            <v>2.3.2.01.01.001.04 - Mejoras de tierras y terrenos</v>
          </cell>
          <cell r="Q240" t="str">
            <v>NO* A.3 AGUA POTABLE Y SANEAMIENTO BÁSICO  (SIN INCLUIR PROYECTOS DE VIS)</v>
          </cell>
        </row>
        <row r="241">
          <cell r="G241" t="str">
            <v xml:space="preserve">52020070001 - Personas de las comunidades indígenas que reciben atención y orientación social, de acuerdo a su cosmovisión, usos y costumbres  </v>
          </cell>
          <cell r="I241" t="str">
            <v>53040050002-1601 En el periodo 2020-2023, se han  señalizado 47 puntos de red vial de Cali en la comuna 16</v>
          </cell>
          <cell r="K241" t="str">
            <v>NO*2.3.2.01.01.003 - Maquinaria y equipo</v>
          </cell>
          <cell r="Q241" t="str">
            <v>NO* A.3.10 SERVICIO DE ACUEDUCTO</v>
          </cell>
        </row>
        <row r="242">
          <cell r="G242" t="str">
            <v xml:space="preserve">52020070002 - Estrategias de Investigación para la población indígena en Santiago de Cali en contextos educativos, sociales y laborales </v>
          </cell>
          <cell r="I242" t="str">
            <v>53040010004-1602 En el periodo 2020-2023, se han mejorado 2200 metros cuadrados de andenes en la comuna 16, previo concepto de viabilidad técnica</v>
          </cell>
          <cell r="K242" t="str">
            <v>NO*2.3.2.01.01.003.01 - Maquinaria para uso general</v>
          </cell>
          <cell r="Q242" t="str">
            <v>A.3.10.1 ACUEDUCTO-CAPTACIÓN</v>
          </cell>
        </row>
        <row r="243">
          <cell r="G243" t="str">
            <v xml:space="preserve">52020070003 - Campañas para el reconocimiento y la no discriminación de los pueblos indígenas formuladas e implementadas </v>
          </cell>
          <cell r="I243" t="str">
            <v>53040010003-1603 En el periodo 2020-2023, se han realizado el mantenimiento de 1 puentes peatonales en la comuna 16, previo concepto de viabilidad técnica</v>
          </cell>
          <cell r="K243" t="str">
            <v>2.3.2.01.01.003.01.01 - Motores y turbinas y sus partes</v>
          </cell>
          <cell r="Q243" t="str">
            <v>A.3.10.2 ACUEDUCTO- ADUCCIÓN</v>
          </cell>
        </row>
        <row r="244">
          <cell r="G244" t="str">
            <v xml:space="preserve">52020070004 - Cabildos Indígenas que implementan sus planes de vida - Eje de gobierno propio </v>
          </cell>
          <cell r="I244" t="str">
            <v>53040040004-1604 En el periodo 2020-2023, se han realizado el mejoramiento de 0,98  kilómetro de via en la comuna 16, previo concepto de viabilidad técnica</v>
          </cell>
          <cell r="K244" t="str">
            <v>2.3.2.01.01.003.01.02 - Bombas, compresores, motores de fuerza hidráulica y motores de potencia neumática y válvulas y sus partes y piezas</v>
          </cell>
          <cell r="Q244" t="str">
            <v>A.3.10.3 ACUEDUCTO- ALMACENAMIENTO</v>
          </cell>
        </row>
        <row r="245">
          <cell r="G245" t="str">
            <v xml:space="preserve">52020070005 - Componente de fortalecimiento en salud propia, del modelo intercultural de cuidado en salud en población indígena, implementado </v>
          </cell>
          <cell r="I245" t="str">
            <v>51040020001-1605 En el periodo 2020 - 2023  se han fortalecido 300 personas en el ecosistema de emprendimiento empresarial y social con enfoque diferencial y de género</v>
          </cell>
          <cell r="K245" t="str">
            <v>2.3.2.01.01.003.01.03 - Cojines, engranajes, ruedas de ficción y elementos de transmisión y sus partes y piezas</v>
          </cell>
          <cell r="Q245" t="str">
            <v>A.3.10.4 ACUEDUCTO- TRATAMIENTO</v>
          </cell>
        </row>
        <row r="246">
          <cell r="G246" t="str">
            <v xml:space="preserve">52020070006 - Sedes educativas oficiales con estrategias de permanencia para población indígenas </v>
          </cell>
          <cell r="I246" t="str">
            <v>51020010008-1606 En el periodo 2020-2023, se han benefician 150 emprendimientos y empresas de la industria cultural con asistencia técnica</v>
          </cell>
          <cell r="K246" t="str">
            <v>2.3.2.01.01.003.01.04 - Hornos y quemadores para alimentación de hogares y sus partes y piezas</v>
          </cell>
          <cell r="Q246" t="str">
            <v>A.3.10.5 ACUEDUCTO- CONDUCCIÓN</v>
          </cell>
        </row>
        <row r="247">
          <cell r="G247" t="str">
            <v xml:space="preserve">52020070007 - Pueblos indígenas organizados, apoyados en la recuperación de sus prácticas culturales ancestrales </v>
          </cell>
          <cell r="I247" t="str">
            <v>51010010019-1607 En el período 2020-2023, se han beneficiado 400 personas en sensibilización y/o utilización de servicios en el uso y apropiación de tecnologías de la información y la comunicación TIC</v>
          </cell>
          <cell r="K247" t="str">
            <v>2.3.2.01.01.003.01.05 - Equipos de elevación y manipulación y sus partes y piezas</v>
          </cell>
          <cell r="Q247" t="str">
            <v>A.3.10.6  ACUEDUCTO- MACROMEDICIÓN</v>
          </cell>
        </row>
        <row r="248">
          <cell r="G248" t="str">
            <v xml:space="preserve">52020070008 - Espacios multipropósito para la integración de las comunidades indígenas implementados </v>
          </cell>
          <cell r="I248" t="str">
            <v>51010010009-1608 En el periodo 2020-2023, han  entrado en operación 1 Zona pública con acceso gratuito a internet al servicio del ciudadano</v>
          </cell>
          <cell r="K248" t="str">
            <v>2.3.2.01.01.003.01.06 - Otras máquinas para usos generales y sus partes y piezas</v>
          </cell>
          <cell r="Q248" t="str">
            <v>A.3.10.7 ACUEDUCTO-DISTRIBUCIÓN</v>
          </cell>
        </row>
        <row r="249">
          <cell r="G249" t="str">
            <v xml:space="preserve">52020080001 - Población LGBTIQ+ con atención psicosocial y jurídica por la violación de derechos, con un enfoque diferencial de diversidad sexual y de géneros </v>
          </cell>
          <cell r="I249" t="str">
            <v>52050020001-1609 En el periodo 2020-2023, se han forman  en prácticas  artísticas 1800 personas  de la comuna</v>
          </cell>
          <cell r="K249" t="str">
            <v>NO*2.3.2.01.01.003.02 - Maquinaria para usos especiales</v>
          </cell>
          <cell r="Q249" t="str">
            <v>A.3.10.8 ACUEDUCTO- MICROMEDICIÓN</v>
          </cell>
        </row>
        <row r="250">
          <cell r="G250" t="str">
            <v xml:space="preserve">52020080002 - Instituciones Públicas y Privadas sensibilizadas en el enfoque de derechos, diversidad sexual y de géneros y Política Pública CaliDiversidad </v>
          </cell>
          <cell r="I250" t="str">
            <v>52050020013-1610 En el periodo 2020-2023, se han  certificado en áreas artísticas a 45 personas  de la comuna</v>
          </cell>
          <cell r="K250" t="str">
            <v>2.3.2.01.01.003.02.01 - Maquinaria agropecuaria o silvícola y sus partes y piezas</v>
          </cell>
          <cell r="Q250" t="str">
            <v>A.3.10.9 ACUEDUCTO- INDICE DE AGUA NO CONTABILIZADA</v>
          </cell>
        </row>
        <row r="251">
          <cell r="G251" t="str">
            <v xml:space="preserve">52020080003 - Estrategias para el fortalecimiento del proyecto de vida a través del desarrollo de habilidades, capacidades e iniciativas de la población LGBTIQ+, implementadas  </v>
          </cell>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2.3.2.01.01.003.02.02 - Máquinas herramientas y sus partes, piezas y accesorios</v>
          </cell>
          <cell r="Q251" t="str">
            <v>A.3.10.10 ACUEDUCTO-PREINVERSIONES, ESTUDIOS</v>
          </cell>
        </row>
        <row r="252">
          <cell r="G252" t="str">
            <v xml:space="preserve">52020080004 - Hogar de acogida para la atención integral y protección a vulneración de derechos fundamentales de la población LGBTIQ+, funcionando </v>
          </cell>
          <cell r="I252" t="str">
            <v>51030010006-1612 En el periodo 2020-2023, se han realizado 3 eventos deportivos, recreativos, y de innovación en la comuna</v>
          </cell>
          <cell r="K252" t="str">
            <v>2.3.2.01.01.003.02.03 - Maquinaria para la industria metalúrgica y sus partes y piezas</v>
          </cell>
          <cell r="Q252" t="str">
            <v>A.3.10.11 ACUEDUCTO-INTERVENTORÍA</v>
          </cell>
        </row>
        <row r="253">
          <cell r="G253" t="str">
            <v xml:space="preserve">52020090001 - Familias Inscritas en el Programa Más Familias en Acción vinculados a los beneficios del programa </v>
          </cell>
          <cell r="I253" t="str">
            <v>52010030007-1613 En el periodo 2020-2023, se han implementado 18 Sistemas de monitoreo y alerta para la prevención y/o disminución del delito</v>
          </cell>
          <cell r="K253" t="str">
            <v>2.3.2.01.01.003.02.06 - Maquinaria para la fabricación de textiles, prendas de vestir y artículos de cuero, y sus partes y piezas</v>
          </cell>
          <cell r="Q253" t="str">
            <v xml:space="preserve">A.3.10.12 ACUEDUCTO- FORMULACIÓN, IMPLEMENTACIÓN Y ACCIONES DE FORTALECIMIENTO PARA LA ADMINISTRACIÓN Y OPERACIÓN DE LOS SERVICIOS. </v>
          </cell>
        </row>
        <row r="254">
          <cell r="G254" t="str">
            <v xml:space="preserve">52020090002 - Jóvenes inscritos en el Programa Jóvenes en Acción vinculados a los beneficios del programa </v>
          </cell>
          <cell r="I254" t="str">
            <v>52020030004-1614 En el periodo 2020-2023, se han beneficiado 150 jóvenes en procesos de formación para la prevención situacional del delito en zonas vulnerables</v>
          </cell>
          <cell r="K254" t="str">
            <v>2.3.2.01.01.003.02.08 - Otra maquinaria para usos especiales y sus partes y piezas</v>
          </cell>
          <cell r="Q254" t="str">
            <v>A.3.10.13 ACUEDUCTO- SUBSIDIOS</v>
          </cell>
        </row>
        <row r="255">
          <cell r="G255" t="str">
            <v xml:space="preserve">52020090003 - Hogares insertados en la estrategia “Red Unidos” orientados para el acceso a la oferta de servicios del Distrito </v>
          </cell>
          <cell r="I255" t="str">
            <v xml:space="preserve">52030070002-1615 En el periodo 2020-2023, se han  recuperado 4 espacios públicos efectivos de la Estructura Ecológica
Complementaria adecuados
arquitectónica y paisajísticamente
con empoderamiento ciudadano. </v>
          </cell>
          <cell r="K255" t="str">
            <v>NO*2.3.2.01.01.003.03 - Maquinaria de oficina, contabilidad e informática</v>
          </cell>
          <cell r="Q255" t="str">
            <v>NO* A.3.11 SERVICIO DE ALCANTARILLADO</v>
          </cell>
        </row>
        <row r="256">
          <cell r="G256" t="str">
            <v xml:space="preserve">52020090004 - Personas beneficiadas con programa recreativo dirigido a personas en riesgo social con enfoque diferencial, étnico y de género </v>
          </cell>
          <cell r="I256" t="str">
            <v>51050020008-1616 En el periodo 2020-2023, se han implementado 50  huertas urbanas en la Comuna</v>
          </cell>
          <cell r="K256" t="str">
            <v>2.3.2.01.01.003.03.01 - Máquinas para oficina y contabilidad, y sus partes y accesorios</v>
          </cell>
          <cell r="Q256" t="str">
            <v>A.3.11.1 ALCANTARILLADO- RECOLECCIÓN</v>
          </cell>
        </row>
        <row r="257">
          <cell r="G257" t="str">
            <v xml:space="preserve">52020090005 - Unidades Sociales Beneficiadas de los planes de gestión social derivados del proyecto de renovación urbana ciudad paraíso </v>
          </cell>
          <cell r="I257" t="str">
            <v>52030080008-1617 En el periodo 2020-2023, se han realizado  7 intervenciones (Mantenimiento, adecuación de infraestructura)  a sedes educativas</v>
          </cell>
          <cell r="K257" t="str">
            <v>2.3.2.01.01.003.03.02 - Maquinaria de informática y sus partes, piezas y accesorios</v>
          </cell>
          <cell r="Q257" t="str">
            <v>A.3.11.2 ALCANTARILLADO - TRANSPORTE</v>
          </cell>
        </row>
        <row r="258">
          <cell r="G258" t="str">
            <v xml:space="preserve">52020100001 - Habitantes de y en calle atendidos anualmente en el territorio y en los centros de atención, desde un enfoque de derechos para la dignificación de la vida en calle  </v>
          </cell>
          <cell r="I258" t="str">
            <v>52040010005-1618 En el periodo 2020-2023, se han dotado 4 Instituciones educativas</v>
          </cell>
          <cell r="K258" t="str">
            <v>NO*2.3.2.01.01.003.04 - Maquinaria y aparatos eléctricos</v>
          </cell>
          <cell r="Q258" t="str">
            <v>A.3.11.3 ALCANTARILLADO- TRATAMIENTO</v>
          </cell>
        </row>
        <row r="259">
          <cell r="G259" t="str">
            <v xml:space="preserve">52020100002 - Estrategia de prevención integral del fenómeno de habitabilidad en calle, diseñada e implementada  </v>
          </cell>
          <cell r="I259" t="str">
            <v>52030080002-1619 En el periodo 2020-2023, se han realizado 2 intervenciones  (mantenimiento correctivo y preventivo)  a sedes comunales, salones comunales, Casetas Comunales  y demas infraestructura física designada</v>
          </cell>
          <cell r="K259" t="str">
            <v>2.3.2.01.01.003.04.01 - Motores, generadores y transformadores eléctricos y sus partes y piezas</v>
          </cell>
          <cell r="Q259" t="str">
            <v>A.3.11.4 ALCANTARILLADO- DESCARGA</v>
          </cell>
        </row>
        <row r="260">
          <cell r="G260" t="str">
            <v xml:space="preserve">52020100003 - Centro de servicios integrales para habitantes de y en calle, y personas en riesgo de habitar la calle funcionando </v>
          </cell>
          <cell r="I260" t="str">
            <v>52050020002-1620 En el periodo 2020-2023, se han    promovido la realización de 8 creaciones artísticas de jóvenes promovidas en la comuna</v>
          </cell>
          <cell r="K260" t="str">
            <v>2.3.2.01.01.003.04.02 - Aparatos de control eléctrico y distribución de electricidad y sus partes y piezas</v>
          </cell>
          <cell r="Q260" t="str">
            <v>A.3.11.5 ALCANTARILLADO-PREINVERSIONES, ESTUDIOS</v>
          </cell>
        </row>
        <row r="261">
          <cell r="G261" t="str">
            <v xml:space="preserve">52020100004 - Estrategia de atención integral a las poblaciones en alta vulnerabilidad social y en riesgo de habitar la calle, ubicadas en las áreas de renovación urbana, diseñada e implementada  </v>
          </cell>
          <cell r="I261" t="str">
            <v>52020040004-1621 En el periodo 2020-2023,  han participado 80 personas de encuentros intergeneracionales</v>
          </cell>
          <cell r="K261" t="str">
            <v>2.3.2.01.01.003.04.03 - Hilos y cables aislados; cable de fibra óptica</v>
          </cell>
          <cell r="Q261" t="str">
            <v>A.3.11.6 ALCANTARILLADO-INTERVENTORÍA</v>
          </cell>
        </row>
        <row r="262">
          <cell r="G262" t="str">
            <v xml:space="preserve">52020100005 - Personas habitantes de y en calle que acceden a servicios socio - sanitarios anualmente, en modalidad de larga estancia, desde un enfoque diferencial y de derechos  </v>
          </cell>
          <cell r="I262" t="str">
            <v>53040050002-1701 En el periodo 2020-2023, se han señalizado 10 puntos de red vial de Cali en la comuna 17</v>
          </cell>
          <cell r="K262" t="str">
            <v>2.3.2.01.01.003.04.04 - Acumuladores, pilas y baterías primarias y sus partes y piezas</v>
          </cell>
          <cell r="Q262" t="str">
            <v>A.3.11.7 ALCANTARILLADO- FORTALECIMIENTO INSTITUCIONAL</v>
          </cell>
        </row>
        <row r="263">
          <cell r="G263" t="str">
            <v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v>
          </cell>
          <cell r="I263" t="str">
            <v>53040010004-1702 En el periodo 2020-2023, se han realizado el mantenimiento y/o construcción de 500 metros cuadrados de andén, previo concepto de viabilidad técnica y esquema básico</v>
          </cell>
          <cell r="K263" t="str">
            <v>2.3.2.01.01.003.04.05 - Lámparas eléctricas de incandescencia o descarga; lámparas de arco, equipo para alumbrado eléctrico; sus partes y piezas</v>
          </cell>
          <cell r="Q263" t="str">
            <v>A.3.11.8 ALCANTARILLADO- SUBSIDIOS.</v>
          </cell>
        </row>
        <row r="264">
          <cell r="G264" t="str">
            <v xml:space="preserve">52020110001 - Casa Matria al servicio de las mujeres operando </v>
          </cell>
          <cell r="I264" t="str">
            <v>53040040004-1703 En el periodo 2020-2023, se han realizado el mantenimiento de 0,5 kilómetros de vía en la comuna 17, previo concepto de viabilidad técnica</v>
          </cell>
          <cell r="K264" t="str">
            <v>2.3.2.01.01.003.04.06 - Otro equipo eléctrico y sus partes y piezas</v>
          </cell>
          <cell r="Q264" t="str">
            <v>NO* A.3.12 SERVICIO DE ASEO</v>
          </cell>
        </row>
        <row r="265">
          <cell r="G265" t="str">
            <v xml:space="preserve">52020110002 - Personas vinculadas a la estrategia de prevención de violencias contra la mujer e intervención social desde la perspectiva de género  </v>
          </cell>
          <cell r="I265" t="str">
            <v>53040040003-1704 En el periodo 2020-2023, se han construido 0,2 kilómetros de pavimento en la comuna 17, previo concepto de viabilidad técnica</v>
          </cell>
          <cell r="K265" t="str">
            <v>NO*2.3.2.01.01.003.05 - Equipo y aparatos de radio, televisión y comunicaciones</v>
          </cell>
          <cell r="Q265" t="str">
            <v>A.3.12.1 ASEO- PROYECTO DE TRATAMIENTO Y APROVECHAMIENTO DE RESIDUOS SOLIDOS</v>
          </cell>
        </row>
        <row r="266">
          <cell r="G266" t="str">
            <v xml:space="preserve">52020110003 - Mujeres víctimas de violencias basadas en género y su núcleo familiar con atención y orientación desde el enfoque de género y diferencial </v>
          </cell>
          <cell r="I266" t="str">
            <v>51040020005-1705 En el periodo 2020-2023, se han desarrollado  3 experiencias de fortalecimiento empresarial para mercados competitivos</v>
          </cell>
          <cell r="K266" t="str">
            <v>2.3.2.01.01.003.05.01 - Válvulas y tubos electrónicos; componentes electrónicos; sus partes y piezas</v>
          </cell>
          <cell r="Q266" t="str">
            <v>A.3.12.2 ASEO- MAQUINARIA Y EQUIPOS</v>
          </cell>
        </row>
        <row r="267">
          <cell r="G267" t="str">
            <v xml:space="preserve">52020110004 - Mujeres participando en estrategia de prevención de las violencias basadas en género y feminicidios  </v>
          </cell>
          <cell r="I267" t="str">
            <v>52050020001-1706 En el periodo 2020-2023,  se  forman  en prácticas  artística 2.160 personas  de la comuna</v>
          </cell>
          <cell r="K267" t="str">
            <v>2.3.2.01.01.003.05.02 - Aparatos transmisores de televisión y radio; televisión, video y cámaras digitales; teléfonos</v>
          </cell>
          <cell r="Q267" t="str">
            <v>A.3.12.3 ASEO- DISPOSICIÓN FINAL</v>
          </cell>
        </row>
        <row r="268">
          <cell r="G268" t="str">
            <v xml:space="preserve">52020110005 - Estrategias de investigación sobre género y prevención de violencias contra las mujeres en contextos educativos, sociales y laborales diseñados e implementados </v>
          </cell>
          <cell r="I268" t="str">
            <v>52030070004-1707 En el periodo 2021-2023,  se promueven anualmente   1 espacios  de la comuna con programación cultural</v>
          </cell>
          <cell r="K268" t="str">
            <v>2.3.2.01.01.003.05.03 - Radiorreceptores y receptores de televisión; aparatos para la grabación y reproducción de sonido y video; micrófonos, altavoces, amplificadores, etc.</v>
          </cell>
          <cell r="Q268" t="str">
            <v>A.3.12.4 ASEO- PREINVERSIÓN Y ESTUDIOS</v>
          </cell>
        </row>
        <row r="269">
          <cell r="G269" t="str">
            <v xml:space="preserve">52020110006 - Sistema Distrital del Cuidado, diseñado y en proceso de implementación </v>
          </cell>
          <cell r="I269" t="str">
            <v>52050020013-1708 En el periodo 2020-2023, se han certificado  en áreas  artísticas, 50 personas dela  comuna</v>
          </cell>
          <cell r="K269" t="str">
            <v>2.3.2.01.01.003.05.04 - Partes y piezas de los productos de las clases 4721 a 4733 y 4822</v>
          </cell>
          <cell r="Q269" t="str">
            <v>A.3.12.5 ASEO-INTERVENTORÍA</v>
          </cell>
        </row>
        <row r="270">
          <cell r="G270" t="str">
            <v xml:space="preserve">52030010001 - Personas en sufrimiento psíquico y social incluidas en el modelo comunitario en Salud Mental </v>
          </cell>
          <cell r="I270" t="str">
            <v>51030010006-1709 En el periodo 2020-2023, se han  realizado 3 eventos deportivos, recreativos, y de innovación en la comuna</v>
          </cell>
          <cell r="K270" t="str">
            <v>2.3.2.01.01.003.05.05 - Discos, cintas, dispositivos de almacenamiento en estado sólido no volátiles y otros medios, no grabados</v>
          </cell>
          <cell r="Q270" t="str">
            <v>A.3.12.6 ASEO-FORTALECIMIENTO INSTITUCIONAL</v>
          </cell>
        </row>
        <row r="271">
          <cell r="G271" t="str">
            <v xml:space="preserve">52030010002 - Empresas y grupos de trabajo informal de los sectores económicos de Santiago de Cali monitoreados y vigilados frente al cumplimiento de condiciones de seguridad y salud en el trabajo </v>
          </cell>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2.3.2.01.01.003.05.06 - Grabaciones de audio, video y otros discos, cintas y otros medios físicos</v>
          </cell>
          <cell r="Q271" t="str">
            <v xml:space="preserve">A.3.12.7  ASEO- SUBSIDIOS. </v>
          </cell>
        </row>
        <row r="272">
          <cell r="G272" t="str">
            <v xml:space="preserve">52030010003 - Programa de Promoción y Atención Integral a la Malnutrición implementado en las instituciones </v>
          </cell>
          <cell r="I272" t="str">
            <v>52010030007-1711 En el periodo 2020-2023, se han impementado 70 Sistemas de monitoreo y alerta para la prevención y/o disminución del delito</v>
          </cell>
          <cell r="K272" t="str">
            <v>2.3.2.01.01.003.05.07 - Tarjetas con bandas magnéticas o plaquetas (chip)</v>
          </cell>
          <cell r="Q272" t="str">
            <v>A.3.12.9 ASEO - ARTÍCULOS DE BIOSEGURIDAD (Estrategia Covid)</v>
          </cell>
        </row>
        <row r="273">
          <cell r="G273" t="str">
            <v xml:space="preserve">52030010004 - Modelo integral de salud sexual y reproductiva, implementado </v>
          </cell>
          <cell r="I273" t="str">
            <v xml:space="preserve">52030070002-1712 En el periodo 2020-2023, se han recuperado 16 espacios públicos efectivos de la Estructura Ecológica Complementaria adecuados
arquitectónica y paisajísticamente
con empoderamiento ciudadano. </v>
          </cell>
          <cell r="K273" t="str">
            <v>NO*2.3.2.01.01.003.07 - Equipo de transporte</v>
          </cell>
          <cell r="Q273" t="str">
            <v>A.3.13 TRANSFERENCIA PDA INVERSIÓN</v>
          </cell>
        </row>
        <row r="274">
          <cell r="G274" t="str">
            <v xml:space="preserve">52030010005 - Entidades de los entornos de vida cotidiana con prácticas de vida saludable que prevengan la mortalidad temprana por hipertensión, diabetes y cáncer, implementados </v>
          </cell>
          <cell r="I274" t="str">
            <v>52030080008-1713 En el periodo 2020-2023, se han realizado 3 intervenciones (Mantenimiento, adecuación de infraestructura)  a sedes educativas</v>
          </cell>
          <cell r="K274" t="str">
            <v>2.3.2.01.01.003.07.01 - Vehículos automotores, remolques y semirremolques; y sus partes, piezas y accesorios</v>
          </cell>
          <cell r="Q274" t="str">
            <v>A.3.15 PAGO PASIVOS LABORALES</v>
          </cell>
        </row>
        <row r="275">
          <cell r="G275" t="str">
            <v xml:space="preserve">52030010006 - Personas con Tuberculosis diagnosticadas antes de 30 días a partir de la consulta </v>
          </cell>
          <cell r="I275" t="str">
            <v>52040010005-1714 En el periodo 2020-2023, se han dotado 2 Instituciones educativas</v>
          </cell>
          <cell r="K275" t="str">
            <v>2.3.2.01.01.003.07.02 - Carrocerías (incluso cabinas) para vehículos automotores; remolques y semirremolques; y sus partes, piezas y accesorios</v>
          </cell>
          <cell r="Q275" t="str">
            <v>A.3.17 PAGO DE DÉFICIT DE INVERSIÓN EN AGUA POTABLE Y SANEAMIENTO BÁSICO</v>
          </cell>
        </row>
        <row r="276">
          <cell r="G276" t="str">
            <v xml:space="preserve">52030010007 - Unidades biológicas (Neumococo 23, Meningococo, DPT acelular, Hepatitis A y B) no incluidas en el esquema nacional gratuito de vacunación a población priorizada por factores de riesgo aplicadas </v>
          </cell>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2.3.2.01.01.003.07.03 - Buques</v>
          </cell>
          <cell r="Q276" t="str">
            <v>A.3.18 PAGO PARCIAL O TOTAL DE LAS FACTURAS DE LOS SERVICIOS PUBLICOS DE ACUEDUCTO, ALCANTARILLADO Y/O ASEO. (Estrategia Covid)</v>
          </cell>
        </row>
        <row r="277">
          <cell r="G277" t="str">
            <v xml:space="preserve">52030010008 - Unidades Primarias Generadoras de Datos UPGD funcionando en el sistema de vigilancia epidemiológica </v>
          </cell>
          <cell r="I277" t="str">
            <v>52010020009-1716 En el periodo 2020-2023, se han aumentado a 50 las personas que lideran la promoción de la convivencia, el fortalecimiento del tejido social y el abordaje de las violencias en la comuna 17</v>
          </cell>
          <cell r="K277" t="str">
            <v>2.3.2.01.01.003.07.04 - Embarcaciones para deportes y recreo</v>
          </cell>
          <cell r="Q277" t="str">
            <v>A.3.19 ACUEDUCTO - SOLUCIONES ALTERNATIVAS DE ACCESO A AGUA  (Estrategia Covid)</v>
          </cell>
        </row>
        <row r="278">
          <cell r="G278" t="str">
            <v xml:space="preserve">52030010009 - Rutas Integrales de Atención para poblaciones en riesgo en el marco del MAITE implementadas </v>
          </cell>
          <cell r="I278" t="str">
            <v>52020020003-1717 En el periodo 2020-2023, han  participado 155 personas en estrategias de promoción de sus derechos y prevención de sus vulneraciones</v>
          </cell>
          <cell r="K278" t="str">
            <v>2.3.2.01.01.003.07.05 - Locomotoras y material rodante de ferrocarril y tranvía, y sus partes y piezas</v>
          </cell>
          <cell r="Q278" t="str">
            <v>A.3.20 PAGO DEL SERVICIO DE ENERGÍA PARA MUNICIPIOS PRESTADORES DIRECTOS  (Estrategia Covid)</v>
          </cell>
        </row>
        <row r="279">
          <cell r="G279" t="str">
            <v xml:space="preserve">52030010010 - Líderes comunitarios con capacidades para la exigibilidad del derecho a la salud certificados </v>
          </cell>
          <cell r="I279" t="str">
            <v>52030080003-1718 En el periodo 2020-2023, se han realizado 1 intervenciones (mantenimiento correctivo, preventivo y dotación)  del Centro de Administración Local Integrada.</v>
          </cell>
          <cell r="K279" t="str">
            <v>2.3.2.01.01.003.07.06 - Aeronaves y naves espaciales, y sus partes y piezas</v>
          </cell>
          <cell r="Q279" t="str">
            <v>A.3.21 PAGO DE PASIVOS Y OBLIGACIONES DE ENERGÍA Y GAS COMBUSTIBLE PARA MUNICIPIOS PRESTADORES DIRECTOS  (Estrategia Covid)</v>
          </cell>
        </row>
        <row r="280">
          <cell r="G280" t="str">
            <v>52030010011 - Investigación aplicada a la reducción de la incidencia de las arbovirosis y del vector transmisor realizada</v>
          </cell>
          <cell r="I280" t="str">
            <v>53040050002-1801 En el periodo 2020-2023, se señalizan 2 puntos de red vial en la comuna 18 de cali</v>
          </cell>
          <cell r="K280" t="str">
            <v>NO*2.3.2.01.01.003.07.07 - Otro equipo de transporte, y sus partes y piezas</v>
          </cell>
          <cell r="Q280" t="str">
            <v>NO* A.4 DEPORTE Y RECREACIÓN</v>
          </cell>
        </row>
        <row r="281">
          <cell r="G281" t="str">
            <v xml:space="preserve">52030010012 - Laboratorio de Vigilancia Epidemiológica, Investigación y Autoridad Sanitaria implementado </v>
          </cell>
          <cell r="I281" t="str">
            <v>53040010004-1802 En el periodo 2020-2023, se ha realizado el mantenimiento y/o construcción de 1000 metros cuadrados de andénes , previo concepto de viabilidad técnica y esquema básico</v>
          </cell>
          <cell r="K281" t="str">
            <v>2.3.2.01.01.003.07.07.01 - Motocicletas y sidecares (vehículos laterales a las motocicletas)</v>
          </cell>
          <cell r="Q281" t="str">
            <v>A.4.1 FOMENTO, DESARROLLO Y PRÁCTICA DEL DEPORTE, LA RECREACIÓN Y EL APROVECHAMIENTO DEL TIEMPO LIBRE</v>
          </cell>
        </row>
        <row r="282">
          <cell r="G282" t="str">
            <v xml:space="preserve">52030010013 - Personas en situación y en riesgo de consumo de sustancias psicoactivas, intervenidas </v>
          </cell>
          <cell r="I282" t="str">
            <v>53040040004-1803 En el periodo 2020-2023, se ha realizado el mantenimiento de 1 kilómetros de vías en la comuna 18, previo concepto de viabilidad técnica</v>
          </cell>
          <cell r="K282" t="str">
            <v>2.3.2.01.01.003.07.07.02 - Bicicletas y sillones de ruedas para discapacitados</v>
          </cell>
          <cell r="Q282" t="str">
            <v>A.4.2 CONSTRUCCIÓN, MANTENIMIENTO Y/O ADECUACIÓN DE LOS ESCENARIOS DEPORTIVOS Y RECREATIVOS</v>
          </cell>
        </row>
        <row r="283">
          <cell r="G283" t="str">
            <v xml:space="preserve">52030010014 - Centro de Prevención y Atención del Consumo de Sustancias Psicoactivas -SPA- diseñado y construido </v>
          </cell>
          <cell r="I283" t="str">
            <v>53040040003-1804 En el periodo 2020-2023, se han construido 1 kilómetros de pavimento nuevo de vias en la comuna 18, previo concepto de viabilidad técnica</v>
          </cell>
          <cell r="K283" t="str">
            <v>2.3.2.01.01.003.07.07.03 - Vehículos n.c.p. sin propulsión mecánica</v>
          </cell>
          <cell r="Q283" t="str">
            <v>A.4.3 DOTACIÓN DE ESCENARIOS DEPORTIVOS E IMPLEMENTOS PARA LA PRACTICA DEL DEPORTE</v>
          </cell>
        </row>
        <row r="284">
          <cell r="G284" t="str">
            <v xml:space="preserve">52030010015 - Entidades de salud con atención integral de VIH-SIDA-Hepatitis B y C y enfoque diferencial y de género, en la prestación de servicios de salud implementada </v>
          </cell>
          <cell r="I284" t="str">
            <v>52050020001-1805 En el periodo 2020-2023,  se  forman  en prácticas  artística 900 personas  de la comuna</v>
          </cell>
          <cell r="K284" t="str">
            <v>2.3.2.01.01.003.07.07.04 - Partes y piezas para los productos de las clases 4991 y 4992</v>
          </cell>
          <cell r="Q284" t="str">
            <v>A.4.4 PREINVERSIÓN EN INFRAESTRUCTURA</v>
          </cell>
        </row>
        <row r="285">
          <cell r="G285" t="str">
            <v xml:space="preserve">52030010016 - Política pública de salud mental adoptada </v>
          </cell>
          <cell r="I285" t="str">
            <v>52030070004-1806 En el periodo 2020-2023,  se promueven  4 espacios  de la comuna con programación cultural</v>
          </cell>
          <cell r="K285" t="str">
            <v>NO*2.3.2.01.01.004 - Activos fijos no clasificados como maquinaria y equipo</v>
          </cell>
          <cell r="Q285" t="str">
            <v>A.4.5 PAGO DE INSTRUCTORES CONTRATADOS PARA LA PRÁCTICA DEL DEPORTE Y LA RECREACIÓN</v>
          </cell>
        </row>
        <row r="286">
          <cell r="G286" t="str">
            <v xml:space="preserve">52030010017 - Ruta de promoción y mantenimiento de la salud en el entorno educativo implementado </v>
          </cell>
          <cell r="I286" t="str">
            <v>52010030007-1807 En el periodo 2020-2023, se ha implemenado 15 Sistema de monitoreo y alerta  para la prevención y/o disminución del delito</v>
          </cell>
          <cell r="K286" t="str">
            <v>NO*2.3.2.01.01.004.01 - Muebles, instrumentos musicales, artículos de deporte y antigüedades</v>
          </cell>
          <cell r="Q286" t="str">
            <v>A.4.8 PAGO DE DÉFICIT DE INVERSIÓN EN DEPORTE Y RECREACIÓN</v>
          </cell>
        </row>
        <row r="287">
          <cell r="G287" t="str">
            <v xml:space="preserve">52030020001 - Personas identificadas sin seguridad social, afiliadas en salud </v>
          </cell>
          <cell r="I287" t="str">
            <v>52010030005-1808 En el periodo 2020-2023, se adecua anualmente 1 espacios  de la infraestructura de las agencias de Seguridad y Convivencia y justicia</v>
          </cell>
          <cell r="K287" t="str">
            <v>NO*2.3.2.01.01.004.01.01 - Muebles</v>
          </cell>
          <cell r="Q287" t="str">
            <v>NO* A.5 CULTURA</v>
          </cell>
        </row>
        <row r="288">
          <cell r="G288" t="str">
            <v xml:space="preserve">52030020002 - Población sin aseguramiento atendida en las Empresas Sociales del Estado </v>
          </cell>
          <cell r="I288" t="str">
            <v>52030080008-1809 En el periodo 2020-2023, se han realizado 2 intervenciones (Mantenimiento, adecuación de infraestructura)  a sedes educativas</v>
          </cell>
          <cell r="K288" t="str">
            <v>2.3.2.01.01.004.01.01.01 - Asientos</v>
          </cell>
          <cell r="Q288" t="str">
            <v>A.5.1 FOMENTO, APOYO Y DIFUSIÓN DE EVENTOS Y EXPRESIONES ARTÍSTICAS Y CULTURALES</v>
          </cell>
        </row>
        <row r="289">
          <cell r="G289" t="str">
            <v xml:space="preserve">52030020003 - Población migrante atendida </v>
          </cell>
          <cell r="I289" t="str">
            <v>52040010005-1810 En el periodo 2020-2023, se han dotado 5 Instituciones educativas</v>
          </cell>
          <cell r="K289" t="str">
            <v>2.3.2.01.01.004.01.01.02 - Muebles del tipo utilizado en la oficina</v>
          </cell>
          <cell r="Q289" t="str">
            <v>A.5.2 FORMACIÓN, CAPACITACIÓN E INVESTIGACIÓN ARTÍSTICA Y CULTURAL</v>
          </cell>
        </row>
        <row r="290">
          <cell r="G290" t="str">
            <v xml:space="preserve">52030020004 - Sistema de Garantía de la Calidad en Salud en las IPS con cumplimiento </v>
          </cell>
          <cell r="I290" t="str">
            <v>52030070002-1811 En el periodo 2020-2023, se han recuperado 6 espacios públicos efectivos de la Estructura Ecológica Complementaria adecuados arquitectónica y paisajísticamente con empoderamiento ciudadano.</v>
          </cell>
          <cell r="K290" t="str">
            <v>2.3.2.01.01.004.01.01.03 - Muebles de madera, del tipo usado en la cocina</v>
          </cell>
          <cell r="Q290" t="str">
            <v xml:space="preserve">A.5.3 PROTECCIÓN DEL PATRIMONIO CULTURAL </v>
          </cell>
        </row>
        <row r="291">
          <cell r="G291" t="str">
            <v xml:space="preserve">52030020005 - Usuarios con restitución de derechos en salud por la Autoridad Sanitaria </v>
          </cell>
          <cell r="I291" t="str">
            <v>51040020001-1812 En el periodo 2020-2023, se fortalecen 367 personas en el ecosistema de emprendimiento empresarial y social con enfoque diferencial y de género</v>
          </cell>
          <cell r="K291" t="str">
            <v>2.3.2.01.01.004.01.01.04 - Otros muebles N.C.P.</v>
          </cell>
          <cell r="Q291" t="str">
            <v>A.5.4 PREINVERSIÓN EN INFRAESTRUCTURA</v>
          </cell>
        </row>
        <row r="292">
          <cell r="G292" t="str">
            <v xml:space="preserve">52030020006 - Riesgos en salud intervenidos </v>
          </cell>
          <cell r="I292" t="str">
            <v>51040020005-1813 En el periodo 2020-2023,  se desarrollan  14 experiencias de fortalecimiento empresarial para mercados competitivos</v>
          </cell>
          <cell r="K292" t="str">
            <v>2.3.2.01.01.004.01.01.05 - Somieres, colchones con muebles, rellenos o guarnecidos interiormente con cualquier material, de caucho o plásticos celulares, recubiertos o no</v>
          </cell>
          <cell r="Q292" t="str">
            <v>NO* A.5.5 CONSTRUCCIÓN, MANTENIMIENTO Y ADECUACIÓN DE LA INFRAESTRUCTURA ARTÍSTICA Y CULTURAL</v>
          </cell>
        </row>
        <row r="293">
          <cell r="G293" t="str">
            <v xml:space="preserve">52030030001 - Territorios que concentran el mayor riesgo epidemiológico, sanitario, social y ambiental intervenidos integralmente </v>
          </cell>
          <cell r="I293" t="str">
            <v>51040010004-1814 En el periodo 2020-2023, se vinculan 800 personas a rutas para la inserción laboral</v>
          </cell>
          <cell r="K293" t="str">
            <v>2.3.2.01.01.004.01.01.06 - Partes y piezas de muebles</v>
          </cell>
          <cell r="Q293" t="str">
            <v>A.5.5.1 CONSTRUCCIÓN Y ADECUACIÓN DE LA INFRAESTRUCTURA ARTÍSTICA Y CULTURAL</v>
          </cell>
        </row>
        <row r="294">
          <cell r="G294" t="str">
            <v xml:space="preserve">52030030002 - Estrategia de Gestión Integral - EGI de ETV implementada </v>
          </cell>
          <cell r="I294" t="str">
            <v>51030010006-1815 En el periodo 2020-2023, se han realizado 2 eventos deportivos, recreativos, y de innovación(deportes extremo) en la comuna</v>
          </cell>
          <cell r="K294" t="str">
            <v>2.3.2.01.01.004.01.02 - Instrumentos musicales</v>
          </cell>
          <cell r="Q294" t="str">
            <v>A.5.5.2 MANTENIMIENTO DE LA INFRAESTRUCTURA ARTISTICA Y CULTURAL</v>
          </cell>
        </row>
        <row r="295">
          <cell r="G295" t="str">
            <v xml:space="preserve">52030030003 - Estrategia de Gestión Integrada - EGI de Zoonosis implementada </v>
          </cell>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2.3.2.01.01.004.01.03 - Artículos de deporte</v>
          </cell>
          <cell r="Q295" t="str">
            <v>NO* A.5.6 MANTENIMIENTO, DOTACIÓN DE BIBLIOTECAS E INVERSIÓN EN SERVICIO PÚBLICO BIBLIOTECARIO</v>
          </cell>
        </row>
        <row r="296">
          <cell r="G296" t="str">
            <v xml:space="preserve">52030030004 - Centro de Prevención de Zoonosis adecuado </v>
          </cell>
          <cell r="I296" t="str">
            <v>52020020009-1817 En el periodo 2020-2023,  se han realizado  2 Juego deportivo y recreativo del sector educativo en la comuna</v>
          </cell>
          <cell r="K296" t="str">
            <v>2.3.2.01.01.004.01.04 - Antigüedades u otros objetos de arte</v>
          </cell>
          <cell r="Q296" t="str">
            <v>A.5.6.1 DOTACIÓN DE BIBLIOTECAS</v>
          </cell>
        </row>
        <row r="297">
          <cell r="G297" t="str">
            <v xml:space="preserve">52030030005 - Edificaciones e instalaciones con condiciones seguras para la salud humana aumentadas </v>
          </cell>
          <cell r="I297" t="str">
            <v>52030080005-1818 En el periodo 2020-2023, se han realizado 10 mantenimiento y adecuaciones de escenario deportivos, recreativos, e innovación en la comuna 18</v>
          </cell>
          <cell r="K297" t="str">
            <v>NO*2.3.2.01.01.005 - Otros activos fijos</v>
          </cell>
          <cell r="Q297" t="str">
            <v>A.5.6.2 MANTENIMIENTO DE BIBLIOTECAS</v>
          </cell>
        </row>
        <row r="298">
          <cell r="G298" t="str">
            <v xml:space="preserve">52030030006 - Empresas priorizadas con manejo eficiente de Residuos Peligrosos (RESPEL) </v>
          </cell>
          <cell r="I298" t="str">
            <v>53040010004-1901 En el periodo 2020-2023, se ha realizado el mantenimiento y/o construcción 500 metros cuadrados de andén, previo concepto de viabilidad técnica y esquema básico</v>
          </cell>
          <cell r="K298" t="str">
            <v>NO*2.3.2.01.01.005.01 - Recursos biológicos cultivados</v>
          </cell>
          <cell r="Q298" t="str">
            <v>A.5.6.3 SERVICIO PÚBLICO BIBLIOTECARIO</v>
          </cell>
        </row>
        <row r="299">
          <cell r="G299" t="str">
            <v xml:space="preserve">52030040001 - Diagnóstico sobre el estado de la soberanía, seguridad alimentaria y nutricional del Distrito de Cali y su área de influencia como ciudad región, formulado  </v>
          </cell>
          <cell r="I299" t="str">
            <v>51040010004-1902 En el periodo 2020-2023, se vinculan 900 personas a rutas para la inserción laboral</v>
          </cell>
          <cell r="K299" t="str">
            <v xml:space="preserve">NO*2.3.2.01.01.005.01.01 - Recursos animales que generan productos en forma repetida  </v>
          </cell>
          <cell r="Q299" t="str">
            <v xml:space="preserve">A.5.7 DOTACIÓN DE LA INFRAESTRUCTURA ARTÍSTICA Y CULTURAL  </v>
          </cell>
        </row>
        <row r="300">
          <cell r="G300" t="str">
            <v xml:space="preserve">52030040002 - Población atendida diariamente en comedores comunitarios y otros modelos de asistencia alimentaria con enfoque de corresponsabilidad </v>
          </cell>
          <cell r="I300" t="str">
            <v>51040010001-1903 En el periodo 2020 - 2023, se benefician 394 personas con formación técnica  para la inserción laboral y el desarrollo humano con enfoque diferencial y de género</v>
          </cell>
          <cell r="K300" t="str">
            <v>2.3.2.01.01.005.01.01.01 - Animales de cría</v>
          </cell>
          <cell r="Q300" t="str">
            <v xml:space="preserve">A.5.8 PAGO DE INSTRUCTORES CONTRATADOS PARA LAS BANDAS MUSICALES </v>
          </cell>
        </row>
        <row r="301">
          <cell r="G301" t="str">
            <v xml:space="preserve">52030040003 - Raciones entregadas a niños y niñas atendidos en recuperación nutricional </v>
          </cell>
          <cell r="I301" t="str">
            <v>53020020001-1904 En el periodo 2020 - 2023, se fortalecen 24 empresas y emprendimientos en capacidades para el fomento de la Economía Circular</v>
          </cell>
          <cell r="K301" t="str">
            <v>2.3.2.01.01.005.01.01.02 - Ganado lechero</v>
          </cell>
          <cell r="Q301" t="str">
            <v>A.5.9 EJECUCIÓN DE PROGRAMAS Y PROYECTOS ARTÍSTICOS Y CULTURALES</v>
          </cell>
        </row>
        <row r="302">
          <cell r="G302" t="str">
            <v xml:space="preserve">52030040004 - Líderes de los comedores comunitarios capacitados para la conformación de unidades Productivas Autosostenibles </v>
          </cell>
          <cell r="I302" t="str">
            <v>51010010019-1905 En el período 2020-2023, 480 personas han recibido con formación, sensibilización y/o utilización de servicios en el uso y apropiación de tecnologías de la información y la comunicación TIC</v>
          </cell>
          <cell r="K302" t="str">
            <v>2.3.2.01.01.005.01.01.03 - Animales de tiro</v>
          </cell>
          <cell r="Q302" t="str">
            <v>A.5.12 SEGURIDAD SOCIAL DEL CREADOR Y GESTOR CULTURAL</v>
          </cell>
        </row>
        <row r="303">
          <cell r="G303" t="str">
            <v xml:space="preserve">52030040005 - Plan Estratégico de soberanía, seguridad alimentaria y nutricional del Distrito de Cali y su área de influencia como ciudad región, diseñado e implementado  </v>
          </cell>
          <cell r="I303" t="str">
            <v>51030010006-1906 En el periodo 2020-2023, se han realizado 3 eventos deportivos, recreativos, y de innovación en la comuna</v>
          </cell>
          <cell r="K303" t="str">
            <v>2.3.2.01.01.005.01.01.04 - Animales utilizados para la producción de lana</v>
          </cell>
          <cell r="Q303" t="str">
            <v>A.5.13 PAGO DE DÉFICIT DE INVERSIÓN EN CULTURA</v>
          </cell>
        </row>
        <row r="304">
          <cell r="G304" t="str">
            <v xml:space="preserve">52030050001 - Soluciones habitacionales VIP y VIS generadas </v>
          </cell>
          <cell r="I304" t="str">
            <v>52030080005-1907 En el periodo 2020-2023, se han intervenido 7 escenarios deportivos y recreativos en la comuna</v>
          </cell>
          <cell r="K304" t="str">
            <v>2.3.2.01.01.005.01.01.05 - Animales empleados para el transporte</v>
          </cell>
          <cell r="Q304" t="str">
            <v>NO* A.6 SERVICIOS PÚBLICOS DIFERENTES A ACUEDUCTO ALCANTARILLADO Y ASEO (SIN INCLUIR PROYECTOS DE VIVIENDA DE INTERÉS SOCIAL)</v>
          </cell>
        </row>
        <row r="305">
          <cell r="G305" t="str">
            <v xml:space="preserve">52030050002 - Suelo gestionado para construcción de vivienda VIS y VIP </v>
          </cell>
          <cell r="I305" t="str">
            <v>52010030007-1908 En el periodo 2020-2023, se ha implementado  150 Sistemas de monitoreo y alerta  para la prevención y/o disminución del delito implementado</v>
          </cell>
          <cell r="K305" t="str">
            <v>2.3.2.01.01.005.01.01.06 - Animales empleados para las carreras</v>
          </cell>
          <cell r="Q305" t="str">
            <v>A.6.1 SUBSIDIOS PARA USUARIOS DE MENORES INGRESOS - FONDO DE SOLIDARIDAD Y REDISTRIBUCIÓN DEL INGRESO</v>
          </cell>
        </row>
        <row r="306">
          <cell r="G306" t="str">
            <v xml:space="preserve">52030050003 - Subsidio distrital de vivienda asignados a hogares en situación de desmovilizados </v>
          </cell>
          <cell r="I306" t="str">
            <v>52010030005-1909 En el periodo 2020-2023, se han realizado 3 intervenciones en la Inspección de la Comuna 19</v>
          </cell>
          <cell r="K306" t="str">
            <v>2.3.2.01.01.005.01.01.07 - Animales empleados para el esparcimiento</v>
          </cell>
          <cell r="Q306" t="str">
            <v xml:space="preserve">NO* A.6.2 MANTENIMIENTO Y EXPANSIÓN DEL SERVICIO DE ALUMBRADO PÚBLICO </v>
          </cell>
        </row>
        <row r="307">
          <cell r="G307" t="str">
            <v xml:space="preserve">52030050004 - Viviendas mejoradas en zona urbana y/o rural </v>
          </cell>
          <cell r="I307" t="str">
            <v>52030080008-1910 En el periodo 2020-2023, se han realizado 14 intervenciones (Mantenimiento, adecuación de infraestructura)  a sedes educativas</v>
          </cell>
          <cell r="K307" t="str">
            <v>2.3.2.01.01.005.01.01.08 - Otros animales que generan productos en forma repetida</v>
          </cell>
          <cell r="Q307" t="str">
            <v xml:space="preserve">A.6.2.1 EXPANSIÓN DEL SERVICIO DE ALUMBRADO PÚBLICO </v>
          </cell>
        </row>
        <row r="308">
          <cell r="G308" t="str">
            <v xml:space="preserve">52030050005 - Metros cuadrados construidos en Ciudad Paraíso y/o en otros proyectos de renovación urbana  </v>
          </cell>
          <cell r="I308" t="str">
            <v>52040010005-1911 En el periodo 2020-2023, se han dotado 3 Instituciones educativas</v>
          </cell>
          <cell r="K308" t="str">
            <v xml:space="preserve">NO*2.3.2.01.01.005.01.02 - Árboles, cultivos y plantas que generan productos en forma repetida </v>
          </cell>
          <cell r="Q308" t="str">
            <v xml:space="preserve">A.6.2.2 MANTENIMIENTO DEL SERVICIO DE ALUMBRADO PÚBLICO </v>
          </cell>
        </row>
        <row r="309">
          <cell r="G309" t="str">
            <v xml:space="preserve">52030050006 - Plan maestro de vivienda ajustado y adoptado </v>
          </cell>
          <cell r="I309" t="str">
            <v xml:space="preserve">52030070002-1912 En el periodo 2020-2023, se han recuperado 8 espacios públicos efectivos de la Estructura Ecológica Complementaria adecuados arquitectónica y paisajísticamente
con empoderamiento ciudadano. </v>
          </cell>
          <cell r="K309" t="str">
            <v>2.3.2.01.01.005.01.02.01 - Árboles frutales</v>
          </cell>
          <cell r="Q309" t="str">
            <v>A.6.3 PAGO DE CONVENIOS O CONTRATOS DE SUMINISTRO DE ENERGÍA ELÉCTRICA PARA EL SERVICIO DE ALUMBRADO PÚBLICO O PARA EL MANTENIMIENTO Y EXPANSIÓN DEL SERVICIO DE ALUMBRADO PÚBLICO</v>
          </cell>
        </row>
        <row r="310">
          <cell r="G310" t="str">
            <v xml:space="preserve">52030050007 - Habilitación de suelo en Ciudad Paraíso y/o en otros proyectos de renovación urbana </v>
          </cell>
          <cell r="I310" t="str">
            <v>52050020001-1913 En el periodo 2020-2023,  se  forman  en prácticas  artísticas, entre 774  personas  de la comuna</v>
          </cell>
          <cell r="K310" t="str">
            <v>2.3.2.01.01.005.01.02.02 - Árboles cultivados por sus nueces</v>
          </cell>
          <cell r="Q310" t="str">
            <v>A.6.4 PREINVERSIÓN EN INFRAESTRUCTURA</v>
          </cell>
        </row>
        <row r="311">
          <cell r="G311" t="str">
            <v xml:space="preserve">52030050008 - Proyectos de renovación urbana o redensificación formulados </v>
          </cell>
          <cell r="I311" t="str">
            <v>52030070004-1914 En el periodo 2020-2023,  se promueven anualmente  6 espacios  de la comuna con programación cultural</v>
          </cell>
          <cell r="K311" t="str">
            <v>2.3.2.01.01.005.01.02.03 - Árboles cultivados por su savia</v>
          </cell>
          <cell r="Q311" t="str">
            <v>A.6.5 CONSTRUCCIÓN, ADECUACIÓN Y MANTENIMIENTO DE INFRAESTRUCTURA DE SERVICIOS PÚBLICOS</v>
          </cell>
        </row>
        <row r="312">
          <cell r="G312" t="str">
            <v xml:space="preserve">52030050009 - Planes parciales de renovación urbana formulados </v>
          </cell>
          <cell r="I312" t="str">
            <v>53040050010-1915 En el periodo 2020-2023, se habran realizado  2  campañas de prevención sensibilización  de actores de las vias en la comuna 19</v>
          </cell>
          <cell r="K312" t="str">
            <v>2.3.2.01.01.005.01.02.04 - Árboles cultivados por su resina</v>
          </cell>
          <cell r="Q312" t="str">
            <v>A.6.6 OBRAS DE ELECTRIFICACIÓN RURAL</v>
          </cell>
        </row>
        <row r="313">
          <cell r="G313" t="str">
            <v xml:space="preserve">52030050010 - Estudio de tierras ejidales y lotes del distrito realizado </v>
          </cell>
          <cell r="I313" t="str">
            <v>54030020005-1916 En el periodo 2020-2023, se  han apoyado y promovido 3 colectivos urbanos para realización de mural para la paz</v>
          </cell>
          <cell r="K313" t="str">
            <v>2.3.2.01.01.005.01.02.05 - Árboles cultivados por su corteza u hojas</v>
          </cell>
          <cell r="Q313" t="str">
            <v>A.6.7 DISTRIBUCIÓN DE GAS COMBUSTIBLE</v>
          </cell>
        </row>
        <row r="314">
          <cell r="G314" t="str">
            <v xml:space="preserve">52030060001 - Proyectos para la prestación de los servicios de acueducto y alcantarillado, ante MINVIVIENDA </v>
          </cell>
          <cell r="I314" t="str">
            <v>52030070004-1917 En el periodo 2020-2023, se recupera una (1) zona blanda, parques y zonas verdes, a travez de intervenciones y estrategias artisitcas y ludicas en la comuna</v>
          </cell>
          <cell r="K314" t="str">
            <v>2.3.2.01.01.005.01.02.06 - Otros árboles, cultivos y plantas que generan productos en forma repetida</v>
          </cell>
          <cell r="Q314" t="str">
            <v>A.6.8 TELEFONÍA PUBLICA CONMUTADA</v>
          </cell>
        </row>
        <row r="315">
          <cell r="G315" t="str">
            <v xml:space="preserve">52030060002 - Predios titulados </v>
          </cell>
          <cell r="I315" t="str">
            <v>52020020003-1918 En el periodo 2020-2023,  participarán 180 personas en estrategias de promoción de sus derechos y prevención de sus vulneraciones</v>
          </cell>
          <cell r="K315" t="str">
            <v>NO*2.3.2.01.01.005.02 - Productos de la propiedad intelectual</v>
          </cell>
          <cell r="Q315" t="str">
            <v>A.6.9 TELEFONÍA LOCAL MÓVIL EN EL SECTOR RURAL</v>
          </cell>
        </row>
        <row r="316">
          <cell r="G316" t="str">
            <v xml:space="preserve">52030060003 - Asentamientos humanos de desarrollo incompleto y/o precarios intervenidos </v>
          </cell>
          <cell r="I316" t="str">
            <v>52020040001-1919 En el periodo 2020-2023, se han vinculado 160 adultos mayores en actividades que promueven el estilo de vida saludable</v>
          </cell>
          <cell r="K316" t="str">
            <v>2.3.2.01.01.005.02.01 - Investigación y desarrollo</v>
          </cell>
          <cell r="Q316" t="str">
            <v>A.6.12 PAGO DE DÉFICIT DE INVERSIÓN EN SERVICIOS PÚBLICOS</v>
          </cell>
        </row>
        <row r="317">
          <cell r="G317" t="str">
            <v xml:space="preserve">52030060004 - Proyecto de acuerdo de titulación de predios en zona rural presentado </v>
          </cell>
          <cell r="I317" t="str">
            <v>51030010019-1920 En el periodo 2020-2023,  se beneficiarna 290 personas  vinculadas a recorridos turisticos de naturaleza</v>
          </cell>
          <cell r="K317" t="str">
            <v>NO*2.3.2.01.01.005.02.03 - Programas de informática y bases de datos</v>
          </cell>
          <cell r="Q317" t="str">
            <v>NO* A.7 VIVIENDA</v>
          </cell>
        </row>
        <row r="318">
          <cell r="G318" t="str">
            <v xml:space="preserve">52030060005 - Proyecto de acuerdo para cesiones gratuitas o enajenación de predios fiscales presentado </v>
          </cell>
          <cell r="I318" t="str">
            <v>53040010004-2001 En el periodo 2020-2023,  se ha realizado el mejoramiento 300 metros cuadrados de andén, previo concepto de viabilidad técnica y esquema básico</v>
          </cell>
          <cell r="K318" t="str">
            <v>NO*2.3.2.01.01.005.02.03.01 - Programas de informática</v>
          </cell>
          <cell r="Q318" t="str">
            <v>A.7.1 SUBSIDIOS PARA ADQUISICIÓN DE VIVIENDA DE INTERÉS SOCIAL</v>
          </cell>
        </row>
        <row r="319">
          <cell r="G319" t="str">
            <v xml:space="preserve">52030070001 - Parque de la Vida incluido en la estructura ecológica distrital y adecuado ambiental y paisajísticamente  </v>
          </cell>
          <cell r="I319" t="str">
            <v>53040040004-2002 En el periodo 2020-2023, se ha realizado el mantenimiento de 1 kilómetros de vía en la comuna, previo concepto de viabilidad técnica</v>
          </cell>
          <cell r="K319" t="str">
            <v>2.3.2.01.01.005.02.03.01.01 - Paquetes de software</v>
          </cell>
          <cell r="Q319" t="str">
            <v>A.7.2 SUBSIDIOS PARA MEJORAMIENTO DE VIVIENDA DE INTERÉS SOCIAL</v>
          </cell>
        </row>
        <row r="320">
          <cell r="G320" t="str">
            <v xml:space="preserve">52030070002 - Espacios públicos efectivos adecuados arquitectónica y paisajísticamente con empoderamiento ciudadano </v>
          </cell>
          <cell r="I320" t="str">
            <v>53050020003-2003 En el periodo 2020-2023, se han construido 75 metros cúbicos de muros de contención, previo concepto de viabilidad técnica</v>
          </cell>
          <cell r="K320" t="str">
            <v>2.3.2.01.01.005.02.03.01.02 - Gastos de desarrollo</v>
          </cell>
          <cell r="Q320" t="str">
            <v>A.7.3 PLANES Y PROYECTOS DE MEJORAMIENTO DE VIVIENDA Y SANEAMIENTO BÁSICO</v>
          </cell>
        </row>
        <row r="321">
          <cell r="G321" t="str">
            <v xml:space="preserve">52030070003 - Plazoleta para la integración social construida </v>
          </cell>
          <cell r="I321" t="str">
            <v>52030070004-2004 En el periodo 2020-2023, se  promueven  7  espacios  públicos  con programación cultural</v>
          </cell>
          <cell r="K321" t="str">
            <v>2.3.2.01.01.005.02.03.02 - Bases de datos</v>
          </cell>
          <cell r="Q321" t="str">
            <v>A.7.4 PLANES Y PROYECTOS DE CONSTRUCCIÓN DE VIVIENDA EN SITIO PROPIO</v>
          </cell>
        </row>
        <row r="322">
          <cell r="G322" t="str">
            <v xml:space="preserve">52030070004 - Espacios públicos promovidos con programación cultural </v>
          </cell>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2.3.2.01.01.005.02.04 - Originales de entretenimiento, literatura y arte</v>
          </cell>
          <cell r="Q322" t="str">
            <v>A.7.5 PLANES Y PROYECTOS PARA LA ADQUISICIÓN Y/O CONSTRUCCIÓN DE VIVIENDA</v>
          </cell>
        </row>
        <row r="323">
          <cell r="G323" t="str">
            <v xml:space="preserve">52030070005 - Caracterización de vendedores informales que ocupan el espacio público </v>
          </cell>
          <cell r="I323" t="str">
            <v>52010020002-2006 En el periodo 2020-2023,  participan 224 personas en estrategia de prevención de la violencia familiar y sexual.</v>
          </cell>
          <cell r="K323" t="str">
            <v>2.3.2.01.01.005.02.05 - Otros productos de propiedad intelectual</v>
          </cell>
          <cell r="Q323" t="str">
            <v>A.7.6 SUBSIDIOS PARA REUBICACIÓN DE VIVIENDAS ASENTADAS EN ZONAS ALTO RIESGO</v>
          </cell>
        </row>
        <row r="324">
          <cell r="G324" t="str">
            <v xml:space="preserve">52030070006 - Vendedores informales organizados en el espacio público por actividad económica </v>
          </cell>
          <cell r="I324" t="str">
            <v>52020030004-2007 En el periodo 2020-2023, se han beneficiado 202 jóvenes en procesos de formación para la prevención situacional del delito en zonas vulnerables</v>
          </cell>
          <cell r="K324" t="str">
            <v>NO*2.3.2.01.02 - Objetos de valor</v>
          </cell>
          <cell r="Q324" t="str">
            <v>A.7.7 PROYECTOS DE TITULACIÓN Y LEGALIZACIÓN DE PREDIOS</v>
          </cell>
        </row>
        <row r="325">
          <cell r="G325" t="str">
            <v xml:space="preserve">52030070007 - Corredores viales principales con control a la saturación visual de publicidad exterior visual ilegal </v>
          </cell>
          <cell r="I325" t="str">
            <v>52030080008-2008 En el periodo 2020-2023, se han realizado 5 intervenciones (Mantenimiento, adecuación de infraestructura)  a sedes educativas</v>
          </cell>
          <cell r="K325" t="str">
            <v>2.3.2.01.02.001 - Joyas y artículos conexos</v>
          </cell>
          <cell r="Q325" t="str">
            <v>A.7.8 PREINVERSIÓN EN INFRAESTRUCTURA</v>
          </cell>
        </row>
        <row r="326">
          <cell r="G326" t="str">
            <v xml:space="preserve">52030070008 - Intervenciones de espacio público diseñadas </v>
          </cell>
          <cell r="I326" t="str">
            <v>52040010005-2009 En el periodo 2020-2023, se han dotado 3 Instituciones educativas</v>
          </cell>
          <cell r="K326" t="str">
            <v>2.3.2.01.02.002 - Antigüedades u otros objetos de arte</v>
          </cell>
          <cell r="Q326" t="str">
            <v>A.7.11 PAGO DE DÉFICIT DE INVERSIÓN EN VIVIENDA</v>
          </cell>
        </row>
        <row r="327">
          <cell r="G327" t="str">
            <v xml:space="preserve">52030070009 - Vías y andenes adecuados con inclusión social </v>
          </cell>
          <cell r="I327" t="str">
            <v xml:space="preserve">52030070002-2010 En el periodo 2020-2023, se han recuperado 6 espacios públicos efectivos de la Estructura Ecológica Complementaria adecuados arquitectónica y paisajísticamente
con empoderamiento ciudadano. </v>
          </cell>
          <cell r="K327" t="str">
            <v>2.3.2.01.02.003 - Otros objetos valiosos</v>
          </cell>
          <cell r="Q327" t="str">
            <v>NO* A.8 AGROPECUARIO</v>
          </cell>
        </row>
        <row r="328">
          <cell r="G328" t="str">
            <v xml:space="preserve">52030070010 - Plan Maestro de Espacio Público - PMEP ajustado y adoptado </v>
          </cell>
          <cell r="I328" t="str">
            <v>51030010011-2011 En el periodo 2020-2023, se apoyan 3 iniciativas turisticas comunitarias</v>
          </cell>
          <cell r="K328" t="str">
            <v>NO*2.3.2.01.03 - Activos no producidos</v>
          </cell>
          <cell r="Q328" t="str">
            <v>A.8.1 PREINVERSIÓN EN INFRAESTRUCTURA</v>
          </cell>
        </row>
        <row r="329">
          <cell r="G329" t="str">
            <v xml:space="preserve">52030070011 - Estudios Técnicos para la construcción del proyecto Corredor Verde elaborados  </v>
          </cell>
          <cell r="I329" t="str">
            <v>52020030005-2012 En el periodo 2020-2023,  se formaran 80 jovenes en desarrollo del turismo de las áreas urbanas y rurales de Santiago de Cali</v>
          </cell>
          <cell r="K329" t="str">
            <v>2.3.2.01.03.001 - Tierras y terrenos</v>
          </cell>
          <cell r="Q329" t="str">
            <v>A.8.2 MONTAJE, DOTACIÓN Y MANTENIMIENTO DE GRANJAS EXPERIMENTALES</v>
          </cell>
        </row>
        <row r="330">
          <cell r="G330" t="str">
            <v xml:space="preserve">52030070012 - Inventario de publicidad exterior visual actualizado y mantenido </v>
          </cell>
          <cell r="I330" t="str">
            <v>51040010001-2013 En el periodo 2020-2023, se benefician 500 personas con formación técnica  para la inserción laboral y el desarrollo humano con enfoque diferencial y de género</v>
          </cell>
          <cell r="K330" t="str">
            <v>2.3.2.01.03.002 - Recursos biológicos no cultivados</v>
          </cell>
          <cell r="Q330" t="str">
            <v>NO* A.8.3 PROYECTOS DE CONSTRUCCIÓN Y MANTENIMIENTO DE DISTRITOS DE RIEGO Y ADECUACIÓN DE TIERRAS</v>
          </cell>
        </row>
        <row r="331">
          <cell r="G331" t="str">
            <v xml:space="preserve">52030080001 - Nuevo equipamiento comunitario (Centro de atención al ciudadano) operando </v>
          </cell>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NO*2.3.2.02 - Adquisiciones diferentes de activos</v>
          </cell>
          <cell r="Q331" t="str">
            <v>A.8.3.1 PROYECTOS DE CONSTRUCCIÓN DE DISTRITOS DE RIEGO Y ADECUACIÓN DE TIERRAS</v>
          </cell>
        </row>
        <row r="332">
          <cell r="G332" t="str">
            <v xml:space="preserve">52030080002 - Intervenciones (mantenimiento correctivo y preventivo) realizadas a sedes comunales, salones comunales, Casetas Comunales </v>
          </cell>
          <cell r="I332" t="str">
            <v>53040010004-2101 En el periodo 2020 - 2023,  se han realizado el mantenimiento y/o construcción de 500 metros cuadrados de andén, previo concepto de viabilidad técnica y esquema básico</v>
          </cell>
          <cell r="K332" t="str">
            <v>NO*2.3.2.02.01 - Materiales y suministros</v>
          </cell>
          <cell r="Q332" t="str">
            <v>A.8.3.2 PROYECTOS DE MANTENIMIENTO DE DISTRITOS DE RIEGO Y ADECUACIÓN DE TIERRAS</v>
          </cell>
        </row>
        <row r="333">
          <cell r="G333" t="str">
            <v xml:space="preserve">52030080003 - Intervenciones (mantenimiento correctivo, preventivo y dotación) realizadas a Centros de Administración Local Integrada  </v>
          </cell>
          <cell r="I333" t="str">
            <v>53040040004-2102 En el periodo 2020 - 2023,  se han realizado el mantenimiento a 0,3 kilómetros en vías de la comuna 21 previo concepto de viabilidad técnica y esquema básico.</v>
          </cell>
          <cell r="K333" t="str">
            <v>2.3.2.02.01.000 - Agricultura, silvicultura y productos de la pesca</v>
          </cell>
          <cell r="Q333" t="str">
            <v>A.8.3.3 OBRAS DE REHABILITACIÓN, COMPLEMENTACIÓN, AMPLIACIÓN Y/O MODERNIZACIÓN DE DISTRITOS DE ADECUCACIÓN DE TIERRAS</v>
          </cell>
        </row>
        <row r="334">
          <cell r="G334" t="str">
            <v xml:space="preserve">52030080004 - Índice de capacidad de operación de las Empresas Sociales del Estado aumentado </v>
          </cell>
          <cell r="I334" t="str">
            <v>53040040003-2103 En el periodo 2020 - 2023,  se han construido 0,2 kilómetros de pavimento en la comuna 21, previo concepto de viabilidad técnica</v>
          </cell>
          <cell r="K334" t="str">
            <v>2.3.2.02.01.001 - Minerales; electricidad, gas y agua</v>
          </cell>
          <cell r="Q334" t="str">
            <v>A.8.4 PROMOCIÓN DE ALIANZAS, ASOCIACIONES U OTRAS FORMAS ASOCIATIVAS DE PRODUCTORES</v>
          </cell>
        </row>
        <row r="335">
          <cell r="G335" t="str">
            <v xml:space="preserve">52030080005 - Intervenciones en escenarios deportivos y recreativos en comunas y corregimientos diseñados, con mantenimiento, construidos o adecuados </v>
          </cell>
          <cell r="I335" t="str">
            <v>51040020001-2104 En el periodo 2020 - 2023,  se han fortalecido 205 personas en el ecosistema de emprendimiento empresarial y social con enfoque diferencial y de género</v>
          </cell>
          <cell r="K335" t="str">
            <v>2.3.2.02.01.002 - Productos alimenticios, bebidas y tabaco; textiles, prendas de vestir y productos de cuero</v>
          </cell>
          <cell r="Q335" t="str">
            <v>A.8.5 PROGRAMAS Y PROYECTOS DE ASISTENCIA TÉCNICA DIRECTA RURAL</v>
          </cell>
        </row>
        <row r="336">
          <cell r="G336" t="str">
            <v xml:space="preserve">52030080006 - Plan de escenarios deportivos y recreativos formulado </v>
          </cell>
          <cell r="I336" t="str">
            <v>51040010001-2105 En el periodo 2020 - 2023,  se han formado 342 personas en competencias laborales para el trabajo</v>
          </cell>
          <cell r="K336" t="str">
            <v>2.3.2.02.01.003 - Otros bienes transportables (excepto productos metálicos, maquinaria y equipo)</v>
          </cell>
          <cell r="Q336" t="str">
            <v>A.8.6 PAGO DEL PERSONAL TÉCNICO VINCULADO A LA PRESTACIÓN DEL SERVICIO DE ASISTENCIA TÉCNICA DIRECTA RURAL</v>
          </cell>
        </row>
        <row r="337">
          <cell r="G337" t="str">
            <v xml:space="preserve">52030080007 - Equipamientos culturales del Distrito diseñados, con mantenimiento, construidos, adecuados, mejorados o dotación </v>
          </cell>
          <cell r="I337" t="str">
            <v>52030070004-2106 En el periodo 2020 - 2023,  se han promovido 8 espacios  públicos  con programación cultural</v>
          </cell>
          <cell r="K337" t="str">
            <v>2.3.2.02.01.004 - Productos metálicos y paquetes de software</v>
          </cell>
          <cell r="Q337" t="str">
            <v>A.8.7 CONTRATOS CELEBRADOS CON  ENTIDADES PRESTADORAS DEL SERVICIO DE ASISTENCIA TÉCNICA DIRECTA RURAL</v>
          </cell>
        </row>
        <row r="338">
          <cell r="G338" t="str">
            <v xml:space="preserve">52030080008 - Intervenciones (Mantenimiento, adecuación de infraestructura) realizadas a sedes educativas </v>
          </cell>
          <cell r="I338" t="str">
            <v>52050020001-2107 En el periodo 2020-2023,  se  han formado  en prácticas  artísticas ,  1.000 personas  de la comuna</v>
          </cell>
          <cell r="K338" t="str">
            <v>NO*2.3.2.02.02 - Adquisición de servicios</v>
          </cell>
          <cell r="Q338" t="str">
            <v xml:space="preserve">A.8.8 DESARROLLO DE PROGRAMAS Y PROYECTOS PRODUCTIVOS EN EL MARCO DEL PLAN AGROPECUARIO </v>
          </cell>
        </row>
        <row r="339">
          <cell r="G339" t="str">
            <v xml:space="preserve">52030080009 - Construcción y/o adquisición de Infraestructura Física Nueva en Sedes de instituciones Educativas Oficiales de Cali  </v>
          </cell>
          <cell r="I339" t="str">
            <v>52050020013-2108 En el periodo 2020-2023,  se  han certificado  en áreas  artísticas, 60 personas de la  comuna</v>
          </cell>
          <cell r="K339" t="str">
            <v>2.3.2.02.02.005 - Servicios de la construcción</v>
          </cell>
          <cell r="Q339" t="str">
            <v>A.8.11 PAGO DE DÉFICIT DE INVERSIÓN EN DESARROLLO AGROPECUARIO</v>
          </cell>
        </row>
        <row r="340">
          <cell r="G340" t="str">
            <v xml:space="preserve">52030080010 - Plan Maestro de Equipamientos ajustado y adoptado </v>
          </cell>
          <cell r="I340" t="str">
            <v>51030010006-2109 En el periodo 2020 - 2023,  se han realizado 4 juegos deportivos y recreativos para habitantes de la comuna</v>
          </cell>
          <cell r="K340" t="str">
            <v>2.3.2.02.02.006 - Servicios de alojamiento; servicios de suministro de comidas y bebidas; servicios de transporte; y servicios de distribución de electricidad, gas y agua</v>
          </cell>
          <cell r="Q340" t="str">
            <v>A.8.12 PROMOCION DE PROYECTOS PRODUCTIVOS  DE DESARROLLO RURAL BAJO EN CARBONO</v>
          </cell>
        </row>
        <row r="341">
          <cell r="G341" t="str">
            <v xml:space="preserve">52030080011 - Centro de alto rendimiento, construido y adecuado </v>
          </cell>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2.3.2.02.02.007 - Servicios financieros y servicios conexos, servicios inmobiliarios y servicios de leasing</v>
          </cell>
          <cell r="Q341" t="str">
            <v>NO* A.9 TRANSPORTE</v>
          </cell>
        </row>
        <row r="342">
          <cell r="G342" t="str">
            <v xml:space="preserve">52030080012 - Equipamientos de servicios urbanos básicos implementados </v>
          </cell>
          <cell r="I342" t="str">
            <v>52010030007-2111 En el periodo 2020 - 2023,  se han implementado 24 sistemas de monitoreo y alerta  para la prevención y/o disminución del delito</v>
          </cell>
          <cell r="K342" t="str">
            <v xml:space="preserve">2.3.2.02.02.008 - Servicios prestados a las empresas y servicios de producción </v>
          </cell>
          <cell r="Q342" t="str">
            <v xml:space="preserve">A.9.1 CONSTRUCCIÓN DE VÍAS </v>
          </cell>
        </row>
        <row r="343">
          <cell r="G343" t="str">
            <v xml:space="preserve">52030090001 - Kilómetros de Red de Media Tensión en Plan Parcial San Pascual, construidos </v>
          </cell>
          <cell r="I343" t="str">
            <v>52020030004-2112 En el periodo 2020 - 2023,  se han beneficiado 200 jóvenes en procesos de formación para la prevención situacional del delito en zonas vulnerables</v>
          </cell>
          <cell r="K343" t="str">
            <v>2.3.2.02.02.009 - Servicios para la comunidad, sociales y personales</v>
          </cell>
          <cell r="Q343" t="str">
            <v>A.9.2 MEJORAMIENTO DE VÍAS</v>
          </cell>
        </row>
        <row r="344">
          <cell r="G344" t="str">
            <v xml:space="preserve">52030090002 - Infraestructura de Agua Potable en la zona rural construidas </v>
          </cell>
          <cell r="I344" t="str">
            <v xml:space="preserve">52030070002-2113 En el periodo 2020 - 2023,  se han recuperado 3 espacios públicos efectivos de la Estructura Ecológica
Complementaria adecuados
arquitectónica y paisajísticamente
con empoderamiento ciudadano. </v>
          </cell>
          <cell r="K344" t="str">
            <v>2.3.2.02.02.010 - Viáticos de los funcionarios en comisión</v>
          </cell>
          <cell r="Q344" t="str">
            <v>A.9.3 REHABILITACIÓN DE VÍAS</v>
          </cell>
        </row>
        <row r="345">
          <cell r="G345" t="str">
            <v xml:space="preserve">52030090003 - Sistemas de Agua Potable en la zona rural mejorados en infraestructura </v>
          </cell>
          <cell r="I345" t="str">
            <v>52030030001-2114 En el periodo 2020 - 2023,  se han realizan 9 encuentros en el entorno comunitario: "Promovamos Juntos Entornos para la Vida y estilos de vida saludable en la comuna 21</v>
          </cell>
          <cell r="K345" t="str">
            <v>NO*2.3.3 - Transferencias corrientes</v>
          </cell>
          <cell r="Q345" t="str">
            <v>A.9.4 MANTENIMIENTO RUTINARIO DE VÍAS</v>
          </cell>
        </row>
        <row r="346">
          <cell r="G346" t="str">
            <v xml:space="preserve">52030090004 - Beneficiarios del subsidio del déficit de a las empresas de servicios públicos de acueducto alcantarillado y aseo de los estratos 1, 2 y 3 del fondo de solidaridad y redistribución de ingreso </v>
          </cell>
          <cell r="I346" t="str">
            <v>52010020009-2115 En el periodo 2020 - 2023,  se han  aumentado a 150 las personas que lideran la promoción de la convivencia, el fortalecimiento del tejido social y el abordaje de las violencias en la comuna 21</v>
          </cell>
          <cell r="K346" t="str">
            <v>NO*2.3.3.01 - Subvenciones</v>
          </cell>
          <cell r="Q346" t="str">
            <v>A.9.5 MANTENIMIENTO PERIÓDICO DE VÍAS</v>
          </cell>
        </row>
        <row r="347">
          <cell r="G347" t="str">
            <v xml:space="preserve">52030090005 - Beneficiarios del programa del mínimo vital de agua potable </v>
          </cell>
          <cell r="I347" t="str">
            <v>52030080005-2116 En el periodo 2020 - 2023,  se han intervenido 9 escenarios deportivos y recreativos en la comuna</v>
          </cell>
          <cell r="K347" t="str">
            <v xml:space="preserve">NO*2.3.3.01.02 - A empresas públicas no financieras </v>
          </cell>
          <cell r="Q347" t="str">
            <v>A.9.6 CONSTRUCCIÓN DE INSTALACIONES PORTUARIAS, FLUVIALES Y MARÍTIMAS</v>
          </cell>
        </row>
        <row r="348">
          <cell r="G348" t="str">
            <v xml:space="preserve">52030090006 - Plan Maestro de Servicios Públicos Domiciliarios y TIC formulado y adoptado </v>
          </cell>
          <cell r="I348" t="str">
            <v>52030080008-2117 En el periodo 2020 - 2023, se han realizado 2 intervenciones (Mantenimiento, adecuación de infraestructura)  a sedes educativas</v>
          </cell>
          <cell r="K348" t="str">
            <v>2.3.3.01.02.003 - Subvenciones a empresas de transporte masivo</v>
          </cell>
          <cell r="Q348" t="str">
            <v>A.9.7 MANTENIMIENTO DE INSTALACIONES PORTUARIAS, FLUVIALES Y MARÍTIMAS</v>
          </cell>
        </row>
        <row r="349">
          <cell r="G349" t="str">
            <v xml:space="preserve">52030090007 - Plan Maestro de Acueducto y Alcantarillado (PMAA), formulado </v>
          </cell>
          <cell r="I349" t="str">
            <v>52040010005-2118 En el periodo 2020 - 2023,  se han dotado 1 Institución educativa</v>
          </cell>
          <cell r="K349" t="str">
            <v>2.3.3.01.02.004 - Subvenciones para servicios públicos domiciliarios de agua potable y saneamiento básico</v>
          </cell>
          <cell r="Q349" t="str">
            <v>A.9.8 CONSTRUCCIÓN DE TERMINALES DE TRANSPORTE Y AEROPUERTOS</v>
          </cell>
        </row>
        <row r="350">
          <cell r="G350" t="str">
            <v xml:space="preserve">52030090008 - Redes de alcantarillado en el área de prestación de servicio de EMCALI intervenidas </v>
          </cell>
          <cell r="I350" t="str">
            <v>52030070004-2119 En el periodo 2020 - 2023,  se han recuperado 4 zonas blandas, parques y zonas verdes a través de intervenciones y estrategias artísticas y lúdicas en la comuna</v>
          </cell>
          <cell r="K350" t="str">
            <v>2.3.3.01.02.005 - Transferencias para Empresas Sociales del Estado</v>
          </cell>
          <cell r="Q350" t="str">
            <v>A.9.9 MEJORAMIENTO Y MANTENIMIENTO DE TERMINALES DE TRANSPORTE Y AEROPUERTOS</v>
          </cell>
        </row>
        <row r="351">
          <cell r="G351" t="str">
            <v xml:space="preserve">52030090009 - Redes de acueducto en el área de prestación de servicio de EMCALI intervenidas </v>
          </cell>
          <cell r="I351" t="str">
            <v>52010030007-2120 En el periodo 2020 - 2023,  se han implementado 25 sistemas de monitoreo y alerta para la prevención y/o diminucuión del delito - comités de vecinos constituidos y vigilantes de cuadra capacitados</v>
          </cell>
          <cell r="K351" t="str">
            <v>NO*2.3.3.01.04 - A empresas privadas no financieras</v>
          </cell>
          <cell r="Q351" t="str">
            <v>A.9.10 ESTUDIOS Y PREINVERSIÓN EN INFRAESTRUCTURA</v>
          </cell>
        </row>
        <row r="352">
          <cell r="G352" t="str">
            <v xml:space="preserve">52030090010 - Plantas de tratamiento de agua potable con monitoreo de calidad del agua inteligente operando en la zona rural  </v>
          </cell>
          <cell r="I352" t="str">
            <v>52020040005-2121 En el periodo 2020 - 2023,  se han  formado120 cuidadores para personas mayores, formadas en cuidados, manejo, proyectos de vida y derechos</v>
          </cell>
          <cell r="K352" t="str">
            <v>2.3.3.01.04.004 - Subvenciones para servicios públicos domiciliarios de agua potable y saneamiento básico</v>
          </cell>
          <cell r="Q352" t="str">
            <v>A.9.11 COMPRA DE MAQUINARIA Y EQUIPO</v>
          </cell>
        </row>
        <row r="353">
          <cell r="G353" t="str">
            <v>52030100001 - Territorios del Distrito de Santiago de Cali con acompañamiento para el desarrollo deportivo, recreativo y de actividad física</v>
          </cell>
          <cell r="I353" t="str">
            <v>51030010019-2122 En el periodo 2020 - 2023,  se han beneficiado 340 personas  vinculadas a recorridos turisticos de naturaleza</v>
          </cell>
          <cell r="K353" t="str">
            <v>NO*2.3.3.02 - A empresas diferente de subvenciones</v>
          </cell>
          <cell r="Q353" t="str">
            <v>A.9.12 INTERVENTORIA DE PROYECTOS DE CONSTRUCCIÓN Y MANTENIMIENTO DE INFRAESTRUCTURA DE TRANSPORTE</v>
          </cell>
        </row>
        <row r="354">
          <cell r="G354" t="str">
            <v>52030100002 - Eventos académicos para el sector deporte, recreativo y de actividad física, realizados</v>
          </cell>
          <cell r="I354" t="str">
            <v>53040050010-2201 En el periodo 2020 - 2023,  se han realizado 2 campañas de prevención sensibilización de actores de las vias en la comuna 22</v>
          </cell>
          <cell r="K354" t="str">
            <v>NO*2.3.3.02.01 - Actividades de atención a la salud humana y de asistencia social</v>
          </cell>
          <cell r="Q354" t="str">
            <v>A.9.15 SISTEMAS DE TRANSPORTE MASIVO</v>
          </cell>
        </row>
        <row r="355">
          <cell r="G355" t="str">
            <v>52030100003 - Política pública del deporte y la recreación formulada y adoptada</v>
          </cell>
          <cell r="I355" t="str">
            <v>53040010004-2202 En el periodo 2020 - 2023,  se han mejorado 1000 metros cuadrados de andenes en la comuna 22 , previo concepto de viabilidad técnica</v>
          </cell>
          <cell r="K355" t="str">
            <v>2.3.3.02.01.001 - Campana y control antituberculosis</v>
          </cell>
          <cell r="Q355" t="str">
            <v>A.9.16 PLANES DE TRÁNSITO, EDUCACIÓN, DOTACIÓN DE EQUIPOS Y SEGURIDAD VIAL</v>
          </cell>
        </row>
        <row r="356">
          <cell r="G356" t="str">
            <v>52030100004 - Apoyo al desarrollo deportivo comunitario en territorios del Distrito de Santiago de Cali</v>
          </cell>
          <cell r="I356" t="str">
            <v>53040010002-2203 En el periodo 2020 - 2023,  se han realizado construcción de 1 puentes peatonales incluye estudios en la comuna  22, previo concepto de viabilidad técnica</v>
          </cell>
          <cell r="K356" t="str">
            <v>2.3.3.02.01.003 - Programa emergencia sanitaria</v>
          </cell>
          <cell r="Q356" t="str">
            <v>A.9.17 INFRAESTRUCTURA PARA TRANSPORTE NO MOTORIZADO (REDES PEATONALES Y CICLORUTAS)</v>
          </cell>
        </row>
        <row r="357">
          <cell r="G357" t="str">
            <v>52030100005 - Instancias de participación ciudadana del sector deporte y recreación en la ciudad, operando anualmente</v>
          </cell>
          <cell r="I357" t="str">
            <v>52050020001-2204 En el periodo 2020-2023,  se han formado  en prácticas  artísticas 510 personas  de la comuna</v>
          </cell>
          <cell r="K357" t="str">
            <v>NO*2.3.3.03 - A gobiernos  y organizaciones internacionales</v>
          </cell>
          <cell r="Q357" t="str">
            <v>A.9.18 PAGO DE DÉFICIT DE INVERSIÓN EN TRANSPORTE</v>
          </cell>
        </row>
        <row r="358">
          <cell r="G358" t="str">
            <v>52030100006 - Carreras y caminatas deportivas y recreativas con enfoque ambiental realizadas en comunas y corregimientos</v>
          </cell>
          <cell r="I358" t="str">
            <v>51030010006-2205 En el periodo 2020 - 2023,  se han  realizado 3 eventos deportivos, recreativos, y de innovación en la comuna</v>
          </cell>
          <cell r="K358" t="str">
            <v>NO*2.3.3.03.03 - A otras organizaciones internacionales</v>
          </cell>
          <cell r="Q358" t="str">
            <v>NO* A.10 AMBIENTAL</v>
          </cell>
        </row>
        <row r="359">
          <cell r="G359" t="str">
            <v>52030100007 - Personas beneficiadas anualmente con gimnasia dirigida, aeróbicos y acondicionamiento físico</v>
          </cell>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2.3.3.03.03.01 - Membresías</v>
          </cell>
          <cell r="Q359" t="str">
            <v xml:space="preserve">A.10.1 DESCONTAMINACIÓN DE CORRIENTES O DEPÓSITOS DE AGUA AFECTADOS POR VERTIMIENTOS </v>
          </cell>
        </row>
        <row r="360">
          <cell r="G360" t="str">
            <v>52030100008 - Juegos Inter corregimientos realizados</v>
          </cell>
          <cell r="I360" t="str">
            <v>52010030007-2207 En el periodo 2020 - 2023,  se han implementado 61 Sistemas de monitoreo y alerta para la prevención y/o disminución del delito</v>
          </cell>
          <cell r="K360" t="str">
            <v>NO*2.3.3.05 - A entidades del gobierno</v>
          </cell>
          <cell r="Q360" t="str">
            <v xml:space="preserve">A.10.2 DISPOSICIÓN, ELIMINACIÓN Y RECICLAJE DE RESIDUOS LÍQUIDOS Y SÓLIDOS </v>
          </cell>
        </row>
        <row r="361">
          <cell r="G361" t="str">
            <v xml:space="preserve">52040010001 - Estudiantes en condición de vulnerabilidad beneficiarios de paquetes escolares </v>
          </cell>
          <cell r="I361" t="str">
            <v>52010030005-2208 En el periodo 2020 - 2023,  se han adecuado 2 espacios  de la infraestructura de las agencias de Seguridad y Convivencia y justicia
CAI comuna 22 construido (Reubicado)</v>
          </cell>
          <cell r="K361" t="str">
            <v>2.3.3.05.08 - A esquemas asociativos</v>
          </cell>
          <cell r="Q361" t="str">
            <v>A.10.3 CONTROL A LAS EMISIONES CONTAMINANTES DEL AIRE</v>
          </cell>
        </row>
        <row r="362">
          <cell r="G362" t="str">
            <v xml:space="preserve">52040010002 - Población en edad escolar matriculada en el sistema educativo oficial de Santiago de Cali </v>
          </cell>
          <cell r="I362" t="str">
            <v>54020020015-2209 En el periodo 2020 - 2023,  se han actualizado y se puso en operación un observatorio ambiental, como instrumento de reporte, seguimiento y generación de conocimiento para la gestión ambiental.</v>
          </cell>
          <cell r="K362" t="str">
            <v>NO*2.3.3.05.09 - A otras entidades del gobierno general</v>
          </cell>
          <cell r="Q362" t="str">
            <v>A.10.4 MANEJO Y APROVECHAMIENTO DE CUENCAS Y MICROCUENCAS HIDROGRÁFICAS</v>
          </cell>
        </row>
        <row r="363">
          <cell r="G363" t="str">
            <v xml:space="preserve">52040010003 - Sedes educativas oficiales con implementación de modelos educativos flexibles para niños, adolescentes, jóvenes y adultos en proceso de alfabetización </v>
          </cell>
          <cell r="I363" t="str">
            <v xml:space="preserve">52030070002-2210 En el periodo 2020 - 2023,  se han recuperado 2 espacios públicos efectivos de la Estructura Ecológica
Complementaria adecuados
arquitectónica y paisajísticamente
con empoderamiento ciudadano. </v>
          </cell>
          <cell r="K363" t="str">
            <v>2.3.3.05.09.045 - Aseguramiento en salud SSF</v>
          </cell>
          <cell r="Q363" t="str">
            <v>A.10.5 CONSERVACIÓN DE MICROCUENCAS QUE ABASTECEN EL ACUEDUCTO, PROTECCIÓN DE FUENTES Y REFORESTACIÓN DE DICHAS CUENCAS</v>
          </cell>
        </row>
        <row r="364">
          <cell r="G364" t="str">
            <v xml:space="preserve">52040010004 - Estudiantes de las IEO con estrategia de transporte escolar  </v>
          </cell>
          <cell r="I364" t="str">
            <v>51050020008-2211 En el periodo 2020 - 2023,  se han implementado 150  huertas urbanas en la Comuna</v>
          </cell>
          <cell r="K364" t="str">
            <v>2.3.3.05.09.053 - Fondos de Servicios Educativos de las Instituciones de Preescolar, Básica y Media</v>
          </cell>
          <cell r="Q364" t="str">
            <v>A.10.6 EDUCACIÓN AMBIENTAL NO FORMAL</v>
          </cell>
        </row>
        <row r="365">
          <cell r="G365" t="str">
            <v xml:space="preserve">52040010005 - Instituciones educativas oficiales dotadas </v>
          </cell>
          <cell r="I365" t="str">
            <v>53010010002-2212 En el periodo 2020 - 2023,  se han 28 hectáreas para la gestión sostenible de las cuencas hidrográficas en conservación. Estudio y amojonamiento quebrada Guali</v>
          </cell>
          <cell r="K365" t="str">
            <v>2.3.3.05.09.054 - A establecimientos públicos y unidades administrativas especiales</v>
          </cell>
          <cell r="Q365" t="str">
            <v xml:space="preserve">A.10.7 ASISTENCIA TÉCNICA EN RECONVERSIÓN TECNOLÓGICA </v>
          </cell>
        </row>
        <row r="366">
          <cell r="G366" t="str">
            <v xml:space="preserve">52040010006 - Estudiantes matriculados en las IEO con complementos alimentarios </v>
          </cell>
          <cell r="I366" t="str">
            <v>52030080003-2213 En el periodo 2020 - 2023,  se han realizado 2 intervenciones (mantenimiento correctivo, preventivo y dotación)  del Centro de Administración Local Integrada.</v>
          </cell>
          <cell r="K366" t="str">
            <v>NO*2.3.3.07 - Prestaciones para cubrir riesgos sociales</v>
          </cell>
          <cell r="Q366" t="str">
            <v>NO* A.10.8 CONSERVACIÓN, PROTECCIÓN, RESTAURACIÓN Y APROVECHAMIENTO DE RECURSOS NATURALES Y DEL MEDIO AMBIENTE</v>
          </cell>
        </row>
        <row r="367">
          <cell r="G367" t="str">
            <v xml:space="preserve">52040020001 - Estudiantes de Instituciones Educativas Oficiales con bajos resultados en Pruebas Saber 11 vinculados al Plan Talentos </v>
          </cell>
          <cell r="I367" t="str">
            <v>52030080005-2214 En el periodo 2020 - 2023,  se han intervenido 3 escenarios deportivos y recreativos en la comuna</v>
          </cell>
          <cell r="K367" t="str">
            <v>NO*2.3.3.07.02 - Prestaciones sociales relacionadas con el empleo</v>
          </cell>
          <cell r="Q367" t="str">
            <v xml:space="preserve">A.10.8.1 CONSERVACIÓN, PROTECCIÓN, RESTAURACIÓN Y APROVECHAMIENTO SOSTENIBLE  DE LOS ECOSISTEMAS FORESTALES </v>
          </cell>
        </row>
        <row r="368">
          <cell r="G368" t="str">
            <v xml:space="preserve">52040020002 - Estudiantes beneficiados con programas de articulación con Instituciones de Educación Superior, de la formación técnica, Tecnológica, para el trabajo y el desarrollo humano (ETDH) </v>
          </cell>
          <cell r="I368" t="str">
            <v>54010010005-2215 En el periodo 2020 - 2023,  se han elaborará un estudio de la Comuna 22 que contribuya a la Revisión del POT</v>
          </cell>
          <cell r="K368" t="str">
            <v>NO*2.3.3.07.02.001 - Mesadas pensionales (de pensiones)</v>
          </cell>
          <cell r="Q368" t="str">
            <v>A.10.8.2 CONSERVACIÓN, PROTECCIÓN, RESTAURACIÓN Y APROVECHAMIENTO SOSTENIBLE DE ECOSISTEMAS DIFERENTES A LOS FORESTALES</v>
          </cell>
        </row>
        <row r="369">
          <cell r="G369" t="str">
            <v xml:space="preserve">52040020003 - Creación de la Universidad Distrital de Cali </v>
          </cell>
          <cell r="I369" t="str">
            <v>53040040004-5101 En el periodo 2020 - 2023 se ha realizado mantenimiento y/o adecuación de 2,5 km de vias en el Corregimiento, previo concepto de viabilidad técnica  de la entidad competente</v>
          </cell>
          <cell r="K369" t="str">
            <v>2.3.3.07.02.001.01 - Mesadas pensionales con cargo a reservas (de pensiones)</v>
          </cell>
          <cell r="Q369" t="str">
            <v>A.10.8.3 PAGO DE SERVICIOS AMBIENTALES PARA LA CONSERVACIÓN (DISTINTOS A LOS DEL DECRETO 953 DE 2013)</v>
          </cell>
        </row>
        <row r="370">
          <cell r="G370" t="str">
            <v xml:space="preserve">52040030001 - Docentes en procesos de formación organizados en comunidades de aprendizaje o redes para el fortalecimiento de sus experiencias, la investigación y el mejoramiento de la práctica docente y el aprendizaje </v>
          </cell>
          <cell r="I370" t="str">
            <v>53040040003-5102 En el periodo 2020 - 2023 se han construido 0,2 kilómetros de obras de drenaje, (cunetas, canaletas, gradas disipadoras, alcantarillas etc.), previo concepto de viabilidad técnica de la entidad competente</v>
          </cell>
          <cell r="K370" t="str">
            <v>2.3.3.07.02.001.02 - Mesadas pensionales a cargo de la entidad (de pensiones)</v>
          </cell>
          <cell r="Q370" t="str">
            <v>A.10.9 ADQUISICIÓN DE PREDIOS DE RESERVA HÍDRICA Y ZONAS DE RESERVA NATURALES</v>
          </cell>
        </row>
        <row r="371">
          <cell r="G371" t="str">
            <v xml:space="preserve">52040030002 - Instituciones educativas oficiales que fortalecen los proyectos pedagógicos transversales articulados a procesos dialogantes con la ciudad </v>
          </cell>
          <cell r="I371" t="str">
            <v>53010010002-5103 En el periodo 2020 - 2023 se ha contribuido a la recuperación de 14 hectáreas de la cuenca hidrografica</v>
          </cell>
          <cell r="K371" t="str">
            <v xml:space="preserve">NO*2.3.3.08 - A los hogares diferentes de prestaciones sociales </v>
          </cell>
          <cell r="Q371" t="str">
            <v>NO* A.10.10 ADQUISICIÓN DE ÁREAS DE INTERÉS PARA ACUEDUCTOS MUNICIPALES Y PAGO DE SERVICIOS AMBIENTALES (Art. 210 Ley 1450 de 2011)</v>
          </cell>
        </row>
        <row r="372">
          <cell r="G372" t="str">
            <v xml:space="preserve">52040030003 - Instituciones educativas que promueven el fortalecimiento de sus prácticas pedagógicas desde un enfoque de ciudad en el marco de sus currículos </v>
          </cell>
          <cell r="I372" t="str">
            <v>51040020001-5104 En el periodo 2020 - 2023 se han fortalecido 240 personas en el ecosistema de emprendimiento empresarial  y social con enfoque diferencial y de genero</v>
          </cell>
          <cell r="K372" t="str">
            <v>2.3.3.08.04 - Actividades de promoción y desarrollo de la cultura</v>
          </cell>
          <cell r="Q372" t="str">
            <v>A.10.10.1 ADQUISICIÓN DE ÁREAS DE INTERÉS PARA EL ACUEDUCTO MUNICIPAL</v>
          </cell>
        </row>
        <row r="373">
          <cell r="G373" t="str">
            <v xml:space="preserve">52040040001 - Instituciones y organizaciones con promoción de lectura, escritura y oralidad </v>
          </cell>
          <cell r="I373" t="str">
            <v>52050010003-5105 En el periodo 2020 se promueven y apoyan 1 proceso , orientado a fortalecer la identidad cultural entre la población del corregimiento</v>
          </cell>
          <cell r="K373" t="str">
            <v>2.3.3.08.06 - Estímulos y beneficios a los deportistas</v>
          </cell>
          <cell r="Q373" t="str">
            <v>A.10.10.2 PAGO DE SERVICIOS AMBIENTALES</v>
          </cell>
        </row>
        <row r="374">
          <cell r="G374" t="str">
            <v xml:space="preserve">52040040002 - Bibliotecas públicas y espacios adscritos a la Red, operando con servicios bibliotecarios  </v>
          </cell>
          <cell r="I374" t="str">
            <v>52030080008-5106 En el periodo 2020 - 2023 se ha intervenido 1  (Mantenimiento, adecuación de infraestructura)  a sedes educativas oficiales</v>
          </cell>
          <cell r="K374" t="str">
            <v>2.3.3.08.07 - Recursos para las Mesas de Participación de Víctimas</v>
          </cell>
          <cell r="Q374" t="str">
            <v>A.10.11 REFORESTACIÓN Y CONTROL DE EROSIÓN</v>
          </cell>
        </row>
        <row r="375">
          <cell r="G375" t="str">
            <v xml:space="preserve">52040040003 - IEO que fortalecen en el Distrito los planes de lectura, escritura y oralidad desde la educación Inicial hasta la media  </v>
          </cell>
          <cell r="I375" t="str">
            <v>52040010005-5107 En el periodo 2020 - 2023 se han dotado 2 Instituciones educativas</v>
          </cell>
          <cell r="K375" t="str">
            <v>2.3.3.08.08 - Recursos para el mejoramiento de vivienda urbana y rural</v>
          </cell>
          <cell r="Q375" t="str">
            <v>A.10.14 MANEJO ARTIFICIAL DE CAUDALES (RECUPERACIÓN DE LA NAVEGABILIDAD DEL RÍO,  HIDROLOGÍA, MANEJO DE INUNDACIONES, CANAL NAVEGABLE Y ESTIAJE)</v>
          </cell>
        </row>
        <row r="376">
          <cell r="G376" t="str">
            <v xml:space="preserve">52040040004 - Bibliotecas escolares abiertas y articuladas con el sistema de bibliotecas públicas comunitarias vinculadas con procesos formativos y culturales  </v>
          </cell>
          <cell r="I376" t="str">
            <v>53040010004-5201 En el periodo 2020 - 2023 se han rehabilitado 500 metros cuadrados de andén, previo concepto de viabilidad técnica y esquema básico</v>
          </cell>
          <cell r="K376" t="str">
            <v>NO*2.3.3.09 - A instituciones sin ánimo de lucro que sirven a los hogares</v>
          </cell>
          <cell r="Q376" t="str">
            <v>A.10.15 COMPRA DE TIERRAS PARA PROTECCIÓN DE MICROCUENCAS ASOCIADAS AL RÍO MAGDALENA</v>
          </cell>
        </row>
        <row r="377">
          <cell r="G377" t="str">
            <v xml:space="preserve">52040050001 - Instituciones Educativas oficiales con seguimiento, y evaluación de la calidad de la educación con enfoque formativo </v>
          </cell>
          <cell r="I377" t="str">
            <v>53020010002-5202 En el periodo 2020 - 2023 se ha aplicado 1 estrategia tecnológica para el aprovechamiento de residuos solidos organicos</v>
          </cell>
          <cell r="K377" t="str">
            <v>2.3.3.09.16 - Sobretasa bomberil - Cuerpos de Bomberos Voluntarios</v>
          </cell>
          <cell r="Q377" t="str">
            <v>A.10.16 PAGO DE DÉFICIT DE INVERSIÓN EN AMBIENTE</v>
          </cell>
        </row>
        <row r="378">
          <cell r="G378" t="str">
            <v xml:space="preserve">52040050002 - Instituciones Educativas oficiales que fortalecen sus directivos docentes en capacidades administrativas y humanas, para el liderazgo pedagógico </v>
          </cell>
          <cell r="I378" t="str">
            <v>53010010002-5203 En el periodo 2020 - 2023 se ha realizado la conservación de 13 hectáreas de la cuenca hidrografica</v>
          </cell>
          <cell r="K378" t="str">
            <v>2.3.3.09.17 - Actividades de promoción y desarrollo del Deporte</v>
          </cell>
          <cell r="Q378" t="str">
            <v xml:space="preserve">A.10.17 EJECUCIÓN DE OBRAS DE REDUCCIÓN DEL RIESGO DE DESASTRES (MITIGACIÓN) EN CUENCAS HIDROGRÁFICAS </v>
          </cell>
        </row>
        <row r="379">
          <cell r="G379" t="str">
            <v xml:space="preserve">52040050003 - Estudiantes de IEO matriculados en Jornada Única  (Registrados en el SIMAT) </v>
          </cell>
          <cell r="I379" t="str">
            <v>51040020001-5204 En el periodo 2020 - 2023 han fortalecido  180 personas en el ecosistema de emprendimiento empresarial  y social con enfoque diferencial y de genero</v>
          </cell>
          <cell r="K379" t="str">
            <v>NO*2.3.3.12 - A productores de mercado que distribuyen directamente a los hogares</v>
          </cell>
          <cell r="Q379" t="str">
            <v>NO* A.10.18 PROMOCION DE NEGOCIOS VERDES</v>
          </cell>
        </row>
        <row r="380">
          <cell r="G380" t="str">
            <v xml:space="preserve">52040050004 - Instituciones educativas que implementan programas, para el mejoramiento de las competencias básicas </v>
          </cell>
          <cell r="I380" t="str">
            <v>52010020002-5205 En el periodo 2020 - 2023 participan 450 personas en estrategia de prevención de la violencia familiar y sexual.</v>
          </cell>
          <cell r="K380" t="str">
            <v>2.3.3.12.03 - Recursos para el mejoramiento de vivienda urbana y rural</v>
          </cell>
          <cell r="Q380" t="str">
            <v xml:space="preserve">A.10.18.1 BIENES Y SERVICIOS SOSTENIBLES PROVENIENTES DE RECURSOS NATURALES </v>
          </cell>
        </row>
        <row r="381">
          <cell r="G381" t="str">
            <v xml:space="preserve">52040050005 - IEO fortalecidas en competencias comunicativas en lengua extranjeraInglés </v>
          </cell>
          <cell r="I381" t="str">
            <v>52010030007-5206 En el periodo 2020 - 2023 se han implementado 28 sistemas de monitoreo y alerta  para la prevención y/o disminución del delito</v>
          </cell>
          <cell r="K381" t="str">
            <v>NO*2.3.7 - Disminución de pasivos</v>
          </cell>
          <cell r="Q381" t="str">
            <v>A.10.18.2 ECOPRODUCTOS INDUSTRIALES</v>
          </cell>
        </row>
        <row r="382">
          <cell r="G382" t="str">
            <v xml:space="preserve">52040050006 - Revisión, ajuste y promulgación de la política pública de bilingüismo </v>
          </cell>
          <cell r="I382" t="str">
            <v>52050020001-5207 En el periodo 2020 - 2023,  se han formado  200 personas  en practicas  artísticas  del corregimiento</v>
          </cell>
          <cell r="K382" t="str">
            <v>NO*2.3.7.01 - Cesantías</v>
          </cell>
          <cell r="Q382" t="str">
            <v xml:space="preserve">A.10.18.3 MERCADO DE CARBONO </v>
          </cell>
        </row>
        <row r="383">
          <cell r="G383" t="str">
            <v xml:space="preserve">52040050007 - Lineamientos para la creación del observatorio de educación </v>
          </cell>
          <cell r="I383" t="str">
            <v>52030080007-5208 En el período 2020 se realiza la adecuación, mejoramiento, mantenimiento o dotación  de 1 equipamiento cultural del corregimiento previo concepto de viabilidad técnica</v>
          </cell>
          <cell r="K383" t="str">
            <v>NO*2.3.7.01.01 - Cesantías definitivas</v>
          </cell>
          <cell r="Q383" t="str">
            <v>NO* A.10.19 CAMBIO CLIMÁTICO (ADAPTACIÓN Y MITIGACION AL CAMBIO CLIMÁTICO)</v>
          </cell>
        </row>
        <row r="384">
          <cell r="G384" t="str">
            <v xml:space="preserve">52050010001 - Manifestaciones del patrimonio cultural inmaterial identificadas, visibilizadas y salvaguardadas </v>
          </cell>
          <cell r="I384" t="str">
            <v>52020020008-5209 En el periodo 2020 - 2023 se han beneficiado 700 niñas, niños, adolescentes, jòvenes y adultos con programa de iniciaciòn y formaciòn deportiva</v>
          </cell>
          <cell r="K384" t="str">
            <v>2.3.7.01.01.001 - Cesantias Definitivas  Docentes SSF</v>
          </cell>
          <cell r="Q384" t="str">
            <v xml:space="preserve">A.10.19.1 FORMULACION DE PLANES DE CAMBIO CLIMÁTICO </v>
          </cell>
        </row>
        <row r="385">
          <cell r="G385" t="str">
            <v xml:space="preserve">52050010002 - Bienes materiales de Interés cultural protegidos y conservados </v>
          </cell>
          <cell r="I385" t="str">
            <v>52030080005-5210 En el periodo 2020 - 2023 se ha realizado la adecuación o mantenimiento de 1 escenario deportivo y recreativo en el corregimiento, previo concepto de viabilidad técnica de las autoridades competentes</v>
          </cell>
          <cell r="K385" t="str">
            <v>2.3.7.01.01.002 - Cesantias Definitivas  Directivo Docentes SSF</v>
          </cell>
          <cell r="Q385" t="str">
            <v>A.10.19.2 FORTALECIMIENTO DE CAPACIDADES LOCALES PARA LA APROPIACION Y/O FORMULACION DE PROYECTOS DE  ADAPTACION Y MITIGACION AL CAMBIO CLIMATICO</v>
          </cell>
        </row>
        <row r="386">
          <cell r="G386" t="str">
            <v xml:space="preserve">52050010003 - Comunas y corregimientos con procesos identitarios promovidos y apoyados </v>
          </cell>
          <cell r="I386" t="str">
            <v>52030080008-5211 En el periodo 2020 - 2023 se han realizado 3 intervenciones (Mantenimiento, adecuación de infraestructura)  a sedes educativas oficiales</v>
          </cell>
          <cell r="K386" t="str">
            <v xml:space="preserve">2.3.7.01.01.003 - Cesantias Definitivas  Administrativos </v>
          </cell>
          <cell r="Q386" t="str">
            <v>NO* A.10.19.3 ADAPTACIÓN AL CAMBIO CLIMÁTICO</v>
          </cell>
        </row>
        <row r="387">
          <cell r="G387" t="str">
            <v xml:space="preserve">52050010004 - Plan para la recuperación de la memoria cultural, Implementado </v>
          </cell>
          <cell r="I387" t="str">
            <v>52040010005-5212 En el periodo 2020 - 2023 se ha dotado 1 Institución educativa</v>
          </cell>
          <cell r="K387" t="str">
            <v>2.3.7.01.01.004 - Cesantias Definitivas  Movilidad</v>
          </cell>
          <cell r="Q387" t="str">
            <v>A.10.19.3.1 ANÁLISIS DE IMPACTO Y/O  RIESGO Y/O VULNERABILIDAD A SEQUIAS, INUNDACIONES O ASCENSO DEL NIVEL DEL MAR  CON ESCENARIOS DE CAMBIO CLIMÁTICO PARA PLANIFICACION DEL TERRITORIO</v>
          </cell>
        </row>
        <row r="388">
          <cell r="G388" t="str">
            <v xml:space="preserve">52050010005 - Fuentes y monumentos localizados en espacios públicos con mantenimiento </v>
          </cell>
          <cell r="I388" t="str">
            <v>53040040004-5301 En el periodo 2020 - 2023 se ha realizado el mantenimiento y/o adecuación de  un (1) Kilometro de via en el corregimiento, previo concepto de viabilidad técnica de la entidad competente</v>
          </cell>
          <cell r="K388" t="str">
            <v>NO*2.3.7.01.02 - Cesantías parciales</v>
          </cell>
          <cell r="Q388" t="str">
            <v>A.10.19.3.2 PROYECTOS DE ADAPTACION AL CAMBIO CLIMATICO BASADO EN ECOSISTEMAS / COMUNIDADES</v>
          </cell>
        </row>
        <row r="389">
          <cell r="G389" t="str">
            <v xml:space="preserve">52050010006 - Actualización y difusión del inventario de bienes muebles de interés cultural </v>
          </cell>
          <cell r="I389" t="str">
            <v>53040040003-5302 En el periodo 2020 - 2023 se han construido 0,5 kilómetros de obras de drenaje, previo concepto de viabilidad técnica de la entidad competente</v>
          </cell>
          <cell r="K389" t="str">
            <v>2.3.7.01.02.001 - Cesantias Parciales  Docentes SSF</v>
          </cell>
          <cell r="Q389" t="str">
            <v>NO* A.10.19.4 MITIGACION AL CAMBIO CLIMÁTICO</v>
          </cell>
        </row>
        <row r="390">
          <cell r="G390" t="str">
            <v xml:space="preserve">52050010007 - Bienes muebles documentales patrimoniales y de interés cultural, protegidos, conservados y divulgados </v>
          </cell>
          <cell r="I390" t="str">
            <v>53040040003-5303 En el periodo 2020 - 2023 se han construido 0,415 kilómetros de huellas vehiculares, previo concepto de viabilidad técnica de la entidad competente</v>
          </cell>
          <cell r="K390" t="str">
            <v>2.3.7.01.02.002 - Cesantias Parciales  Directivo Docentes SSF</v>
          </cell>
          <cell r="Q390" t="str">
            <v>A.10.19.4.1 ASISTENCIA TECNICA PARA LA RECONVERSIÓN PRODUCTIVA ORIENTADA A LA REDUCCION DE EMISIONES DE GEI</v>
          </cell>
        </row>
        <row r="391">
          <cell r="G391" t="str">
            <v xml:space="preserve">52050010008 - Planes Especiales de Manejo y Protección Galería Santa Elena y San Antonio elaborados </v>
          </cell>
          <cell r="I391" t="str">
            <v>53020010002-5304 En el periodo 2020 - 2023 se ha aplicado 1 estrategia tecnológica para el aprovechamiento de residuos solidos organicos</v>
          </cell>
          <cell r="K391" t="str">
            <v xml:space="preserve">2.3.7.01.02.003 - Cesantias Parciales  Administrativos </v>
          </cell>
          <cell r="Q391" t="str">
            <v>A.10.19.4.2 IMPLEMENTACION DE PROYECTOS DE REDUCCION DE EMISIONES DE GEI POR DEFORESTACION Y DEGRADACIÓN DE BOSQUES  ( ART. 76.5.2. LEY 715 DE 2001)</v>
          </cell>
        </row>
        <row r="392">
          <cell r="G392" t="str">
            <v xml:space="preserve">52050010009 - Fuentes, monumentos y bienes de interés cultural con sistemas de iluminación ornamental conservadas </v>
          </cell>
          <cell r="I392" t="str">
            <v>53010010002-5305 En el periodo 2020 - 2023 se ha realizado la conservación 20 hectáreas de la cuenca hidrográfica</v>
          </cell>
          <cell r="K392" t="str">
            <v>2.3.7.01.02.004 - Cesantias Parciales  Movilidad</v>
          </cell>
          <cell r="Q392" t="str">
            <v>A.10.19.4.3 IMPLEMENTACION DE PROYECTOS  DE REDUCCION DE EMISIONES GEI EN  SECTORES EMISORES ( ART. 76.5.2. LEY 715 DE 2001)</v>
          </cell>
        </row>
        <row r="393">
          <cell r="G393" t="str">
            <v xml:space="preserve">52050010010 - Inventario de bienes de interés cultural, material, BIC actualizado y registrado en el SIPA </v>
          </cell>
          <cell r="I393" t="str">
            <v>51040020001-5306 En el periodo 2020 - 2023 se han fortalecido 188 personas en el ecosistema de emprendimiento empresarial  y social con enfoque diferencial y de genero</v>
          </cell>
          <cell r="K393" t="str">
            <v>NO*2.3.7.05 - Programas de saneamiento fiscal y financiero</v>
          </cell>
          <cell r="Q393" t="str">
            <v>A.10.19.4.4 ACCIONES DE CONTROL DE LA DEFORESTACIÓN Y DEGRADACIÓN DE BOSQUES  (ART. 75.6 LEY 715 DE 2001)</v>
          </cell>
        </row>
        <row r="394">
          <cell r="G394" t="str">
            <v xml:space="preserve">52050020001 - Personas formadas en prácticas artísticas en comunas y corregimientos </v>
          </cell>
          <cell r="I394" t="str">
            <v>52050010003-5307 En el periodo 2020 - 2023 se han realizado  4 encuentros para recuperar y difundir la tradición oral, la memoria y la cultura en el corregimiento</v>
          </cell>
          <cell r="K394" t="str">
            <v>2.3.7.05.02 - Pago de indemnizaciones originadas en programas de saneamiento fiscal y financiero</v>
          </cell>
          <cell r="Q394" t="str">
            <v>A.10.19.4.5 INVENTARIOS DE EMISIONES DE GASES EFECTO INVERNADERO, HUELLAS DE CARBONO Y DISEÑO E IMPLEMENTACION DE SISTEMAS DE MONITOREO, REPORTE Y VERIFICACIÓN  DE EMISIONES DE GEI</v>
          </cell>
        </row>
        <row r="395">
          <cell r="G395" t="str">
            <v xml:space="preserve">52050020002 - Organizaciones e instituciones apoyadas en el desarrollo de sus iniciativas artísticas y culturales </v>
          </cell>
          <cell r="I395" t="str">
            <v>53040050002-5401 En el periodo 2020-2023 se han señalizado15 puntos de red vial en el corregimiento</v>
          </cell>
          <cell r="K395" t="str">
            <v>2.3.7.05.03 - Pago de déficit fiscal, de pasivo laboral y prestacional en programas de saneamiento fiscal y financiero</v>
          </cell>
          <cell r="Q395" t="str">
            <v>NO* A.11 CENTROS DE RECLUSIÓN</v>
          </cell>
        </row>
        <row r="396">
          <cell r="G396" t="str">
            <v xml:space="preserve">52050020003 - Espacios de participación y creación artística con enfoque diferencial y de genero apoyados </v>
          </cell>
          <cell r="I396" t="str">
            <v>53040040004-5402 En el periodo 2020 - 2023 se ha realizado el mantenimiento y/o adecuación de  1,95 km de vias en el corregimiento, previo concepto de viabilidad técnica de la entidad competente</v>
          </cell>
          <cell r="K396" t="str">
            <v>NO*2.3.7.06 - Financiación de déficit fiscal</v>
          </cell>
          <cell r="Q396" t="str">
            <v>A.11.1 PREINVERSIÓN EN INFRAESTRUCTURA</v>
          </cell>
        </row>
        <row r="397">
          <cell r="G397" t="str">
            <v xml:space="preserve">52050020004 - Actores del sector cultural beneficiados con estímulos </v>
          </cell>
          <cell r="I397" t="str">
            <v>53040040003-5403 En el periodo 2020 - 2023 se han construido 0,5 kilómetros de obras de drenaje, (cunetas, canaletas, gradas disipadoras, alcantarillas etc.), previo concepto de viabilidad técnica de la entidad competente</v>
          </cell>
          <cell r="K397" t="str">
            <v>2.3.7.06.01 - Gastos de personal</v>
          </cell>
          <cell r="Q397" t="str">
            <v>A.11.2 CONSTRUCCIÓN DE INFRAESTRUCTURA CARCELARIA</v>
          </cell>
        </row>
        <row r="398">
          <cell r="G398" t="str">
            <v xml:space="preserve">52050020005 - Semilleros de investigación artística y cultural implementados </v>
          </cell>
          <cell r="I398" t="str">
            <v>53050020003-5404 En el periodo 2020 - 2023 se han construido 17,49 M3 muros de contención, previo concepto de viabilidad técnica</v>
          </cell>
          <cell r="K398" t="str">
            <v>NO*2.3.8.03 - Tasas y derechos administrativos</v>
          </cell>
          <cell r="Q398" t="str">
            <v>A.11.3 MEJORAMIENTO Y MANTENIMIENTO DE INFRAESTRUCTURA CARCELARIA</v>
          </cell>
        </row>
        <row r="399">
          <cell r="G399" t="str">
            <v xml:space="preserve">52050020006 - Creadores y gestores culturales beneficiados con seguridad social en el marco de la ley 666 de 2001 y decretos reglamentarios </v>
          </cell>
          <cell r="I399" t="str">
            <v>53010010002-5405 En el periodo 2020 - 2023 se ha realizado la conservación de 20 hectáreas de la  cuenca hidrografica.</v>
          </cell>
          <cell r="K399" t="str">
            <v>2.3.8.03.01 - Tasa Superintendencia Nacional de Salud por acciones de IVC Territorial</v>
          </cell>
          <cell r="Q399" t="str">
            <v>A.11.4 DOTACIÓN DE CENTROS CARCELARIOS</v>
          </cell>
        </row>
        <row r="400">
          <cell r="G400" t="str">
            <v xml:space="preserve">52050020007 - Actores de la salsa fortalecidos en gestión cultural y procesos dancísticos </v>
          </cell>
          <cell r="I400" t="str">
            <v>52030080008-5406 En el periodo 2020 - 2023 se han realizado 3 intervenciones (Mantenimiento, adecuación de infraestructura)  a sedes educativas oficiales</v>
          </cell>
          <cell r="K400" t="str">
            <v xml:space="preserve">2.3.8.03.02 - Tasa de Seguridad y Convivencia-Gobernacion del Valle </v>
          </cell>
          <cell r="Q400" t="str">
            <v>A.11.5 ALIMENTACIÓN PARA LAS PERSONAS DETENIDAS</v>
          </cell>
        </row>
        <row r="401">
          <cell r="G401" t="str">
            <v xml:space="preserve">52050020008 - Personas beneficiadas con el proceso de profesionalización de artistas </v>
          </cell>
          <cell r="I401" t="str">
            <v>52040010005-5407 En el periodo 2020 - 2023 se han dotado 5 Instituciones educativas</v>
          </cell>
          <cell r="Q401" t="str">
            <v>A.11.6 TRANSPORTE DE RECLUSOS</v>
          </cell>
        </row>
        <row r="402">
          <cell r="G402" t="str">
            <v xml:space="preserve">52050020009 - Contenidos audiovisuales o cinematográficos, artísticos, culturales y de formación entregados a través de plataformas </v>
          </cell>
          <cell r="I402" t="str">
            <v>51040020001-5408 En el periodo 2020 - 2023 se han fortalecido 80 personas en el ecosistema de emprendimiento empresarial  y social con enfoque diferencial y de genero</v>
          </cell>
          <cell r="Q402" t="str">
            <v>A.11.7 EDUCACIÓN PARA LA REHABILITACIÓN SOCIAL</v>
          </cell>
        </row>
        <row r="403">
          <cell r="G403" t="str">
            <v xml:space="preserve">52050020010 - Escenarios para las artes escénicas de naturaleza pública fortalecidos con programación cultural y artística </v>
          </cell>
          <cell r="I403" t="str">
            <v>52050010003-5409 En el periodo 2020 - 2023 se ha realizado 1 encuentro para recuperar y difundir la tradición oral, la memoria y la cultura en el corregimiento</v>
          </cell>
          <cell r="Q403" t="str">
            <v>A.11.8 PAGO DEL PERSONAL DE LA GUARDIA PENITENCIARIA</v>
          </cell>
        </row>
        <row r="404">
          <cell r="G404" t="str">
            <v xml:space="preserve">52050020011 - Organizaciones de formación artística y cultural apoyadas </v>
          </cell>
          <cell r="I404" t="str">
            <v>53040040003-5501 En el periodo 2020 - 2023 se ha construido 1 kilómetro de huellas vehiculares, previo concepto de viabilidad técnica de la entidad competente</v>
          </cell>
          <cell r="Q404" t="str">
            <v>A.11.11 PAGO DE DÉFICIT DE INVERSIÓN EN CENTROS DE RECLUSIÓN</v>
          </cell>
        </row>
        <row r="405">
          <cell r="G405" t="str">
            <v xml:space="preserve">52050020012 - Jóvenes y adultos en proceso de formación en artes populares y tradicionales </v>
          </cell>
          <cell r="I405" t="str">
            <v>53040040003-5502 En el periodo 2020 - 2023 se han construido 1,5 kilómetros de obras de drenaje, (cunetas, canaletas, gradas disipadoras, alcantarillas etc.), previo concepto de viabilidad  técnica de la entidad competente</v>
          </cell>
          <cell r="Q405" t="str">
            <v>NO* A.12 PREVENCIÓN Y ATENCIÓN DE DESASTRES</v>
          </cell>
        </row>
        <row r="406">
          <cell r="G406" t="str">
            <v xml:space="preserve">52050020013 - Artistas, gestores y creadores culturales certificados en sus prácticas artísticas y culturales </v>
          </cell>
          <cell r="I406" t="str">
            <v>53040010004-5503 En el periodo 2020 - 2023 se han rehabilitado 280 metros cuadrados de andén. previo concepto de viabilidad  técnica de la entidad competente</v>
          </cell>
          <cell r="Q406" t="str">
            <v>A.12.1 ELABORACIÓN, DESARROLLO Y ACTUALIZACIÓN DE PLANES DE EMERGENCIA Y CONTINGENCIA</v>
          </cell>
        </row>
        <row r="407">
          <cell r="G407" t="str">
            <v xml:space="preserve">52050020014 - Circulación de las creaciones artísticas y culturales, populares y tradicionales en escenarios estratégicos </v>
          </cell>
          <cell r="I407" t="str">
            <v>51030010011-5504 En el periodo 2020 - 2023 se han apoyado 2 iniciativas turisticas comunitarias</v>
          </cell>
          <cell r="Q407" t="str">
            <v>A.12.2 PREINVERSIÓN EN INFRAESTRUCTURA</v>
          </cell>
        </row>
        <row r="408">
          <cell r="G408" t="str">
            <v xml:space="preserve">52050020015 - Nuevos eventos que se suman al ecosistema cultural </v>
          </cell>
          <cell r="I408" t="str">
            <v>53010010002-5505 En el periodo 2020 - 2023 se ha realizado la conservación de 10 hectáreas de la cuencas hidrográficas</v>
          </cell>
          <cell r="Q408" t="str">
            <v>A.12.3 ADECUACIÓN DE ÁREAS URBANAS Y RURALES EN ZONAS DE ALTO RIESGO</v>
          </cell>
        </row>
        <row r="409">
          <cell r="G409" t="str">
            <v xml:space="preserve">52050020016 - Reestructuración administrativa, académica y pedagógica del Instituto Popular de Cultura operando ( </v>
          </cell>
          <cell r="I409" t="str">
            <v>52030080005-5506 A diciembre de 2021 se ha intervenido 2 escenarios deportivos y recreativos en el corregimiento considerando transición energética previa viabilidad de las autoridades competentes</v>
          </cell>
          <cell r="Q409" t="str">
            <v>NO* A.12.4 ASENTAMIENTOS ESTABLECIDOS EN ZONAS DE ALTO RIESGO</v>
          </cell>
        </row>
        <row r="410">
          <cell r="G410" t="str">
            <v>52050020017 - Sede para el Instituto Popular de Cultura gestionada y adecuada</v>
          </cell>
          <cell r="I410" t="str">
            <v>52030080008-5507 En el periodo 2020 - 2023 se han realizado 3 intervenciones (Mantenimiento, adecuación de infraestructura)  a sedes educativas oficiales</v>
          </cell>
          <cell r="Q410" t="str">
            <v xml:space="preserve">A.12.4.1 RECUPERACIÓN DE ÁREAS DESALOJADAS EN PROCESOS DE REUBICACIÓN DE ASENTAMIENTOS HUMANOS </v>
          </cell>
        </row>
        <row r="411">
          <cell r="G411" t="str">
            <v xml:space="preserve">53010010001 - Hectáreas de recarga restauradas y conservadas en las cuencas abastecedoras de EMCALI  </v>
          </cell>
          <cell r="I411" t="str">
            <v>53040040003-5601 En el periodo 2020 - 2023 se han construido 0,5 kilómetros de huellas vehiculares, previo concepto de viabilidad técnica de la entidad competente</v>
          </cell>
          <cell r="Q411" t="str">
            <v xml:space="preserve">A.12.4.2 REUBICACIÓN DE ASENTAMIENTOS HUMANOS CLASIFICADOS EN CONDICIÓN DE ALTO RIESGO DE DESASTRE </v>
          </cell>
        </row>
        <row r="412">
          <cell r="G412" t="str">
            <v xml:space="preserve">53010010002 - Área para la gestión sostenible de las cuencas hidrográficas, a través de pago por servicios ambientales, restauración y protección de nacimientos, en conservación, con enfoque diferencial y de género </v>
          </cell>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Q412" t="str">
            <v>NO* A.12.5 MONITOREO, EVALUACIÓN Y ZONIFICACIÓN DE RIESGO PARA FINES DE PLANIFICACIÓN</v>
          </cell>
        </row>
        <row r="413">
          <cell r="G413" t="str">
            <v xml:space="preserve">53010010003 - Humedales con planes de manejo ambiental o planes de acción en ejecución  </v>
          </cell>
          <cell r="I413" t="str">
            <v>51040020001-5603 En el periodo 2020 - 2023 se han fortalecido 58 personas en el ecosistema de emprendimiento empresarial y social con enfoque diferencial y de genero</v>
          </cell>
          <cell r="Q413" t="str">
            <v>A.12.5.1 INSTALACIÓN Y OPERACIÓN DE SISTEMAS DE MONITOREO Y ALERTA ANTE AMENAZAS</v>
          </cell>
        </row>
        <row r="414">
          <cell r="G414" t="str">
            <v xml:space="preserve">53010010004 - Sistema Municipal de Áreas Protegidas – SIMAP, ampliado y fortalecido a través del incremento en áreas protegidas y la ejecución de los planes de majeo ambiental </v>
          </cell>
          <cell r="I414" t="str">
            <v>51020010008-5604 En el periodo 2021 - 2023 se benefician 300 emprendimientos y empresas de la industria cultural y creativa con asistencia técnica</v>
          </cell>
          <cell r="Q414" t="str">
            <v xml:space="preserve">A.12.5.2 INVERSIÓN DESTINADA AL DESARROLLO DE ESTUDIOS DE EVALUACIÓN Y ZONIFICACIÓN DE AMENAZAS PARA FINES DE PLANIFICACIÓN </v>
          </cell>
        </row>
        <row r="415">
          <cell r="G415" t="str">
            <v xml:space="preserve">53010010005 - Obras e intervenciones para la descontaminación hídrica de las fuentes superficiales, en el marco de la recuperación del río Cauca, ejecutadas  </v>
          </cell>
          <cell r="I415" t="str">
            <v>51030010011-5605 En periodo 2021 - 2023 se han apoyado 3 iniciativas turisticas comunitarias</v>
          </cell>
          <cell r="Q415" t="str">
            <v>NO* A.12.6 ATENCIÓN DE DESASTRES</v>
          </cell>
        </row>
        <row r="416">
          <cell r="G416" t="str">
            <v xml:space="preserve">53010010006 - Ecoparque Pance incluido en la estructura ecológica distrital y adecuado ambiental y paisajísticamente  </v>
          </cell>
          <cell r="I416" t="str">
            <v>52050010003-5606 En el periodo 2020 - 2023 se ha realizado 1 encuentro para recuperar y difundir la tradición oral, la memoria y la cultura en la Corregimiento</v>
          </cell>
          <cell r="Q416" t="str">
            <v>A.12.6.1 AYUDA HUMANITARIA EN SITUACIONES DECLARADAS DE DESASTRES</v>
          </cell>
        </row>
        <row r="417">
          <cell r="G417" t="str">
            <v xml:space="preserve">53010010007 - Estrategia para la cooperación técnica, organizativa y de acompañamiento en la reforestación de las cuencas abastecedoras de los acueductos rurales comunitarios implementada </v>
          </cell>
          <cell r="I417" t="str">
            <v>52030080005-5607 En el periodo 2020 - 2023 se ha realizado la adecuación o mantenimiento de 1 escenario deportivo y recreativo en el corregimiento  previo concepto de viabilidad técnica de las autoridades competentes</v>
          </cell>
          <cell r="Q417" t="str">
            <v xml:space="preserve">A.12.6.2 RECURSOS DEDICADOS AL PAGO ARRIENDOS O A LA PROVISIÓN DE ALBERGUES TEMPORALES </v>
          </cell>
        </row>
        <row r="418">
          <cell r="G418" t="str">
            <v xml:space="preserve">53010020001 - Renovación del arbolado urbano en el marco del Plan de Silvicultura Urbana (PSU), en ejecución  </v>
          </cell>
          <cell r="I418" t="str">
            <v>53040040004-5701 En el periodo 2020 - 2023 se ha realizado el mantenimiento de 0,5 kilometros de vía, previo concepto de viabilidad técnica  de la entidad competente</v>
          </cell>
          <cell r="Q418" t="str">
            <v>A.12.7 FORTALECIMIENTO DE LOS COMITÉS DE PREVENCIÓN Y ATENCIÓN DE DESASTRES</v>
          </cell>
        </row>
        <row r="419">
          <cell r="G419" t="str">
            <v xml:space="preserve">53010020002 - Canales de aguas lluvias con zonas blandas adecuadas ambiental y paisajísticamente  </v>
          </cell>
          <cell r="I419" t="str">
            <v>53040040003-5702 En el periodo 2020 - 2023 se han construido 0,48 kilómetros de huellas vehiculares, previo concepto de viabilidad técnica de la entidad competente</v>
          </cell>
          <cell r="Q419" t="str">
            <v>A.12.8 PREVENCIÓN, PROTECCIÓN Y CONTINGENCIA EN OBRAS DE INFRAESTRUCTURA ESTRATÉGICA</v>
          </cell>
        </row>
        <row r="420">
          <cell r="G420" t="str">
            <v xml:space="preserve">53010020003 - Corredores ambientales urbanos de los ríos Cañaveralejo, Meléndez, Lili y Cali; y corredor ambiental rio Cauca, diseñados y adecuados  </v>
          </cell>
          <cell r="I420" t="str">
            <v>53050020003-5703 En el periodo 2020 - 2023 se han construido 210 metros cúbicos de muros de contención previo concepto de viabilidad técnica de la entidad competente</v>
          </cell>
          <cell r="Q420" t="str">
            <v>A.12.9 EDUCACIÓN PARA LA PREVENCIÓN Y ATENCIÓN DE DESASTRES CON FINES DE CAPACITACIÓN Y PREPARACIÓN.</v>
          </cell>
        </row>
        <row r="421">
          <cell r="G421" t="str">
            <v xml:space="preserve">53010020004 - Vivero Distrital ampliado y conectado con red de viveros  </v>
          </cell>
          <cell r="I421" t="str">
            <v>53040040003-5704 En el periodo 2020 - 2023 se han construido 0,4 kilómetros de cunetas, previo concepto de viabilidad técnica de la entidad competente</v>
          </cell>
          <cell r="Q421" t="str">
            <v>A.12.10 INVERSIÓNES EN INFRAESTRUCTURA FÍSICA PARA PREVENCIÓN Y REFORZAMIENTO ESTRUCTURAL.</v>
          </cell>
        </row>
        <row r="422">
          <cell r="G422" t="str">
            <v xml:space="preserve">53010030001 - Sistema de Gestión Ambiental Comunitario – SIGAC y Consejo Municipal de Desarrollo Rural – CMDR, operando </v>
          </cell>
          <cell r="I422" t="str">
            <v>53030030005-5705 En el periodo 2020 - 2023 se han construido 15 sistemas inviduales de tratamiento de agua residual domesticas construidas en la zona rural</v>
          </cell>
          <cell r="Q422" t="str">
            <v>A.12.11 DOTACIÓN DE MAQUINAS Y EQUIPOS PARA LOS CUERPOS DE BOMBEROS OFICIALES</v>
          </cell>
        </row>
        <row r="423">
          <cell r="G423" t="str">
            <v xml:space="preserve">53010030002 - Plataforma para contrarrestar la tenencia, comercialización ilegal y el maltrato de fauna silvestre y el control de especies exóticas introducidas, implementada  </v>
          </cell>
          <cell r="I423" t="str">
            <v>53010010002-5706 En el periodo 2020 - 2023 se ha realizado la conservación de 24 hectáreas de la cuenca hidrográfica</v>
          </cell>
          <cell r="Q423" t="str">
            <v>A.12.12 CONTRATOS CELEBRADOS CON CUERPOS DE BOMBEROS PARA LA PREVENCIÓN Y CONTROL DE INCENDIOS</v>
          </cell>
        </row>
        <row r="424">
          <cell r="G424" t="str">
            <v xml:space="preserve">53010030003 - Infraestructuras para la atención, valoración y rehabilitación de la fauna silvestre y la flora, operando </v>
          </cell>
          <cell r="I424" t="str">
            <v>51030010011-5707 En el periodo 2020 - 2023 se han apoyado 2 iniciativas turísticas y de emprendimiento.</v>
          </cell>
          <cell r="Q424" t="str">
            <v>A.12.15 PAGO DE DÉFICIT DE INVERSIÓN EN PREVENCIÓN Y ATENCIÓN DE DESASTRES</v>
          </cell>
        </row>
        <row r="425">
          <cell r="G425" t="str">
            <v xml:space="preserve">53010030004 - Línea Eco como sistema integral de apoyo a la gestión ambiental, en el marco de la arquitectura empresarial, actualizada  </v>
          </cell>
          <cell r="I425" t="str">
            <v>52030080008-5708 En el periodo 2020 - 2023 se han realizado 2  intervenciones (mantenimiento, adecuación de infraestructura)  a sedes educativas oficiales</v>
          </cell>
          <cell r="Q425" t="str">
            <v xml:space="preserve">A.12.16 ADQUISICIÓN DE BIENES E INSUMOS PARA LA ATENCIÓN DE LA POBLACIÓN AFECTADA POR DESASTRES    </v>
          </cell>
        </row>
        <row r="426">
          <cell r="G426" t="str">
            <v xml:space="preserve">53010030005 - Techos a la intemperie en zonas protegidas y no protegidas desmontados </v>
          </cell>
          <cell r="I426" t="str">
            <v>53040040003-5801 En el periodo 2020 - 2023 se han construido 0,484  kilómetros de huellas vehiculares,  obras de drenaje, (cunetas, canaletas, gradas disipadoras, alcantarillas etc.),  previo concepto de viabilidad técnica de la entidad competente</v>
          </cell>
          <cell r="Q426" t="str">
            <v>A.12.17 INFRAESTRUCTURA DE DEFENSA CONTRA LAS INUNDACIONES</v>
          </cell>
        </row>
        <row r="427">
          <cell r="G427" t="str">
            <v xml:space="preserve">53010030006 - Norma Técnica Sectorial de Turismo sostenible NTS TS 001-1 Implementada en Pance - Boulevard del Río y San Antonio  </v>
          </cell>
          <cell r="I427" t="str">
            <v>53040040003-5802 En el periodo 2020 - 2023 se han construido 1,323 kilómetros de obras de drenaje, (cunetas, canaletas, gradas disipadoras, alcantarillas etc.), previo concepto de viabilidad  técnica de la entidad competente</v>
          </cell>
          <cell r="Q427" t="str">
            <v>A.12.18 PLAN PARA LA GESTIÓN DEL RIESGO DE DESASTRES</v>
          </cell>
        </row>
        <row r="428">
          <cell r="G428" t="str">
            <v xml:space="preserve">53010030007 - Colectivos ambientales de gestores de educación y cultura, con enfoque diferencial y de género co-creando procesos para la reconciliación ambiental y la conservación de la estructura ecológica, operando en redes </v>
          </cell>
          <cell r="I428" t="str">
            <v>53010010002-5803 En el periodo 2020 - 2023 se ha realizado la conservación de 10 hectáreas de la cuenca hidrográfica</v>
          </cell>
          <cell r="Q428" t="str">
            <v>A.12.19 SISTEMAS INTEGRADOS DE INFORMACIÓN PARA LA GESTIÓN DEL RIESGO DE DESASTRES</v>
          </cell>
        </row>
        <row r="429">
          <cell r="G429" t="str">
            <v xml:space="preserve">53010030008 - Herramientas para la gestión, uso eficiente y ahorro de agua, diseñadas y en implementación </v>
          </cell>
          <cell r="I429" t="str">
            <v>52050020001-5804 En el periodo 2020-2023 se han formado  50 personas del corregimiento en practicas  artísticas.</v>
          </cell>
          <cell r="Q429" t="str">
            <v>A.12.20 CAPACIDAD COMUNITARIAS PARA LA GESTIÓN DEL RIESGO DE DESASTRES</v>
          </cell>
        </row>
        <row r="430">
          <cell r="G430" t="str">
            <v xml:space="preserve">53010030009 - Estrategia para la protección de la gestión integral y uso racional de agua potable implementada  </v>
          </cell>
          <cell r="I430" t="str">
            <v>52020020008-5805 En el periodo 2020 - 2023 se han beneficiado 120 niñas, niños, adolescentes, jòvenes y adultos con programa de iniciaciòn y formaciòn deportiva</v>
          </cell>
          <cell r="Q430" t="str">
            <v xml:space="preserve">A.12.21 ASEGURAMIENTO DE BIENES PÚBLICOS CONTRA DESASTRES </v>
          </cell>
        </row>
        <row r="431">
          <cell r="G431" t="str">
            <v xml:space="preserve">53010030010 - Política Pública de Ética Interespecie y Protección Animal, adoptada </v>
          </cell>
          <cell r="I431" t="str">
            <v>52030080005-5806 En el periodo 2020 - 2023 se han realizado la adecuación o mantenimiento de 3 escenarios deportivos y recreativos en la comuna  previo concepto de viabilidad técnica de las autoridades competentes</v>
          </cell>
          <cell r="Q431" t="str">
            <v>NO* A.13 PROMOCIÓN DEL DESARROLLO</v>
          </cell>
        </row>
        <row r="432">
          <cell r="G432" t="str">
            <v xml:space="preserve">53010030011 - Centro de Promoción del Bienestar Animal Construido </v>
          </cell>
          <cell r="I432" t="str">
            <v>52030080008-5807 En el periodo 2020 - 2023 se han realizado 3 intervenciones (Mantenimiento, adecuación de infraestructura)  a sedes educativas oficiales</v>
          </cell>
          <cell r="Q432" t="str">
            <v>A.13.1 PROMOCIÓN DE ASOCIACIONES Y ALIANZAS PARA EL DESARROLLO EMPRESARIAL E INDUSTRIAL</v>
          </cell>
        </row>
        <row r="433">
          <cell r="G433" t="str">
            <v xml:space="preserve">53010040001 - Centros Integrados de la Ruralidad, operando  </v>
          </cell>
          <cell r="I433" t="str">
            <v>52040010005-5808 En el periodo 2020 - 2023 se ha dotado 1 Institución educativa</v>
          </cell>
          <cell r="Q433" t="str">
            <v>A.13.2 PROMOCIÓN DE CAPACITACIÓN PARA EMPLEO</v>
          </cell>
        </row>
        <row r="434">
          <cell r="G434" t="str">
            <v xml:space="preserve">53010040002 - Diagnóstico registral de predios del Parque Nacional Natural Farallones realizado  </v>
          </cell>
          <cell r="I434" t="str">
            <v>51040020001-5809 En el periodo 2020 - 2023 se han fortalecido 50 personas en el ecosistema de emprendimiento empresarial  y social con enfoque diferencial y de genero</v>
          </cell>
          <cell r="Q434" t="str">
            <v>A.13.3 FOMENTO Y APOYO A LA APROPIACIÓN DE TECNOLOGÍA EN PROCESOS EMPRESARIALES</v>
          </cell>
        </row>
        <row r="435">
          <cell r="G435" t="str">
            <v xml:space="preserve">53010040003 - Estudio económico para la inclusión de la zona rural de Cali en los Bonos de Carbono elaborado </v>
          </cell>
          <cell r="I435" t="str">
            <v>53040040003-5901 En el periodo 2020 -2023 se ha construido 1 kilómetro de obras de drenaje, (cunetas, gradas disipadoras, etc.), previo concepto de viabilidad técnica de la entidad competente</v>
          </cell>
          <cell r="Q435" t="str">
            <v>A.13.4 ASISTENCIA TÉCNICA EN PROCESOS DE PRODUCCIÓN, DISTRIBUCIÓN Y COMERCIALIZACIÓN Y ACCESO A FUENTES DE FINANCIACIÓN</v>
          </cell>
        </row>
        <row r="436">
          <cell r="G436" t="str">
            <v xml:space="preserve">53010040004 - Plan estratégico de turismo rural y de naturaleza, adoptado e Implementado </v>
          </cell>
          <cell r="I436" t="str">
            <v>53040040003-5902 En el periodo 2020 - 2023 se han construido 0,711 kilómetros de huellas vehiculares, previo concepto de viabilidad técnica de la entidad competente</v>
          </cell>
          <cell r="Q436" t="str">
            <v>A.13.5 PROMOCIÓN DEL DESARROLLO TURÍSTICO</v>
          </cell>
        </row>
        <row r="437">
          <cell r="G437" t="str">
            <v xml:space="preserve">53010040005 - Instituciones educativas rurales con acompañamiento para la resignificación de sus PIER desde la seguridad alimentaria, la diversidad ambiental y relaciones productivas </v>
          </cell>
          <cell r="I437" t="str">
            <v>53050020003-5903 En el periodo 2020 - 2023 se han construido 35,62 metros cubicos de muros de contención, previo concepto de viabilidad técnica de la entidad competente</v>
          </cell>
          <cell r="Q437" t="str">
            <v>A.13.6 CONSTRUCCIÓN, MEJORAMIENTO Y MANTENIMIENTO DE INFRAESTRUCTURA FÍSICA</v>
          </cell>
        </row>
        <row r="438">
          <cell r="G438" t="str">
            <v xml:space="preserve">53010040006 - Vías rurales con mantenimiento anual rutinario con inclusión social </v>
          </cell>
          <cell r="I438" t="str">
            <v>53040010004-5904 En el periodo 2020 - 2023 se han rehabilitado 228 metros cuadrados de andén previo concepto de viabilidad técnica de la entidad competente</v>
          </cell>
          <cell r="Q438" t="str">
            <v>A.13.7 ADQUISICIÓN DE MAQUINARIA Y EQUIPO</v>
          </cell>
        </row>
        <row r="439">
          <cell r="G439" t="str">
            <v xml:space="preserve">53010040007 - Política Pública de Educación Rural adoptada </v>
          </cell>
          <cell r="I439" t="str">
            <v>53020010002-5905 En el periodo 2020 - 2023 se ha aplicado 1  estrategia tecnológica para el aprovechamiento de residuos solidos organicos</v>
          </cell>
          <cell r="Q439" t="str">
            <v>A.13.11 PROYECTOS INTEGRALES DE CIENCIA, TECNOLOGÍA E INNOVACIÓN</v>
          </cell>
        </row>
        <row r="440">
          <cell r="G440" t="str">
            <v xml:space="preserve">53010040008 - Institución educativa rural con programa piloto de propuesta alimentaria alternativa </v>
          </cell>
          <cell r="I440" t="str">
            <v>53010010002-5906 En el periodo 2020 - 2023 se ha realizado la conservación de 87 hectáreas de la cuenca hidrográfica</v>
          </cell>
          <cell r="Q440" t="str">
            <v>A.13.12 PAGO DE DÉFICIT DE INVERSIÓN EN PROMOCIÓN DEL DESARROLLO</v>
          </cell>
        </row>
        <row r="441">
          <cell r="G441" t="str">
            <v xml:space="preserve">53020010001 - Planta de aprovechamiento de residuos sólidos orgánicos construida y en operación  </v>
          </cell>
          <cell r="I441" t="str">
            <v>51040020001-5907 En el periodo 2020 - 2023 se  han fortalecido 52 personas en el ecosistema de emprendimiento empresarial  y social con enfoque diferencial y de genero</v>
          </cell>
          <cell r="Q441" t="str">
            <v>NO* A.14 ATENCIÓN A GRUPOS VULNERABLES - PROMOCIÓN SOCIAL</v>
          </cell>
        </row>
        <row r="442">
          <cell r="G442" t="str">
            <v xml:space="preserve">53020010002 - Grandes generadores con tecnologías de aprovechamiento de residuos sólidos orgánicos aplicadas  </v>
          </cell>
          <cell r="I442" t="str">
            <v>52030080007-5908 En el periodo 2020 - 2023 se  ha realizado la adecuación, mejoramiento, mantenimiento o dotación  de 1 equipamiento cultural del corregimiento previo concepto de viabilidad técnica</v>
          </cell>
          <cell r="Q442" t="str">
            <v>NO* A.14.1 PROTECCIÓN INTEGRAL A LA PRIMERA INFANCIA</v>
          </cell>
        </row>
        <row r="443">
          <cell r="G443" t="str">
            <v xml:space="preserve">53020010003 - Estaciones de clasificación y aprovechamiento de residuos sólidos inorgánicos operando  </v>
          </cell>
          <cell r="I443" t="str">
            <v>52030070004-5909 En el periodo 2020 - 2023 se  ha promovido anualmente 1 espacio público con programación cultural</v>
          </cell>
          <cell r="Q443" t="str">
            <v>A.14.1.5 PROGRAMA DE ATENCION INTEGRAL A LA PRIMERA INFANCIA</v>
          </cell>
        </row>
        <row r="444">
          <cell r="G444" t="str">
            <v xml:space="preserve">53020010004 - Barrios con rutas selectivas de residuos sólidos con inclusión de recicladores de oficio implementadas </v>
          </cell>
          <cell r="I444" t="str">
            <v>51030010006-5910 En el periodo 2020 - 2023 se  han realizado 3 eventos deportivos y recreativos en el corregimiento</v>
          </cell>
          <cell r="Q444" t="str">
            <v>NO* A.14.1.10 INFRAESTRUCTURA Y DOTACION</v>
          </cell>
        </row>
        <row r="445">
          <cell r="G445" t="str">
            <v xml:space="preserve">53020010005 - Sitio de recolección, transporte, transferencia, aprovechamiento y disposición final para la gestión de residuos de construcción y demolición RCD operando </v>
          </cell>
          <cell r="I445" t="str">
            <v>52030080005-5911 En el periodo 2020 - 2023, se ha realizado la adecuación o mantenimiento de 1 escenarios deportivos y recreativos en la comuna previo concepto de viabilidad técnica de las autoridades competentes</v>
          </cell>
          <cell r="Q445" t="str">
            <v>A.14.1.10.1 INFRAESTRUCTURA NUEVA / AMPLICACIONES</v>
          </cell>
        </row>
        <row r="446">
          <cell r="G446" t="str">
            <v xml:space="preserve">53020010006 - Espacios públicos impactados por el manejo inadecuado de residuos sólidos intervenidos </v>
          </cell>
          <cell r="I446" t="str">
            <v>51030010011-5912 En el periodo 2020 - 2023, se  han apoyado 3 iniciativa turistica comunitaria</v>
          </cell>
          <cell r="Q446" t="str">
            <v>A.14.1.10.2 ADECUACIÓN DE INFRAESTRUCTURA EXISTENTE</v>
          </cell>
        </row>
        <row r="447">
          <cell r="G447" t="str">
            <v xml:space="preserve">53020010007 - Lixiviados del antiguo vertedero de Navarro tratados </v>
          </cell>
          <cell r="I447" t="str">
            <v>53040040003-6001 En el periodo 2020 - 2023 se  han construido 0,9 kilómetros de huellas vehiculares, previo concepto de viabilidad técnica de la entidad competente</v>
          </cell>
          <cell r="Q447" t="str">
            <v>A.14.1.10.3 TERMINACIÓN DE OBRAS INCONCLUSAS BAJO CRITERIOS EXCEPCIONALES</v>
          </cell>
        </row>
        <row r="448">
          <cell r="G448" t="str">
            <v xml:space="preserve">53020010008 - Monitoreo anual de calidad ambiental (estabilidad de la masa de residuos y calidad del aire) del antiguo vertedero de Navarro  </v>
          </cell>
          <cell r="I448" t="str">
            <v>53040040003-6002 En el periodo 2020 - 2023 se  han construido 0,283 kilometros de vía, previo concepto de viabilidad técnica de la entidad competente</v>
          </cell>
          <cell r="Q448" t="str">
            <v>A.14.1.10.4 DOTACIONES PEDAGÓGICAS Y DE INFRAESTRUCTURA ( modificacion al concepto)</v>
          </cell>
        </row>
        <row r="449">
          <cell r="G449" t="str">
            <v xml:space="preserve">53020010009 - Generadores de Residuos de Construcción y Demolición-RCD y Residuos Ordinarios, vinculados a un proceso de manejo eficiente y mejores prácticas en su gestión  </v>
          </cell>
          <cell r="I449" t="str">
            <v>53040040003-6003 En el periodo 2020 - 2023 se  han construido 0,373 kilómetros de obras de dreanje (cunetas, canaletas, gradas disipadoras, alcantarilla) previo concepto de viabilidad técnica de la entidad competente</v>
          </cell>
          <cell r="Q449" t="str">
            <v>A.14.1.11 FORMACIÓN DE TALENTO HUMANO</v>
          </cell>
        </row>
        <row r="450">
          <cell r="G450" t="str">
            <v xml:space="preserve">53020010010 - Estudios para la planificación de la gestión integral de residuos sólidos, la prestación del servicio público de aseo y sus actividades complementarias elaborados  </v>
          </cell>
          <cell r="I450" t="str">
            <v>53040010003-6004 En el periodo 2020 - 2023 se  ha realizado el mantenimiento de 2 puentes peatonales en el corregimiento el Saladito. previo concepto de viabilidad técnica de la entidad competente</v>
          </cell>
          <cell r="Q450" t="str">
            <v>NO* A.14.1.13 ESTRATEGIA DE ATENCION EN SALUD  (MIL PRIMEROS DIAS DE VIDA)</v>
          </cell>
        </row>
        <row r="451">
          <cell r="G451" t="str">
            <v xml:space="preserve">53020010011 - Personas sensibilizadas en gestión de residuos sólidos con inclusión de recicladores de oficio  </v>
          </cell>
          <cell r="I451" t="str">
            <v>53010010002-6005 En el periodo 2020 - 2023 se  han  intervenido 50 hectáreas para la gestión sostenible de la cuenca hidrografica</v>
          </cell>
          <cell r="Q451" t="str">
            <v>A.14.1.13.1 ATENCIÓN DEL PARTO INTEGRAL</v>
          </cell>
        </row>
        <row r="452">
          <cell r="G452" t="str">
            <v xml:space="preserve">53020010012 - Nuevo modelo de servicio de aseo, implementado  </v>
          </cell>
          <cell r="I452" t="str">
            <v>52050020002-6006 En el periodo 2020 - 2023 se  han  fortalecido 3 organizaciones e instituciones en el desarrollo de sus iniciativas artisticas y culturales</v>
          </cell>
          <cell r="Q452" t="str">
            <v>A.14.1.13.2 ESTRATEGIAS AMBULATORIAS, HOSPITALARIAS Y COMUNITARIAS PARA LA ATENCIÓN INTEGRAL DEL RECIEN NACIDO</v>
          </cell>
        </row>
        <row r="453">
          <cell r="G453" t="str">
            <v xml:space="preserve">53020020001 - Empresas y emprendimientos fortalecidos en capacidades para el fomento de la economía Circular  </v>
          </cell>
          <cell r="I453" t="str">
            <v>52050010003-6007 En el periodo 2020 - 2023 se  ha realizado 1 encuentro para recuperar y difundir la tradición oral, la memoria y la cultura en la Corregimiento</v>
          </cell>
          <cell r="Q453" t="str">
            <v>A.14.1.13.3 ESTRATEGIA DE PROMOCIÓN DE LA SALUD, PREVENCIÓN DE LA ENFERMEDAD Y DESARROLLO INTEGRAL EN EL ENTORNO DE SERVICIOS DE SALUD</v>
          </cell>
        </row>
        <row r="454">
          <cell r="G454" t="str">
            <v xml:space="preserve">53020020002 - Sistema de Gestión de economía circular diseñado, implementado y certificado </v>
          </cell>
          <cell r="I454" t="str">
            <v>52030080005-6008 En el periodo 2020 - 2023 se  ha realizado la adecuación o mantenimiento de 1 escenarios deportivos y recreativos en la comuna  previo concepto de viabilidad técnica de las autoridades competentes</v>
          </cell>
          <cell r="Q454" t="str">
            <v>NO* A.14.1.13.4 ATENCIÓN AMBULATORIA DE URGENCIAS Y HOSPITALIZACIÓN PEDIATRICA</v>
          </cell>
        </row>
        <row r="455">
          <cell r="G455" t="str">
            <v xml:space="preserve">53020020003 - Estudios de Análisis Económico e Impacto para el aprovechamiento de residuos orgánicos, inorgánicos y RCD elaborado </v>
          </cell>
          <cell r="I455" t="str">
            <v>52030080008-6009 En el periodo 2020 - 2023 se  ha realizado 1 intervención (Mantenimiento, adecuación de infraestructura)  a sede educativa oficial.</v>
          </cell>
          <cell r="Q455" t="str">
            <v xml:space="preserve">A.14.1.13.4.1 SALAS DE ENFERMEDAD RESPIRATORIA AGUADA -ERA </v>
          </cell>
        </row>
        <row r="456">
          <cell r="G456" t="str">
            <v xml:space="preserve">53020020004 - Asociaciones de recicladores de oficio de economía solidaria fortalecidas en desarrollo empresarial y competitividad </v>
          </cell>
          <cell r="I456" t="str">
            <v>52040010005-6010 En el periodo 2020 - 2023 se  ha dotado 1 Institución educativa</v>
          </cell>
          <cell r="Q456" t="str">
            <v>A.14.1.13.4.2 FORTALECIMIENTO A LA HOSPITALIZACIÓN PEDIÁTRICA</v>
          </cell>
        </row>
        <row r="457">
          <cell r="G457" t="str">
            <v xml:space="preserve">53020030001 - Estrategias para el fomento de la producción limpia y el consumo responsable implementadas </v>
          </cell>
          <cell r="I457" t="str">
            <v>51030010011-6011 En el periodo 2020 - 2023 se  ha apoyado 1 iniciativa turistica comunitaria</v>
          </cell>
          <cell r="Q457" t="str">
            <v>A.14.1.13.4.3 FORTALECIMIENTO A LA RED DE FRIO PAI</v>
          </cell>
        </row>
        <row r="458">
          <cell r="G458" t="str">
            <v xml:space="preserve">53020030002 - Plan para el fortalecimiento de Negocios Verdes formulado e implementado  </v>
          </cell>
          <cell r="I458" t="str">
            <v>53040040004-6101 En el periodo 2020 - 2023 se  ha realizado el mejoramiento de 1,5 kilometros de vía en el corregimiento, previo concepto técnico de la entidad competente</v>
          </cell>
          <cell r="Q458" t="str">
            <v>A.14.1.13.6 PROMOCIÓN DE LA PARTICIPACIÓN DE LAS PERSONAS, FAMILIAS Y COMUNIDADES EN EL DESARROLLO INTEGRAL DURANTE LOS MIL PRIMEROS DÍAS DE VIDA</v>
          </cell>
        </row>
        <row r="459">
          <cell r="G459" t="str">
            <v xml:space="preserve">53020030003 - Productores agrícolas locales fortalecidos en técnicas de producción sostenible, competitividad y asociatividad </v>
          </cell>
          <cell r="I459" t="str">
            <v>53040040003-6102 En el periodo 2020 - 2023 se  han construido 0,6 kilómetros de obras de drenaje, (cunetas, canaletas, gradas disipadoras, alcantarillas etc.), previo concepto de viabilidad  técnica de la entidad competente</v>
          </cell>
          <cell r="Q459" t="str">
            <v>A.14.1.14 AMBITOS CULTURALES ADECUADOS Y ACCESIBLES PARA PRIMERA INFANCIA</v>
          </cell>
        </row>
        <row r="460">
          <cell r="G460" t="str">
            <v xml:space="preserve">53020030004 - Entidades con programas de eficiencia energética implementados </v>
          </cell>
          <cell r="I460" t="str">
            <v>53040040003-6103 En el periodo 2020 - 2023 se  han construido 0.6 kilometros de huellas vehiculares previo concepto de viabilidad tecnica de la entidad competente</v>
          </cell>
          <cell r="Q460" t="str">
            <v>A.14.1.15 CONSTRUCCIÓN, AMPLIACIÓN, MANTENIMIENTO, REPARACIUÓN Y DOTACIÓN DE  ESPACIOS RECREATIVOS ACCESIBLES Y PERTINENTES PARA LA PRIMERA INFANCIA</v>
          </cell>
        </row>
        <row r="461">
          <cell r="G461" t="str">
            <v xml:space="preserve">53020030005 - Empresas con cambios hacia patrones de producción y consumo sostenible </v>
          </cell>
          <cell r="I461" t="str">
            <v>53010010002-6104 En el periodo 2020 - 2023 se  ha realizado la conservación de 14 hectáreas de la cuenca hidrográfica</v>
          </cell>
          <cell r="Q461" t="str">
            <v>NO* A.14.2 PROTECCIÓN INTEGRAL DE LA NIÑEZ</v>
          </cell>
        </row>
        <row r="462">
          <cell r="G462" t="str">
            <v xml:space="preserve">53020030006 - Negocios verdes registrados, evaluados y promovidos </v>
          </cell>
          <cell r="I462" t="str">
            <v>51040020001-6105 En el periodo 2020 - 2023 se  han fortalecido 60 personas en el ecosistema de emprendimiento empresarial  y social con enfoque diferencial y de genero</v>
          </cell>
          <cell r="Q462" t="str">
            <v>A.14.2.1 CONSTRUCCIÓN DE INFRAESTRUCTURA</v>
          </cell>
        </row>
        <row r="463">
          <cell r="G463" t="str">
            <v xml:space="preserve">53020030007 - Obras de desarrollo urbanístico y habitabilidad, aplicando buenas prácticas ambientales y de construcción sostenible </v>
          </cell>
          <cell r="I463" t="str">
            <v>52050020001-6106 En el periodo 2020 - 2023 se  han formado   120  personas  del corregimiento en practicas  artísticas</v>
          </cell>
          <cell r="Q463" t="str">
            <v>A.14.2.2 ADECUACIÓN DE INFRAESTRUCTURA</v>
          </cell>
        </row>
        <row r="464">
          <cell r="G464" t="str">
            <v xml:space="preserve">53020030008 - Establecimientos con usos de alto impacto ambiental de controlados con medidas de mitigación ambiental </v>
          </cell>
          <cell r="I464" t="str">
            <v>52030080005-6107 En el periodo 2020 - 2023 se  ha realizado la adecuación o mantenimiento de 2 escenarios deportivos y recreativos en el corregimiento,  previo concepto de viabilidad técnica de las autoridades competentes</v>
          </cell>
          <cell r="Q464" t="str">
            <v>A.14.2.3 CONTRATACIÓN DEL SERVICIO</v>
          </cell>
        </row>
        <row r="465">
          <cell r="G465" t="str">
            <v xml:space="preserve">53020030009 - Creación del directorio verde de empresas de arenas y gravas </v>
          </cell>
          <cell r="I465" t="str">
            <v>52030080008-6108 En el periodo 2020 - 2023 se  han realizado 3 intervenciones (Mantenimiento, adecuación de infraestructura)  a sedes educativas oficiales</v>
          </cell>
          <cell r="Q465" t="str">
            <v>NO* A.14.2.4 PRESTACIÓN DIRECTA DEL SERVICIO</v>
          </cell>
        </row>
        <row r="466">
          <cell r="G466" t="str">
            <v xml:space="preserve">53020030010 - Mujeres beneficiadas con proyectos para la producción agroecológica y consumo responsables con enfoque diferencial y de género  </v>
          </cell>
          <cell r="I466" t="str">
            <v>53040040004-6201 En el periodo 2020 - 2023 se  ha realizado el mejoramiento de 1,127  kilometros de vía en el corregimiento, previo concepto técnico de la entidad competente</v>
          </cell>
          <cell r="Q466" t="str">
            <v>A.14.2.4.1 TALENTO HUMANO QUE DESARROLLA FUNCIONES DE CARÁCTER OPERATIVO</v>
          </cell>
        </row>
        <row r="467">
          <cell r="G467" t="str">
            <v xml:space="preserve">53020040001 - Medidas de acción a corto plazo del Plan integral de gestión del Cambio Climático de Santiago de Cali, ejecutadas  </v>
          </cell>
          <cell r="I467" t="str">
            <v>53040040003-6202 En el periodo 2020 - 2023 se  han construido 0,696 kilómetro de obras de drenaje, (cunetas, canaletas, gradas disipadoras, alcantarillas etc.), previo concepto de viabilidad  técnica de la entidad competente</v>
          </cell>
          <cell r="Q467" t="str">
            <v>A.14.2.4.2 ADQUISICIÓN DE INSUMOS, SUMINISTROS Y DOTACIÓN</v>
          </cell>
        </row>
        <row r="468">
          <cell r="G468" t="str">
            <v xml:space="preserve">53020040002 - Vehículos eléctricos en el Distrito adquiridos </v>
          </cell>
          <cell r="I468" t="str">
            <v>53040040003-6203 En el periodo 2020 - 2023 se  han  construido 0,453 kilómetro de huellas vehiculares, previo concepto de viabilidad técnica de la entidad competente</v>
          </cell>
          <cell r="Q468" t="str">
            <v>NO* A.14.3 PROTECCIÓN INTEGRAL A LA ADOLESCENCIA</v>
          </cell>
        </row>
        <row r="469">
          <cell r="G469" t="str">
            <v xml:space="preserve">53020040003 - Vehículos con control y vigilancia de emisiones en zonas priorizadas por la autoridad ambiental realizados </v>
          </cell>
          <cell r="I469" t="str">
            <v>53020010002-6204 En el periodo 2020 - 2023 se  ha aplicado 1 estrategia tecnológica para el aprovechamiento de residuos solidos organicos</v>
          </cell>
          <cell r="Q469" t="str">
            <v>A.14.3.1 CONSTRUCCIÓN DE INFRAESTRUCTURA</v>
          </cell>
        </row>
        <row r="470">
          <cell r="G470" t="str">
            <v xml:space="preserve">53020040004 - Cantidad de hogares sostenibles con soluciones Solares Fotovoltaicas&lt;1 Kwp en Cali </v>
          </cell>
          <cell r="I470" t="str">
            <v>52030090003-6205 En el periodo 2020 - 2023 se  han  fortalecido administrativamente 3 Juntas Administradoras de Agua Potable del corregimiento (Cabecera La Castilla, Las Palmas y Los Limones)</v>
          </cell>
          <cell r="Q470" t="str">
            <v>A.14.3.2 ADECUACIÓN DE INFRAESTRUCTURA</v>
          </cell>
        </row>
        <row r="471">
          <cell r="G471" t="str">
            <v xml:space="preserve">53020040005 - Cantidad de hogares sostenibles con soluciones solares fotovoltaicas =1 8 Kwp en SDL </v>
          </cell>
          <cell r="I471" t="str">
            <v>53010010002-6206 En el periodo 2020 - 2023 se  ha realizado la conservación de 20 hectáreas de la cuenca hidrográfica</v>
          </cell>
          <cell r="Q471" t="str">
            <v>A.14.3.3 CONTRATACIÓN DEL SERVICIO</v>
          </cell>
        </row>
        <row r="472">
          <cell r="G472" t="str">
            <v xml:space="preserve">53020040006 - Cantidad de clientes oficiales con soluciones solares fotovoltaicas &lt;1 Kwp en Cali </v>
          </cell>
          <cell r="I472" t="str">
            <v>52040010005-6207 En el periodo 2020 - 2023 se  ha dotado 1 Institución educativa.</v>
          </cell>
          <cell r="Q472" t="str">
            <v>NO* A.14.3.4 PRESTACIÓN DIRECTA DEL SERVICIO</v>
          </cell>
        </row>
        <row r="473">
          <cell r="G473" t="str">
            <v xml:space="preserve">53020040007 - Cantidad de clientes particulares con soluciones solares Fotovoltaicas en SDL </v>
          </cell>
          <cell r="I473" t="str">
            <v>52030080008-6208 En el periodo 2020 - 2023 se  ha realizado 1 intervención (Mantenimiento, adecuación de infraestructura) a sede educativa oficial.</v>
          </cell>
          <cell r="Q473" t="str">
            <v>A.14.3.4.1 TALENTO HUMANO QUE DESARROLLA FUNCIONES DE CARÁCTER OPERATIVO</v>
          </cell>
        </row>
        <row r="474">
          <cell r="G474" t="str">
            <v xml:space="preserve">53020040008 - Cantidad de granjas solares construidas en SDL </v>
          </cell>
          <cell r="I474" t="str">
            <v>53040040003-6301 En el periodo 2020 - 2023 se  han construido 0,2 kilómetros de huellas vehiculares, previo concepto de viabilidad técnica de la entidad competente</v>
          </cell>
          <cell r="Q474" t="str">
            <v>A.14.3.4.2 ADQUISICIÓN DE INSUMOS, SUMINISTROS Y DOTACIÓN</v>
          </cell>
        </row>
        <row r="475">
          <cell r="G475" t="str">
            <v xml:space="preserve">53020040009 - Cantidad de transformadores de distribución en aceite vegetal instalados en SDL </v>
          </cell>
          <cell r="I475" t="str">
            <v>53040040003-6302 En el periodo 2020 - 2023 se  han  construido 0,5 kilómetros de obras de drenaje, (cunetas, gradas disipadoras, etc.), previo concepto de viabilidad técnica de la entidad competente</v>
          </cell>
          <cell r="Q475" t="str">
            <v>NO* A.14.4 ATENCIÓN Y APOYO AL ADULTO MAYOR</v>
          </cell>
        </row>
        <row r="476">
          <cell r="G476" t="str">
            <v xml:space="preserve">53020040010 - Cantidad de vehículos eléctricos (para la operación) en funcionamiento en EMCALI </v>
          </cell>
          <cell r="I476" t="str">
            <v>53040040003-6303 En el periodo 2020 - 2023 se  ha realizado el mantenimiento y/o adecuación de 1,5 km de via en el corregimiento, previo concepto de viabilidad técnica de la entidad competente</v>
          </cell>
          <cell r="Q476" t="str">
            <v>A.14.4.1 CONSTRUCCIÓN DE INFRAESTRUCTURA</v>
          </cell>
        </row>
        <row r="477">
          <cell r="G477" t="str">
            <v xml:space="preserve">53020040011 - Cantidad de estaciones de recarga habilitadas para VE en SDL </v>
          </cell>
          <cell r="I477" t="str">
            <v>53010010002-6304 En el periodo 2020 - 2023 se  ha realizado la conservación de 20 hectáreas de la  cuenca hidrografica</v>
          </cell>
          <cell r="Q477" t="str">
            <v>A.14.4.2 ADECUACIÓN DE INFRAESTRUCTURA</v>
          </cell>
        </row>
        <row r="478">
          <cell r="G478" t="str">
            <v xml:space="preserve">53020040012 - Cantidad de usuarios (empresas y/o independientes) conectados con la oficina virtual </v>
          </cell>
          <cell r="I478" t="str">
            <v xml:space="preserve">52050020001-6305 En el periodo 2020 - 2023 se  han formado 120 personas del corregimiento en prácticas artisticas 
</v>
          </cell>
          <cell r="Q478" t="str">
            <v>A.14.4.3 CONTRATACIÓN DEL SERVICIO</v>
          </cell>
        </row>
        <row r="479">
          <cell r="G479" t="str">
            <v xml:space="preserve">53020040013 - Estudio de generación plan incentivos al uso de vehículos eléctricos e híbridos de servicio público y particular en el Distrito de Cali elaborado </v>
          </cell>
          <cell r="I479" t="str">
            <v>52030080008-6306 En el periodo 2020 - 2023 se  ha realizado 1 intervención (Mantenimiento, adecuación de infraestructura)  a sede educativa oficial</v>
          </cell>
          <cell r="Q479" t="str">
            <v>NO* A.14.4.4 PRESTACIÓN DIRECTA DEL SERVICIO</v>
          </cell>
        </row>
        <row r="480">
          <cell r="G480" t="str">
            <v xml:space="preserve">53030010001 - Proyectos definidos en el Plan de Manejo Ambiental del Acuífero de Cali -PMAA, priorizados y ejecutados  </v>
          </cell>
          <cell r="I480" t="str">
            <v>53040040003-6401 En el periodo 2020 - 2023, se  han construido 0,005 kilómetros de obras de drenaje, (cunetas, canaletas, gradas disipadoras, alcantarillas etc.), previo concepto de viabilidad técnica de la entidad competente</v>
          </cell>
          <cell r="Q480" t="str">
            <v>A.14.4.4.1 TALENTO HUMANO QUE DESARROLLA FUNCIONES DE CARÁCTER OPERATIVO</v>
          </cell>
        </row>
        <row r="481">
          <cell r="G481" t="str">
            <v xml:space="preserve">53030010002 - Instrumentos de planificación (PORH) para garantizar calidad y cantidad de agua, para el sostenimiento de los ecosistemas acuáticos y los usos actuales y potenciales del agua, formulados, adoptados y en ejecución  </v>
          </cell>
          <cell r="I481" t="str">
            <v>53040040003-6402 En el periodo 2020 - 2023, se  han construido 0,438 kilómetros de huellas vehiculares, previo concepto de viabilidad técnica de la entidad competente</v>
          </cell>
          <cell r="Q481" t="str">
            <v>A.14.4.4.2 ADQUISICIÓN DE INSUMOS, SUMINISTROS Y DOTACIÓN</v>
          </cell>
        </row>
        <row r="482">
          <cell r="G482" t="str">
            <v xml:space="preserve">53030010003 - Avance piloto a escala real de sistema de filtración en lecho de río, construido y en funcionamiento, en PTAP Cauca </v>
          </cell>
          <cell r="I482" t="str">
            <v>53040040003-6403 En el periodo 2020 - 2023, se  han construido 1,035 kilometros de pavimiento en el corregimiento previo concepto de viabilidad tecnica</v>
          </cell>
          <cell r="Q482" t="str">
            <v xml:space="preserve">NO* A.14.5 ATENCIÓN Y APOYO A MADRES/PADRES CABEZA DE HOGAR  </v>
          </cell>
        </row>
        <row r="483">
          <cell r="G483" t="str">
            <v xml:space="preserve">53030010004 - Participación en dos (2) proyectos de impacto regional para la promoción de sistema sostenibles de abastecimiento de agua y saneamiento ambiental </v>
          </cell>
          <cell r="I483" t="str">
            <v>53040010004-6404 En el periodo 2020 - 2023, se  han rehabilitado 120 metros cuadrados de andén, previo concepto de viabilidad técnica y esquema básico</v>
          </cell>
          <cell r="Q483" t="str">
            <v>A.14.5.1 CONSTRUCCIÓN DE INFRAESTRUCTURA</v>
          </cell>
        </row>
        <row r="484">
          <cell r="G484" t="str">
            <v xml:space="preserve">53030010005 - Reservorio de la planta de tratamiento de agua potable de Puerto Mallarino mantenido y con aislamiento </v>
          </cell>
          <cell r="I484" t="str">
            <v>53020010002-6405 En el periodo 2020 - 2023, se  ha aplicado 1 estrategia tecnológica para el aprovechamiento de residuos solidos organicos</v>
          </cell>
          <cell r="Q484" t="str">
            <v>A.14.5.2 ADECUACIÓN DE INFRAESTRUCTURA</v>
          </cell>
        </row>
        <row r="485">
          <cell r="G485" t="str">
            <v xml:space="preserve">53030020001 - Anillo a 115 Kv construido y funcionando en SDL </v>
          </cell>
          <cell r="I485" t="str">
            <v>52050020001-6406 En el periodo 2020 - 2023, se  han formado 350 personas en prácticas artísticas  del corregimiento</v>
          </cell>
          <cell r="Q485" t="str">
            <v>A.14.5.3 CONTRATACIÓN DEL SERVICIO</v>
          </cell>
        </row>
        <row r="486">
          <cell r="G486" t="str">
            <v xml:space="preserve">53030020002 - Subestación de Energía Ladera construida y funcionando en SDL </v>
          </cell>
          <cell r="I486" t="str">
            <v>52020020008-6407 En el periodo 2020 - 2023, se  han beneficiado 150 niñas, niños, adolescentes, jòvenes y adultos con programa de iniciaciòn y formaciòn deportiva</v>
          </cell>
          <cell r="Q486" t="str">
            <v>NO* A.14.5.4 PRESTACIÓN DIRECTA DEL SERVICIO</v>
          </cell>
        </row>
        <row r="487">
          <cell r="G487" t="str">
            <v xml:space="preserve">53030020003 - Kilómetros de red de media tensión construidos en SDL </v>
          </cell>
          <cell r="I487" t="str">
            <v>52030080005-6408 En el periodo 2020 - 2023, se  ha realizado la adecuación o mantenimiento de 2 escenarios deportivos y recreativos en la comuna  previo concepto de viabilidad técnica de las autoridades competentes</v>
          </cell>
          <cell r="Q487" t="str">
            <v>A.14.5.4.1 TALENTO HUMANO QUE DESARROLLA FUNCIONES DE CARÁCTER OPERATIVO</v>
          </cell>
        </row>
        <row r="488">
          <cell r="G488" t="str">
            <v xml:space="preserve">53030020004 - Equipos de maniobra instalados en SDL </v>
          </cell>
          <cell r="I488" t="str">
            <v>52030080008-6409 En el periodo 2020 - 2023 se  han realizado 2 intervenciones (mantenimiento, adecuación de infraestructura)  a sedes educativas oficiales</v>
          </cell>
          <cell r="Q488" t="str">
            <v>A.14.5.4.2 ADQUISICIÓN DE INSUMOS, SUMINISTROS Y DOTACIÓN</v>
          </cell>
        </row>
        <row r="489">
          <cell r="G489" t="str">
            <v xml:space="preserve">53030020005 - Kilómetros Intervenidos con cable ecológico en SDL </v>
          </cell>
          <cell r="I489" t="str">
            <v>53050020003-6501 En el periodo 2020 - 2023, se  han construido 30 metros cúbicos de muro de contención previo concepto de viabilidad técnica</v>
          </cell>
          <cell r="Q489" t="str">
            <v>NO* A.14.7 PROGRAMAS DE DISCAPACIDAD ( EXLCUYENDO ACCIONES DE SALUD PÚBLICA)</v>
          </cell>
        </row>
        <row r="490">
          <cell r="G490" t="str">
            <v xml:space="preserve">53030020006 - Nuevos servicios instalados por programa de reducción de pérdidas de energía en SDL </v>
          </cell>
          <cell r="I490" t="str">
            <v>53040040003-6502 En el periodo 2020 - 2023, se ha construido 1 kilómetro de cuneta, previo concepto de viabilidad técnica de la entidad competente</v>
          </cell>
          <cell r="Q490" t="str">
            <v>A.14.7.1 CONSTRUCCIÓN DE INFRAESTRUCTURA</v>
          </cell>
        </row>
        <row r="491">
          <cell r="G491" t="str">
            <v xml:space="preserve">53030030001 - Definir y ejecutar dos (2) estrategias de reducción de contaminación por vertimientos líquidos en el recurso hídrico  </v>
          </cell>
          <cell r="I491" t="str">
            <v>53020010002-6503 En el periodo 2020 - 2023, se  ha aplicado 1  estrategia tecnológica para el aprovechamiento de residuos sólidos organicos</v>
          </cell>
          <cell r="Q491" t="str">
            <v>A.14.7.2 ADECUACIÓN DE INFRAESTRUCTURA</v>
          </cell>
        </row>
        <row r="492">
          <cell r="G492" t="str">
            <v xml:space="preserve">53030030002 - Estrategia interinstitucional para el manejo de agua residual en asentamientos humanos de desarrollo incompleto, diseñada y en implementación </v>
          </cell>
          <cell r="I492" t="str">
            <v>51040020001-6504 En el periodo 2020 - 2023 se  han fortalecido 200 personas en el ecosistema de emprendimiento empresarial  y social con enfoque diferencial y de genero</v>
          </cell>
          <cell r="Q492" t="str">
            <v>A.14.7.3 CONTRATACIÓN DEL SERVICIO</v>
          </cell>
        </row>
        <row r="493">
          <cell r="G493" t="str">
            <v xml:space="preserve">53030030003 - Estudios y diseños de la Planta de Tratamiento de Aguas Residuales de Sur (PTAR-S) elaborados </v>
          </cell>
          <cell r="I493" t="str">
            <v>52010020002-6505 En el periodo 2020 - 2023, han participado 150 personas en estrategias de prevención de la violencia familiar y sexual.</v>
          </cell>
          <cell r="Q493" t="str">
            <v>NO* A.14.7.4 PRESTACIÓN DIRECTA DEL SERVICIO</v>
          </cell>
        </row>
        <row r="494">
          <cell r="G494" t="str">
            <v xml:space="preserve">53030030004 - Plantas de Tratamiento de Agua Residual Doméstica (PTARD) construidas en la zona rural  </v>
          </cell>
          <cell r="I494" t="str">
            <v>52050020001-6506 En el periodo 2020 - 2023, se  han formado 300  personas  del corregimiento en prácticas  artísticas</v>
          </cell>
          <cell r="Q494" t="str">
            <v>A.14.7.4.1 TALENTO HUMANO QUE DESARROLLA FUNCIONES DE CARÁCTER OPERATIVO</v>
          </cell>
        </row>
        <row r="495">
          <cell r="G495" t="str">
            <v xml:space="preserve">53030030005 - Sistemas Individuales de Tratamiento de Agua Residual Doméstica (SITARD) construidas </v>
          </cell>
          <cell r="I495" t="str">
            <v>51030010006-6507 En el periodo 2020 - 2023 se  han realizado 3 eventos deportivos, recreativos, y de innovación en el corregimiento</v>
          </cell>
          <cell r="Q495" t="str">
            <v>A.14.7.4.2 ADQUISICIÓN DE INSUMOS, SUMINISTROS Y DOTACIÓN</v>
          </cell>
        </row>
        <row r="496">
          <cell r="G496" t="str">
            <v xml:space="preserve">53030030006 - Plantas de Tratamiento de Agua Residual Doméstica (PTARD) mejoradas en la zona rural  </v>
          </cell>
          <cell r="I496" t="str">
            <v>52030080008-6508 En el periodo 2020 - 2023, se  han realizado 3 intervenciones (mantenimiento, adecuación de infraestructura)  a sedes educativas oficiales</v>
          </cell>
          <cell r="Q496" t="str">
            <v>A.14.8 ATENCIÓN Y APOYO A LA POBLACIÓN REINSERTADA</v>
          </cell>
        </row>
        <row r="497">
          <cell r="G497" t="str">
            <v xml:space="preserve">53030030007 - Sistemas Individuales de Tratamiento de Agua Residual Doméstica (SITARD) mejoradas </v>
          </cell>
          <cell r="I497" t="str">
            <v>52040010005-6509 En el periodo 2020 - 2023, se  ha dotado 1 Institución educativa</v>
          </cell>
          <cell r="Q497" t="str">
            <v>A.14.9 ATENCIÓN Y APOYO A LOS GRUPOS INDÍGENAS</v>
          </cell>
        </row>
        <row r="498">
          <cell r="G498" t="str">
            <v xml:space="preserve">53030030008 - Sistema de Tratamiento Primario de la PTAR Cañaveralejo mejorado </v>
          </cell>
          <cell r="Q498" t="str">
            <v>A.14.10 ATENCIÓN Y APOYO A LOS GRUPOS AFROCOLOMBIANOS</v>
          </cell>
        </row>
        <row r="499">
          <cell r="G499" t="str">
            <v xml:space="preserve">53030040001 - Acciones del Programa de Aire Limpio implementadas </v>
          </cell>
          <cell r="Q499" t="str">
            <v xml:space="preserve">A.14.11 ATENCIÓN Y APOYO AL PUEBLO ROM </v>
          </cell>
        </row>
        <row r="500">
          <cell r="G500" t="str">
            <v xml:space="preserve">53030040002 - Plan de Mejora del Ambiente Sonoro, actualizado, adoptado y ejecutado </v>
          </cell>
          <cell r="Q500" t="str">
            <v>NO* A.14.13 PROGRAMAS DISEÑADOS  PARA LA SUPERACIÓN DE LA POBREZA  EXTREMA EN EL MARCO DE LA RED UNIDOS - MAS FAMILIAS EN ACCIÓN</v>
          </cell>
        </row>
        <row r="501">
          <cell r="G501" t="str">
            <v xml:space="preserve">53040010001 - Espacio público asociado al SITMMIO generado y recuperado </v>
          </cell>
          <cell r="Q501" t="str">
            <v>A.14.13.1 TALENTO HUMANO QUE DESARROLLA FUNCIONES DE CARÁCTER OPERATIVO</v>
          </cell>
        </row>
        <row r="502">
          <cell r="G502" t="str">
            <v xml:space="preserve">53040010002 - Construcción de soluciones peatonales en zona urbana y rural </v>
          </cell>
          <cell r="Q502" t="str">
            <v>A.14.13.2 ADQUISICIÓN DE INSUMOS, SUMINISTROS Y DOTACIÓN</v>
          </cell>
        </row>
        <row r="503">
          <cell r="G503" t="str">
            <v xml:space="preserve">53040010003 - Mantenimiento de puentes peatonales de la zona urbana y rural </v>
          </cell>
          <cell r="Q503" t="str">
            <v>A.14.16 PAGO DE DÉFICIT DE INVERSIÓN EN ATENCIÓN A GRUPOS VULNERABLES - PROMOCIÓN SOCIAL</v>
          </cell>
        </row>
        <row r="504">
          <cell r="G504" t="str">
            <v xml:space="preserve">53040010004 - Mejoramiento de la red peatonal en la zona urbana y rural </v>
          </cell>
          <cell r="Q504" t="str">
            <v>NO* A.14.17 ATENCIÓN Y APOYO A LA POBLACIÓN L.G.T.B.</v>
          </cell>
        </row>
        <row r="505">
          <cell r="G505" t="str">
            <v xml:space="preserve">53040020001 - Red de Ciclo-infraestructura (ciclo rutas integradas al SITM-MIO) implementadas </v>
          </cell>
          <cell r="Q505" t="str">
            <v>A.14.17.1 CONSTRUCCIÓN DE INFRAESTRUCTURA</v>
          </cell>
        </row>
        <row r="506">
          <cell r="G506" t="str">
            <v xml:space="preserve">53040020002 - Cicloparquedaeros integrados al SITM-MIO construidos </v>
          </cell>
          <cell r="Q506" t="str">
            <v>A.14.17.2 ADECUACIÓN DE INFRAESTRUCTURA</v>
          </cell>
        </row>
        <row r="507">
          <cell r="G507" t="str">
            <v xml:space="preserve">53040020003 - Kilómetros de ciclo-infraestructura construida </v>
          </cell>
          <cell r="Q507" t="str">
            <v>A.14.17.3 CONTRATACIÓN DEL SERVICIO</v>
          </cell>
        </row>
        <row r="508">
          <cell r="G508" t="str">
            <v xml:space="preserve">53040020004 - Kilómetros de ciclo-infraestructura mantenida </v>
          </cell>
          <cell r="Q508" t="str">
            <v>NO* A.14.17.4 PRESTACIÓN DIRECTA DEL SERVICIO</v>
          </cell>
        </row>
        <row r="509">
          <cell r="G509" t="str">
            <v xml:space="preserve">53040020005 - Kilómetros de ciclo infraestructura en calzada implementados </v>
          </cell>
          <cell r="Q509" t="str">
            <v>A.14.17.4.1 TALENTO HUMANO QUE DESARROLLA FUNCIONES DE CARÁCTER OPERATIVO</v>
          </cell>
        </row>
        <row r="510">
          <cell r="G510" t="str">
            <v xml:space="preserve">53040020006 - Puntos de Ciclo parqueaderos en la ciudad instalados </v>
          </cell>
          <cell r="Q510" t="str">
            <v>A.14.17.4.2 ADQUISICIÓN DE INSUMOS, SUMINISTROS Y DOTACIÓN</v>
          </cell>
        </row>
        <row r="511">
          <cell r="G511" t="str">
            <v xml:space="preserve">53040030001 - Estudios Técnicos complementarios para el Tren de Cercanías elaborados  </v>
          </cell>
          <cell r="Q511" t="str">
            <v>NO* A.14.18 PROTECCIÓN INTEGRAL A LA JUVENTUD</v>
          </cell>
        </row>
        <row r="512">
          <cell r="G512" t="str">
            <v xml:space="preserve">53040030002 - km de corredores pre troncales del SITM - MIO, adecuados con Carriles preferenciales  </v>
          </cell>
          <cell r="Q512" t="str">
            <v>A.14.18.1 CONSTRUCCIÓN DE INFRAESTRUCTURA</v>
          </cell>
        </row>
        <row r="513">
          <cell r="G513" t="str">
            <v xml:space="preserve">53040030003 - km de Corredores troncales del SITM - MIO construidos  </v>
          </cell>
          <cell r="Q513" t="str">
            <v>A.14.18.2 ADECUACIÓN DE INFRAESTRUCTURA</v>
          </cell>
        </row>
        <row r="514">
          <cell r="G514" t="str">
            <v xml:space="preserve">53040030004 - Buses del SITM-MIO con baja contaminación en circulación en hora pico (promedio flota ejecutada)  </v>
          </cell>
          <cell r="Q514" t="str">
            <v>A.14.18.3 CONTRATACIÓN DEL SERVICIO</v>
          </cell>
        </row>
        <row r="515">
          <cell r="G515" t="str">
            <v xml:space="preserve">53040030005 - Terminales de cabecera del SITM- MIO construidas </v>
          </cell>
          <cell r="Q515" t="str">
            <v>NO* A.14.18.4 PRESTACIÓN DIRECTA DEL SERVICIO</v>
          </cell>
        </row>
        <row r="516">
          <cell r="G516" t="str">
            <v xml:space="preserve">53040030006 - Terminales Intermedias del SITM MIO, construidas </v>
          </cell>
          <cell r="Q516" t="str">
            <v>A.14.18.4.1 TALENTO HUMANO QUE DESARROLLA FUNCIONES DE CARÁCTER OPERATIVO</v>
          </cell>
        </row>
        <row r="517">
          <cell r="G517" t="str">
            <v xml:space="preserve">53040030007 - Estaciones de parada en corredores troncales del SITM-MIO, construidas  </v>
          </cell>
          <cell r="Q517" t="str">
            <v>A.14.18.4.2 ADQUISICIÓN DE INSUMOS, SUMINISTROS Y DOTACIÓN</v>
          </cell>
        </row>
        <row r="518">
          <cell r="G518" t="str">
            <v>53040030008 - Patio Talleres del SITM MIO construidos</v>
          </cell>
          <cell r="Q518" t="str">
            <v>A.14.19 ATENCIÓN Y APOYO A LA MUJER</v>
          </cell>
        </row>
        <row r="519">
          <cell r="G519" t="str">
            <v xml:space="preserve">53040030009 - Sistemas de servicio complementario intramunicipal (camperos y/o transporte público colectivo, sistema de bicicletas públicas alimentadoras) y supramunicipal integrados al SITM MIO </v>
          </cell>
          <cell r="Q519" t="str">
            <v>NO* A.14.20 ATENCIÓN Y APOYO A LAS VICTIMAS</v>
          </cell>
        </row>
        <row r="520">
          <cell r="G520" t="str">
            <v xml:space="preserve">53040030010 - Estudio de prefactibilidad de la segunda línea del Sistema aéreo suspendido alimentador del MIO Cable, realizado  </v>
          </cell>
          <cell r="Q520" t="str">
            <v>NO* A.14.20.1 VICTIMAS (NO INCLUYE PROYECTOS PARA DESPLAZADOS)</v>
          </cell>
        </row>
        <row r="521">
          <cell r="G521" t="str">
            <v xml:space="preserve">53040030011 - Ejecución de recursos FESDE para la operación del Sistema de Transporte Masivo, reportado  </v>
          </cell>
          <cell r="Q521" t="str">
            <v>A.14.20.1.1 PREVENCIÓN Y PROTECCIÓN</v>
          </cell>
        </row>
        <row r="522">
          <cell r="G522" t="str">
            <v xml:space="preserve">53040030012 - Ejecución de recursos componente tecnológico, reportado al STIM  </v>
          </cell>
          <cell r="Q522" t="str">
            <v>A.14.20.1.2 ASISTENCIA Y ATENCIÓN INTEGRAL</v>
          </cell>
        </row>
        <row r="523">
          <cell r="G523" t="str">
            <v xml:space="preserve">53040030013 - Estrategias financieras y operativas de optimización del SITM_MIO implementadas </v>
          </cell>
          <cell r="Q523" t="str">
            <v>A.14.20.1.3 REPARACIÓN INTEGRAL</v>
          </cell>
        </row>
        <row r="524">
          <cell r="G524" t="str">
            <v xml:space="preserve">53040040001 - Intersecciones viales a desnivel construidas </v>
          </cell>
          <cell r="Q524" t="str">
            <v>A.14.20.1.4 VERDAD</v>
          </cell>
        </row>
        <row r="525">
          <cell r="G525" t="str">
            <v xml:space="preserve">53040040002 - Intersecciones viales a nivel construidas </v>
          </cell>
          <cell r="Q525" t="str">
            <v>A.14.20.1.5 JUSTICIA</v>
          </cell>
        </row>
        <row r="526">
          <cell r="G526" t="str">
            <v xml:space="preserve">53040040003 - Vías y obras de drenaje en la zona urbana y rural construidas </v>
          </cell>
          <cell r="Q526" t="str">
            <v>A.14.20.1.6 PARTICIPACIÓN</v>
          </cell>
        </row>
        <row r="527">
          <cell r="G527" t="str">
            <v xml:space="preserve">53040040004 - Vías con mantenimiento y rehabilitación eco sostenible </v>
          </cell>
          <cell r="Q527" t="str">
            <v>A.14.20.1.7 SISTEMAS DE INFORMACIÓN</v>
          </cell>
        </row>
        <row r="528">
          <cell r="G528" t="str">
            <v xml:space="preserve">53040040005 - Puentes vehiculares en la zona urbana y rural mantenidos </v>
          </cell>
          <cell r="Q528" t="str">
            <v>NO* A.14.20.2 PROYECTOS PARA ATENDER A LA POBLACIÓN DESPLAZADA</v>
          </cell>
        </row>
        <row r="529">
          <cell r="G529" t="str">
            <v xml:space="preserve">53040040006 - Frentes de trabajo de las 21 Megaobras ejecutados mediante el sistema de contribución por valorización </v>
          </cell>
          <cell r="Q529" t="str">
            <v>A.14.20.2.1 PREVENCIÓN Y PROTECCIÓN</v>
          </cell>
        </row>
        <row r="530">
          <cell r="G530" t="str">
            <v xml:space="preserve">53040040007 - Implementación del Sistema de gestión de Infraestructura Vial de Cali </v>
          </cell>
          <cell r="Q530" t="str">
            <v>A.14.20.2.2 ASISTENCIA Y ATENCIÓN INTEGRAL</v>
          </cell>
        </row>
        <row r="531">
          <cell r="G531" t="str">
            <v xml:space="preserve">53040040008 - Construcción de vías de la prolongación Avenida Ciudad de Cali, entre la carrera 109 y Rio Jamundí  </v>
          </cell>
          <cell r="Q531" t="str">
            <v>A.14.20.2.3 REPARACIÓN INTEGRAL</v>
          </cell>
        </row>
        <row r="532">
          <cell r="G532" t="str">
            <v xml:space="preserve">53040050001 - Mantenimiento de la red semaforizada en Cali realizada </v>
          </cell>
          <cell r="Q532" t="str">
            <v>A.14.20.2.4 VERDAD</v>
          </cell>
        </row>
        <row r="533">
          <cell r="G533" t="str">
            <v xml:space="preserve">53040050002 - Puntos de la red vial del Distrito de Cali señalizados </v>
          </cell>
          <cell r="Q533" t="str">
            <v>A.14.20.2.5 JUSTICIA</v>
          </cell>
        </row>
        <row r="534">
          <cell r="G534" t="str">
            <v xml:space="preserve">53040050003 - Operativos en vía para el control de vehículos automotores realizados </v>
          </cell>
          <cell r="Q534" t="str">
            <v>A.14.20.2.6 RETORNO Y REUBICACIÓN</v>
          </cell>
        </row>
        <row r="535">
          <cell r="G535" t="str">
            <v xml:space="preserve">53040050004 - Plan especial de transporte de carga y logística para Cali formulado </v>
          </cell>
          <cell r="Q535" t="str">
            <v xml:space="preserve">NO* A.15 EQUIPAMIENTO </v>
          </cell>
        </row>
        <row r="536">
          <cell r="G536" t="str">
            <v xml:space="preserve">53040050005 - Acciones del plan local de seguridad vial implementados </v>
          </cell>
          <cell r="Q536" t="str">
            <v>A.15.1 PREINVERSIÓN DE INFRAESTRUCTURA</v>
          </cell>
        </row>
        <row r="537">
          <cell r="G537" t="str">
            <v xml:space="preserve">53040050006 - Infraestructura física y tecnológica para una atención efectiva integral al usuario realizada </v>
          </cell>
          <cell r="Q537" t="str">
            <v>A.15.2 CONSTRUCCIÓN DE DEPENDENCIAS DE LA ADMINISTRACIÓN</v>
          </cell>
        </row>
        <row r="538">
          <cell r="G538" t="str">
            <v xml:space="preserve">53040050007 - Centro de enseñanza automovilística de Distrito de Cali operando </v>
          </cell>
          <cell r="Q538" t="str">
            <v>A.15.3 MEJORAMIENTO Y MANTENIMIENTO DE DEPENDENCIAS DE LA ADMINISTRACIÓN</v>
          </cell>
        </row>
        <row r="539">
          <cell r="G539" t="str">
            <v xml:space="preserve">53040050008 - Zonas Especiales de Estacionamiento Regulado - ZER implementadas </v>
          </cell>
          <cell r="Q539" t="str">
            <v>A.15.4 CONSTRUCCIÓN DE PLAZAS DE MERCADO, MATADEROS, CEMENTERIOS Y MOBILIARIOS DEL ESPACIO PÚBLICO</v>
          </cell>
        </row>
        <row r="540">
          <cell r="G540" t="str">
            <v xml:space="preserve">53040050009 - Actores de la movilidad sensibilizados sobre la movilidad sostenible y segura </v>
          </cell>
          <cell r="Q540" t="str">
            <v>A.15.5 MEJORAMIENTO Y MANTENIMIENTO DE PLAZAS DE MERCADO, MATADEROS, CEMENTERIOS Y MOBILIARIOS DEL ESPACIO PÚBLICO</v>
          </cell>
        </row>
        <row r="541">
          <cell r="G541" t="str">
            <v xml:space="preserve">53040050010 - Promoción y pedagogía de comportamientos y prácticas seguras para la movilidad sustentable y sobre estrategias de regulación del tránsito realizadas </v>
          </cell>
          <cell r="Q541" t="str">
            <v>A.15.8 PAGO DE DÉFICIT DE INVERSIÓN EN EQUIPAMIENTO</v>
          </cell>
        </row>
        <row r="542">
          <cell r="G542" t="str">
            <v xml:space="preserve">53040050011 - Espacios de participación e interacción con los diversos actores viales y comunidad del Municipio de Cali implementados </v>
          </cell>
          <cell r="Q542" t="str">
            <v>A.15.9 CONSTRUCCIÓN DE ZONAS VERDES, PARQUES, PLAZAS Y PLAZOLETAS</v>
          </cell>
        </row>
        <row r="543">
          <cell r="G543" t="str">
            <v xml:space="preserve">53040050012 - Planes especiales zonales de gestión del estacionamiento formulados </v>
          </cell>
          <cell r="Q543" t="str">
            <v>A.15.10 MEJORAMIENTO Y MANTENIMIENTO DE ZONAS VERDES, PARQUES, PLAZAS Y PLAZOLETAS</v>
          </cell>
        </row>
        <row r="544">
          <cell r="G544" t="str">
            <v xml:space="preserve">53050010001 - Verificaciones de Riesgos por Fenómenos de Origen Tecnológico, Socio-natural, Natural y Antrópico, realizadas Fenómenos de Origen Tecnológico, Socio-natural, Natural y Antrópico, realizadas </v>
          </cell>
          <cell r="Q544" t="str">
            <v>NO* A.16 DESARROLLO COMUNITARIO</v>
          </cell>
        </row>
        <row r="545">
          <cell r="G545" t="str">
            <v xml:space="preserve">53050010002 - Sistema integral de información de la gestión del riesgo, diseñado e implementado bajo Arquitectura empresarial </v>
          </cell>
          <cell r="Q545" t="str">
            <v>NO* A.16.10 CAPACIDAD INSTITUCIONAL PARA GARANTIZAR EL DERECHO A LA PARTICIPACIÓN CIUDADANA</v>
          </cell>
        </row>
        <row r="546">
          <cell r="G546" t="str">
            <v>53050010003 - Plan de Gestión del Riesgo de Desastres de Santiago de Cali, Ajustado</v>
          </cell>
          <cell r="Q546" t="str">
            <v>A.16.10.1 FORTALECIMIENTO DE LA CAPACIDAD INSTITUCIONAL  PARA LA PROMOCION DE LA PARTICIPACIÓN CIUDADANA</v>
          </cell>
        </row>
        <row r="547">
          <cell r="G547" t="str">
            <v xml:space="preserve">53050010004 - Centro Integral para la Gestión del Riesgo de Emergencias y Desastres, construido </v>
          </cell>
          <cell r="Q547" t="str">
            <v>A.16.10.2 DIFUSIÓN Y PUBLICIDAD DE LA PARTICIPACIÓN CIUDADANA</v>
          </cell>
        </row>
        <row r="548">
          <cell r="G548" t="str">
            <v xml:space="preserve">53050010005 - Redes para la vigilancia e identificación de amenazas socio naturales generadoras de riesgo, fortalecidas y en funcionamiento </v>
          </cell>
          <cell r="Q548" t="str">
            <v>NO* A.16.11 PROMOCION DE ESPACIOS PARA ACCION CIVICA Y DEMOCRÁTICA</v>
          </cell>
        </row>
        <row r="549">
          <cell r="G549" t="str">
            <v xml:space="preserve">53050010006 - Evaluación del riesgo por sismos en el suelo urbano, elaborada </v>
          </cell>
          <cell r="Q549" t="str">
            <v>A.16.11.1 PRESUPUESTOS PARTICIPATIVOS</v>
          </cell>
        </row>
        <row r="550">
          <cell r="G550" t="str">
            <v xml:space="preserve">53050010007 - Estudios básicos y detallados sobre movimientos en masa ajustados </v>
          </cell>
          <cell r="Q550" t="str">
            <v>A.16.11.2 INSTANCIAS O ESPACIOS DE PARTICIPACIÓN</v>
          </cell>
        </row>
        <row r="551">
          <cell r="G551" t="str">
            <v xml:space="preserve">53050010008 - Evaluación de riesgo por inundaciones pluviales y fluviales de la comuna 22, área de expansión urbana, corredor Cali- Jamundí y área suburbana de Pance, elaborada </v>
          </cell>
          <cell r="Q551" t="str">
            <v>NO* A.16.12 FORTALECIMIENTO DE PROCESOS ASOCIATIVOS  PARA ORGANIZACIONES COMUNITARIAS Y SOCIALES</v>
          </cell>
        </row>
        <row r="552">
          <cell r="G552" t="str">
            <v xml:space="preserve">53050020001 - Restitución de espacio público por desmonte de techos en Jarillón y Lagunas, con procesos de concertación y garantía de derechos </v>
          </cell>
          <cell r="Q552" t="str">
            <v>A.16.12.1 CONTROL SOCIAL</v>
          </cell>
        </row>
        <row r="553">
          <cell r="G553" t="str">
            <v xml:space="preserve">53050020002 - Hogares con subsidios municipal de vivienda de interés social, modalidad arrendamiento proceso reasentamiento </v>
          </cell>
          <cell r="Q553" t="str">
            <v>A.16.12.2 CAPACIDADES ORGANIZACIONALES</v>
          </cell>
        </row>
        <row r="554">
          <cell r="G554" t="str">
            <v xml:space="preserve">53050020003 - Construcción de obras de estabilización y contención en la zona urbana y rural de Cali </v>
          </cell>
          <cell r="Q554" t="str">
            <v>A.16.20 PAGO DE DÉFICIT DE INVERSIÓN EN DESARROLLO COMUNITARIO</v>
          </cell>
        </row>
        <row r="555">
          <cell r="G555" t="str">
            <v xml:space="preserve">53050020004 - Servicios de urgencias y ambulancias seguros en la respuesta a urgencias emergencias y desastres </v>
          </cell>
          <cell r="Q555" t="str">
            <v>NO* A.17 FORTALECIMIENTO INSTITUCIONAL</v>
          </cell>
        </row>
        <row r="556">
          <cell r="G556" t="str">
            <v xml:space="preserve">53050020005 - Obras e intervenciones para la reducción de riesgos por inundaciones fluviales y pluviales, movimientos en masa y avenidas torrenciales diseñadas y ejecutadas </v>
          </cell>
          <cell r="Q556" t="str">
            <v>A.17.1 PROCESOS INTEGRALES DE EVALUACIÓN INSTITUCIONAL Y REORGANIZACIÓN ADMINISTRATIVA</v>
          </cell>
        </row>
        <row r="557">
          <cell r="G557" t="str">
            <v xml:space="preserve">53050020006 - Pilotos de Sistemas Urbanos de Drenaje Sostenible (SUDS) y Soluciones Basadas en la Naturaleza (SBN) implementados con la generación de los lineamientos y determinantes ambientales en el manejo de escorrentías </v>
          </cell>
          <cell r="Q557" t="str">
            <v>A.17.2 PROGRAMAS DE CAPACITACIÓN Y ASISTENCIA TÉCNICA ORIENTADOS AL DESARROLLO EFICIENTE DE LAS COMPETENCIAS DE LEY</v>
          </cell>
        </row>
        <row r="558">
          <cell r="G558" t="str">
            <v xml:space="preserve">53050020007 - Área de asentamientos humanos en riesgo mitigable por movimientos en masa estabilizada  </v>
          </cell>
          <cell r="Q558" t="str">
            <v>A.17.3 PAGO DE INDEMNIZACIONES ORIGINADAS EN PROGRAMAS DE SANEAMIENTO FISCAL Y FINANCIERO - LEY 617 DE 2000</v>
          </cell>
        </row>
        <row r="559">
          <cell r="G559" t="str">
            <v xml:space="preserve">53050020008 - Personas fortalecidas en el conocimiento de las buenas prácticas para la gestión del riesgo </v>
          </cell>
          <cell r="Q559" t="str">
            <v>NO* A.17.4 PAGO DE DÉFICIT FISCAL, DE PASIVO LABORAL Y PRESTACIONAL EN PROGRAMAS DE SANEAMIENTO FISCAL Y FINANCIERO</v>
          </cell>
        </row>
        <row r="560">
          <cell r="G560" t="str">
            <v xml:space="preserve">53050020009 - Hogares localizados en zonas de riesgo no mitigable por inundaciones reasentados en zonas urbanas y rurales con procesos de concertación y garantía de derechos </v>
          </cell>
          <cell r="Q560" t="str">
            <v>A.17.4.1 CAUSADO CON ANTERIORIDAD AL 31 DE DICIEMBRE DE 2000</v>
          </cell>
        </row>
        <row r="561">
          <cell r="G561" t="str">
            <v xml:space="preserve">53050020010 - Guardianes del Jarillón fortalecidos en competencias de Gestión del Riesgo </v>
          </cell>
          <cell r="Q561" t="str">
            <v>A.17.4.2 CAUSADO DESPUÉS DEL 31 DE DICIEMBRE DE 2000</v>
          </cell>
        </row>
        <row r="562">
          <cell r="G562" t="str">
            <v xml:space="preserve">53050020011 - Demoliciones de techos de áreas afectadas por asentamientos de desarrollo incompleto del Proyecto Plan Jarillón, realizadas con procesos de concertación y garantía de derechos </v>
          </cell>
          <cell r="Q562" t="str">
            <v>NO* A.17.5 FINANCIACIÓN DE ACUERDOS DE RESTRUCTURACIÓN DE PASIVOS</v>
          </cell>
        </row>
        <row r="563">
          <cell r="G563" t="str">
            <v xml:space="preserve">53050020012 - Bocaminas activas ilegales cerradas  </v>
          </cell>
          <cell r="Q563" t="str">
            <v>A.17.5.1 PASIVOS LABORALES Y PRESTACIONALES</v>
          </cell>
        </row>
        <row r="564">
          <cell r="G564" t="str">
            <v xml:space="preserve">53050020013 - Adquisición de predios con títulos justificativo de dominio en zonas de riesgo no mitigable por inundaciones </v>
          </cell>
          <cell r="Q564" t="str">
            <v>A.17.5.2 PASIVOS CON ENTIDADES PÚBLICAS Y DE SEGURIDAD SOCIAL</v>
          </cell>
        </row>
        <row r="565">
          <cell r="G565" t="str">
            <v xml:space="preserve">53050020014 - Hogares reasentados en viviendas productivas rurales, con procesos de concertación y garantía de derechos </v>
          </cell>
          <cell r="Q565" t="str">
            <v>A.17.5.3 PASIVOS CON ENTIDADES FINANCIERAS VIGILADAS DIFERENTES A DEUDA PUBLICA</v>
          </cell>
        </row>
        <row r="566">
          <cell r="G566" t="str">
            <v xml:space="preserve">53050020015 - Hogares con planes de reasentamiento para hogares localizados en zonas de riesgo no mitigables formulados con procesos de concertación y garantía de derechos </v>
          </cell>
          <cell r="Q566" t="str">
            <v>A.17.5.4 DEMÁS ACREEDORES</v>
          </cell>
        </row>
        <row r="567">
          <cell r="G567" t="str">
            <v xml:space="preserve">53050020016 - Obras Fase III para la recuperación de la Laguna del Pondaje, terminadas </v>
          </cell>
          <cell r="Q567" t="str">
            <v>A.17.5.5 PASIVOS CLASIFICADOS COMO CONTINGENCIAS</v>
          </cell>
        </row>
        <row r="568">
          <cell r="G568" t="str">
            <v xml:space="preserve">53050020017 - Viviendas de interés prioritario construidas y/o compradas para el reasentamiento de hogares del proyecto Plan Jarillón de Cali </v>
          </cell>
          <cell r="Q568" t="str">
            <v>A.17.5.6 PASIVOS CLASIFICADOS COMO SALDOS POR DEPURAR</v>
          </cell>
        </row>
        <row r="569">
          <cell r="G569" t="str">
            <v xml:space="preserve">53050020018 - Obras de reforzamiento del Jarillón de Río Cauca </v>
          </cell>
          <cell r="Q569" t="str">
            <v>A.17.6 ACTUALIZACIÓN DEL SISBEN</v>
          </cell>
        </row>
        <row r="570">
          <cell r="G570" t="str">
            <v xml:space="preserve">53050020019 - Centro de Monitoreo y Gestión Integrado de Alertas Tempranas, implementado en EMCALI </v>
          </cell>
          <cell r="Q570" t="str">
            <v>A.17.7 ESTRATIFICACIÓN SOCIOECONÓMICA</v>
          </cell>
        </row>
        <row r="571">
          <cell r="G571" t="str">
            <v xml:space="preserve">53050020020 - Plan de gestión social para el proyecto Plan Jarillón del Río Cauca y obras complementarias, implementado </v>
          </cell>
          <cell r="Q571" t="str">
            <v>A.17.8 ACTUALIZACIÓN CATASTRAL</v>
          </cell>
        </row>
        <row r="572">
          <cell r="G572" t="str">
            <v xml:space="preserve">53050030001 - Equipos de Primera Respuesta del Consejo Municipal de Gestión del Riesgo, articulados y fortalecidos </v>
          </cell>
          <cell r="Q572" t="str">
            <v>A.17.9 ELABORACIÓN Y ACTUALIZACIÓN DEL PLAN DE DESARROLLO</v>
          </cell>
        </row>
        <row r="573">
          <cell r="G573" t="str">
            <v xml:space="preserve">53050030002 - Estrategia de Respuesta a Emergencias, actualizada </v>
          </cell>
          <cell r="Q573" t="str">
            <v>A.17.10 ELABORACIÓN Y ACTUALIZACIÓN DEL PLAN DE ORDENAMIENTO TERRITORIAL</v>
          </cell>
        </row>
        <row r="574">
          <cell r="G574" t="str">
            <v xml:space="preserve">53050030003 - Sistema de Alertas Tempranas Integrado bajo arquitectura empresarial </v>
          </cell>
          <cell r="Q574" t="str">
            <v>A.17.13 PAGO DE DÉFICIT DE INVERSIÓN EN FORTALECIMIENTO INSTITUCIONAL</v>
          </cell>
        </row>
        <row r="575">
          <cell r="G575" t="str">
            <v xml:space="preserve">54010010001 - Documentos técnicos de rediseño institucional acorde con la categoría Cali Distrito Especial, elaborados </v>
          </cell>
          <cell r="Q575" t="str">
            <v>NO* A.18 JUSTICIA Y SEGURIDAD</v>
          </cell>
        </row>
        <row r="576">
          <cell r="G576" t="str">
            <v xml:space="preserve">54010010002 - Modelo de división políticoadministrativa del Distrito Especial revisado y adoptado </v>
          </cell>
          <cell r="Q576" t="str">
            <v>A.18.1 PAGO DE INSPECTORES DE POLICÍA</v>
          </cell>
        </row>
        <row r="577">
          <cell r="G577" t="str">
            <v xml:space="preserve">54010010003 - Inventario de Bienes Inmuebles actualizado </v>
          </cell>
          <cell r="Q577" t="str">
            <v>A.18.2 CONTRATACIÓN DE SERVICIOS ESPECIALES DE POLICÍA EN CONVENIO CON LA POLICÍA NACIÓNAL</v>
          </cell>
        </row>
        <row r="578">
          <cell r="G578" t="str">
            <v xml:space="preserve">54010010004 - Instrumentos de planificación complementaria del plan de ordenamiento territorial, formulados y divulgados </v>
          </cell>
          <cell r="Q578" t="str">
            <v>A.18.3 PAGO DE COMISARIOS DE FAMILIA, MÉDICOS, PSICÓLOGOS Y TRABAJADORES SOCIALES DE LAS COMISARÍAS DE FAMILIA.</v>
          </cell>
        </row>
        <row r="579">
          <cell r="G579" t="str">
            <v xml:space="preserve">54010010005 - Documentos de revisión y ajuste del POT elaborados </v>
          </cell>
          <cell r="Q579" t="str">
            <v>NO* A.18.4 FONDO DE SEGURIDAD DE LAS ENTIDADES TERRITORIALES - FONSET (LEY 1421 DE 2010)</v>
          </cell>
        </row>
        <row r="580">
          <cell r="G580" t="str">
            <v xml:space="preserve">54010010006 - Unidades de planificación urbana y rural formuladas y adoptadas </v>
          </cell>
          <cell r="Q580" t="str">
            <v>A.18.4.1 DOTACIÓN Y MATERIAL DE GUERRA</v>
          </cell>
        </row>
        <row r="581">
          <cell r="G581" t="str">
            <v xml:space="preserve">54010010007 - Estudios complementarios del Plan de Ordenamiento Territorial elaborados </v>
          </cell>
          <cell r="Q581" t="str">
            <v>A.18.4.2 RECONSTRUCCIÓN DE CUARTELES Y DE OTRAS INSTALACIONES</v>
          </cell>
        </row>
        <row r="582">
          <cell r="G582" t="str">
            <v xml:space="preserve">54010010008 - Estudio para la estructuración y creación de autoridad ambiental distrital, elaborado </v>
          </cell>
          <cell r="Q582" t="str">
            <v>A.18.4.3 COMPRA DE EQUIPO DE COMUNICACIÓN, MONTAJE Y OPERACIÓN DE REDES DE INTELIGENCIA</v>
          </cell>
        </row>
        <row r="583">
          <cell r="G583" t="str">
            <v xml:space="preserve">54010010009 - Sistema Distrital de Planeación, ajustado y adoptado </v>
          </cell>
          <cell r="Q583" t="str">
            <v>A.18.4.4 RECOMPENSAS A PERSONAS QUE COLABOREN CON LA JUSTICIA Y SEGURIDAD DE LAS MISMAS</v>
          </cell>
        </row>
        <row r="584">
          <cell r="G584" t="str">
            <v xml:space="preserve">54010010010 - Competencias Distritales en salud certificadas </v>
          </cell>
          <cell r="Q584" t="str">
            <v xml:space="preserve">A.18.4.5 SERVICIOS PERSONALES, DOTACIÓN Y RACIONES PARA NUEVOS AGENTES Y SOLDADOS </v>
          </cell>
        </row>
        <row r="585">
          <cell r="G585" t="str">
            <v xml:space="preserve">54010010011 - Formular plan prospectivo de Cali como Distrito Especial </v>
          </cell>
          <cell r="Q585" t="str">
            <v>A.18.4.6 GASTOS DESTINADOS A GENERAR AMBIENTES QUE PROPICIEN LA SEGURIDAD CIUDADANA Y LA PRESERVACIÓN DEL ORDEN PÚBLICO.</v>
          </cell>
        </row>
        <row r="586">
          <cell r="G586" t="str">
            <v xml:space="preserve">54010010012 - Semilleros itinerantes de Desarrollo Distrital participativo, realizados </v>
          </cell>
          <cell r="Q586" t="str">
            <v>A.18.4.7 DESARROLLO DEL PLAN INTEGRAL DE SEGURIDAD Y CONVIVENCIA CIUDADANA</v>
          </cell>
        </row>
        <row r="587">
          <cell r="G587" t="str">
            <v xml:space="preserve">54010020001 - Modelo de Agencia de Cooperación Técnica implementada </v>
          </cell>
          <cell r="Q587" t="str">
            <v>A.18.4.8 COMPRA DE TERRENOS</v>
          </cell>
        </row>
        <row r="588">
          <cell r="G588" t="str">
            <v xml:space="preserve">54010020002 - Proyectos Propuestos de Cooperación Financiera y/o Técnica en Proyectos de Interés de la Administración Pública </v>
          </cell>
          <cell r="Q588" t="str">
            <v>A.18.7 PAGO DE DÉFICIT DE INVERSIÓN EN JUSTICIA</v>
          </cell>
        </row>
        <row r="589">
          <cell r="G589" t="str">
            <v xml:space="preserve">54010020003 - Alianzas, y/o coordinaciones suscritos  </v>
          </cell>
          <cell r="Q589" t="str">
            <v>A.18.8 PLAN DE ACCIÓN DE DERECHOS HUMANOS Y DIH</v>
          </cell>
        </row>
        <row r="590">
          <cell r="G590" t="str">
            <v xml:space="preserve">54010020004 - Estudio complementario para la implementación de la autoridad regional de transporte – ART y ente gestor del tren de cercanías, elaborados </v>
          </cell>
          <cell r="Q590" t="str">
            <v xml:space="preserve">A.18.9 CONSTRUCCIÓN DE PAZ Y CONVIVENCIA FAMILIAR </v>
          </cell>
        </row>
        <row r="591">
          <cell r="G591" t="str">
            <v xml:space="preserve">54020010001 - Modelo de laboratorio, diseñado con organismos, academia y sociedad civil  </v>
          </cell>
          <cell r="Q591" t="str">
            <v>NO* A.19 GASTOS ESPECÍFICOS DE REGALÍAS Y COMPENSACIONES</v>
          </cell>
        </row>
        <row r="592">
          <cell r="G592" t="str">
            <v xml:space="preserve">54020010002 - Iniciativas frente a problemáticas priorizadas, co-creadas  </v>
          </cell>
          <cell r="Q592" t="str">
            <v>A.19.1 INTERVENTORIA TÉCNICA DE LOS PROYECTOS QUE SE EJECUTEN CON RECURSOS DE REGALÍAS Y COMPENSACIONES</v>
          </cell>
        </row>
        <row r="593">
          <cell r="G593" t="str">
            <v xml:space="preserve">54020010003 - Iniciativas colaborativas para seguimiento a problemas específicos, realizadas </v>
          </cell>
        </row>
        <row r="594">
          <cell r="G594" t="str">
            <v xml:space="preserve">54020010004 - Instrumentos de gestión y control actualizados  </v>
          </cell>
        </row>
        <row r="595">
          <cell r="G595" t="str">
            <v xml:space="preserve">54020010005 - Servicio del deporte, recreación y actividad física ejecutado bajo las políticas institucionales vigentes </v>
          </cell>
        </row>
        <row r="596">
          <cell r="G596" t="str">
            <v xml:space="preserve">54020010006 - Implementación del proceso de Gestión Cultural, bajo las políticas institucionales vigentes </v>
          </cell>
        </row>
        <row r="597">
          <cell r="G597" t="str">
            <v xml:space="preserve">54020010007 - Procesos institucionales de la secretaria de Seguridad y Justicia mejorados, conforme a los requerimientos de las políticas institucionales vigentes </v>
          </cell>
        </row>
        <row r="598">
          <cell r="G598" t="str">
            <v xml:space="preserve">54020010008 - Procesos institucionales de la autoridad ambiental, conforme a los requerimientos de las políticas institucionales y administrativas vigentes mejorados </v>
          </cell>
        </row>
        <row r="599">
          <cell r="G599" t="str">
            <v xml:space="preserve">54020010009 - Servidores públicos, capacitados según plan de formación  </v>
          </cell>
        </row>
        <row r="600">
          <cell r="G600" t="str">
            <v xml:space="preserve">54020010010 - Servidores públicos sensibilizados en el fomento de la cultura del autocontrol  </v>
          </cell>
        </row>
        <row r="601">
          <cell r="G601" t="str">
            <v xml:space="preserve">54020010011 - Clima y la cultura organizacional, intervenido y medido, </v>
          </cell>
        </row>
        <row r="602">
          <cell r="G602" t="str">
            <v xml:space="preserve">54020010012 - Fases del sistema de información, para la Gestión del Conocimiento en los 39 Procesos de la entidad, implementadas  </v>
          </cell>
        </row>
        <row r="603">
          <cell r="G603" t="str">
            <v xml:space="preserve">54020010013 - Servidores públicos y ciudadanos orientados en Código Disciplinario </v>
          </cell>
        </row>
        <row r="604">
          <cell r="G604" t="str">
            <v xml:space="preserve">54020010014 - Personal de la Administración Pública con formación en perspectiva de género y enfoque diferencial  </v>
          </cell>
        </row>
        <row r="605">
          <cell r="G605" t="str">
            <v xml:space="preserve">54020010015 - Diseños de puestos de trabajo personalizados para funcionarios en condición de discapacidad elaborados </v>
          </cell>
        </row>
        <row r="606">
          <cell r="G606" t="str">
            <v xml:space="preserve">54020010016 - Puestos de trabajo modificados </v>
          </cell>
        </row>
        <row r="607">
          <cell r="G607" t="str">
            <v xml:space="preserve">54020010017 - Niveles de modelación de los procesos de la Entidad bajo Arquitectura Empresarial (AE) estandarizados </v>
          </cell>
        </row>
        <row r="608">
          <cell r="G608" t="str">
            <v>54020010018 - Procedimientos de DATIC modelados bajo BPM</v>
          </cell>
        </row>
        <row r="609">
          <cell r="G609" t="str">
            <v xml:space="preserve">54020010019 - Capacidades de Arquitectura Empresarial en TI, implementado </v>
          </cell>
        </row>
        <row r="610">
          <cell r="G610" t="str">
            <v xml:space="preserve">54020010020 - Instrumentos de Arquitectura Empresarial de Planeación y Misionalidad de la Entidad, formulados </v>
          </cell>
        </row>
        <row r="611">
          <cell r="G611" t="str">
            <v xml:space="preserve">54020010021 - Modelo del sistema de compra pública responsable </v>
          </cell>
        </row>
        <row r="612">
          <cell r="G612" t="str">
            <v xml:space="preserve">54020010022 - Modelo Integrado de Planeación y Gestión implementado en DATIC </v>
          </cell>
        </row>
        <row r="613">
          <cell r="G613" t="str">
            <v xml:space="preserve">54020010023 - Fases del sistema de Seguridad y Privacidad de la Información, documentadas </v>
          </cell>
        </row>
        <row r="614">
          <cell r="G614" t="str">
            <v xml:space="preserve">54020010024 - Modelo de Teletrabajo, diseñado  </v>
          </cell>
        </row>
        <row r="615">
          <cell r="G615" t="str">
            <v xml:space="preserve">54020010025 - Sistema de Gestión de Calidad de la entidad, bajo la norma NTC ISO 9001:2015, actualizado </v>
          </cell>
        </row>
        <row r="616">
          <cell r="G616" t="str">
            <v xml:space="preserve">54020010026 - Líneas de servicios del Proceso Desarrollo Económico certificadas bajo la ISO 9001:2015 </v>
          </cell>
        </row>
        <row r="617">
          <cell r="G617" t="str">
            <v xml:space="preserve">54020010027 - Líneas de servicios del Proceso Servicios Públicos certificadas bajo la ISO 9001:2015 </v>
          </cell>
        </row>
        <row r="618">
          <cell r="G618" t="str">
            <v xml:space="preserve">54020010028 - Proceso de participación ciudadana y gestión comunitaria certificado  </v>
          </cell>
        </row>
        <row r="619">
          <cell r="G619" t="str">
            <v xml:space="preserve">54020010029 - Bibliotecas Públicas del proceso de Gestión Cultural certificadas bajo la norma Técnica de Gestión de Calidad ISO 9001:2015 </v>
          </cell>
        </row>
        <row r="620">
          <cell r="G620" t="str">
            <v xml:space="preserve">54020010030 - Líneas de servicios certificadas del proceso Gestión de Paz y Cultura Ciudadana bajo la norma técnica de gestión de Calidad ISO 9001:2015 </v>
          </cell>
        </row>
        <row r="621">
          <cell r="G621" t="str">
            <v xml:space="preserve">54020010031 - Líneas del servicio del organismo certificadas bajo la NTC ISO 90012015 </v>
          </cell>
        </row>
        <row r="622">
          <cell r="G622" t="str">
            <v xml:space="preserve">54020010032 - Proceso servicio de vivienda social certificado bajo la ISO 9001:2015  </v>
          </cell>
        </row>
        <row r="623">
          <cell r="G623" t="str">
            <v xml:space="preserve">54020010033 - Instrumentos de servicio al ciudadano actualizados </v>
          </cell>
        </row>
        <row r="624">
          <cell r="G624" t="str">
            <v xml:space="preserve">54020010034 - Acciones de racionalización de trámites y servicios implementadas </v>
          </cell>
        </row>
        <row r="625">
          <cell r="G625" t="str">
            <v xml:space="preserve">54020010035 - Edificaciones de propiedad del Distrito, mantenidas  </v>
          </cell>
        </row>
        <row r="626">
          <cell r="G626" t="str">
            <v xml:space="preserve">54020010036 - Inventario de Bienes Muebles del Distrito, actualizados  </v>
          </cell>
        </row>
        <row r="627">
          <cell r="G627" t="str">
            <v xml:space="preserve">54020010037 - Plan Estratégico de Seguridad vial fortalecido </v>
          </cell>
        </row>
        <row r="628">
          <cell r="G628" t="str">
            <v xml:space="preserve">54020010038 - Imágenes digitalizadas de documentación con organización archivística </v>
          </cell>
        </row>
        <row r="629">
          <cell r="G629" t="str">
            <v xml:space="preserve">54020010039 - Sistema de Gestión Documental de la Secretaría de Vivienda Social y Hábitat con expedientes sistematizados y organizados  </v>
          </cell>
        </row>
        <row r="630">
          <cell r="G630" t="str">
            <v xml:space="preserve">54020010040 - Archivo Distrital de Alcaldía y Concejo de Santiago de Cali, adecuado </v>
          </cell>
        </row>
        <row r="631">
          <cell r="G631" t="str">
            <v xml:space="preserve">54020010041 - Expedientes activos de los procesos disciplinarios de vigencias anteriores terminados </v>
          </cell>
        </row>
        <row r="632">
          <cell r="G632" t="str">
            <v xml:space="preserve">54020010042 - Modelo de prevención del Daño Antijurídico operando  </v>
          </cell>
        </row>
        <row r="633">
          <cell r="G633" t="str">
            <v xml:space="preserve">54020010043 - Proceso de gestión de tránsito y transporte implementado bajo las políticas institucionales vigentes </v>
          </cell>
        </row>
        <row r="634">
          <cell r="G634" t="str">
            <v xml:space="preserve">54020010044 - Red de gestión de información y del conocimiento diseñado y operado </v>
          </cell>
        </row>
        <row r="635">
          <cell r="G635" t="str">
            <v xml:space="preserve">54020010045 - Red de gestión de información y del conocimiento diseñado y operado al interior del organismo </v>
          </cell>
        </row>
        <row r="636">
          <cell r="G636" t="str">
            <v xml:space="preserve">54020010046 - Pasivo pensional normalizado </v>
          </cell>
        </row>
        <row r="637">
          <cell r="G637" t="str">
            <v xml:space="preserve">54020020001 - Planes de Desarrollo divulgados </v>
          </cell>
        </row>
        <row r="638">
          <cell r="G638" t="str">
            <v xml:space="preserve">54020020002 - Planes de Desarrollo de nivel territorial y distrital con seguimiento y evaluación </v>
          </cell>
        </row>
        <row r="639">
          <cell r="G639" t="str">
            <v xml:space="preserve">54020020003 - Políticas públicas, evaluadas </v>
          </cell>
        </row>
        <row r="640">
          <cell r="G640" t="str">
            <v xml:space="preserve">54020020004 - Solicitudes de encuesta Sisbén, atendidas </v>
          </cell>
        </row>
        <row r="641">
          <cell r="G641" t="str">
            <v xml:space="preserve">54020020005 - Archivo Municipal de Datos, actualizado  </v>
          </cell>
        </row>
        <row r="642">
          <cell r="G642" t="str">
            <v xml:space="preserve">54020020006 - Sistema de Indicadores Sociales actualizado </v>
          </cell>
        </row>
        <row r="643">
          <cell r="G643" t="str">
            <v xml:space="preserve">54020020007 - Documentos con estadísticas básicas del Distrito, publicados </v>
          </cell>
        </row>
        <row r="644">
          <cell r="G644" t="str">
            <v xml:space="preserve">54020020008 - Base de datos de Estratificación urbana y rural actualizada  </v>
          </cell>
        </row>
        <row r="645">
          <cell r="G645" t="str">
            <v xml:space="preserve">54020020009 - Registros de la base de datos de Nomenclatura de Cali actualizados </v>
          </cell>
        </row>
        <row r="646">
          <cell r="G646" t="str">
            <v xml:space="preserve">54020020010 - Servicios Web Geográficos y productos de información geográfica en la plataforma tecnológica de la Infraestructura de Datos Espaciales de Santiago de Cali – IDESC disponibles </v>
          </cell>
        </row>
        <row r="647">
          <cell r="G647" t="str">
            <v xml:space="preserve">54020020011 - Sistema de Información geográfico para el Turismo, operando  </v>
          </cell>
        </row>
        <row r="648">
          <cell r="G648" t="str">
            <v xml:space="preserve">54020020012 - Estudios del sector turismo, realizados  </v>
          </cell>
        </row>
        <row r="649">
          <cell r="G649" t="str">
            <v xml:space="preserve">54020020013 - Encuesta multipropósito de empleo (formal e informal) y calidad de vida para Cali, aplicada  </v>
          </cell>
        </row>
        <row r="650">
          <cell r="G650" t="str">
            <v xml:space="preserve">54020020014 - Investigaciones sobre economía creativa, circular, digital y demás temas conexos al desarrollo del territorio, generadas y publicadas  </v>
          </cell>
        </row>
        <row r="651">
          <cell r="G651" t="str">
            <v xml:space="preserve">54020020015 - Observatorio Ambiental, como un instrumento de reporte, seguimiento y generación de conocimiento para la gestión ambiental, actualizado y operando  </v>
          </cell>
        </row>
        <row r="652">
          <cell r="G652" t="str">
            <v xml:space="preserve">54020020016 - Políticas Públicas sociales con monitoreo y seguimiento </v>
          </cell>
        </row>
        <row r="653">
          <cell r="G653" t="str">
            <v xml:space="preserve">54020020017 - Investigaciones del sector deporte realizadas en la visión Cali 2036 </v>
          </cell>
        </row>
        <row r="654">
          <cell r="G654" t="str">
            <v xml:space="preserve">54020020018 - Investigaciones de la dinámica Inmobiliaria realizadas </v>
          </cell>
        </row>
        <row r="655">
          <cell r="G655" t="str">
            <v xml:space="preserve">54020020019 - Investigaciones de la conducta oficial del servidor público, realizadas  </v>
          </cell>
        </row>
        <row r="656">
          <cell r="G656" t="str">
            <v xml:space="preserve">54020020020 - Investigaciones producidas por el observatorio de seguridad </v>
          </cell>
        </row>
        <row r="657">
          <cell r="G657" t="str">
            <v xml:space="preserve">54020020021 - Observatorio de Hacienda Pública Distrital operando </v>
          </cell>
        </row>
        <row r="658">
          <cell r="G658" t="str">
            <v xml:space="preserve">54020020022 - Sistema de Información Geográfico -SIG para el manejo de Sustancias Químicas y Residuos Peligrosos en el marco del COTSA, bajo el modelo de arquitectura empresarial, estructurado y en implementación  </v>
          </cell>
        </row>
        <row r="659">
          <cell r="G659" t="str">
            <v xml:space="preserve">54020020023 - Inteligencia de mercados -estudio de mercado por clústeres, existentes en el municipio de Santiago de Cali, elaborado </v>
          </cell>
        </row>
        <row r="660">
          <cell r="G660" t="str">
            <v xml:space="preserve">54020020024 - Investigaciones cuantitativa y cualitativa en temas de paz, cultura ciudadana, respeto por la casa común y otros seres sintientes, derechos humanos y acuerdo de paz realizadas </v>
          </cell>
        </row>
        <row r="661">
          <cell r="G661" t="str">
            <v xml:space="preserve">54020020025 - Estudios de preinversión de proyectos estratégicos del plan de desarrollo elaborados  </v>
          </cell>
        </row>
        <row r="662">
          <cell r="G662" t="str">
            <v xml:space="preserve">54020030001 - Conjunto de datos con Modelo de Big Data implementado  </v>
          </cell>
        </row>
        <row r="663">
          <cell r="G663" t="str">
            <v xml:space="preserve">54020030002 - Datacenter del Distrito Especial, unificado  </v>
          </cell>
        </row>
        <row r="664">
          <cell r="G664" t="str">
            <v xml:space="preserve">54020030003 - Herramienta virtual para la promoción de la participación ciudadana implementada  </v>
          </cell>
        </row>
        <row r="665">
          <cell r="G665" t="str">
            <v xml:space="preserve">54020030004 - Modelo de inteligencia artificial formulado </v>
          </cell>
        </row>
        <row r="666">
          <cell r="G666" t="str">
            <v xml:space="preserve">54020030005 - Sistema de seguridad informática Implementado </v>
          </cell>
        </row>
        <row r="667">
          <cell r="G667" t="str">
            <v xml:space="preserve">54020030006 - Puntos de atención con cultura del servicio orientado al ciudadano, operando  </v>
          </cell>
        </row>
        <row r="668">
          <cell r="G668" t="str">
            <v xml:space="preserve">54020030007 - Sistema para la automatización de procesos del sector educativo, diseñado e implementado  </v>
          </cell>
        </row>
        <row r="669">
          <cell r="G669" t="str">
            <v xml:space="preserve">54020030008 - Modelo predictivo de fallos judiciales contra la entidad, implementado  </v>
          </cell>
        </row>
        <row r="670">
          <cell r="G670" t="str">
            <v xml:space="preserve">54020030009 - Centro de Gestión del Conocimiento y la Innovación en materia de seguridad y justicia funcionando  </v>
          </cell>
        </row>
        <row r="671">
          <cell r="G671" t="str">
            <v xml:space="preserve">54020030010 - Infraestructura de TI de la Alcaldía y el Concejo Distrital, renovada </v>
          </cell>
        </row>
        <row r="672">
          <cell r="G672" t="str">
            <v xml:space="preserve">54020030011 - Modelo de Arquitectura Empresarial del dominio de sistemas de información e infraestructura tecnológica de la entidad implementado  </v>
          </cell>
        </row>
        <row r="673">
          <cell r="G673" t="str">
            <v xml:space="preserve">54020030012 - Sistemas de información activos integrados e interoperando </v>
          </cell>
        </row>
        <row r="674">
          <cell r="G674" t="str">
            <v xml:space="preserve">54020030013 - Sistemas de Información de la entidad modernizados </v>
          </cell>
        </row>
        <row r="675">
          <cell r="G675" t="str">
            <v xml:space="preserve">54020030014 - Trámites y servicios, automatizados  </v>
          </cell>
        </row>
        <row r="676">
          <cell r="G676" t="str">
            <v xml:space="preserve">54020030015 - Sistema de matrícula en línea vía web diseñado e implementado para las 92 Instituciones Educativas Oficiales </v>
          </cell>
        </row>
        <row r="677">
          <cell r="G677" t="str">
            <v xml:space="preserve">54020030016 - Planoteca Digital del DAP actualizada </v>
          </cell>
        </row>
        <row r="678">
          <cell r="G678" t="str">
            <v xml:space="preserve">54020030017 - Referentes físicos de la Red de Control Geodésico de Santiago de Cali materializados </v>
          </cell>
        </row>
        <row r="679">
          <cell r="G679" t="str">
            <v xml:space="preserve">54020030018 - Sistema de información cultural y de gestión del patrimonio, operando </v>
          </cell>
        </row>
        <row r="680">
          <cell r="G680" t="str">
            <v xml:space="preserve">54020030019 - Sistema de información de control urbanístico implementado y mantenido </v>
          </cell>
        </row>
        <row r="681">
          <cell r="G681" t="str">
            <v xml:space="preserve">54020030020 - Sistema interactivo de reporte de quejas en línea de construcciones, antenas irreglamentarias y obras, implementado  </v>
          </cell>
        </row>
        <row r="682">
          <cell r="G682" t="str">
            <v xml:space="preserve">54020040001 - Recursos de vigencias anteriores en proceso de cobro persuasivo y coactivo recuperados  </v>
          </cell>
        </row>
        <row r="683">
          <cell r="G683" t="str">
            <v xml:space="preserve">54020040002 - Ingresos de la vigencia actual de Impuesto Predial Unificado e Impuesto de Industria y Comercio y otros recaudados  </v>
          </cell>
        </row>
        <row r="684">
          <cell r="G684" t="str">
            <v xml:space="preserve">54020040003 - Sostenibilidad de los niveles de cumplimiento de las obligaciones tributarias de Impuesto Predial Unificado e ICA en Santiago de Cali y otros  </v>
          </cell>
        </row>
        <row r="685">
          <cell r="G685" t="str">
            <v xml:space="preserve">54020040004 - Censo Tributario realizado  </v>
          </cell>
        </row>
        <row r="686">
          <cell r="G686" t="str">
            <v xml:space="preserve">54020040005 - Actualización Catastral Rural  </v>
          </cell>
        </row>
        <row r="687">
          <cell r="G687" t="str">
            <v xml:space="preserve">54020040006 - Predios actualizados por Conservación Catastral  </v>
          </cell>
        </row>
        <row r="688">
          <cell r="G688" t="str">
            <v xml:space="preserve">54020040007 - Software del sistema de Información Catastral Implementado </v>
          </cell>
        </row>
        <row r="689">
          <cell r="G689" t="str">
            <v xml:space="preserve">54020040008 - Catastro Multipropósito Implementado </v>
          </cell>
        </row>
        <row r="690">
          <cell r="G690" t="str">
            <v xml:space="preserve">54020040009 - Cartera morosa por infracciones de tránsito, recuperada  </v>
          </cell>
        </row>
        <row r="691">
          <cell r="G691" t="str">
            <v xml:space="preserve">54020040010 - Proyecto de acuerdo municipal con incentivos tributarios para los hogares, negocios, inversionistas y desarrolladores del área de renovación urbana, formulado  </v>
          </cell>
        </row>
        <row r="692">
          <cell r="G692" t="str">
            <v xml:space="preserve">54020040011 - Cartera por crédito de vivienda VIP – VIS, recuperado  </v>
          </cell>
        </row>
        <row r="693">
          <cell r="G693" t="str">
            <v xml:space="preserve">54030010001 - Sistema de participación ciudadana, funcionando  </v>
          </cell>
        </row>
        <row r="694">
          <cell r="G694" t="str">
            <v xml:space="preserve">54030010002 - Personas pertenecientes a grupos de valor con capacidades comunitarias fortalecidas </v>
          </cell>
        </row>
        <row r="695">
          <cell r="G695" t="str">
            <v xml:space="preserve">54030010003 - Iniciativas comunitarias para la promoción de la participación ciudadana, implementadas </v>
          </cell>
        </row>
        <row r="696">
          <cell r="G696" t="str">
            <v xml:space="preserve">54030010004 - Planes de desarrollo a nivel territorial, formulados  </v>
          </cell>
        </row>
        <row r="697">
          <cell r="G697" t="str">
            <v xml:space="preserve">54030010005 - Organismos comunales en el territorio Inspeccionados, Vigilados y Controlados en cumplimiento de la norma comunal </v>
          </cell>
        </row>
        <row r="698">
          <cell r="G698" t="str">
            <v xml:space="preserve">54030010006 - Estrategia de Resiliencia en Territorios de Inclusión y Oportunidades de Santiago de Cali, funcionando  </v>
          </cell>
        </row>
        <row r="699">
          <cell r="G699" t="str">
            <v xml:space="preserve">54030010007 - Estímulos a propuestas, de organizaciones sociales y comunitarias, para la transformación de realidades sociales en los territorios priorizados TIO´s, entregados  </v>
          </cell>
        </row>
        <row r="700">
          <cell r="G700" t="str">
            <v xml:space="preserve">54030010008 - Sistema Municipal de Cultura funcionando </v>
          </cell>
        </row>
        <row r="701">
          <cell r="G701" t="str">
            <v xml:space="preserve">54030010009 - Mujeres de la zona rural y urbana vinculadas a procesos de formación política desde la perspectiva de género y diferencial </v>
          </cell>
        </row>
        <row r="702">
          <cell r="G702" t="str">
            <v xml:space="preserve">54030010010 - Red de agentes institucionales con un plan específico para buen gobierno, abierto a la ciudadanía; operando  </v>
          </cell>
        </row>
        <row r="703">
          <cell r="G703" t="str">
            <v xml:space="preserve">54030010011 - Estrategia de Comunicación clara y transparente, implementada  </v>
          </cell>
        </row>
        <row r="704">
          <cell r="G704" t="str">
            <v xml:space="preserve">54030010012 - Estrategia de fortalecimiento de las competencias para los usuarios de servicios públicos y TIC  </v>
          </cell>
        </row>
        <row r="705">
          <cell r="G705" t="str">
            <v xml:space="preserve">54030010013 - Estrategia de rendición de cuentas implementada  </v>
          </cell>
        </row>
        <row r="706">
          <cell r="G706" t="str">
            <v xml:space="preserve">54030020001 - Política Pública de Cultura Ciudadana formulada, aprobada y socializada </v>
          </cell>
        </row>
        <row r="707">
          <cell r="G707" t="str">
            <v xml:space="preserve">54030020002 - Estrategia para el fomento y promoción del derecho a la libertad religiosa y la participación ciudadana, realizada </v>
          </cell>
        </row>
        <row r="708">
          <cell r="G708" t="str">
            <v xml:space="preserve">54030020003 - Personas formadas en cultura ciudadana para la paz, la convivencia y la reconciliación </v>
          </cell>
        </row>
        <row r="709">
          <cell r="G709" t="str">
            <v xml:space="preserve">54030020004 - Iniciativas institucionales y comunitarias en cultura ciudadana y promoción de nuevas normalidades apoyadas </v>
          </cell>
        </row>
        <row r="710">
          <cell r="G710" t="str">
            <v xml:space="preserve">54030020005 - Colectivos Urbanos y rurales de cultura ciudadana y construcción de Paz apoyados y promovidos </v>
          </cell>
        </row>
        <row r="711">
          <cell r="G711" t="str">
            <v xml:space="preserve">54030020006 - Iniciativas institucionales de promoción a la caleñidad implementadas </v>
          </cell>
        </row>
        <row r="712">
          <cell r="G712" t="str">
            <v xml:space="preserve">54030020007 - Encuentros ciudadanos de sensibilización en temas de cultura ciudadana realizados </v>
          </cell>
        </row>
        <row r="713">
          <cell r="G713" t="str">
            <v xml:space="preserve">54030020008 - Política pública integral de libertad religiosa, formulada y adoptada </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CTIVIDADES PPTO PROYECTADA"/>
      <sheetName val="DETALLE POBLACIÓN PROYECTADA"/>
      <sheetName val="1.1.1 Km 18"/>
      <sheetName val="1.1.2 La Luisa"/>
      <sheetName val="1.1.3 Golondrinas"/>
      <sheetName val="1.1.4 Int Estudios"/>
      <sheetName val="1.2.1 La Reforma"/>
      <sheetName val="1.2.2 La Paz"/>
      <sheetName val="1.2.3 El Estero"/>
      <sheetName val="1.2.4 Flamenco"/>
      <sheetName val="1.2.5 Golondrinas"/>
      <sheetName val="1.2.6 Buitrera"/>
      <sheetName val="1.2.7 Int Obras"/>
      <sheetName val="Lista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2">
          <cell r="A2" t="str">
            <v>Si</v>
          </cell>
          <cell r="G2" t="str">
            <v xml:space="preserve">51010010001 - Edificio de Cali Inteligente en el área de desarrollo naranja de Ciudad Paraíso, incluyendo el Centro integrado de control y operación de Cali Inteligente funcionando  </v>
          </cell>
          <cell r="I2" t="str">
            <v>53040040004-0101 En el periodo 2020 - 2023 se ha realizado el mantenimiento y/o adecuación de  1 kilómetros de vias en la comuna 1, previo concepto de viabilidad técnica.</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E3" t="str">
            <v xml:space="preserve">4133 Departamento Administrativo de Gestión del Medio Ambiente </v>
          </cell>
          <cell r="G3" t="str">
            <v xml:space="preserve">51010010002 - Bibliotecas y espacios culturales interconectados </v>
          </cell>
          <cell r="I3" t="str">
            <v>53040010004-0102 En el periodo 2020 - 2023, se han mejorado 500 metro cuadrados de andenes en la comuna 1, previo concepto de viabilidad técnica</v>
          </cell>
          <cell r="T3" t="str">
            <v>02-Presidencia de la república</v>
          </cell>
          <cell r="V3" t="str">
            <v>Acuerdo 292 de 2010 POR EL CUAL SE ADOPTA LA POLÍTICA PÚBLICA PARA LAS MUJERES EN EL MUNICIPIO DE SANTIAGO DE CALI Y SE DICTAN OTRAS DISPOSICIONES</v>
          </cell>
          <cell r="X3" t="str">
            <v>Educacion</v>
          </cell>
        </row>
        <row r="4">
          <cell r="E4" t="str">
            <v>4182 Unidad Administrativa Especial de Servicios Públicos</v>
          </cell>
          <cell r="G4" t="str">
            <v xml:space="preserve">51010010003 - Equipamientos inteligentes operando </v>
          </cell>
          <cell r="I4" t="str">
            <v>53040010002-0103 En el periodo 2020 - 2023, se ha realizado la construcción de 1 puente peatonal en la comuna 1, previo concepto de viabilidad técnica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E5" t="str">
            <v>4131 Departamento Administrativo de Hacienda</v>
          </cell>
          <cell r="G5" t="str">
            <v xml:space="preserve">51010010004 - Longitud de fibra óptica de Red Distrital Integrada – REMI, operando </v>
          </cell>
          <cell r="I5" t="str">
            <v>53050020003-0104 En el periodo 2020 - 2023, se han construido 50 metros cubicos de muros de contención, previo concepto de viabilidad técnica</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E6" t="str">
            <v>4132 Departamento Administrativo de Planeación Municipal</v>
          </cell>
          <cell r="G6" t="str">
            <v xml:space="preserve">51010010005 - Central de Telecomunicaciones en Salud Fase 1 diseñada y construida  </v>
          </cell>
          <cell r="I6" t="str">
            <v>53040040003-0105 En el periodo 2020 - 2023, se han construido 0,3 kilómetros lineales de pavimento en la comuna 1, previo concepto de viabilidad técnica</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E7" t="str">
            <v>4137 Departamento Administrativo de Desarrollo e Innovación Institucional</v>
          </cell>
          <cell r="G7" t="str">
            <v xml:space="preserve">51010010006 - Sistema de señalización turística implementado  </v>
          </cell>
          <cell r="I7" t="str">
            <v>51040020001-0106 En el periodo 2020 - 2023, se han fortalecido  450 personas en el ecosistema de emprendimiento empresarial  y social con enfoque diferencial y de genero</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E8" t="str">
            <v>4171 Secretaría de Desarrollo Económico</v>
          </cell>
          <cell r="G8" t="str">
            <v xml:space="preserve">51010010007 - Red de puntos información turística operando </v>
          </cell>
          <cell r="I8" t="str">
            <v>51010010019-0107 En el período 2020-2023, 400 personas han recibido formación, sensibilización y/o utilización de servicios en el uso y apropiación de tecnologías de la información y la comunicación TIC</v>
          </cell>
          <cell r="T8" t="str">
            <v>12-Justicia y del derecho</v>
          </cell>
          <cell r="V8" t="str">
            <v>Acuerdo 424 de 2017 POR MEDIO DEL CUAL SE ADOPTA LA POLÍTICA PÚBLICA DE REGULACIÓN Y ORGANIZACIÓN DE VENTAS INFORMALES EN EL ESPACIO PÚBLICO EN EL MUNICIPIO DE SANTIAGO DE CALI</v>
          </cell>
        </row>
        <row r="9">
          <cell r="E9" t="str">
            <v>4161 Secretaría de Seguridad y Justicia</v>
          </cell>
          <cell r="G9" t="str">
            <v xml:space="preserve">51010010008 - Puntos de Apropiación Digital (PAD) dotados con herramientas TI para población con discapacidad </v>
          </cell>
          <cell r="I9" t="str">
            <v>51010010020-0108 En el período 2020-2023, ha entrado en operación 1 punto de apropiación digital o laboratorio de innovación digital.</v>
          </cell>
          <cell r="T9" t="str">
            <v>13-Hacienda</v>
          </cell>
          <cell r="V9" t="str">
            <v>Acuerdo 422 de 2017 POR EL CUAL SE ADOPTA LA POLÍTICA PÚBLICA MUNICIPAL DE EDUCACIÓN AMBIENTAL DE SANTIAGO DE CALI 2017 - 2036</v>
          </cell>
        </row>
        <row r="10">
          <cell r="E10" t="str">
            <v>4147 Secretaría de Vivienda Social y Hábitat</v>
          </cell>
          <cell r="G10" t="str">
            <v xml:space="preserve">51010010009 - Zonas públicas con acceso gratuito a internet para el servicio al ciudadano  </v>
          </cell>
          <cell r="I10" t="str">
            <v>52020050005-0109 En el período 2020-2023, se han beneficiado 90 personas  con discapacidad, con actividades artísticas y culturales</v>
          </cell>
          <cell r="T10" t="str">
            <v>15-Defensa y policía</v>
          </cell>
          <cell r="V10" t="str">
            <v>Acuerdo 463 de 2019 POR EL CUAL SE ADOPTA LA POLÍTICA PÚBLICA DE DESARROLLO ECONÓMICO DE SANTIAGO DE CALI Y SE DICTAN OTRAS DISPOSICIONES</v>
          </cell>
        </row>
        <row r="11">
          <cell r="E11" t="str">
            <v>4148 Secretaría de Cultura</v>
          </cell>
          <cell r="G11" t="str">
            <v xml:space="preserve">51010010010 - Docentes y Directivos Docentes con acompañamiento didáctico y curricular en estrategias pedagógicas mediadas por las TIC  </v>
          </cell>
          <cell r="I11" t="str">
            <v>52050020001-0110 En el periodo 2020-2023, se han  formado en prácticas artísticas 600 personas de la comuna</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E12" t="str">
            <v>4124 Departamento Administrativo de Control Disciplinario Interno</v>
          </cell>
          <cell r="G12" t="str">
            <v xml:space="preserve">51010010011 - Alumbrado público inteligente implementado </v>
          </cell>
          <cell r="I12" t="str">
            <v>52050020013-0111 En el periodo 2020-2023,  se  han certificado en áreas  artísticas, 120 personas de la  comuna</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E13" t="str">
            <v>4123 Departamento Administrativo de Control Interno</v>
          </cell>
          <cell r="G13" t="str">
            <v xml:space="preserve">51010010012 - Procesos de contratación implementados bajo el enfoque de compra pública para la innovación </v>
          </cell>
          <cell r="I13" t="str">
            <v>52030080007-0112 En el período 2020-2023, se ha realizado la adecuación, mejoramiento, mantenimiento o dotación  de 1 equipamiento cultural de la comuna</v>
          </cell>
          <cell r="T13" t="str">
            <v>21-Minas y energía</v>
          </cell>
          <cell r="V13" t="str">
            <v>Acuerdo 464 de 2019 POR EL CUAL SE ADOPTA LA POLÍTICA PÚBLICA DE JUVENTUDES DE SANTIAGO DE CALI Y SE DICTAN OTRAS DISPOSICIONES</v>
          </cell>
        </row>
        <row r="14">
          <cell r="E14" t="str">
            <v>4181 Unidad Administrativa Especial de Gestión de Bienes y Servicios</v>
          </cell>
          <cell r="G14" t="str">
            <v xml:space="preserve">51010010013 - Plataforma para la integración de servicios al ciudadano operando </v>
          </cell>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T14" t="str">
            <v>22-Educación</v>
          </cell>
          <cell r="V14" t="str">
            <v>Acuerdo 459 de 2019 POR EL CUAL SE ADOPTA LA POLÍTICA PÚBLICA AFROCOLOMBIANA, NEGRA, PALENQUERA Y RAIZAL DE SANTIAGO DE CALI - CALIAFRO</v>
          </cell>
        </row>
        <row r="15">
          <cell r="E15" t="str">
            <v>4112 Secretaría de Gobierno</v>
          </cell>
          <cell r="G15" t="str">
            <v xml:space="preserve">51010010014 - Plan Maestro de Alumbrado Público elaborado </v>
          </cell>
          <cell r="I15" t="str">
            <v>51030010006-0114 En el período 2020-2023, se han realizado 4 eventos deportivos, recreativos, y de innovación en la comuna</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E16" t="str">
            <v>4135 Departamento Administrativo de Contratación Pública</v>
          </cell>
          <cell r="G16" t="str">
            <v xml:space="preserve">51010010015 - Servicio de alumbrado público inteligente operando </v>
          </cell>
          <cell r="I16" t="str">
            <v>52030080005-0115 En el período 2020-2023, se han intervenido 9 escenarios deportivos y recreativos en la comuna</v>
          </cell>
          <cell r="T16" t="str">
            <v>24-Transporte</v>
          </cell>
          <cell r="V16" t="str">
            <v>Acuerdo 457 de 2018 PLAN DECENAL DE CULTURA, CALI: HACIA UN TERRITORIO INTERCULTURAL 
(2018-2028)</v>
          </cell>
        </row>
        <row r="17">
          <cell r="A17" t="str">
            <v>Ninguna</v>
          </cell>
          <cell r="E17" t="str">
            <v>4121 Departamento Administrativo de Gestión Jurídica Pública</v>
          </cell>
          <cell r="G17" t="str">
            <v xml:space="preserve">51010010016 - Sistema de Bicicletas Públicas operando </v>
          </cell>
          <cell r="I17" t="str">
            <v>52010030007-0116 En el período 2020-2023, se han implementado 23 sistemas de monitoreo y alerta para la prevención y/o disminución del delito</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E18" t="str">
            <v>4172 Secretaría de Turismo</v>
          </cell>
          <cell r="G18" t="str">
            <v xml:space="preserve">51010010017 - Sistema de Información Geográfica unificada para Cali implementado y/u operando </v>
          </cell>
          <cell r="I18" t="str">
            <v>52030080008-0117 En el período 2020-2023,se han realizado 7 intervenciones (mantenimiento, adecuación de infraestructura)  a sedes educativas oficiales</v>
          </cell>
          <cell r="T18" t="str">
            <v>27-Rama judicial</v>
          </cell>
          <cell r="V18" t="str">
            <v>POLÍTICA PÚBLICA PARA LA ATENCIÓN INTEGRAL A VÍCTIMAS DEL CONFLICTO ARMADO - LEY 1448</v>
          </cell>
        </row>
        <row r="19">
          <cell r="A19" t="str">
            <v>Asociadas a fenomenos de origen humano no intencionales: aglomeracion de publico</v>
          </cell>
          <cell r="E19" t="str">
            <v>4164 Secretaría de Paz y Cultura Ciudadana</v>
          </cell>
          <cell r="G19" t="str">
            <v xml:space="preserve">51010010018 - Plataforma tecnológica para la Gestión de la Economía Circular diseñada y en funcionamiento </v>
          </cell>
          <cell r="I19" t="str">
            <v>52040010005-0118 En el período 2020-2023, se han dotado 2 instituciones educativas</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E20" t="str">
            <v>4162 Secretaría del Deporte y la Recreación</v>
          </cell>
          <cell r="G20" t="str">
            <v xml:space="preserve">51010010019 - Personas con formación, sensibilización y/o utilización de servicios en el uso y apropiación de tecnologías de la información y la comunicación TIC </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T20" t="str">
            <v>29-Fiscalía</v>
          </cell>
        </row>
        <row r="21">
          <cell r="A21" t="str">
            <v>Asociadas a fenomenos de origen socianatural: inundaciones, movimientos en masa, incedios forestales.</v>
          </cell>
          <cell r="E21" t="str">
            <v>4173 Secretaría de Desarrollo Territorial y Participación Ciudadana</v>
          </cell>
          <cell r="G21" t="str">
            <v xml:space="preserve">51010010020 - Puntos de apropiación digital y laboratorios de innovación digital operando </v>
          </cell>
          <cell r="I21" t="str">
            <v>52030070002-0120 En el período 2020-2023, se han recuperado 6 espacios públicos efectivos de la Estructura Ecológica Complementaria adecuados arquitectónica y paisajísticamente con empoderamiento ciudadano</v>
          </cell>
          <cell r="T21" t="str">
            <v>32-Ambiente y desarrollo sostenible</v>
          </cell>
        </row>
        <row r="22">
          <cell r="A22" t="str">
            <v>Asociadas a fenomenos de origen tecnologico: quimicos, electricos, mecoanicos, termicos.</v>
          </cell>
          <cell r="E22" t="str">
            <v>4146 Secretaría de Bienestar Social</v>
          </cell>
          <cell r="G22" t="str">
            <v xml:space="preserve">51010010021 - Laboratorios que incentiven las Iniciativas de Ciencia, Tecnología e Innovación (CTI) de sectores productivos y de servicios de la ciudad, instalados </v>
          </cell>
          <cell r="I22" t="str">
            <v>51030010011-0121 En el período 2020-2023, se han  apoyado 2 iniciativas turisticas comunitarias</v>
          </cell>
          <cell r="T22" t="str">
            <v>33-Cultura</v>
          </cell>
        </row>
        <row r="23">
          <cell r="A23" t="str">
            <v>Otras</v>
          </cell>
          <cell r="E23" t="str">
            <v>4143 Secretaría de Educación</v>
          </cell>
          <cell r="G23" t="str">
            <v xml:space="preserve">51010010022 - Prototipos de innovación digital con respuesta a necesidades de ciudad desarrollados </v>
          </cell>
          <cell r="I23" t="str">
            <v>52020030005-0122 En el período 2020-2023, se han formado 120 jovenes en desarrollo del turismo de las áreas urbanas y rurales de Santiago de Cali</v>
          </cell>
          <cell r="T23" t="str">
            <v>35-Comercio, industria y turismo</v>
          </cell>
        </row>
        <row r="24">
          <cell r="E24" t="str">
            <v>4145 Secretaría de Salud Pública</v>
          </cell>
          <cell r="G24" t="str">
            <v xml:space="preserve">51010010023 - Conexiones físicas de Instituciones Distritales pertenecientes a REMI con mantenimiento </v>
          </cell>
          <cell r="I24" t="str">
            <v>52020110002-0123 En el periodo 2020-2023, se han vinculado 200 personas en la estrategia de prevención de violencias contra la mujer e intervención social desde la perspectiva de género</v>
          </cell>
          <cell r="T24" t="str">
            <v>36-Trabajo</v>
          </cell>
        </row>
        <row r="25">
          <cell r="E25" t="str">
            <v>4151 Secretaría de Infraestructura</v>
          </cell>
          <cell r="G25" t="str">
            <v xml:space="preserve">51010010024 - Centro de ciencia, tecnología e innovación digital al servicio de los ciudadanos con equipamiento tecnológico, operando </v>
          </cell>
          <cell r="I25" t="str">
            <v>52020050001-0124 En el periodo 2020-2023, se ha realizado la formacion a 200 personas con discapacidad, sus familias y cuidadores en abordaje de la discapacidad, derechos, redes de apoyo, incidencia y organización</v>
          </cell>
          <cell r="T25" t="str">
            <v>37-Interior</v>
          </cell>
        </row>
        <row r="26">
          <cell r="A26" t="str">
            <v>Niños, Niñas, Adolecentes y Jóvenes</v>
          </cell>
          <cell r="E26" t="str">
            <v>4152 Secretaría de Movilidad</v>
          </cell>
          <cell r="G26" t="str">
            <v xml:space="preserve">51010010025 - Política pública de economía digital formulada y adoptada </v>
          </cell>
          <cell r="I26" t="str">
            <v>52020050002-0125 En el período 2020-2023, se han benficiado  200 personas con discapacidad con productos de apoyo para la movilidad y desplazamiento y apoyo para el transporte de las personas con discapaciad</v>
          </cell>
          <cell r="T26" t="str">
            <v>39-Ciencia, tecnología e innovación</v>
          </cell>
        </row>
        <row r="27">
          <cell r="A27" t="str">
            <v>Adulto Mayor</v>
          </cell>
          <cell r="E27" t="str">
            <v>4134 Departamento Administrativo de Tecnologías de la Información y las Comunicaciones</v>
          </cell>
          <cell r="G27" t="str">
            <v xml:space="preserve">51010010026 - Estrategias para la promoción de la industria de contenidos digitales implementadas </v>
          </cell>
          <cell r="I27" t="str">
            <v>52020040004-0126 En el periodo 2020-2023, han participado de encuentros intergeneracionales 75 personas mayores, niños, niñas y adolecentes</v>
          </cell>
          <cell r="T27" t="str">
            <v>40-Vivienda, ciudad y territorio</v>
          </cell>
        </row>
        <row r="28">
          <cell r="A28" t="str">
            <v>Víctimas</v>
          </cell>
          <cell r="E28" t="str">
            <v>4163 Secretaría de Gestión del Riesgo de Emergencias y Desastres</v>
          </cell>
          <cell r="G28" t="str">
            <v xml:space="preserve">51010010027 - Plataforma para teletrabajo en la Alcaldía de Santiago de Cali implementado </v>
          </cell>
          <cell r="I28" t="str">
            <v>52020080003-0127 En el periodo 2020-2023, se ha realizado 1 campaña institucional de sensibilización y participación para la reivindicación de la memoria y los derechos de la población LGBTIQ+</v>
          </cell>
          <cell r="T28" t="str">
            <v>41-Inclusión social y reconciliación</v>
          </cell>
        </row>
        <row r="29">
          <cell r="A29" t="str">
            <v>Discapacidad</v>
          </cell>
          <cell r="G29" t="str">
            <v xml:space="preserve">51010010028 - Instituciones Educativas Oficiales con infraestructura de red y datos adecuada </v>
          </cell>
          <cell r="I29" t="str">
            <v>52020040008-0128 En el periodo 2020-2023, se han beneficiado 400 personas con prácticas para el envejecimiento activo y la cultura positiva de la vejez en la comuna 1</v>
          </cell>
          <cell r="T29" t="str">
            <v>42-Inteligencia</v>
          </cell>
        </row>
        <row r="30">
          <cell r="A30" t="str">
            <v>Mujeres</v>
          </cell>
          <cell r="G30" t="str">
            <v xml:space="preserve">51010010029 - Iniciativas de Tecnologías de la información y comunicación TICS para la promoción del turismo apoyadas </v>
          </cell>
          <cell r="I30" t="str">
            <v>52020050003-0129 En el periodo 2020-2023, se han intervenido  330 personas con discapacidad con la Estrategia de Rehabilitación Basada en la Comunidad -RBC- en la comuna 1</v>
          </cell>
          <cell r="T30" t="str">
            <v>43-Deporte y recreación</v>
          </cell>
        </row>
        <row r="31">
          <cell r="A31" t="str">
            <v>Etnias</v>
          </cell>
          <cell r="G31" t="str">
            <v xml:space="preserve">51010010030 - Clientes urbanos y de la zona rural de estratos 1 y 2 conectados a internet de EMCALI </v>
          </cell>
          <cell r="I31" t="str">
            <v>52030070004-0130 En el periodo 2020-2023, se recuperan 2 zonas blandas, parques y zonas verdes a través de intervenciones y estrategias artísticas y lúdicas en la comuna</v>
          </cell>
          <cell r="T31" t="str">
            <v>44-Sistema integral de verdad, justicia, reparación y no repetición</v>
          </cell>
        </row>
        <row r="32">
          <cell r="A32" t="str">
            <v>Equidad de Genero</v>
          </cell>
          <cell r="G32" t="str">
            <v xml:space="preserve">51010010031 - Espacios comunitarios conectados al portal virtual comunal de EMCALI </v>
          </cell>
          <cell r="I32" t="str">
            <v>53040050002-0201 En el periodo 2020-2023, se han señalizado 60 puntos de red víal de Cali en la comuna 2</v>
          </cell>
          <cell r="T32" t="str">
            <v>45-Gobierno territorial</v>
          </cell>
        </row>
        <row r="33">
          <cell r="G33" t="str">
            <v xml:space="preserve">51010010032 - Canal de TV Emcali Comunitario, implementado </v>
          </cell>
          <cell r="I33" t="str">
            <v>53040010004-0202 En el periodo 2020-2023, se han mejorado 300 metros cuadrados de andenes en la comuna 2,  previo a concepto de viabilidad técnica</v>
          </cell>
        </row>
        <row r="34">
          <cell r="G34" t="str">
            <v xml:space="preserve">51010010033 - MiPymes industriales y de servicios en sus capacidades de desarrollo e innovación, apoyadas </v>
          </cell>
          <cell r="I34" t="str">
            <v>51030010006-0203 En el periodo 2020-2023, se han realizado 2 eventos deportivos en la comuna 2 para jóvenes, adultos, adultos mayores y personas en situación de discapacidad.</v>
          </cell>
        </row>
        <row r="35">
          <cell r="A35" t="str">
            <v>P.M.51010011: Área de Desarrollo Naranja Ciudad Inteligente – Ciudad Paraíso</v>
          </cell>
          <cell r="G35" t="str">
            <v xml:space="preserve">51010010034 - Zonas Wi-Fi en sitios públicos donde se incentiva el arte, la cultura y el deporte, operando </v>
          </cell>
          <cell r="I35" t="str">
            <v>52030080005-0204 En el periodo 2020-2023, se han intervenido 3 escenarios deportivos y recreativos en la comuna</v>
          </cell>
        </row>
        <row r="36">
          <cell r="A36" t="str">
            <v xml:space="preserve">P.M.51010012: Lo Virtual: otra Dimensión de la Escuela </v>
          </cell>
          <cell r="G36" t="str">
            <v xml:space="preserve">51010010035 - Creación de un Distrito de innovación – Distrito Naranja </v>
          </cell>
          <cell r="I36" t="str">
            <v>52010030007-0205 En el periodo 2020-2023, se han implementado 125 sistemas de monitoreo y alerta para la prevención y/o disminución del delito</v>
          </cell>
        </row>
        <row r="37">
          <cell r="A37" t="str">
            <v>P.M.51010013: Sistema Semafórico Inteligente</v>
          </cell>
          <cell r="G37" t="str">
            <v xml:space="preserve">51010010036 - Proceso de circulación TIC, diseñado </v>
          </cell>
          <cell r="I37" t="str">
            <v>54030020003-0206 En el periodo 2020-2023, se han formado 100 personas en cultura ciudadana para la paz, la convivencia y reconciliación</v>
          </cell>
        </row>
        <row r="38">
          <cell r="A38" t="str">
            <v>P.M.51020011: Área de Desarrollo Naranja Parque Pacífico: cultura, arte, música, gastronomía, artesanía y diseño.</v>
          </cell>
          <cell r="G38" t="str">
            <v xml:space="preserve">51010010037 - Plataforma de Difusión y Circulación del Talento TIC, en funcionamiento </v>
          </cell>
          <cell r="I38" t="str">
            <v>52030070002-0207 En el periodo 2020-2023, se ha recuperado 1 espacio público efectivo de la Estructura Ecológica Complementaria adecuados arquitectónica y paisajísticamente con empoderamiento ciudadano.</v>
          </cell>
        </row>
        <row r="39">
          <cell r="A39" t="str">
            <v>P.M.51020012: Área de Desarrollo Naranja Alameda de la Salsa</v>
          </cell>
          <cell r="G39" t="str">
            <v xml:space="preserve">51010010038 - Actores oferentes de capacidades TIC formados y activos en la plataforma </v>
          </cell>
          <cell r="I39" t="str">
            <v>52030080008-0208 En el periodo 2020-2023, se han realizado 4 intervenciones (mantenimiento, adecuación de infraestructura)  a sedes educativas</v>
          </cell>
        </row>
        <row r="40">
          <cell r="A40" t="str">
            <v>P.M.51020013: Parque Tecnológico de Innovación San Fernando</v>
          </cell>
          <cell r="G40" t="str">
            <v xml:space="preserve">51010010039 - Empresas demandantes de capacidades TIC capacitadas y activas dentro del proceso </v>
          </cell>
          <cell r="I40" t="str">
            <v>53040050002-0301 En el periodo 2020-2023, se han señalizado 50 puntos de red vial de Cali en la comuna 3</v>
          </cell>
        </row>
        <row r="41">
          <cell r="A41" t="str">
            <v xml:space="preserve">P.M.51020021: Clúster del Deporte </v>
          </cell>
          <cell r="G41" t="str">
            <v xml:space="preserve">51010010040 - Sistemas inteligentes de transporte en el SITM-MIO implementados  </v>
          </cell>
          <cell r="I41" t="str">
            <v>53040040004-0302 En el periodo 2020-2023, se ha realizado el  mantenimiento vial de 1.5 kilometros de via en la comuna 3, previo a concepto de viabilidad técnica</v>
          </cell>
        </row>
        <row r="42">
          <cell r="A42" t="str">
            <v>P.M.51020022: Ciudad Médica</v>
          </cell>
          <cell r="G42" t="str">
            <v xml:space="preserve">51010010041 - Centro de Monitoreo Ambiental, con plataforma de vigilancia y control, construido y operando </v>
          </cell>
          <cell r="I42" t="str">
            <v>53040010004-0303 En el periodo 2020-2023, se han mejorado 1500 metros cuadrados de andenes en la comuna 3,  previo concepto de viabilidad técnica</v>
          </cell>
        </row>
        <row r="43">
          <cell r="A43" t="str">
            <v xml:space="preserve">P.M.51030011: Juegos Panamericanos Junior </v>
          </cell>
          <cell r="G43" t="str">
            <v xml:space="preserve">51010010042 - Intersecciones en el sistema de semaforización inteligente implementadas </v>
          </cell>
          <cell r="I43" t="str">
            <v>52050020001-0304 En el periodo 2020-2023, se  han formado en prácticas artísticas  1176 personas de la comuna</v>
          </cell>
        </row>
        <row r="44">
          <cell r="A44" t="str">
            <v xml:space="preserve">P.M.51030012: Parque de las Aves </v>
          </cell>
          <cell r="G44" t="str">
            <v xml:space="preserve">51010010043 - Mobiliario urbano instalado con mantenimiento y reposición </v>
          </cell>
          <cell r="I44" t="str">
            <v>52030080007-0305 En el período 2020-2023, se ha realizado la adecuación, mejoramiento, mantenimiento o dotación  de 2 equipamientos culturales de la comuna</v>
          </cell>
        </row>
        <row r="45">
          <cell r="A45" t="str">
            <v xml:space="preserve">P.M.51030013: Cali Ciudad Salsa </v>
          </cell>
          <cell r="G45" t="str">
            <v xml:space="preserve">51010010044 - Almacenamiento y computación de información en la nube para las instituciones educativas y de salud públicas de Cali </v>
          </cell>
          <cell r="I45" t="str">
            <v>52010030007-0306 En el periodo 2020-2023, se han implementado 38 sistemas de monitoreo y alerta  para la prevención y/o disminución del delito</v>
          </cell>
        </row>
        <row r="46">
          <cell r="A46" t="str">
            <v>P.M.51040021: Centros para el Emprendimiento y Desarrollo Empresarial y Social</v>
          </cell>
          <cell r="G46" t="str">
            <v xml:space="preserve">51010010045 - Conectividad de la ciudad con fibra óptica </v>
          </cell>
          <cell r="I46" t="str">
            <v>52020030004-0307 En el período 2020-2023, se ha implementado una Política Pública para intervenir a 130  jóvenes en riesgo vinculados a situaciones delictivas</v>
          </cell>
        </row>
        <row r="47">
          <cell r="A47" t="str">
            <v>P.M.51050011: Fondo Solidario y de Oportunidades</v>
          </cell>
          <cell r="G47" t="str">
            <v xml:space="preserve">51010010046 - Avance piloto plazoleta inteligente EMCALI </v>
          </cell>
          <cell r="I47" t="str">
            <v>52030080008-0308 En el periodo 2020-2023, se han realizado 10 intervenciones (mantenimiento, adecuación de infraestructura)  a sedes educativas</v>
          </cell>
        </row>
        <row r="48">
          <cell r="A48" t="str">
            <v>P.M.51050021: Sistema de Plazas de Mercado Distrital</v>
          </cell>
          <cell r="G48" t="str">
            <v xml:space="preserve">51010010047 - Avance piloto domicilios integrados a Territorios Inteligentes – Sector Llano Verde </v>
          </cell>
          <cell r="I48" t="str">
            <v>52040010005-0309 En el periodo 2020-2023, se han dotado 2 Instituciones educativas</v>
          </cell>
        </row>
        <row r="49">
          <cell r="A49" t="str">
            <v>P.M.52010021: Desde Cali Convivimos</v>
          </cell>
          <cell r="G49" t="str">
            <v xml:space="preserve">51010010048 - Estrategia de acceso y apropiación de las TIC dirigidos a superar brechas de género con enfoque diferencial, incluido zonas rurales y urbanas; implementadas </v>
          </cell>
          <cell r="I49" t="str">
            <v>52030070002-0310 En el periodo 2020-2023, se han recuperado 6 espacios públicos efectivos de la Estructura Ecológica Complementaria adecuados arquitectónica y paisajísticamente con empoderamiento ciudadano.</v>
          </cell>
        </row>
        <row r="50">
          <cell r="A50" t="str">
            <v xml:space="preserve">P.M.52010031: Campus de Policía Puro Corazón por Cali. </v>
          </cell>
          <cell r="G50" t="str">
            <v xml:space="preserve">51010010049 - Procesos y trámites urbanísticos automatizados </v>
          </cell>
          <cell r="I50" t="str">
            <v>51040020001-0311 En el periodo 2020 - 2023,  se han fortalecido 715 personas en el ecosistema de emprendimiento empresarial y social con enfoque diferencial y de género</v>
          </cell>
        </row>
        <row r="51">
          <cell r="A51" t="str">
            <v xml:space="preserve">P.M.52010041: Modernización de los servicios de acceso a la justicia con calidad. </v>
          </cell>
          <cell r="G51" t="str">
            <v xml:space="preserve">51010010050 - Estrategias de uso y apropiación de TIC implementadas  </v>
          </cell>
          <cell r="I51" t="str">
            <v>52020040007-0312 En el periodo 2020-2023, se han beneficiado 1000 adultos mayores con programa de gimnasia dirigida y aerobicos.</v>
          </cell>
        </row>
        <row r="52">
          <cell r="A52" t="str">
            <v xml:space="preserve">P.M.52020011: Sistema Distrital de Atención Integral a la Primera Infancia </v>
          </cell>
          <cell r="G52" t="str">
            <v xml:space="preserve">51020010001 - Parque de las cocinas, bebidas tradicionales y artesanías del Pacífico “Parque Pacífico” construido  </v>
          </cell>
          <cell r="I52" t="str">
            <v>52030080005-0313 En el periodo 2020-2023, se ha intervenido 1 escenario deportivo y recreativo en la comuna</v>
          </cell>
        </row>
        <row r="53">
          <cell r="A53" t="str">
            <v>P.M.52020051: Centro de Atención Integral a Personas con Discapacidad</v>
          </cell>
          <cell r="G53" t="str">
            <v xml:space="preserve">51020010002 - Áreas de Desarrollo Naranja en artes escénicas, patrimonio, gastronomía, artes visuales y digitales, audiovisual, diseño e innovación implementadas </v>
          </cell>
          <cell r="I53" t="str">
            <v>51030010006-0314 En el periodo 2020-2023, se han realizado 3 eventos deportivos, recreativos, y de innovación en la comuna</v>
          </cell>
        </row>
        <row r="54">
          <cell r="A54" t="str">
            <v>P.M.52020061: Casa del Pacifico para la vida de la población Afro</v>
          </cell>
          <cell r="G54" t="str">
            <v xml:space="preserve">51020010003 - Emprendimientos y empresas de industrias creativas para la incubación, aceleración y sofisticación fortalecidos </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row>
        <row r="55">
          <cell r="A55" t="str">
            <v>P.M.52020101: Centro de Servicios Integrales para Habitantes de Calle</v>
          </cell>
          <cell r="G55" t="str">
            <v xml:space="preserve">51020010004 - Mercados de industrias culturales y creativas fortalecidos en competitividad sostenible </v>
          </cell>
          <cell r="I55" t="str">
            <v>52020020009-0316 En el periodo 2020-2023, se han realizado  4 juegos deportivos y recreativos del sector educativo en la comuna</v>
          </cell>
        </row>
        <row r="56">
          <cell r="A56" t="str">
            <v xml:space="preserve">P.M.52020111: Cali Segura para las Mujeres y las Niñas. </v>
          </cell>
          <cell r="G56" t="str">
            <v xml:space="preserve">51020010005 - Organizaciones, grupos, artistas y/o productores de espectáculos públicos de las artes escénicas apoyados </v>
          </cell>
          <cell r="I56" t="str">
            <v>52030080003-0317 En el periodo 2020-2023, se ha realizado 1 intervención (mantenimiento correctivo, preventico y dotación) realizada al Centro de Administración Local Integrada</v>
          </cell>
        </row>
        <row r="57">
          <cell r="A57" t="str">
            <v>P.M.52030011: Política Integral de Prevención y Atención para el Consumo de SPA</v>
          </cell>
          <cell r="G57" t="str">
            <v xml:space="preserve">51020010006 - Organizaciones de consumo cultural y creativo apoyadas </v>
          </cell>
          <cell r="I57" t="str">
            <v>53040040004-0401 En el periodo 2020-2023, se ha realizado el mejoramiento de 0,25 kilómetros de vía en la comuna, previo concepto de viabilidad técnica</v>
          </cell>
        </row>
        <row r="58">
          <cell r="A58" t="str">
            <v xml:space="preserve">P.M.52030051: Ciudad Paraíso </v>
          </cell>
          <cell r="G58" t="str">
            <v xml:space="preserve">51020010007 - Laboratorios de innovación y emprendimientos en artes digitales desarrollados </v>
          </cell>
          <cell r="I58" t="str">
            <v>53040040003-0402 En el periodo 2020-2023, se han construido 0,25 kilómetros de pavimento en la comuna, previo concepto de viabilidad técnica</v>
          </cell>
        </row>
        <row r="59">
          <cell r="A59" t="str">
            <v>P.M.52040021: Universidad Distrital de Santiago de Cali</v>
          </cell>
          <cell r="G59" t="str">
            <v xml:space="preserve">51020010008 - Emprendimientos y empresas de la industria cultural y creativa de Cali beneficiados con asistencia técnica </v>
          </cell>
          <cell r="I59" t="str">
            <v>53040010004-0403 En el periodo 2020-2023, se han mejorado 220 metros cuadrados de andenes en la comuna, previo concepto de viabilidad técnica</v>
          </cell>
        </row>
        <row r="60">
          <cell r="A60" t="str">
            <v>P.M.52040031: Cali Distrito Educador</v>
          </cell>
          <cell r="G60" t="str">
            <v xml:space="preserve">51020010009 - Proyectos de inversión nacional y extranjera para el sector fílmico apoyados </v>
          </cell>
          <cell r="I60" t="str">
            <v>51030010006-0404 En el periodo 2020-2023, se han realizado 3 eventos deportivos, recreativos, y de innovación en la comuna</v>
          </cell>
        </row>
        <row r="61">
          <cell r="A61" t="str">
            <v>P.M.52050011: Recuperación de la Memoria de la Cultura de Cali.</v>
          </cell>
          <cell r="G61" t="str">
            <v xml:space="preserve">51020020001 - Clústeres de ciudad fortalecidos </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row>
        <row r="62">
          <cell r="A62" t="str">
            <v xml:space="preserve">P.M.52050021: Producción Audiovisual con Talento Local. </v>
          </cell>
          <cell r="G62" t="str">
            <v xml:space="preserve">51020020002 - Pequeñas empresas conectadas y vinculadas comercialmente con empresas líderes de sectores productivos </v>
          </cell>
          <cell r="I62" t="str">
            <v>52030080005-0406 En el periodo 2020-2023, se han intervenido 4 escenarios deportivos y recreativos en la comuna</v>
          </cell>
        </row>
        <row r="63">
          <cell r="A63" t="str">
            <v>P.M.52050022: Revitalización del Instituto Popular de Cultura</v>
          </cell>
          <cell r="G63" t="str">
            <v xml:space="preserve">51020020003 - Modelos asociativos empresariales consolidados </v>
          </cell>
          <cell r="I63" t="str">
            <v>52010030007-0407 En el periodo 2020-2023, se han implementado 22 sistemas de monitoreo y alerta para la prevención y/o disminución del delito</v>
          </cell>
        </row>
        <row r="64">
          <cell r="A64" t="str">
            <v xml:space="preserve">P.M.53010011: Ecoparque Corazón de Pance. </v>
          </cell>
          <cell r="G64" t="str">
            <v xml:space="preserve">51020020004 - Pequeñas empresas con acceso a servicios de innovación </v>
          </cell>
          <cell r="I64" t="str">
            <v>52030080008-0408 En el periodo 2020-2023, se han realizado 4 intervenciones (mantenimiento, adecuación de infraestructura)  a sedes educativas</v>
          </cell>
        </row>
        <row r="65">
          <cell r="A65" t="str">
            <v>P.M.53010012: Conservación de las Cuencas Hidrográficas</v>
          </cell>
          <cell r="G65" t="str">
            <v xml:space="preserve">51020020005 - Zona franca del deporte, diseñada e implementada </v>
          </cell>
          <cell r="I65" t="str">
            <v>52040010005-0409 En el periodo 2020-2023, se han dotado 5 Instituciones educativas</v>
          </cell>
        </row>
        <row r="66">
          <cell r="A66" t="str">
            <v xml:space="preserve">P.M.53010021: Parque Lineal Jarillón del Rio Cauca. </v>
          </cell>
          <cell r="G66" t="str">
            <v xml:space="preserve">51030010001 - Política pública de turismo ajustada y adoptada </v>
          </cell>
          <cell r="I66" t="str">
            <v>51040010001-0410 En el periodo 2020 - 2023, se han beneficiado 150 personas con formación técnica  para la inserción laboral y el desarrollo humano con enfoque diferencial y de género</v>
          </cell>
        </row>
        <row r="67">
          <cell r="A67" t="str">
            <v>P.M.53010022: Parque Lineal Rio Cali.</v>
          </cell>
          <cell r="G67" t="str">
            <v xml:space="preserve">51030010002 - Marca de Ciudad, diseñada e implementada </v>
          </cell>
          <cell r="I67" t="str">
            <v xml:space="preserve">52030070002-0411 En el periodo 2020-2023, se han recuperado 3 espacios públicos efectivos de la Estructura Ecológica
Complementaria adecuados
arquitectónica y paisajísticamente
con empoderamiento ciudadano. </v>
          </cell>
        </row>
        <row r="68">
          <cell r="A68" t="str">
            <v xml:space="preserve">P.M.53010031: Centro de Atención y Valoración de Fauna Silvestre (CAV Fauna) </v>
          </cell>
          <cell r="G68" t="str">
            <v xml:space="preserve">51030010003 - Alianzas estratégicas implementadas para la promoción de la ciudad a nivel nacional e internacional </v>
          </cell>
          <cell r="I68" t="str">
            <v>51040020001-0412 En el periodo 2020 - 2023,  se han fortalecido 375 personas en el ecosistema de emprendimiento empresarial y social con enfoque diferencial y de género</v>
          </cell>
        </row>
        <row r="69">
          <cell r="A69" t="str">
            <v>P.M.53010032: Política Pública de Ética Interespecie y Protección Animal</v>
          </cell>
          <cell r="G69" t="str">
            <v xml:space="preserve">51030010004 - Festivales de talla internacional realizados anualmente </v>
          </cell>
          <cell r="I69" t="str">
            <v>52050020002-0413 En el período 2020-2023, se han apoyado 24 organizaciones de la comuna, en el desarrollo de  sus iniciativas artísticas  y culturales</v>
          </cell>
        </row>
        <row r="70">
          <cell r="A70" t="str">
            <v>P.M.53010041: Nuestra Huerta, Nuestra Casa</v>
          </cell>
          <cell r="G70" t="str">
            <v xml:space="preserve">51030010005 - Artistas circulando a nivel internacional </v>
          </cell>
          <cell r="I70" t="str">
            <v>52050020001-0414 En el periodo 2020-2023,  se  han formado en prácticas  artísticas  1500  personas  de la comuna</v>
          </cell>
        </row>
        <row r="71">
          <cell r="A71" t="str">
            <v xml:space="preserve">P.M.53020011: Reingeniería de la prestación del servicio de aseo. </v>
          </cell>
          <cell r="G71" t="str">
            <v xml:space="preserve">51030010006 - Eventos deportivos y recreativos de innovación locales, nacionales e internacionales, realizados </v>
          </cell>
          <cell r="I71" t="str">
            <v>53040040003-0501 En el periodo 2020-2023, se han construido 0.2 kilómetros lineales de pavimento en la comuna 5, previo concepto de viabilidad técnica</v>
          </cell>
        </row>
        <row r="72">
          <cell r="A72" t="str">
            <v>P.M.53020012: Parque Ambiental y Tecnológico de Residuos Sólidos</v>
          </cell>
          <cell r="G72" t="str">
            <v xml:space="preserve">51030010007 - Ligas, clubes y deportistas para el desarrollo del distrito deportivo, apoyados </v>
          </cell>
          <cell r="I72" t="str">
            <v>53040010004-0502 En el periodo 2020-2023, se han mejorado 300 metros cuadrados de andenes en la comuna 5, previo concepto de viabilidad técnica</v>
          </cell>
        </row>
        <row r="73">
          <cell r="A73" t="str">
            <v xml:space="preserve">P.M.53020041: Sistema de abastecimiento energético a través de fuentes no convencionales. </v>
          </cell>
          <cell r="G73" t="str">
            <v xml:space="preserve">51030010008 - Ferias y Eventos de Innovación Digital y TI para el desarrollo de la Economía Digital realizadas </v>
          </cell>
          <cell r="I73" t="str">
            <v>53040040004-0503 En el periodo 2020-2023, se ha realizado el mejoramiento de 0,4 kilómetros lineales de vía en la comuna 5, previo concepto de viabilidad técnica</v>
          </cell>
        </row>
        <row r="74">
          <cell r="A74" t="str">
            <v>P.M.53030031:  Repotenciación PTAR Cañaveralejo.</v>
          </cell>
          <cell r="G74" t="str">
            <v xml:space="preserve">51030010009 - Parques de experiencia turística diseñados e implementados </v>
          </cell>
          <cell r="I74" t="str">
            <v>53040010003-0504 En el periodo 2020-2023, se ha realizado el mantenimiento de 3 puentes peatonales en la comuna 5, previo concepto de viabilidad técnica</v>
          </cell>
        </row>
        <row r="75">
          <cell r="A75" t="str">
            <v>P.M.53030032:  Descontaminación del río Cauca</v>
          </cell>
          <cell r="G75" t="str">
            <v xml:space="preserve">51030010010 - Productos turísticos desarrollados </v>
          </cell>
          <cell r="I75" t="str">
            <v>52050020002-0505 En el período 2020-2023, se han apoyado  anualmente 7 organizaciones de la comuna en el desarrollo de  sus iniciativas artísticas  y culturales</v>
          </cell>
        </row>
        <row r="76">
          <cell r="A76" t="str">
            <v xml:space="preserve">P.M.53040021: Sistema de Bicicletas Públicas. </v>
          </cell>
          <cell r="G76" t="str">
            <v xml:space="preserve">51030010011 - Iniciativas de "Turismo al barrio" y turismo comunitario rural apoyadas </v>
          </cell>
          <cell r="I76" t="str">
            <v>52050020001-0506 En el periodo 2020-2023,  se  han formado en prácticas artísticas 300 personas de la comuna</v>
          </cell>
        </row>
        <row r="77">
          <cell r="A77" t="str">
            <v>P.M.53040031: Estación Central del MIO y Troncal Oriental</v>
          </cell>
          <cell r="G77" t="str">
            <v xml:space="preserve">51030010012 - Eventos y/o ferias del sector turístico apoyados </v>
          </cell>
          <cell r="I77" t="str">
            <v>52010030007-0507 En el periodo 2020-2023, se han implementado 30 Sistemas de monitoreo y alerta para la prevención y/o disminución del delito</v>
          </cell>
        </row>
        <row r="78">
          <cell r="A78" t="str">
            <v>P.M.53040041: Boulevard de San Antonio.</v>
          </cell>
          <cell r="G78" t="str">
            <v xml:space="preserve">51030010013 - Viajes de familiarización y prensa realizados </v>
          </cell>
          <cell r="I78" t="str">
            <v>52030080008-0508 En el periodo 2020-2023, se ha realizado 1 intervención (Mantenimiento, adecuación de infraestructura)  a sedes educativas</v>
          </cell>
        </row>
        <row r="79">
          <cell r="A79" t="str">
            <v>P.M.53040042: Intercambiador vial de Sameco.</v>
          </cell>
          <cell r="G79" t="str">
            <v xml:space="preserve">51030010014 - Ruedas de negocios turísticos realizadas </v>
          </cell>
          <cell r="I79" t="str">
            <v>52040010005-0509 En el periodo 2020-2023, se han dotado 2 Instituciones educativas</v>
          </cell>
        </row>
        <row r="80">
          <cell r="A80" t="str">
            <v>P.M.53040043: Plan Bicentenario de Mantenimiento y Rehabilitación Vial Eco sostenible.</v>
          </cell>
          <cell r="G80" t="str">
            <v xml:space="preserve">51030010015 - Participaciones del Distrito en misiones comerciales de turismo </v>
          </cell>
          <cell r="I80" t="str">
            <v xml:space="preserve">52030070002-0510 En el periodo 2020-2023, se han recuperado 14 espacios públicos efectivos de la Estructura Ecológica Complementaria adecuados
arquitectónica y paisajísticamente
con empoderamiento ciudadano. </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G81" t="str">
            <v xml:space="preserve">51030010016 - Plan de medios, nacional e internacional implementado </v>
          </cell>
          <cell r="I81" t="str">
            <v>51040020001-0511 En el periodo 2020 - 2023,  se han fortalecido 300 personas en el ecosistema de emprendimiento empresarial y social con enfoque diferencial y de género</v>
          </cell>
        </row>
        <row r="82">
          <cell r="A82" t="str">
            <v>P.M.53040051: Estrategia de convivencia vial: Es Cuestión de Vida.</v>
          </cell>
          <cell r="G82" t="str">
            <v xml:space="preserve">51030010017 - Zonas turísticas activadas en el marco de la Copa América y Juegos Panamericanos Junior </v>
          </cell>
          <cell r="I82" t="str">
            <v>51010010019-0512 En el período 2020-2023, 400 personas han recibido formación, sensibilización y/o utilización de servicios en el uso y apropiación de tecnologías de la información y la comunicación TIC</v>
          </cell>
        </row>
        <row r="83">
          <cell r="A83" t="str">
            <v>P.M.53040052: Plan Maestro de Orientación Comunitaria y Señalización Vial.</v>
          </cell>
          <cell r="G83" t="str">
            <v xml:space="preserve">51030010018 - Proyectos de ciudad con componentes turísticos cofinanciados </v>
          </cell>
          <cell r="I83" t="str">
            <v>52030080005-0513 En el período 2021-2023, se han intervenido 15 escenarios deportivos y recreativos en la comuna</v>
          </cell>
        </row>
        <row r="84">
          <cell r="A84" t="str">
            <v>P.M.53050011: Centro Integral para la Gestión del Riesgo de Emergencias y Desastres.</v>
          </cell>
          <cell r="G84" t="str">
            <v xml:space="preserve">51030010019 - Personas de grupos vulnerables de las comunas y corregimientos beneficiadas con iniciativas de turismo social  </v>
          </cell>
          <cell r="I84" t="str">
            <v>52050010003-0514 En el período 2020-2023, se han realizado 3 encuentros para recuperar y difundir la tradición oral, la memoria y la cultura en la comuna</v>
          </cell>
        </row>
        <row r="85">
          <cell r="A85" t="str">
            <v>P.M.53050021: Plan Jarillón del Río Cauca y obras complementarias.</v>
          </cell>
          <cell r="G85" t="str">
            <v xml:space="preserve">51030010020 - Eventos de turismo de negocios MICE - SMERF apoyados </v>
          </cell>
          <cell r="I85" t="str">
            <v>52020040005-0515 En el período 2020-2023, se han  formado 44 cuidadores para personas mayores, formadas en cuidados, manejo, proyectos de vida y derechos</v>
          </cell>
        </row>
        <row r="86">
          <cell r="A86" t="str">
            <v>P.M.53050022: Viviendas Productivas Rurales</v>
          </cell>
          <cell r="G86" t="str">
            <v xml:space="preserve">51030010021 - Marca Destino Turístico Desarrollada </v>
          </cell>
          <cell r="I86" t="str">
            <v>52050020013-0516 En el período 2020-2023, se han certifican en áreas artísticas 60 personas de la comuna</v>
          </cell>
        </row>
        <row r="87">
          <cell r="A87" t="str">
            <v>P.M.54010011: Cali Distrito Especial.</v>
          </cell>
          <cell r="G87" t="str">
            <v xml:space="preserve">51030010022 - Acciones de fortalecimiento turístico en el cerro de las tres cruces implementadas  </v>
          </cell>
          <cell r="I87" t="str">
            <v>53040010004-0601 En el período 2020-2023, se ha realizado el mantenimiento y/o construcción de 500 metros cuadrados de andén, previo concepto de viabilidad técnica y esquema básico</v>
          </cell>
        </row>
        <row r="88">
          <cell r="A88" t="str">
            <v>P.M.54010012: Semilleros Itinerantes de Desarrollo Distrital</v>
          </cell>
          <cell r="G88" t="str">
            <v xml:space="preserve">51030010023 - Espectáculos anuales visuales y luminosos de alumbrado navideño  </v>
          </cell>
          <cell r="I88" t="str">
            <v>53040040004-0602 En el período 2020-2023, se ha realizado el mantenimiento de 1,0 kilómetros de vía en la comuna, previo concepto de viabilidad técnica.</v>
          </cell>
        </row>
        <row r="89">
          <cell r="A89" t="str">
            <v>P.M.54020011: Laboratorio de Innovación de Administración Pública</v>
          </cell>
          <cell r="G89" t="str">
            <v xml:space="preserve">51030010024 - Programa de incentivos y estímulos del sector turístico implementado </v>
          </cell>
          <cell r="I89" t="str">
            <v>53040010003-0603 En el período 2020-2023, se ha realizado el mantenimiento a 2 puentes peatonales, previo concepto de viabilidad técnica</v>
          </cell>
        </row>
        <row r="90">
          <cell r="A90" t="str">
            <v>P.M.54020041 Catastro Multipropósito y Gestor Catastral.</v>
          </cell>
          <cell r="G90" t="str">
            <v xml:space="preserve">51030010025 - Programa intersectorial para la promoción del turismo en el Centro Histórico </v>
          </cell>
          <cell r="I90" t="str">
            <v>53040040003-0604 En el período 2020-2023, se han construido 0,2 kilómetros lineales de pavimento en la comuna 6, previo concepto de viabilidad técnica</v>
          </cell>
        </row>
        <row r="91">
          <cell r="A91" t="str">
            <v xml:space="preserve">P.M.54030011: Escuela de Participación Ciudadana. </v>
          </cell>
          <cell r="G91" t="str">
            <v xml:space="preserve">51040010001 - Personas formadas en competencias laborales para la inserción en los sectores de mayor demanda del mercado laboral, con enfoque diferencial, de género y generacional </v>
          </cell>
          <cell r="I91" t="str">
            <v>52010030007-0605 En el período 2020-2023, se han implementado 4 Sistemas de monitoreo  y alerta para la prevención y/o disminución del delito</v>
          </cell>
        </row>
        <row r="92">
          <cell r="A92" t="str">
            <v>P.M.54030012: Escuela del Buen Gobierno</v>
          </cell>
          <cell r="G92" t="str">
            <v xml:space="preserve">51040010002 - Prestadores de servicios turísticos formados  </v>
          </cell>
          <cell r="I92" t="str">
            <v>52020030004-0606 En el período 2020-2023, se intervienen a 450 jóvenes en riesgo vinculados a situaciones delictivas</v>
          </cell>
        </row>
        <row r="93">
          <cell r="G93" t="str">
            <v xml:space="preserve">51040010003 - Entidades públicas y/o privadas sensibilizadas en enfoque diferencial y de género que promuevan buenas prácticas de inclusión desarrollo humano y autonomía económica </v>
          </cell>
          <cell r="I93" t="str">
            <v>52030080008-0607 En el período 2020-2023, se ha realizado 1 intervención (Mantenimiento, adecuación de infraestructura) a sedes educativas</v>
          </cell>
        </row>
        <row r="94">
          <cell r="G94" t="str">
            <v xml:space="preserve">51040010004 - Personas vinculadas a rutas para la inserción laboral </v>
          </cell>
          <cell r="I94" t="str">
            <v>52040010005-0608 En el período 2020-2023, se ha dotado 1 Institución educativa</v>
          </cell>
        </row>
        <row r="95">
          <cell r="G95" t="str">
            <v xml:space="preserve">51040010005 - Víctimas del conflicto armado formadas como técnicos laborales por competencias </v>
          </cell>
          <cell r="I95" t="str">
            <v xml:space="preserve">52030070002-0609 En el período 2020-2023,se han recuperado 6 espacios públicos efectivos de la Estructura Ecológica Complementaria adecuados
arquitectónica y paisajísticamente
con empoderamiento ciudadano. </v>
          </cell>
        </row>
        <row r="96">
          <cell r="G96" t="str">
            <v xml:space="preserve">51040020001 - Personas fortalecidas en el ecosistema de emprendimiento empresarial y social con enfoque diferencial y de género </v>
          </cell>
          <cell r="I96" t="str">
            <v>51040020001-0610 En el periodo 2020 - 2023, se han fortalecido 525 personas en el ecosistema de emprendimiento empresarial y social con enfoque diferencial y de género</v>
          </cell>
        </row>
        <row r="97">
          <cell r="G97" t="str">
            <v xml:space="preserve">51040020002 - Clubes deportivos asesorados para el emprendimiento </v>
          </cell>
          <cell r="I97" t="str">
            <v>52050020002-0611 En el período 2020-2023,  se  apoyan anualmente 12 organizaciones artisticas enfocadas en la formaciòn en prácticas artisticas y culturales. En los dos años se formarán 3.600 personas</v>
          </cell>
        </row>
        <row r="98">
          <cell r="G98" t="str">
            <v xml:space="preserve">51040020003 - Centros para el Emprendimiento y Desarrollo Empresarial y Social CEDES, en funcionamiento </v>
          </cell>
          <cell r="I98" t="str">
            <v>52030070004-0612 En el período 2020-2023,  se han promovido anualmente 4 espacios  de la comuna con programación cultural</v>
          </cell>
        </row>
        <row r="99">
          <cell r="G99" t="str">
            <v xml:space="preserve">51040020004 - Docentes de entidades públicas capacitados para el emprendimiento y la economía social y solidaria </v>
          </cell>
          <cell r="I99" t="str">
            <v>51030010006-0613 En el período 2020-2023, se han realizado 3 eventos deportivos, recreativos, y de innovación en la comuna</v>
          </cell>
        </row>
        <row r="100">
          <cell r="G100" t="str">
            <v xml:space="preserve">51040020005 - Experiencias de fortalecimiento empresarial para mercados competitivos, desarrolladas </v>
          </cell>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row>
        <row r="101">
          <cell r="G101" t="str">
            <v xml:space="preserve">51040020006 - Víctimas del conflicto armado vinculadas a programas de emprendimiento empresarial y social </v>
          </cell>
          <cell r="I101" t="str">
            <v>52030080005-0615 En el período 2020-2023, se han intervenido 10 escenarios deportivos y recreativos de la comuna</v>
          </cell>
        </row>
        <row r="102">
          <cell r="G102" t="str">
            <v xml:space="preserve">51040020007 - Programa estudiantil de emprendimientos orientados, formalizados y apoyados </v>
          </cell>
          <cell r="I102" t="str">
            <v>53040040004-0701 En el período 2020-2023, se ha realizado el mantenimiento a 0,8 kilómetros lineales en vías de la comuna 7 previo concepto de viabilidad técnica y esquema básico.</v>
          </cell>
        </row>
        <row r="103">
          <cell r="G103" t="str">
            <v xml:space="preserve">51050010001 - Diagnósticos de la economía solidaria y de la economía colaborativa elaborados </v>
          </cell>
          <cell r="I103" t="str">
            <v>53020020001-0702 En el periodo 2020 - 2023, se han fortalecido 30 Empresas y emprendimientos en capacidades para el fomento de la Economía  Circular</v>
          </cell>
        </row>
        <row r="104">
          <cell r="G104" t="str">
            <v xml:space="preserve">51050010002 - Política pública para la economía solidaria formulada y adoptada </v>
          </cell>
          <cell r="I104" t="str">
            <v>51020010008-0703 En el periodo 2020 - 2023, se han beneficiado 150 emprendimientos y empresas de la industria cultural y creativa con asistencia técnica</v>
          </cell>
        </row>
        <row r="105">
          <cell r="G105" t="str">
            <v xml:space="preserve">51050010003 - Plataformas colaborativas diseñadas y puestas en funcionamiento </v>
          </cell>
          <cell r="I105" t="str">
            <v>51040020001-0704 En el periodo 2020 - 2023,  se han fortalecido 100 personas en el ecosistema de emprendimiento empresarial y social con enfoque diferencial y de género</v>
          </cell>
        </row>
        <row r="106">
          <cell r="G106" t="str">
            <v xml:space="preserve">51050010004 - Personas en proceso de reincorporación, reintegración, desvinculados del conflicto armado con acompañamiento productivo para la generación de ingresos  </v>
          </cell>
          <cell r="I106" t="str">
            <v>52050020001-0705 En el periodo 2020-2023,  se  han formado  en prácticas  artísticas 600 personas  de la comuna</v>
          </cell>
        </row>
        <row r="107">
          <cell r="G107" t="str">
            <v xml:space="preserve">51050010005 - Organizaciones del sector solidario fomentadas y fortalecidas en capacidades técnicas, administrativas y productivas  </v>
          </cell>
          <cell r="I107" t="str">
            <v>51030010006-0706 En el periodo 2020-2023, se ha realizado 1 evento deportivo, recreativo, y de innovación en la comuna</v>
          </cell>
        </row>
        <row r="108">
          <cell r="G108" t="str">
            <v xml:space="preserve">51050010006 - Personas formadas en competencias financieras y de Economía Solidaria </v>
          </cell>
          <cell r="I108" t="str">
            <v>52010020002-0707 En el periodo 2020-2023, han participado 320 personas en estrategia de prevención de la violencia familiar y sexual.</v>
          </cell>
        </row>
        <row r="109">
          <cell r="G109" t="str">
            <v xml:space="preserve">51050010007 - Creación del Fondo Solidario y de Oportunidades </v>
          </cell>
          <cell r="I109" t="str">
            <v xml:space="preserve">52030070002-0708 En el periodo 2020-2023, se han recuperado 4 espacios públicos efectivos de la Estructura Ecológica
Complementaria adecuados
arquitectónica y paisajísticamente
con empoderamiento ciudadano. </v>
          </cell>
        </row>
        <row r="110">
          <cell r="G110" t="str">
            <v xml:space="preserve">51050010008 - Unidades productivas fortalecidas con créditos solidarios </v>
          </cell>
          <cell r="I110" t="str">
            <v>52030080008-0709 En el periodo 2020-2023, se han realizado 5 intervenciones (Mantenimiento, adecuación de infraestructura)  a sedes educativas</v>
          </cell>
        </row>
        <row r="111">
          <cell r="G111" t="str">
            <v xml:space="preserve">51050010009 - Estrategia de economía solidaria para trabajadores en situación de informalidad diseñada e implementada </v>
          </cell>
          <cell r="I111" t="str">
            <v>52030080007-0710 En el período 2020-2023, se ha realizado la adecuación, mejoramiento, mantenimiento o dotación  de  3 equipamientos culturales de la comuna</v>
          </cell>
        </row>
        <row r="112">
          <cell r="G112" t="str">
            <v xml:space="preserve">51050020001 - Unidades productivas rurales atendidas para la comercialización de los productos agrícolas </v>
          </cell>
          <cell r="I112" t="str">
            <v>52030080005-0711 En el periodo 2020-2023, se han intervenido 7 escenarios deportivos y recreativos en la comuna</v>
          </cell>
        </row>
        <row r="113">
          <cell r="G113" t="str">
            <v xml:space="preserve">51050020002 - Mercados agroecológicos y campesinos realizados </v>
          </cell>
          <cell r="I113" t="str">
            <v>52020050002-0712 En el periodo 2020-2023, se han beneficiado  340 personas con discapacidad con productos de apoyo para la movilidad y desplazamiento y apoyo para el transporte de las personas con discapaciad</v>
          </cell>
        </row>
        <row r="114">
          <cell r="G114" t="str">
            <v xml:space="preserve">51050020003 - Sistema de operación de las plazas de mercado diseñado e implementado </v>
          </cell>
          <cell r="I114" t="str">
            <v>52020040005-0713 En el periodo 2020-2023, se han  formado 120 cuidadores para personas mayores en cuidados, manejo, proyectos de vida y derechos</v>
          </cell>
        </row>
        <row r="115">
          <cell r="G115" t="str">
            <v xml:space="preserve">51050020004 - Plazas de mercado con infraestructura mantenida </v>
          </cell>
          <cell r="I115" t="str">
            <v>52020080003-0714 En el periodo 2020-2023, se ha realizado 1 campaña institucional de sensibilización y participación para la reivindicación de la memoria y los derechos de la población LGTBI+.</v>
          </cell>
        </row>
        <row r="116">
          <cell r="G116" t="str">
            <v xml:space="preserve">51050020005 - Plazas de mercado incorporadas al Distrito </v>
          </cell>
          <cell r="I116" t="str">
            <v>53040040004-0801 En el periodo 2020-2023, se ha realizado el mejoramiento de 4,2 kilómetros de vía en la comuna 8, previo concepto de viabilidad técnica</v>
          </cell>
        </row>
        <row r="117">
          <cell r="G117" t="str">
            <v xml:space="preserve">51050020006 - Centro de acopio para la recepción y distribución de producción alimentaria rural, en funcionamiento  </v>
          </cell>
          <cell r="I117" t="str">
            <v>52050020001-0802 En el periodo 2020-2023,  se han formado en prácticas  artísticas, 590 personas  de la comuna 8</v>
          </cell>
        </row>
        <row r="118">
          <cell r="G118" t="str">
            <v xml:space="preserve">51050020007 - Plan estratégico para el fortalecimiento de la autonomía económica de las mujeres de la ruralidad, elaborado </v>
          </cell>
          <cell r="I118" t="str">
            <v>52010030007-0803 En el periodo 2020-2023, se ha implementado 30 Sistemas de monitoreo y alerta  para la prevención y/o disminución del delito</v>
          </cell>
        </row>
        <row r="119">
          <cell r="G119" t="str">
            <v xml:space="preserve">51050020008 - Familias de pequeños y medianos productores rurales y huerteros urbanos, con asistencia técnica para la producción agropecuaria con enfoque agroecológico, para fortalecer la seguridad y soberanía alimentaria con enfoque diferencial y de género </v>
          </cell>
          <cell r="I119" t="str">
            <v xml:space="preserve">52030070002-0804 En el periodo 2020-2023, se han recuperado 9 espacios públicos efectivos de la Estructura Ecológica
Complementaria adecuados arquitectónica y paisajísticamente con empoderamiento ciudadano. </v>
          </cell>
        </row>
        <row r="120">
          <cell r="G120" t="str">
            <v xml:space="preserve">51050020009 - Equipamiento de Abastecimiento Alimentario en el oriente, implementado </v>
          </cell>
          <cell r="I120" t="str">
            <v>52030080002-0805 En el periodo 2020-2023, se han realizado 8 intervenciones (mantenimiento correctivo, preventico y dotación) realizada al Centro de Administración Local Integrada y demas infraestructura física designada de la comuna</v>
          </cell>
        </row>
        <row r="121">
          <cell r="G121" t="str">
            <v xml:space="preserve">51050030001 - Establecimientos de comercio nocturno vinculados al proceso de certificación de buenas prácticas de seguridad  </v>
          </cell>
          <cell r="I121" t="str">
            <v>52030080005-0806 En el periodo 2020-2023, se ha realizado 4 intervenciones a escenarios deportivos y recreativos diseñados, con mantenimiento, construidos o adecuados en la comunas 8</v>
          </cell>
        </row>
        <row r="122">
          <cell r="G122" t="str">
            <v xml:space="preserve">51050030002 - Permisos de eventos de aglomeraciones públicas expedidos en línea  </v>
          </cell>
          <cell r="I122" t="str">
            <v>52040010005-0807 En el periodo 2020-2023, se han dotado 4 Instituciones educativas</v>
          </cell>
        </row>
        <row r="123">
          <cell r="G123" t="str">
            <v xml:space="preserve">51050030003 - Agentes del mercado sensibilizados en normas de protección al consumidor  </v>
          </cell>
          <cell r="I123" t="str">
            <v>52030080008-0808 En el periodo 2020-2023, se han realizado 4 intervenciones (Mantenimiento, adecuación de infraestructura)  a sedes educativas</v>
          </cell>
        </row>
        <row r="124">
          <cell r="G124" t="str">
            <v xml:space="preserve">52010010001 - Política pública de Derechos Humanos formulada, aprobada y adoptada </v>
          </cell>
          <cell r="I124" t="str">
            <v>53040040003-0809 En el periodo 2020-2023, se han construido 0,5 kilómetros lineales de pavimento en la Comuna 8, previo concepto de viabilidad técnica.</v>
          </cell>
        </row>
        <row r="125">
          <cell r="G125" t="str">
            <v xml:space="preserve">52010010002 - Niños, niñas, adolescentes y jóvenes sensibilizados para la prevención de los delitos de desaparición, trata, reclutamiento forzado, uso y utilización de menores </v>
          </cell>
          <cell r="I125" t="str">
            <v>52020040008-0810 En el periodo 2020-2023, se han beneficiado a 180 personas con prácticas para el envejecimiento activo y la cultura positiva de la vejez en la comuna  en la comuna 8</v>
          </cell>
        </row>
        <row r="126">
          <cell r="G126" t="str">
            <v xml:space="preserve">52010010003 - Personas que participan en la promoción y protección de Derechos Humanos, la naturaleza, los seres sintientes y la prevención de sus vulneraciones  </v>
          </cell>
          <cell r="I126" t="str">
            <v>52020050003-0811 En el periodo 2020-2023,  se han intervenido 280 personas con discapacidad y con enfermedades huérfanas  con la Estrategia de Rehabilitación Basada en la Comunidad -RBC- en la comuna 8</v>
          </cell>
        </row>
        <row r="127">
          <cell r="G127" t="str">
            <v xml:space="preserve">52010010004 - Espacios de diálogo, reconciliación, construcción de paz y Cuidado de la Casa Común creados </v>
          </cell>
          <cell r="I127" t="str">
            <v>53040050002-0901 En el periodo 2020-2023, se han señalizado 25 puntos de red vial de Cali en la comuna 9</v>
          </cell>
        </row>
        <row r="128">
          <cell r="G128" t="str">
            <v xml:space="preserve">52010010005 - Personas en proceso de reincorporación, reintegración, desvinculados del conflicto armado con orientación social, política y comunitaria  </v>
          </cell>
          <cell r="I128" t="str">
            <v>53040010004-0902 En el periodo 2020-2023, se ha realizado el mantenimiento y/o construcción 500 metros cuadrados de andén, previo concepto de viabilidad técnica y esquema básico</v>
          </cell>
        </row>
        <row r="129">
          <cell r="G129" t="str">
            <v xml:space="preserve">52010010006 - Museo de la Casa de las Memorias del Conflicto y la Reconciliación adecuado, equipado y en operación en el territorio </v>
          </cell>
          <cell r="I129" t="str">
            <v>51040010004-0903 En el periodo 2020-2023, se han vinculado 900 personas a rutas para la inserción laboral</v>
          </cell>
        </row>
        <row r="130">
          <cell r="G130" t="str">
            <v xml:space="preserve">52010010007 - Plan de paz y convivencia pacífica implementado </v>
          </cell>
          <cell r="I130" t="str">
            <v>51040020001-0904 En el periodo 2020 - 2023,  se han fortalecido 390 personas en el ecosistema de emprendimiento empresarial y social con enfoque diferencial y de género</v>
          </cell>
        </row>
        <row r="131">
          <cell r="G131" t="str">
            <v xml:space="preserve">52010010008 - Iniciativas de justicia comunitaria para la prevención y transformación de conflictos, implementadas </v>
          </cell>
          <cell r="I131" t="str">
            <v>53020020001-0905 En el periodo 2020 - 2023, se han fortalecido 60 empresas y emprendimientos en capacidades para el fomento de la Economía  Circular</v>
          </cell>
        </row>
        <row r="132">
          <cell r="G132" t="str">
            <v xml:space="preserve">52010010009 - Plan distrital de reincorporación y reconciliación con enfoque de género y diferencial formulado e implementado </v>
          </cell>
          <cell r="I132" t="str">
            <v>51010010019-0906 En el período 2020-2023, han recibido 300 personas formación, sensibilización y/o utilización de servicios en el uso y apropiación de tecnologías de la información y la comunicación TIC</v>
          </cell>
        </row>
        <row r="133">
          <cell r="G133" t="str">
            <v xml:space="preserve">52010010010 - Iniciativas institucionales de prevención y promoción de la vulneración de derechos humanos en salud y en salud mental creadas </v>
          </cell>
          <cell r="I133" t="str">
            <v>52010030007-0907 En el período 2020-2023, se han implementado 89 Sistemas de monitoreo y alerta para la prevención y/o disminución del delito</v>
          </cell>
        </row>
        <row r="134">
          <cell r="G134" t="str">
            <v xml:space="preserve">52010010011 - Red de defensoras y defensores populares de DDHH y construcción de paz urbana implementada </v>
          </cell>
          <cell r="I134" t="str">
            <v>52030080008-0908 En el período 2020-2023, se han realizado 17 intervenciones (Mantenimiento, adecuación de infraestructura) a sedes educativas</v>
          </cell>
        </row>
        <row r="135">
          <cell r="G135" t="str">
            <v xml:space="preserve">52010010012 - Iniciativas de prevención, promoción y protección ante la feminización de la vulneración de los Derechos Humanos y del DIH, desarrolladas </v>
          </cell>
          <cell r="I135" t="str">
            <v>52040010005-0909 En el período 2020-2023, se han dotado 4 Instituciones educativas</v>
          </cell>
        </row>
        <row r="136">
          <cell r="G136" t="str">
            <v xml:space="preserve">52010010013 - Política pública de paz y reconciliación, adoptada </v>
          </cell>
          <cell r="I136" t="str">
            <v xml:space="preserve">52030070002-0910 En el período 2020-2023, se han recuperado 6 espacios públicos efectivos de la Estructura Ecológica
Complementaria adecuados
arquitectónica y paisajísticamente
con empoderamiento ciudadano. </v>
          </cell>
        </row>
        <row r="137">
          <cell r="G137" t="str">
            <v xml:space="preserve">52010010014 - Ruta para la protección de las violencias individuales y colectivas contra líderes y lideresas de procesos, organizaciones y movimientos sociales </v>
          </cell>
          <cell r="I137" t="str">
            <v>52050020001-0911 En el periodo 2020-2023,  se  han formado en prácticas  artísticas, 1.800 personas  de la comuna</v>
          </cell>
        </row>
        <row r="138">
          <cell r="G138" t="str">
            <v xml:space="preserve">52010010015 - Sedes de las IEO con programa de mediación escolar implementado y funcionando </v>
          </cell>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row>
        <row r="139">
          <cell r="G139" t="str">
            <v xml:space="preserve">52010010016 - Espacios intersectoriales e interinstitucionales coordinados en estrategias de corresponsabilidad y cooperación en la consolidación de la paz territorial junto con líderes territoriales </v>
          </cell>
          <cell r="I139" t="str">
            <v>52050010003-0913 En el período 2020-2023, se ha realizado 1 encuentro para recuperar y difundir la tradición oral, la memoria y la cultura en la comuna</v>
          </cell>
        </row>
        <row r="140">
          <cell r="G140" t="str">
            <v xml:space="preserve">52010020001 - Personas que incurren en comportamientos contrarios a la convivencia sensibilizadas </v>
          </cell>
          <cell r="I140" t="str">
            <v>53040010004-1001 En el periodo 2020 - 2023, se han mejorado 1000 metros cuadrados de andenes en la comuna 10, previo concepto de viabilidad técnica</v>
          </cell>
        </row>
        <row r="141">
          <cell r="G141" t="str">
            <v xml:space="preserve">52010020002 - Personas participando en la estrategia de prevención de la violencia familiar y sexual  </v>
          </cell>
          <cell r="I141" t="str">
            <v>51040020001-1002 En el periodo 2020 - 2023,  se han fortalecido 495 personas en el ecosistema de emprendimiento empresarial y social con enfoque diferencial y de género</v>
          </cell>
        </row>
        <row r="142">
          <cell r="G142" t="str">
            <v xml:space="preserve">52010020003 - Comunidad educativa de las Instituciones Educativas Oficiales con escuelas de familia que incorporan el enfoque de derechos, género y respeto por la Casa Común y otros seres sintientes </v>
          </cell>
          <cell r="I142" t="str">
            <v>51040010001-1003 En el periodo 2020 - 2023, se han formado 615 personas en competencias laborales para el trabajo</v>
          </cell>
        </row>
        <row r="143">
          <cell r="G143" t="str">
            <v xml:space="preserve">52010020004 - Instituciones Educativas Oficiales que cuentan con apoyo psicosocial para la salud mental y prevención de los diferentes tipos de violencia </v>
          </cell>
          <cell r="I143" t="str">
            <v>52030080008-1004 En el periodo 2020 - 2023, se han realizado 8 intervenciones (Mantenimiento, adecuación de infraestructura)  a sedes educativas</v>
          </cell>
        </row>
        <row r="144">
          <cell r="G144" t="str">
            <v xml:space="preserve">52010020005 - Instituciones Educativas Oficiales que fortalecen estrategias distritales en educación para la paz y gestión dialógica del conflicto  </v>
          </cell>
          <cell r="I144" t="str">
            <v>52040010005-1005 En el periodo 2020 - 2023, se han dotado 6 Instituciones educativas</v>
          </cell>
        </row>
        <row r="145">
          <cell r="G145" t="str">
            <v xml:space="preserve">52010020006 - Instituciones Educativas Oficiales que participan en la implementación del observatorio de convivencia escolar para el Distrito  </v>
          </cell>
          <cell r="I145" t="str">
            <v xml:space="preserve">52030070002-1006 En el periodo 2020 - 2023,  se han recuperado 8 espacios públicos efectivos de la Estructura Ecológica
Complementaria adecuados
arquitectónica y paisajísticamente
con empoderamiento ciudadano. </v>
          </cell>
        </row>
        <row r="146">
          <cell r="G146" t="str">
            <v xml:space="preserve">52010020007 - Política Pública de Barrismo Social formulada, aprobada y socializada, articulada con la ley 1445 de 2011  </v>
          </cell>
          <cell r="I146" t="str">
            <v>52050020001-1007 En el periodo 2020-2023,  se han formado en prácticas  artísticas, 1.560  personas  de la comuna</v>
          </cell>
        </row>
        <row r="147">
          <cell r="G147" t="str">
            <v xml:space="preserve">52010020008 - Centros de orientación familiar funcionando como estrategia para la prevención de las violencias y para el fortalecimiento de habilidades para la vida, el trabajo y la convivencia de las Familias, con el enfoque interespecie incorporado para la atención diferencial  </v>
          </cell>
          <cell r="I147" t="str">
            <v>52030070004-1008 En el periodo 2020 - 2023, se han recuperado 2  zonas blandas, parques y zonas verdes a través de intervenciones y estrategias artísticas y lúdicas en la comuna</v>
          </cell>
        </row>
        <row r="148">
          <cell r="G148" t="str">
            <v xml:space="preserve">52010020009 - Personas intervenidas con estrategia en salud para la promoción de la convivencia, el fortalecimiento del tejido social y el abordaje de las violencias con perspectiva de género, aumentadas  </v>
          </cell>
          <cell r="I148" t="str">
            <v>52030080007-1009 En el periodo 2020 - 2023, se han realizado la adecuación, mantenimiento o dotación de 3 equipamientos culturales de la comuna 10</v>
          </cell>
        </row>
        <row r="149">
          <cell r="G149" t="str">
            <v xml:space="preserve">52010020010 - Estrategias encaminadas a promover una cultura de paz interespecie y disminuir la violencia hacia los animales no humanos </v>
          </cell>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row>
        <row r="150">
          <cell r="G150" t="str">
            <v xml:space="preserve">52010030001 - Política Pública de Seguridad y Convivencia Ciudadana formulada y adoptada </v>
          </cell>
          <cell r="I150" t="str">
            <v>51030010006-1011 En el periodo 2020 - 2023, se han realizado 3 eventos deportivos, recreativos, y de innovación en la comuna</v>
          </cell>
        </row>
        <row r="151">
          <cell r="G151" t="str">
            <v xml:space="preserve">52010030002 - Zonas turísticas afectadas por el delito de hurto intervenidas en seguridad y convivencia </v>
          </cell>
          <cell r="I151" t="str">
            <v>52030080005-1012 En el periodo 2020 - 2023,  se han intervenido 13 escenarios deportivos y recreativos en la comuna</v>
          </cell>
        </row>
        <row r="152">
          <cell r="G152" t="str">
            <v xml:space="preserve">52010030003 - Agencias de seguridad para el fortalecimiento del proceso investigativo contra el crimen, apoyadas  </v>
          </cell>
          <cell r="I152" t="str">
            <v>52020020003-1013 En el periodo 2020 - 2023, han participado 300 personas en estrategias de promoción de sus derechos y prevención de sus vulneraciones</v>
          </cell>
        </row>
        <row r="153">
          <cell r="G153" t="str">
            <v xml:space="preserve">52010030004 - Agencias de seguridad y justicia apoyadas en su operatividad </v>
          </cell>
          <cell r="I153" t="str">
            <v>53040010003-1101 En el periodo 2020 - 2023, se han realizado el mantenimiento de 5 puentes peatonales, previa concepto de viabilidad técnica</v>
          </cell>
        </row>
        <row r="154">
          <cell r="G154" t="str">
            <v xml:space="preserve">52010030005 - Infraestructura de agencias de seguridad y justicia adecuadas </v>
          </cell>
          <cell r="I154" t="str">
            <v>53040040004-1102 En el periodo 2020 - 2023, se ha realizado mantenimiento y/o adecuación de 1.5 km de vias, previo concepto de viabilidad técnica</v>
          </cell>
        </row>
        <row r="155">
          <cell r="G155" t="str">
            <v xml:space="preserve">52010030006 - Mesas de seguridad vecinales con enfoque de prevención situacional del delito operando </v>
          </cell>
          <cell r="I155" t="str">
            <v>51040020001-1103 En el periodo 2020 - 2023,  se han fortalecido 150 personas en el ecosistema de emprendimiento empresarial y social con enfoque diferencial y de género</v>
          </cell>
        </row>
        <row r="156">
          <cell r="G156" t="str">
            <v xml:space="preserve">52010030007 - Sistemas de monitoreo y alerta del delito implementado </v>
          </cell>
          <cell r="I156" t="str">
            <v>52030070004-1104 En el periodo 2020-2023, se han promovido anualmente  22 espacios  de la comuna con programación cultural</v>
          </cell>
        </row>
        <row r="157">
          <cell r="G157" t="str">
            <v xml:space="preserve">52010030008 - Entornos de las Instituciones Educativas intervenidos con estrategia intersectorial de erradicación del microtráfico </v>
          </cell>
          <cell r="I157" t="str">
            <v>52050020001-1105 En el periodo 2020-2023, se  han formado 990 personas en prácticas  artísticas  de la comuna</v>
          </cell>
        </row>
        <row r="158">
          <cell r="G158" t="str">
            <v xml:space="preserve">52010040001 - Infraestructura penitenciaria adecuada </v>
          </cell>
          <cell r="I158" t="str">
            <v>52050020002-1106 En el periodo 2020-2023, se han apoyado anualmente 7 organizaciones con el desarrollo de iniciativas artísticas y culturales</v>
          </cell>
        </row>
        <row r="159">
          <cell r="G159" t="str">
            <v xml:space="preserve">52010040002 - Población de adultos y adolescentes que incurren en responsabilidad penal, intervenidos con acompañamiento psicosocial y/o procesos de justicia restaurativa  </v>
          </cell>
          <cell r="I159" t="str">
            <v>51030010006-1107 En el periodo 2020-2023, se han realizado 2 eventos deportivos, recreativos y de innovación,  en la comuna</v>
          </cell>
        </row>
        <row r="160">
          <cell r="G160" t="str">
            <v xml:space="preserve">52010040003 - Centros de formación para menores infractores adecuados  </v>
          </cell>
          <cell r="I160" t="str">
            <v>54030020005-1108 En el periodo 2020-2023, se han apoyado y promovido 6 colectivos urbanos para la realización de mural para la paz</v>
          </cell>
        </row>
        <row r="161">
          <cell r="G161" t="str">
            <v xml:space="preserve">52010040004 - Centro de conciliación en casa de justicia funcionando  </v>
          </cell>
          <cell r="I161" t="str">
            <v>52030070002-1109 En el periodo 2020-2023, se han recuperado 6 espacios públicos efectivos de la Estructura Ecológica Complementaria adecuados arquitectónica y paisajísticamente con empoderamiento ciudadano.</v>
          </cell>
        </row>
        <row r="162">
          <cell r="G162" t="str">
            <v xml:space="preserve">52010040005 - Despachos de Acceso a la Justicia adecuados  </v>
          </cell>
          <cell r="I162" t="str">
            <v>52020050002-1110 En el periodo 2020-2023, se han benficiado  200 personas con discapacidad con productos de apoyo para la movilidad y desplazamiento y apoyo para el transporte de las personas con discapaciad</v>
          </cell>
        </row>
        <row r="163">
          <cell r="G163" t="str">
            <v xml:space="preserve">52010040006 - Nuevos Espacios de acceso a la justicia Implementados </v>
          </cell>
          <cell r="I163" t="str">
            <v>52020050003-1111 En el periodo 2020-2023, se han intervenido 240 personas con discapacid  y con enfermedades huérfanas a través de la estrategia de reahabilitación basada en la comunidad - RBC - en la comuna 11</v>
          </cell>
        </row>
        <row r="164">
          <cell r="G164" t="str">
            <v xml:space="preserve">52010040007 - Diseño de infraestructura carcelaria realizado </v>
          </cell>
          <cell r="I164" t="str">
            <v>52030080007-1112 En el período 2020-2023, se ha realizado la adecuación, mejoramiento, mantenimiento o dotación  de 2 equipamientos culturales de la comuna</v>
          </cell>
        </row>
        <row r="165">
          <cell r="G165" t="str">
            <v xml:space="preserve">52010040008 - Jóvenes vinculados al sistema de responsabilidad penal con restitución del derecho a la educación </v>
          </cell>
          <cell r="I165" t="str">
            <v>52030080005-1113 En el período 2020-2023, se han intervenido 16 escenarios deportivos y recreativos en la comuna</v>
          </cell>
        </row>
        <row r="166">
          <cell r="G166" t="str">
            <v xml:space="preserve">52010050001 - Personas en Procesos de Retorno y Reubicación, apoyadas </v>
          </cell>
          <cell r="I166" t="str">
            <v>53040010004-1201 En el periodo 2020-2023, se han mejorado 2000 m2 de andenes en la comuna 12, previo concepto de viabilidad técnica</v>
          </cell>
        </row>
        <row r="167">
          <cell r="G167" t="str">
            <v xml:space="preserve">52010050002 - Familias víctimas restituidas, que reciben medidas de asistencia, atención y reparación en proceso de restitución de tierras </v>
          </cell>
          <cell r="I167" t="str">
            <v>53040040004-1202 En el periodo 2020-2023, se ha realizado mantenimiento y/o adecuación de  0,638km de vias en la comuna 12, previo concepto de viabilidad técnica</v>
          </cell>
        </row>
        <row r="168">
          <cell r="G168" t="str">
            <v xml:space="preserve">52010050003 - Personas que reciben orientación y atención integral a través del Centro Regional de Atención a Víctimas </v>
          </cell>
          <cell r="I168" t="str">
            <v>51040010001-1203 En el periodo 2020-2023, se han formado 100 personas en capacitación para el trabajo</v>
          </cell>
        </row>
        <row r="169">
          <cell r="G169" t="str">
            <v xml:space="preserve">52010050004 - Puntos de Información Orientación (PIO) y Unidades Móviles adecuadas y funcionando </v>
          </cell>
          <cell r="I169" t="str">
            <v>51030010006-1204 En el periodo 2020- 2023, se han realizado 3 eventos deportivos, recreativos y de innovación,  en la comuna</v>
          </cell>
        </row>
        <row r="170">
          <cell r="G170" t="str">
            <v xml:space="preserve">52010050005 - Hogares víctimas del conflicto armado que solicitan y reciben ayuda humanitaria con enfoque étnico diferencial, en cumplimiento de los requisitos de ley </v>
          </cell>
          <cell r="I170" t="str">
            <v>52030080005-1205 En el periodo 2020 - 2023, se han realizado intervenciones en  4 escenarios deportivos y recreativos en la comuna</v>
          </cell>
        </row>
        <row r="171">
          <cell r="G171" t="str">
            <v xml:space="preserve">52010050006 - Sistema de información de atención a víctimas del conflicto ampliado e integrado </v>
          </cell>
          <cell r="I171" t="str">
            <v>52020030004-1206 En el periodo 2020- 2023, se ha intervenidos 200 Jóvenes vinculados a situaciones delictivas intervenidos en la implementación de la Política pública de prevención de violencias juveniles.</v>
          </cell>
        </row>
        <row r="172">
          <cell r="G172" t="str">
            <v xml:space="preserve">52010050007 - Porcentaje de atención de solicitudes recibidas por canales no presenciales habilitados para servicios de atención y orientación  </v>
          </cell>
          <cell r="I172" t="str">
            <v>52010020002-1207 En el periodo 2020-2023 participan 100 personas en estrategia de prevención de la violencia familiar y sexual.</v>
          </cell>
        </row>
        <row r="173">
          <cell r="G173" t="str">
            <v xml:space="preserve">52010050008 - Personas víctimas del conflicto armado atendidas psicosocialmente y en salud integral </v>
          </cell>
          <cell r="I173" t="str">
            <v>52020020009-1208 En el periodo 2020- 2023, se ha realizado 1 juegos deportivos y recreativos del sector educativo en la comuna</v>
          </cell>
        </row>
        <row r="174">
          <cell r="G174" t="str">
            <v xml:space="preserve">52010050009 - Estudiantes víctimas del conflicto armado interno matriculados en las Instituciones Educativas Oficiales con estrategias para la permanencia escolar </v>
          </cell>
          <cell r="I174" t="str">
            <v>52020110004-1209 En el periodo 2020- 2023, han participado 150 mujeres en estrategia de prevención de las violencias basadas en género.</v>
          </cell>
        </row>
        <row r="175">
          <cell r="G175" t="str">
            <v xml:space="preserve">52010050010 - Personas víctimas del conflicto armado que reciben asistencia psico jurídica especializada frente al goce efectivo de sus derechos a la verdad, la justicia, la reparación y la no repetición  </v>
          </cell>
          <cell r="I175" t="str">
            <v>52010030007-1210 En el periodo 2020- 2023 se ha implementado 70 Sistema de monitoreo y alerta para la prevención y/o disminución del delito</v>
          </cell>
        </row>
        <row r="176">
          <cell r="G176" t="str">
            <v xml:space="preserve">52010050011 - Personas víctimas del conflicto armado que se benefician de la estrategia "Reparar para Reconciliar" con enfoque diferencial </v>
          </cell>
          <cell r="I176" t="str">
            <v>51050020008-1211 En el periodo 2020- 2023 se han implementado 25 huertas urbanas en la Comuna</v>
          </cell>
        </row>
        <row r="177">
          <cell r="G177" t="str">
            <v xml:space="preserve">52010050012 - Organizaciones que reciben apoyo para su participación e incidencia ante las entidades del Sistema Integral de Verdad, Justicia Reparación y No Repetición </v>
          </cell>
          <cell r="I177" t="str">
            <v xml:space="preserve">52030070002-1212 En el periodo 2020- 2023 se han recuperado 3 espacios públicos efectivos de la Estructura Ecológica
Complementaria adecuados
arquitectónica y paisajísticamente
con empoderamiento ciudadano. </v>
          </cell>
        </row>
        <row r="178">
          <cell r="G178" t="str">
            <v xml:space="preserve">52010050013 - Víctimas protegidas en la ruta de riesgo de amenaza de violencia (RIAV) </v>
          </cell>
          <cell r="I178" t="str">
            <v>52050020001-1213 En el periodo2020- 2023,  se han forman  en prácticas  artísticas a 1900 personas  de la comuna</v>
          </cell>
        </row>
        <row r="179">
          <cell r="G179" t="str">
            <v xml:space="preserve">52010050014 - Personas víctimas del conflicto armado, vinculadas a procesos artísticos y culturales </v>
          </cell>
          <cell r="I179" t="str">
            <v>52030070004-1214 En el periodo 2020-2023,  se promueven  12 espacios  de la comuna con programación cultural</v>
          </cell>
        </row>
        <row r="180">
          <cell r="G180" t="str">
            <v xml:space="preserve">52010050015 - Personas víctimas del conflicto armado capacitados en mecanismos de reparación y restitución de derechos </v>
          </cell>
          <cell r="I180" t="str">
            <v>52030080008-1215 En el periodo 2020- 2023 se han realizado 6 intervenciones Mantenimiento, adecuación de infraestructura  a sedes educativas</v>
          </cell>
        </row>
        <row r="181">
          <cell r="G181" t="str">
            <v xml:space="preserve">52010050016 - Planes de Funcionamiento de la Mesa Distrital de Participación Efectiva de Víctimas aprobado y ejecutado  </v>
          </cell>
          <cell r="I181" t="str">
            <v>52040010005-1216 En el periodo 2020-2023, se han dotado 4 Instituciones educativas</v>
          </cell>
        </row>
        <row r="182">
          <cell r="G182" t="str">
            <v xml:space="preserve">52010050017 - Eventos conmemorativos para las víctimas como medidas de satisfacción </v>
          </cell>
          <cell r="I182" t="str">
            <v>52030080002-1217 En el periodo2020- 2023, se han realizado 2 intervenciones mantenimiento correctivo y preventivo a sedes comunales, salones comunales, Casetas Comunales  y demas infraestructura física designada</v>
          </cell>
        </row>
        <row r="183">
          <cell r="G183" t="str">
            <v xml:space="preserve">52010050018 - Encuentros regionales de prevención y articulación de las acciones para mitigación de efectos de desplazamiento y alistamiento de los municipios receptores </v>
          </cell>
          <cell r="I183" t="str">
            <v>51030010019-1218 En el periodo 2020-2023 se beneficiaran 490 personas vinculadas a recorridos turisticos de naturaleza</v>
          </cell>
        </row>
        <row r="184">
          <cell r="G184" t="str">
            <v xml:space="preserve">52010050019 - Plan de acción de atención a migrantes y flujos migratorios mixtos formulado e implementado  </v>
          </cell>
          <cell r="I184" t="str">
            <v>53040040004-1301 En el periodo 2020- 2023 se ha realizado el mantenimiento y/o adecuación de 2,54  km de vias, previo concepto de viabilidad técnica</v>
          </cell>
        </row>
        <row r="185">
          <cell r="G185" t="str">
            <v xml:space="preserve">52010050020 - Subsidio distrital de vivienda asignados a hogares en situación de desplazamiento forzoso y/o población víctima de conflicto </v>
          </cell>
          <cell r="I185" t="str">
            <v>53040010003-1302 En el periodo 2020-2023 se ha realizado mantenimiento de 5 puentes peatonales previo concepto de viabilidad técnica</v>
          </cell>
        </row>
        <row r="186">
          <cell r="G186" t="str">
            <v xml:space="preserve">52010050021 - Eventos deportivos y recreativos para la reparación integral de víctimas del conflicto armado, realizados </v>
          </cell>
          <cell r="I186" t="str">
            <v>51040020001-1303 En el periodo 2020- 2023  se fortalecen 300 personas en el ecosistema de emprendimiento empresarial y social con enfoque diferencial y de género</v>
          </cell>
        </row>
        <row r="187">
          <cell r="G187" t="str">
            <v xml:space="preserve">52020010001 - Sistema Distrital de Atención Integral a la Primera Infancia </v>
          </cell>
          <cell r="I187" t="str">
            <v>53020020001-1304 En el periodo 2020- 2023 se fortalecen 60 empresas y emprendimientos en capacidades para el fomento de la Economía  Circular</v>
          </cell>
        </row>
        <row r="188">
          <cell r="G188" t="str">
            <v xml:space="preserve">52020010002 - Mantenimiento de las Unidades de Transformación Social - UTS de atención Integral a la Primera Infancia </v>
          </cell>
          <cell r="I188" t="str">
            <v>52030070004-1305 En el periodo 2020- 2023,  se promueven  8 espacios  de la comuna con programación cultural</v>
          </cell>
        </row>
        <row r="189">
          <cell r="G189" t="str">
            <v xml:space="preserve">52020010003 - Niñas, Niños, Mujeres gestantes y madres lactantes atendidas con el Programa Cariños para la Atención Integral a la Primera Infancia </v>
          </cell>
          <cell r="I189" t="str">
            <v>52050020001-1306 En el periodo 2020-2023, se forman en precticas artisticas,2000 personas de la comuna</v>
          </cell>
        </row>
        <row r="190">
          <cell r="G190" t="str">
            <v xml:space="preserve">52020010004 - Organismos articulados intersectorial e interinstitucionalmente en la implementación de estrategias de movilización social </v>
          </cell>
          <cell r="I190" t="str">
            <v>52050020002-1307 En el periodo 2020-2023,  se han apoyado anualmente 7 organizaciones de la comuna en  el  desarrollo de iniciativas artísticas y culturales</v>
          </cell>
        </row>
        <row r="191">
          <cell r="G191" t="str">
            <v xml:space="preserve">52020010005 - Niñas, niños y mujeres gestantes de las UTS de Atención Integral a la Primera Infancia con seguimiento en la Ruta Integral de Atenciones – RIA </v>
          </cell>
          <cell r="I191" t="str">
            <v>51030010006-1308 En el periodo2020- 2023, se han realizado 3 eventos deportivos, recreativos, y de innovación en la comuna</v>
          </cell>
        </row>
        <row r="192">
          <cell r="G192" t="str">
            <v>52020010006 - Prestadores de servicios de salud que brindan atención de calidad a recién nacidos, aumentadas</v>
          </cell>
          <cell r="I192" t="str">
            <v>52010020002-1309 En el periodo 2020- 2023, han participado  125 personas en estrategia de prevención de la violencia familiar y sexual.</v>
          </cell>
        </row>
        <row r="193">
          <cell r="G193" t="str">
            <v xml:space="preserve">52020010007 - Niñas, niños de primera infancia beneficiados anualmente con experiencias en juego, lúdica y recreación </v>
          </cell>
          <cell r="I193" t="str">
            <v>52010030007-1310 En el periodo 2020- 2023, se han implementado 32 sistemas de monitoreo y alerta para la prevención y disminución del delito</v>
          </cell>
        </row>
        <row r="194">
          <cell r="G194" t="str">
            <v xml:space="preserve">52020010008 - Niños, niñas, mujeres gestantes y madres lactantes beneficiados con experiencias artísticas y culturales  </v>
          </cell>
          <cell r="I194" t="str">
            <v xml:space="preserve">52030070002-1311 En el periodo 2020- 2023 se han recuperado 18 espacios públicos efectivos de la Estructura Ecológica
Complementaria adecuados
arquitectónica y paisajísticamente
con empoderamiento ciudadano. </v>
          </cell>
        </row>
        <row r="195">
          <cell r="G195" t="str">
            <v xml:space="preserve">52020010009 - Niñas y niños, mujeres gestantes y madres lactantes beneficiadas en procesos de lectura, escritura y oralidad </v>
          </cell>
          <cell r="I195" t="str">
            <v>52020050002-1312 En el periodo2020- 2023 se han benficiado  200 personas con discapacidad con productos de apoyo para la movilidad y desplazamiento y apoyo para el transporte de las personas con discapaciad</v>
          </cell>
        </row>
        <row r="196">
          <cell r="G196" t="str">
            <v xml:space="preserve">52020010010 - IEO con Niñas y niños de educación inicial atendidos integralmente </v>
          </cell>
          <cell r="I196" t="str">
            <v>52020040008-1313 En el periodo 2020- 2023, se beneficiado 120 adultos mayores con prácticas para el envejecimiento activo y la cultura positiva de la vejez en la comuna 13</v>
          </cell>
        </row>
        <row r="197">
          <cell r="G197" t="str">
            <v xml:space="preserve">52020010011 - Construcción de la infraestructura física para la atención a la primera infancia ( </v>
          </cell>
          <cell r="I197" t="str">
            <v>52020050003-1314 En el periodo 2020- 2023,  son intervenidas 450 con la Estrategia de Rehabilitación Basada en la Comunidad -RBC-</v>
          </cell>
        </row>
        <row r="198">
          <cell r="G198" t="str">
            <v xml:space="preserve">52020020001 - Niñas, niños de infancia, adolescencia y juventud beneficiados anualmente con experiencias en juego, lúdica y recreación </v>
          </cell>
          <cell r="I198" t="str">
            <v>52030080007-1315 En el periodo 2020-2023, se realiza la adecuación, mejoramiento, mantenimiento o dotación  de  3 equipamientos culturales de la comuna</v>
          </cell>
        </row>
        <row r="199">
          <cell r="G199" t="str">
            <v xml:space="preserve">52020020002 - Beneficiarios de estrategias de fomento en educación inicial en el marco de la educación con enfoque de género y diferencial </v>
          </cell>
          <cell r="I199" t="str">
            <v>52030080005-1316 En el periodo2020-2023, se han intervenido  16 escenarios deportivos y recreativos en la comuna</v>
          </cell>
        </row>
        <row r="200">
          <cell r="G200" t="str">
            <v xml:space="preserve">52020020003 - Personas participando de estrategias de promoción de los derechos y prevención de sus vulneraciones </v>
          </cell>
          <cell r="I200" t="str">
            <v>53040010004-1401 En el periodo 2020-2023 realizado mantenimiento y/o adecuación de 500 M2 de andenes , previo concepto de viabilidad técnica</v>
          </cell>
        </row>
        <row r="201">
          <cell r="G201" t="str">
            <v xml:space="preserve">52020020004 - Hogares de paso para la atención inmediata, provisional e integral de NNA con vulneración de derechos, funcionando </v>
          </cell>
          <cell r="I201" t="str">
            <v>53040010003-1402 En el periodo 2020- 2023 se ha realizado mantenimiento de 4 puentes peatonales, previo concepto de viabilidad técnica</v>
          </cell>
        </row>
        <row r="202">
          <cell r="G202" t="str">
            <v xml:space="preserve">52020020005 - Adolescentes y jóvenes (incluidas personas con discapacidad) beneficiados anualmente con programa de rendimiento deportivo </v>
          </cell>
          <cell r="I202" t="str">
            <v>53040040003-1403 En el periodo 2020- 2023 se ha realizado la pavimentacion de 0,5 kilometros  de vias, previo concepto de viabilidad técnica</v>
          </cell>
        </row>
        <row r="203">
          <cell r="G203" t="str">
            <v xml:space="preserve">52020020006 - Eventos recreativos realizados en parques, espacios públicos y cuadras con actividades recreativas y lúdicas dirigidos a las familias en comunas y corregimientos  </v>
          </cell>
          <cell r="I203" t="str">
            <v>53040040004-1404 En el periodo 2020-2023, se ha realizado mantenimiento y/o adecuación de  0,751 km de vias, previo concepto de viabilidad técnica</v>
          </cell>
        </row>
        <row r="204">
          <cell r="G204" t="str">
            <v xml:space="preserve">52020020007 - Dosis de vacuna del programa ampliado de inmunizaciones aplicadas </v>
          </cell>
          <cell r="I204" t="str">
            <v>51040020001-1405 En el periodo 2020 - 2023  se fortalecen 300 personas en el ecosistema de emprendimiento empresarial y social con enfoque diferencial y de género</v>
          </cell>
        </row>
        <row r="205">
          <cell r="G205" t="str">
            <v xml:space="preserve">52020020008 - Niñas, niños, adolescentes, jóvenes y adultos (incluidos con discapacidad) beneficiados anualmente con programas de iniciación y formación deportiva en disciplinas tradicionales y de nuevas tendencias en comunas y corregimientos  </v>
          </cell>
          <cell r="I205" t="str">
            <v>51040010001-1406 En el periodo 2020 - 2023, se forman 240 personas en competencias laborales para el trabajo</v>
          </cell>
        </row>
        <row r="206">
          <cell r="G206" t="str">
            <v xml:space="preserve">52020020009 - Juegos deportivos y recreativos del sector educativo en comunas y corregimientos, realizados </v>
          </cell>
          <cell r="I206" t="str">
            <v>51030010006-1407 En el periodo2020- 2023,se han realizado 3 eventos deportivos, recreativos, y de innovación en la comuna</v>
          </cell>
        </row>
        <row r="207">
          <cell r="G207" t="str">
            <v xml:space="preserve">52020020010 - Jornadas de Ciclovía realizadas </v>
          </cell>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row>
        <row r="208">
          <cell r="G208" t="str">
            <v xml:space="preserve">52020030001 - Espacios juveniles de participación con procesos de liderazgo, normativa juvenil y gestión organizacional acompañados, apoyados y formados </v>
          </cell>
          <cell r="I208" t="str">
            <v>52030080005-1409 En el periodo2020- 2023 se han intervenido 3 escenarios deportivos y recreativos en la comuna</v>
          </cell>
        </row>
        <row r="209">
          <cell r="G209" t="str">
            <v xml:space="preserve">52020030002 - Organizaciones juveniles con procesos sociales y comunitarios apoyadas técnicamente </v>
          </cell>
          <cell r="I209" t="str">
            <v>52010030007-1410 En el periodo 2020-2023 se ha instalado  implementado 4 Sistema de monitoreo  y alerta para la prevención y/o disminución del delito</v>
          </cell>
        </row>
        <row r="210">
          <cell r="G210" t="str">
            <v xml:space="preserve">52020030003 - Medios virtuales para la información, consulta y atención de jóvenes desarrollados e implementados </v>
          </cell>
          <cell r="I210" t="str">
            <v>52030080008-1411 En el periodo2020- 2023 se han realizado 6 intervenciones (Mantenimiento, adecuación de infraestructura)  a sedes educativas</v>
          </cell>
        </row>
        <row r="211">
          <cell r="G211" t="str">
            <v xml:space="preserve">52020030004 - Jóvenes vinculados a situaciones delictivas, intervenidos </v>
          </cell>
          <cell r="I211" t="str">
            <v>52040010005-1412 En el periodo 2020-2023, se han dotado 4 Instituciones educativas</v>
          </cell>
        </row>
        <row r="212">
          <cell r="G212" t="str">
            <v xml:space="preserve">52020030005 - Jóvenes formados para el desarrollo del turismo, con enfoque de cuidado por la casa común y otros seres sintientes </v>
          </cell>
          <cell r="I212" t="str">
            <v>52030070002-1413 En el periodo 2020- 2023, se han recuperado 3 espacios públicos efectivos de la Estructura Ecológica Complementaria adecuados arquitectónica y paisajísticamente con empoderamiento ciudadano.</v>
          </cell>
        </row>
        <row r="213">
          <cell r="G213" t="str">
            <v xml:space="preserve">52020030006 - Jóvenes multiplicadores de derechos sexuales y reproductivos certificados con enfoque diferencial </v>
          </cell>
          <cell r="I213" t="str">
            <v>52030070004-1414 En el periodo 2020-2023,  se promueven  12 espacios  de la comuna con programación cultural</v>
          </cell>
        </row>
        <row r="214">
          <cell r="G214" t="str">
            <v xml:space="preserve">52020030007 - Organizaciones juveniles culturales y artísticas fortalecidas con programas de creación artística y promoción del patrimonio cultural </v>
          </cell>
          <cell r="I214" t="str">
            <v>52050020001-1415 En el periodo 2020-2023,  se  forman  en prácticas  artísticas, 450  personas  de la comuna</v>
          </cell>
        </row>
        <row r="215">
          <cell r="G215" t="str">
            <v xml:space="preserve">52020030008 - Adolescentes y jóvenes vinculados a redes de voluntariado del sector deportivo </v>
          </cell>
          <cell r="I215" t="str">
            <v>52030080007-1416 En el período 2020-2023 se realiza la adecuación, mejoramiento, mantenimiento o dotación  de 1 equipamientos culturales de la comuna</v>
          </cell>
        </row>
        <row r="216">
          <cell r="G216" t="str">
            <v xml:space="preserve">52020040001 - Atención psicosocial, personal y familiar a la población adulta mayor de comunas y corregimientos </v>
          </cell>
          <cell r="I216" t="str">
            <v>52020040005-1417 En el periodo 2020- 2023, se han  formado 62 cuidadores para personas mayores, formadas en cuidados, manejo, proyectos de vida y derechos</v>
          </cell>
        </row>
        <row r="217">
          <cell r="G217" t="str">
            <v xml:space="preserve">52020040002 - Personas mayores atendidas en modalidad hogar larga estancia y hogar de paso </v>
          </cell>
          <cell r="I217" t="str">
            <v>52020050002-1418 En el periodo 2020- 2023, se han suministrado 160 ayudas técnicas y tecnológicas de asistencia a personas con discapacidad sensorial y de movilidad reducida</v>
          </cell>
        </row>
        <row r="218">
          <cell r="G218" t="str">
            <v xml:space="preserve">52020040003 - Personas mayores en modalidad Centros Vida atendidas  </v>
          </cell>
          <cell r="I218" t="str">
            <v>52050010003-1419 En el período 2020  se realizan  4 encuentros para recuperar y difundir la tradición oral, la memoria y la cultura en la comuna</v>
          </cell>
        </row>
        <row r="219">
          <cell r="G219" t="str">
            <v xml:space="preserve">52020040004 - Personas Mayores, niños niñas y adolescentes participantes de encuentros intergeneracionales </v>
          </cell>
          <cell r="I219" t="str">
            <v>52030060003-1420 En el periodo 2020 - 2023, se han intervenido asentamientos humanos de desarrollo incompleto de la comuna
(Recursos de dependencia)</v>
          </cell>
        </row>
        <row r="220">
          <cell r="G220" t="str">
            <v xml:space="preserve">52020040005 - Cuidadores de personas mayores, formadas en cuidados, manejo, proyectos de vida y derechos </v>
          </cell>
          <cell r="I220" t="str">
            <v>53040040003-1501 En el periodo 2020-2023, se han construido 0,215 kilómetros de vías en la comuna 15, previo concepto de viavilidad técnica.</v>
          </cell>
        </row>
        <row r="221">
          <cell r="G221" t="str">
            <v xml:space="preserve">52020040006 - Espacios de intercambio intergeneracional promovidos para aprovechar la experiencia y vivencia de las personas mayores </v>
          </cell>
          <cell r="I221" t="str">
            <v>53040050002-1502 En el periodo 2020-2023, se han señalizado 24 puntos de red vial de Cali en la comuna 15</v>
          </cell>
        </row>
        <row r="222">
          <cell r="G222" t="str">
            <v xml:space="preserve">52020040007 - Adultos mayores beneficiados con estrategias en pro del envejecimiento funcional saludable y activo </v>
          </cell>
          <cell r="I222" t="str">
            <v>53040010004-1503 En el periodo 2020-2023, se han realizado el mantenimiento y/o construcción 500 metros cuadrados de andén, previo concepto de viabilidad técnica y esquema básico</v>
          </cell>
        </row>
        <row r="223">
          <cell r="G223" t="str">
            <v xml:space="preserve">52020040008 - Personas con prácticas para el envejecimiento activo y la cultura positiva de la vejez aumentadas </v>
          </cell>
          <cell r="I223" t="str">
            <v>53040040004-1504 En el periodo 2020-2023, se han realizado el mantenimiento de 1 kilómetro de vía en la comuna, previo concepto de viabilidad técnica</v>
          </cell>
        </row>
        <row r="224">
          <cell r="G224" t="str">
            <v xml:space="preserve">52020040009 - Centros Vida para personas mayores adecuados </v>
          </cell>
          <cell r="I224" t="str">
            <v>53040010003-1505 En el periodo 2020-2023, se han realizado el mantenimiento 1 puente peatonal, previo concepto de viabilidad técnica</v>
          </cell>
        </row>
        <row r="225">
          <cell r="G225" t="str">
            <v xml:space="preserve">52020040010 - Estrategia de complemento de seguridad social para personas mayores de estrato 2 y 3 gestionada </v>
          </cell>
          <cell r="I225" t="str">
            <v>53040010002-1506 En el periodo 2020-2023, se han realizado la construcción de 1 puente peatonal, previo concepto de viabilidad técnica</v>
          </cell>
        </row>
        <row r="226">
          <cell r="G226" t="str">
            <v xml:space="preserve">52020050001 - Personas con discapacidad, sus familias y cuidadores atendidos en abordaje de la discapacidad, derechos, redes de apoyo, incidencia, organización, desarrollo de habilidades para la vida y el trabajo </v>
          </cell>
          <cell r="I226" t="str">
            <v>51040010001-1507 En el periodo 2020-2023, se han  vinculado 300 personas con formación técnica para la inserción laboral y el Desarrollo humano con enfoque diferencial y de genero</v>
          </cell>
        </row>
        <row r="227">
          <cell r="G227" t="str">
            <v xml:space="preserve">52020050002 - Productos de apoyo para la movilidad y desplazamiento de las Personas con discapacidad, entregados </v>
          </cell>
          <cell r="I227" t="str">
            <v>51040020001-1508 En el periodo 2020 - 2023,  se han fortalecido 300 personas en el ecosistema de emprendimiento empresarial y social con enfoque diferencial y de género</v>
          </cell>
        </row>
        <row r="228">
          <cell r="G228" t="str">
            <v xml:space="preserve">52020050003 - Personas con discapacidad y con enfermedades huérfanas intervenidas con la Estrategia de Rehabilitación Basada en la Comunidad -RBC- aumentadas </v>
          </cell>
          <cell r="I228" t="str">
            <v>51010010019-1509 En el período 2020-2023,han recibido 300  personas formación, sensibilización y/o utilización de servicios en el uso y apropiación de tecnologías de la información y la comunicación TIC</v>
          </cell>
        </row>
        <row r="229">
          <cell r="G229" t="str">
            <v xml:space="preserve">52020050004 - Niñas, niños, adolescentes, jóvenes, adultos y adultos mayores con discapacidad y sus cuidadores vinculados anualmente en procesos deportivos de formación </v>
          </cell>
          <cell r="I229" t="str">
            <v>52010030007-1510 En el periodo 2020-2023, se han implementado  27  sistemas de monitoreo y alerta para la prevención y/o disminución del delito</v>
          </cell>
        </row>
        <row r="230">
          <cell r="G230" t="str">
            <v xml:space="preserve">52020050005 - Personas con discapacidad beneficiadas con actividades artísticas y culturales </v>
          </cell>
          <cell r="I230" t="str">
            <v>52020030004-1511 En el periodo 2020-2023, se han beneficiado 390 jóvenes en procesos de formación para la prevención situacional del delito en zonas vulnerables</v>
          </cell>
        </row>
        <row r="231">
          <cell r="G231" t="str">
            <v xml:space="preserve">52020050006 - Estudiantes con discapacidad y capacidades o talentos excepcionales vinculados a educación inclusiva forma, educación para el trabajo y el desarrollo humano y educación adecuada para la integración </v>
          </cell>
          <cell r="I231" t="str">
            <v>52030080008-1512 En el periodo 2020-2023, se han realizado 4 intervenciones (Mantenimiento, adecuación de infraestructura)  a sedes educativas</v>
          </cell>
        </row>
        <row r="232">
          <cell r="G232" t="str">
            <v xml:space="preserve">52020050007 - Juegos para distritales realizados </v>
          </cell>
          <cell r="I232" t="str">
            <v>52040010005-1513 En el periodo 2020-2023, se han  dotado 2 Instituciones educativas</v>
          </cell>
        </row>
        <row r="233">
          <cell r="G233" t="str">
            <v xml:space="preserve">52020060001 - Comunidad educativa de las Sedes Educativas Oficiales fortalecidas con procesos etnoeducativos afrodescendientes implementados  </v>
          </cell>
          <cell r="I233" t="str">
            <v xml:space="preserve">52030070002-1514 En el periodo 2020-2023, se han recuperado 5 espacios públicos efectivos de la Estructura Ecológica
Complementaria adecuados
arquitectónica y paisajísticamente
con empoderamiento ciudadano. </v>
          </cell>
        </row>
        <row r="234">
          <cell r="G234" t="str">
            <v xml:space="preserve">52020060002 - Casa del pacífico para la vida de la población afro, adquirida, dotada y operando </v>
          </cell>
          <cell r="I234" t="str">
            <v>52050020001-1515 En el periodo 2020-2023, se han forman  en prácticas  artísticas 500 personas  de la comuna</v>
          </cell>
        </row>
        <row r="235">
          <cell r="G235" t="str">
            <v xml:space="preserve">52020060003 - Planes estratégicos para Consejos Comunitarios, Organizaciones de Base Afro y Colonias Afrocolombianas, diseñado e implementado  </v>
          </cell>
          <cell r="I235" t="str">
            <v>52050020002-1516 En el periodo 2020-2023, se han apoyado 25 organizaciones ó instituciones de la comuna, en el desarrollo de  sus iniciativas artísticas  y culturales</v>
          </cell>
        </row>
        <row r="236">
          <cell r="G236" t="str">
            <v xml:space="preserve">52020060004 - Estrategias para transversalizar los enfoques étnico, racial, diferencial y poblacional en contextos políticos sociales y culturales, diseñadas e implementadas </v>
          </cell>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row>
        <row r="237">
          <cell r="G237" t="str">
            <v xml:space="preserve">52020060005 - Implementación de los Planes de Etnodesarrollo para los Consejos Comunitarios </v>
          </cell>
          <cell r="I237" t="str">
            <v>52030080005-1518 En el periodo 2020-2023, se han intervenido 11 escenarios deportivos y recreativos en la comuna</v>
          </cell>
        </row>
        <row r="238">
          <cell r="G238" t="str">
            <v xml:space="preserve">52020060006 - Componente de fortalecimiento en salud propia, del Modelo intercultural de cuidado en salud en población afrodescendiente, implementado </v>
          </cell>
          <cell r="I238" t="str">
            <v>52020040005-1519 En el periodo 2020-2023, se han formado 40 cuidadores para personas mayores, formadas en cuidados, manejo, proyectos de vida y derechos</v>
          </cell>
        </row>
        <row r="239">
          <cell r="G239" t="str">
            <v xml:space="preserve">52020060007 - Expresiones tradicionales de la población afrodescendiente promovidas  </v>
          </cell>
          <cell r="I239" t="str">
            <v>52030070004-1520 En el periodo 2020-2023, se han  recuperado 3 zonas blandas, parques y zonas verdes a través de intervenciones y estrategias artísticas y lúdicas en la comuna</v>
          </cell>
        </row>
        <row r="240">
          <cell r="G240" t="str">
            <v xml:space="preserve">52020060008 - Organizaciones, grupos e instituciones culturales que promueven valores identitarios afrodescendientes apoyadas </v>
          </cell>
          <cell r="I240" t="str">
            <v>52020050005-1521 En el periodo 2020-2023, se han  beneficiado  20 personas  con discapacidad , con actividades artísticas y culturales</v>
          </cell>
        </row>
        <row r="241">
          <cell r="G241" t="str">
            <v xml:space="preserve">52020070001 - Personas de las comunidades indígenas que reciben atención y orientación social, de acuerdo a su cosmovisión, usos y costumbres  </v>
          </cell>
          <cell r="I241" t="str">
            <v>53040050002-1601 En el periodo 2020-2023, se han  señalizado 47 puntos de red vial de Cali en la comuna 16</v>
          </cell>
        </row>
        <row r="242">
          <cell r="G242" t="str">
            <v xml:space="preserve">52020070002 - Estrategias de Investigación para la población indígena en Santiago de Cali en contextos educativos, sociales y laborales </v>
          </cell>
          <cell r="I242" t="str">
            <v>53040010004-1602 En el periodo 2020-2023, se han mejorado 2200 metros cuadrados de andenes en la comuna 16, previo concepto de viabilidad técnica</v>
          </cell>
        </row>
        <row r="243">
          <cell r="G243" t="str">
            <v xml:space="preserve">52020070003 - Campañas para el reconocimiento y la no discriminación de los pueblos indígenas formuladas e implementadas </v>
          </cell>
          <cell r="I243" t="str">
            <v>53040010003-1603 En el periodo 2020-2023, se han realizado el mantenimiento de 1 puentes peatonales en la comuna 16, previo concepto de viabilidad técnica</v>
          </cell>
        </row>
        <row r="244">
          <cell r="G244" t="str">
            <v xml:space="preserve">52020070004 - Cabildos Indígenas que implementan sus planes de vida - Eje de gobierno propio </v>
          </cell>
          <cell r="I244" t="str">
            <v>53040040004-1604 En el periodo 2020-2023, se han realizado el mejoramiento de 0,98  kilómetro de via en la comuna 16, previo concepto de viabilidad técnica</v>
          </cell>
        </row>
        <row r="245">
          <cell r="G245" t="str">
            <v xml:space="preserve">52020070005 - Componente de fortalecimiento en salud propia, del modelo intercultural de cuidado en salud en población indígena, implementado </v>
          </cell>
          <cell r="I245" t="str">
            <v>51040020001-1605 En el periodo 2020 - 2023  se han fortalecido 300 personas en el ecosistema de emprendimiento empresarial y social con enfoque diferencial y de género</v>
          </cell>
        </row>
        <row r="246">
          <cell r="G246" t="str">
            <v xml:space="preserve">52020070006 - Sedes educativas oficiales con estrategias de permanencia para población indígenas </v>
          </cell>
          <cell r="I246" t="str">
            <v>51020010008-1606 En el periodo 2020-2023, se han benefician 150 emprendimientos y empresas de la industria cultural con asistencia técnica</v>
          </cell>
        </row>
        <row r="247">
          <cell r="G247" t="str">
            <v xml:space="preserve">52020070007 - Pueblos indígenas organizados, apoyados en la recuperación de sus prácticas culturales ancestrales </v>
          </cell>
          <cell r="I247" t="str">
            <v>51010010019-1607 En el período 2020-2023, se han beneficiado 400 personas en sensibilización y/o utilización de servicios en el uso y apropiación de tecnologías de la información y la comunicación TIC</v>
          </cell>
        </row>
        <row r="248">
          <cell r="G248" t="str">
            <v xml:space="preserve">52020070008 - Espacios multipropósito para la integración de las comunidades indígenas implementados </v>
          </cell>
          <cell r="I248" t="str">
            <v>51010010009-1608 En el periodo 2020-2023, han  entrado en operación 1 Zona pública con acceso gratuito a internet al servicio del ciudadano</v>
          </cell>
        </row>
        <row r="249">
          <cell r="G249" t="str">
            <v xml:space="preserve">52020080001 - Población LGBTIQ+ con atención psicosocial y jurídica por la violación de derechos, con un enfoque diferencial de diversidad sexual y de géneros </v>
          </cell>
          <cell r="I249" t="str">
            <v>52050020001-1609 En el periodo 2020-2023, se han forman  en prácticas  artísticas 1800 personas  de la comuna</v>
          </cell>
        </row>
        <row r="250">
          <cell r="G250" t="str">
            <v xml:space="preserve">52020080002 - Instituciones Públicas y Privadas sensibilizadas en el enfoque de derechos, diversidad sexual y de géneros y Política Pública CaliDiversidad </v>
          </cell>
          <cell r="I250" t="str">
            <v>52050020013-1610 En el periodo 2020-2023, se han  certificado en áreas artísticas a 45 personas  de la comuna</v>
          </cell>
        </row>
        <row r="251">
          <cell r="G251" t="str">
            <v xml:space="preserve">52020080003 - Estrategias para el fortalecimiento del proyecto de vida a través del desarrollo de habilidades, capacidades e iniciativas de la población LGBTIQ+, implementadas  </v>
          </cell>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row>
        <row r="252">
          <cell r="G252" t="str">
            <v xml:space="preserve">52020080004 - Hogar de acogida para la atención integral y protección a vulneración de derechos fundamentales de la población LGBTIQ+, funcionando </v>
          </cell>
          <cell r="I252" t="str">
            <v>51030010006-1612 En el periodo 2020-2023, se han realizado 3 eventos deportivos, recreativos, y de innovación en la comuna</v>
          </cell>
        </row>
        <row r="253">
          <cell r="G253" t="str">
            <v xml:space="preserve">52020090001 - Familias Inscritas en el Programa Más Familias en Acción vinculados a los beneficios del programa </v>
          </cell>
          <cell r="I253" t="str">
            <v>52010030007-1613 En el periodo 2020-2023, se han implementado 18 Sistemas de monitoreo y alerta para la prevención y/o disminución del delito</v>
          </cell>
        </row>
        <row r="254">
          <cell r="G254" t="str">
            <v xml:space="preserve">52020090002 - Jóvenes inscritos en el Programa Jóvenes en Acción vinculados a los beneficios del programa </v>
          </cell>
          <cell r="I254" t="str">
            <v>52020030004-1614 En el periodo 2020-2023, se han beneficiado 150 jóvenes en procesos de formación para la prevención situacional del delito en zonas vulnerables</v>
          </cell>
        </row>
        <row r="255">
          <cell r="G255" t="str">
            <v xml:space="preserve">52020090003 - Hogares insertados en la estrategia “Red Unidos” orientados para el acceso a la oferta de servicios del Distrito </v>
          </cell>
          <cell r="I255" t="str">
            <v xml:space="preserve">52030070002-1615 En el periodo 2020-2023, se han  recuperado 4 espacios públicos efectivos de la Estructura Ecológica
Complementaria adecuados
arquitectónica y paisajísticamente
con empoderamiento ciudadano. </v>
          </cell>
        </row>
        <row r="256">
          <cell r="G256" t="str">
            <v xml:space="preserve">52020090004 - Personas beneficiadas con programa recreativo dirigido a personas en riesgo social con enfoque diferencial, étnico y de género </v>
          </cell>
          <cell r="I256" t="str">
            <v>51050020008-1616 En el periodo 2020-2023, se han implementado 50  huertas urbanas en la Comuna</v>
          </cell>
        </row>
        <row r="257">
          <cell r="G257" t="str">
            <v xml:space="preserve">52020090005 - Unidades Sociales Beneficiadas de los planes de gestión social derivados del proyecto de renovación urbana ciudad paraíso </v>
          </cell>
          <cell r="I257" t="str">
            <v>52030080008-1617 En el periodo 2020-2023, se han realizado  7 intervenciones (Mantenimiento, adecuación de infraestructura)  a sedes educativas</v>
          </cell>
        </row>
        <row r="258">
          <cell r="G258" t="str">
            <v xml:space="preserve">52020100001 - Habitantes de y en calle atendidos anualmente en el territorio y en los centros de atención, desde un enfoque de derechos para la dignificación de la vida en calle  </v>
          </cell>
          <cell r="I258" t="str">
            <v>52040010005-1618 En el periodo 2020-2023, se han dotado 4 Instituciones educativas</v>
          </cell>
        </row>
        <row r="259">
          <cell r="G259" t="str">
            <v xml:space="preserve">52020100002 - Estrategia de prevención integral del fenómeno de habitabilidad en calle, diseñada e implementada  </v>
          </cell>
          <cell r="I259" t="str">
            <v>52030080002-1619 En el periodo 2020-2023, se han realizado 2 intervenciones  (mantenimiento correctivo y preventivo)  a sedes comunales, salones comunales, Casetas Comunales  y demas infraestructura física designada</v>
          </cell>
        </row>
        <row r="260">
          <cell r="G260" t="str">
            <v xml:space="preserve">52020100003 - Centro de servicios integrales para habitantes de y en calle, y personas en riesgo de habitar la calle funcionando </v>
          </cell>
          <cell r="I260" t="str">
            <v>52050020002-1620 En el periodo 2020-2023, se han    promovido la realización de 8 creaciones artísticas de jóvenes promovidas en la comuna</v>
          </cell>
        </row>
        <row r="261">
          <cell r="G261" t="str">
            <v xml:space="preserve">52020100004 - Estrategia de atención integral a las poblaciones en alta vulnerabilidad social y en riesgo de habitar la calle, ubicadas en las áreas de renovación urbana, diseñada e implementada  </v>
          </cell>
          <cell r="I261" t="str">
            <v>52020040004-1621 En el periodo 2020-2023,  han participado 80 personas de encuentros intergeneracionales</v>
          </cell>
        </row>
        <row r="262">
          <cell r="G262" t="str">
            <v xml:space="preserve">52020100005 - Personas habitantes de y en calle que acceden a servicios socio - sanitarios anualmente, en modalidad de larga estancia, desde un enfoque diferencial y de derechos  </v>
          </cell>
          <cell r="I262" t="str">
            <v>53040050002-1701 En el periodo 2020-2023, se han señalizado 10 puntos de red vial de Cali en la comuna 17</v>
          </cell>
        </row>
        <row r="263">
          <cell r="G263" t="str">
            <v xml:space="preserve">52020100006 - Estudio de viabilidad de un programa de acceso a soluciones de vivienda por medio de estrategias innovadores, flexibles e integrales para la población en situación de calle y en riesgo de habitar la calle de la ciudad, y población en alta vulnerabilidad social ubicada en zonas de renovación urbana, realizado y socializado </v>
          </cell>
          <cell r="I263" t="str">
            <v>53040010004-1702 En el periodo 2020-2023, se han realizado el mantenimiento y/o construcción de 500 metros cuadrados de andén, previo concepto de viabilidad técnica y esquema básico</v>
          </cell>
        </row>
        <row r="264">
          <cell r="G264" t="str">
            <v xml:space="preserve">52020110001 - Casa Matria al servicio de las mujeres operando </v>
          </cell>
          <cell r="I264" t="str">
            <v>53040040004-1703 En el periodo 2020-2023, se han realizado el mantenimiento de 0,5 kilómetros de vía en la comuna 17, previo concepto de viabilidad técnica</v>
          </cell>
        </row>
        <row r="265">
          <cell r="G265" t="str">
            <v xml:space="preserve">52020110002 - Personas vinculadas a la estrategia de prevención de violencias contra la mujer e intervención social desde la perspectiva de género  </v>
          </cell>
          <cell r="I265" t="str">
            <v>53040040003-1704 En el periodo 2020-2023, se han construido 0,2 kilómetros de pavimento en la comuna 17, previo concepto de viabilidad técnica</v>
          </cell>
        </row>
        <row r="266">
          <cell r="G266" t="str">
            <v xml:space="preserve">52020110003 - Mujeres víctimas de violencias basadas en género y su núcleo familiar con atención y orientación desde el enfoque de género y diferencial </v>
          </cell>
          <cell r="I266" t="str">
            <v>51040020005-1705 En el periodo 2020-2023, se han desarrollado  3 experiencias de fortalecimiento empresarial para mercados competitivos</v>
          </cell>
        </row>
        <row r="267">
          <cell r="G267" t="str">
            <v xml:space="preserve">52020110004 - Mujeres participando en estrategia de prevención de las violencias basadas en género y feminicidios  </v>
          </cell>
          <cell r="I267" t="str">
            <v>52050020001-1706 En el periodo 2020-2023,  se  forman  en prácticas  artística 2.160 personas  de la comuna</v>
          </cell>
        </row>
        <row r="268">
          <cell r="G268" t="str">
            <v xml:space="preserve">52020110005 - Estrategias de investigación sobre género y prevención de violencias contra las mujeres en contextos educativos, sociales y laborales diseñados e implementados </v>
          </cell>
          <cell r="I268" t="str">
            <v>52030070004-1707 En el periodo 2021-2023,  se promueven anualmente   1 espacios  de la comuna con programación cultural</v>
          </cell>
        </row>
        <row r="269">
          <cell r="G269" t="str">
            <v xml:space="preserve">52020110006 - Sistema Distrital del Cuidado, diseñado y en proceso de implementación </v>
          </cell>
          <cell r="I269" t="str">
            <v>52050020013-1708 En el periodo 2020-2023, se han certificado  en áreas  artísticas, 50 personas dela  comuna</v>
          </cell>
        </row>
        <row r="270">
          <cell r="G270" t="str">
            <v xml:space="preserve">52030010001 - Personas en sufrimiento psíquico y social incluidas en el modelo comunitario en Salud Mental </v>
          </cell>
          <cell r="I270" t="str">
            <v>51030010006-1709 En el periodo 2020-2023, se han  realizado 3 eventos deportivos, recreativos, y de innovación en la comuna</v>
          </cell>
        </row>
        <row r="271">
          <cell r="G271" t="str">
            <v xml:space="preserve">52030010002 - Empresas y grupos de trabajo informal de los sectores económicos de Santiago de Cali monitoreados y vigilados frente al cumplimiento de condiciones de seguridad y salud en el trabajo </v>
          </cell>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row>
        <row r="272">
          <cell r="G272" t="str">
            <v xml:space="preserve">52030010003 - Programa de Promoción y Atención Integral a la Malnutrición implementado en las instituciones </v>
          </cell>
          <cell r="I272" t="str">
            <v>52010030007-1711 En el periodo 2020-2023, se han impementado 70 Sistemas de monitoreo y alerta para la prevención y/o disminución del delito</v>
          </cell>
        </row>
        <row r="273">
          <cell r="G273" t="str">
            <v xml:space="preserve">52030010004 - Modelo integral de salud sexual y reproductiva, implementado </v>
          </cell>
          <cell r="I273" t="str">
            <v xml:space="preserve">52030070002-1712 En el periodo 2020-2023, se han recuperado 16 espacios públicos efectivos de la Estructura Ecológica Complementaria adecuados
arquitectónica y paisajísticamente
con empoderamiento ciudadano. </v>
          </cell>
        </row>
        <row r="274">
          <cell r="G274" t="str">
            <v xml:space="preserve">52030010005 - Entidades de los entornos de vida cotidiana con prácticas de vida saludable que prevengan la mortalidad temprana por hipertensión, diabetes y cáncer, implementados </v>
          </cell>
          <cell r="I274" t="str">
            <v>52030080008-1713 En el periodo 2020-2023, se han realizado 3 intervenciones (Mantenimiento, adecuación de infraestructura)  a sedes educativas</v>
          </cell>
        </row>
        <row r="275">
          <cell r="G275" t="str">
            <v xml:space="preserve">52030010006 - Personas con Tuberculosis diagnosticadas antes de 30 días a partir de la consulta </v>
          </cell>
          <cell r="I275" t="str">
            <v>52040010005-1714 En el periodo 2020-2023, se han dotado 2 Instituciones educativas</v>
          </cell>
        </row>
        <row r="276">
          <cell r="G276" t="str">
            <v xml:space="preserve">52030010007 - Unidades biológicas (Neumococo 23, Meningococo, DPT acelular, Hepatitis A y B) no incluidas en el esquema nacional gratuito de vacunación a población priorizada por factores de riesgo aplicadas </v>
          </cell>
          <cell r="I276" t="str">
            <v>52030010013-1715 En el periodo 2020-2023, se han intervenido a 900 personas en Centros de Escucha Comunitario con estrategias en promoción de la inclusion social y prevencion del consumo de sustancias psicoactivas y factores conexos en la comuna 17</v>
          </cell>
        </row>
        <row r="277">
          <cell r="G277" t="str">
            <v xml:space="preserve">52030010008 - Unidades Primarias Generadoras de Datos UPGD funcionando en el sistema de vigilancia epidemiológica </v>
          </cell>
          <cell r="I277" t="str">
            <v>52010020009-1716 En el periodo 2020-2023, se han aumentado a 50 las personas que lideran la promoción de la convivencia, el fortalecimiento del tejido social y el abordaje de las violencias en la comuna 17</v>
          </cell>
        </row>
        <row r="278">
          <cell r="G278" t="str">
            <v xml:space="preserve">52030010009 - Rutas Integrales de Atención para poblaciones en riesgo en el marco del MAITE implementadas </v>
          </cell>
          <cell r="I278" t="str">
            <v>52020020003-1717 En el periodo 2020-2023, han  participado 155 personas en estrategias de promoción de sus derechos y prevención de sus vulneraciones</v>
          </cell>
        </row>
        <row r="279">
          <cell r="G279" t="str">
            <v xml:space="preserve">52030010010 - Líderes comunitarios con capacidades para la exigibilidad del derecho a la salud certificados </v>
          </cell>
          <cell r="I279" t="str">
            <v>52030080003-1718 En el periodo 2020-2023, se han realizado 1 intervenciones (mantenimiento correctivo, preventivo y dotación)  del Centro de Administración Local Integrada.</v>
          </cell>
        </row>
        <row r="280">
          <cell r="G280" t="str">
            <v>52030010011 - Investigación aplicada a la reducción de la incidencia de las arbovirosis y del vector transmisor realizada</v>
          </cell>
          <cell r="I280" t="str">
            <v>53040050002-1801 En el periodo 2020-2023, se señalizan 2 puntos de red vial en la comuna 18 de cali</v>
          </cell>
        </row>
        <row r="281">
          <cell r="G281" t="str">
            <v xml:space="preserve">52030010012 - Laboratorio de Vigilancia Epidemiológica, Investigación y Autoridad Sanitaria implementado </v>
          </cell>
          <cell r="I281" t="str">
            <v>53040010004-1802 En el periodo 2020-2023, se ha realizado el mantenimiento y/o construcción de 1000 metros cuadrados de andénes , previo concepto de viabilidad técnica y esquema básico</v>
          </cell>
        </row>
        <row r="282">
          <cell r="G282" t="str">
            <v xml:space="preserve">52030010013 - Personas en situación y en riesgo de consumo de sustancias psicoactivas, intervenidas </v>
          </cell>
          <cell r="I282" t="str">
            <v>53040040004-1803 En el periodo 2020-2023, se ha realizado el mantenimiento de 1 kilómetros de vías en la comuna 18, previo concepto de viabilidad técnica</v>
          </cell>
        </row>
        <row r="283">
          <cell r="G283" t="str">
            <v xml:space="preserve">52030010014 - Centro de Prevención y Atención del Consumo de Sustancias Psicoactivas -SPA- diseñado y construido </v>
          </cell>
          <cell r="I283" t="str">
            <v>53040040003-1804 En el periodo 2020-2023, se han construido 1 kilómetros de pavimento nuevo de vias en la comuna 18, previo concepto de viabilidad técnica</v>
          </cell>
        </row>
        <row r="284">
          <cell r="G284" t="str">
            <v xml:space="preserve">52030010015 - Entidades de salud con atención integral de VIH-SIDA-Hepatitis B y C y enfoque diferencial y de género, en la prestación de servicios de salud implementada </v>
          </cell>
          <cell r="I284" t="str">
            <v>52050020001-1805 En el periodo 2020-2023,  se  forman  en prácticas  artística 900 personas  de la comuna</v>
          </cell>
        </row>
        <row r="285">
          <cell r="G285" t="str">
            <v xml:space="preserve">52030010016 - Política pública de salud mental adoptada </v>
          </cell>
          <cell r="I285" t="str">
            <v>52030070004-1806 En el periodo 2020-2023,  se promueven  4 espacios  de la comuna con programación cultural</v>
          </cell>
        </row>
        <row r="286">
          <cell r="G286" t="str">
            <v xml:space="preserve">52030010017 - Ruta de promoción y mantenimiento de la salud en el entorno educativo implementado </v>
          </cell>
          <cell r="I286" t="str">
            <v>52010030007-1807 En el periodo 2020-2023, se ha implemenado 15 Sistema de monitoreo y alerta  para la prevención y/o disminución del delito</v>
          </cell>
        </row>
        <row r="287">
          <cell r="G287" t="str">
            <v xml:space="preserve">52030020001 - Personas identificadas sin seguridad social, afiliadas en salud </v>
          </cell>
          <cell r="I287" t="str">
            <v>52010030005-1808 En el periodo 2020-2023, se adecua anualmente 1 espacios  de la infraestructura de las agencias de Seguridad y Convivencia y justicia</v>
          </cell>
        </row>
        <row r="288">
          <cell r="G288" t="str">
            <v xml:space="preserve">52030020002 - Población sin aseguramiento atendida en las Empresas Sociales del Estado </v>
          </cell>
          <cell r="I288" t="str">
            <v>52030080008-1809 En el periodo 2020-2023, se han realizado 2 intervenciones (Mantenimiento, adecuación de infraestructura)  a sedes educativas</v>
          </cell>
        </row>
        <row r="289">
          <cell r="G289" t="str">
            <v xml:space="preserve">52030020003 - Población migrante atendida </v>
          </cell>
          <cell r="I289" t="str">
            <v>52040010005-1810 En el periodo 2020-2023, se han dotado 5 Instituciones educativas</v>
          </cell>
        </row>
        <row r="290">
          <cell r="G290" t="str">
            <v xml:space="preserve">52030020004 - Sistema de Garantía de la Calidad en Salud en las IPS con cumplimiento </v>
          </cell>
          <cell r="I290" t="str">
            <v>52030070002-1811 En el periodo 2020-2023, se han recuperado 6 espacios públicos efectivos de la Estructura Ecológica Complementaria adecuados arquitectónica y paisajísticamente con empoderamiento ciudadano.</v>
          </cell>
        </row>
        <row r="291">
          <cell r="G291" t="str">
            <v xml:space="preserve">52030020005 - Usuarios con restitución de derechos en salud por la Autoridad Sanitaria </v>
          </cell>
          <cell r="I291" t="str">
            <v>51040020001-1812 En el periodo 2020-2023, se fortalecen 367 personas en el ecosistema de emprendimiento empresarial y social con enfoque diferencial y de género</v>
          </cell>
        </row>
        <row r="292">
          <cell r="G292" t="str">
            <v xml:space="preserve">52030020006 - Riesgos en salud intervenidos </v>
          </cell>
          <cell r="I292" t="str">
            <v>51040020005-1813 En el periodo 2020-2023,  se desarrollan  14 experiencias de fortalecimiento empresarial para mercados competitivos</v>
          </cell>
        </row>
        <row r="293">
          <cell r="G293" t="str">
            <v xml:space="preserve">52030030001 - Territorios que concentran el mayor riesgo epidemiológico, sanitario, social y ambiental intervenidos integralmente </v>
          </cell>
          <cell r="I293" t="str">
            <v>51040010004-1814 En el periodo 2020-2023, se vinculan 800 personas a rutas para la inserción laboral</v>
          </cell>
        </row>
        <row r="294">
          <cell r="G294" t="str">
            <v xml:space="preserve">52030030002 - Estrategia de Gestión Integral - EGI de ETV implementada </v>
          </cell>
          <cell r="I294" t="str">
            <v>51030010006-1815 En el periodo 2020-2023, se han realizado 2 eventos deportivos, recreativos, y de innovación(deportes extremo) en la comuna</v>
          </cell>
        </row>
        <row r="295">
          <cell r="G295" t="str">
            <v xml:space="preserve">52030030003 - Estrategia de Gestión Integrada - EGI de Zoonosis implementada </v>
          </cell>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row>
        <row r="296">
          <cell r="G296" t="str">
            <v xml:space="preserve">52030030004 - Centro de Prevención de Zoonosis adecuado </v>
          </cell>
          <cell r="I296" t="str">
            <v>52020020009-1817 En el periodo 2020-2023,  se han realizado  2 Juego deportivo y recreativo del sector educativo en la comuna</v>
          </cell>
        </row>
        <row r="297">
          <cell r="G297" t="str">
            <v xml:space="preserve">52030030005 - Edificaciones e instalaciones con condiciones seguras para la salud humana aumentadas </v>
          </cell>
          <cell r="I297" t="str">
            <v>52030080005-1818 En el periodo 2020-2023, se han realizado 10 mantenimiento y adecuaciones de escenario deportivos, recreativos, e innovación en la comuna 18</v>
          </cell>
        </row>
        <row r="298">
          <cell r="G298" t="str">
            <v xml:space="preserve">52030030006 - Empresas priorizadas con manejo eficiente de Residuos Peligrosos (RESPEL) </v>
          </cell>
          <cell r="I298" t="str">
            <v>53040010004-1901 En el periodo 2020-2023, se ha realizado el mantenimiento y/o construcción 500 metros cuadrados de andén, previo concepto de viabilidad técnica y esquema básico</v>
          </cell>
        </row>
        <row r="299">
          <cell r="G299" t="str">
            <v xml:space="preserve">52030040001 - Diagnóstico sobre el estado de la soberanía, seguridad alimentaria y nutricional del Distrito de Cali y su área de influencia como ciudad región, formulado  </v>
          </cell>
          <cell r="I299" t="str">
            <v>51040010004-1902 En el periodo 2020-2023, se vinculan 900 personas a rutas para la inserción laboral</v>
          </cell>
        </row>
        <row r="300">
          <cell r="G300" t="str">
            <v xml:space="preserve">52030040002 - Población atendida diariamente en comedores comunitarios y otros modelos de asistencia alimentaria con enfoque de corresponsabilidad </v>
          </cell>
          <cell r="I300" t="str">
            <v>51040010001-1903 En el periodo 2020 - 2023, se benefician 394 personas con formación técnica  para la inserción laboral y el desarrollo humano con enfoque diferencial y de género</v>
          </cell>
        </row>
        <row r="301">
          <cell r="G301" t="str">
            <v xml:space="preserve">52030040003 - Raciones entregadas a niños y niñas atendidos en recuperación nutricional </v>
          </cell>
          <cell r="I301" t="str">
            <v>53020020001-1904 En el periodo 2020 - 2023, se fortalecen 24 empresas y emprendimientos en capacidades para el fomento de la Economía Circular</v>
          </cell>
        </row>
        <row r="302">
          <cell r="G302" t="str">
            <v xml:space="preserve">52030040004 - Líderes de los comedores comunitarios capacitados para la conformación de unidades Productivas Autosostenibles </v>
          </cell>
          <cell r="I302" t="str">
            <v>51010010019-1905 En el período 2020-2023, 480 personas han recibido con formación, sensibilización y/o utilización de servicios en el uso y apropiación de tecnologías de la información y la comunicación TIC</v>
          </cell>
        </row>
        <row r="303">
          <cell r="G303" t="str">
            <v xml:space="preserve">52030040005 - Plan Estratégico de soberanía, seguridad alimentaria y nutricional del Distrito de Cali y su área de influencia como ciudad región, diseñado e implementado  </v>
          </cell>
          <cell r="I303" t="str">
            <v>51030010006-1906 En el periodo 2020-2023, se han realizado 3 eventos deportivos, recreativos, y de innovación en la comuna</v>
          </cell>
        </row>
        <row r="304">
          <cell r="G304" t="str">
            <v xml:space="preserve">52030050001 - Soluciones habitacionales VIP y VIS generadas </v>
          </cell>
          <cell r="I304" t="str">
            <v>52030080005-1907 En el periodo 2020-2023, se han intervenido 7 escenarios deportivos y recreativos en la comuna</v>
          </cell>
        </row>
        <row r="305">
          <cell r="G305" t="str">
            <v xml:space="preserve">52030050002 - Suelo gestionado para construcción de vivienda VIS y VIP </v>
          </cell>
          <cell r="I305" t="str">
            <v>52010030007-1908 En el periodo 2020-2023, se ha implementado  150 Sistemas de monitoreo y alerta  para la prevención y/o disminución del delito implementado</v>
          </cell>
        </row>
        <row r="306">
          <cell r="G306" t="str">
            <v xml:space="preserve">52030050003 - Subsidio distrital de vivienda asignados a hogares en situación de desmovilizados </v>
          </cell>
          <cell r="I306" t="str">
            <v>52010030005-1909 En el periodo 2020-2023, se han realizado 3 intervenciones en la Inspección de la Comuna 19</v>
          </cell>
        </row>
        <row r="307">
          <cell r="G307" t="str">
            <v xml:space="preserve">52030050004 - Viviendas mejoradas en zona urbana y/o rural </v>
          </cell>
          <cell r="I307" t="str">
            <v>52030080008-1910 En el periodo 2020-2023, se han realizado 14 intervenciones (Mantenimiento, adecuación de infraestructura)  a sedes educativas</v>
          </cell>
        </row>
        <row r="308">
          <cell r="G308" t="str">
            <v xml:space="preserve">52030050005 - Metros cuadrados construidos en Ciudad Paraíso y/o en otros proyectos de renovación urbana  </v>
          </cell>
          <cell r="I308" t="str">
            <v>52040010005-1911 En el periodo 2020-2023, se han dotado 3 Instituciones educativas</v>
          </cell>
        </row>
        <row r="309">
          <cell r="G309" t="str">
            <v xml:space="preserve">52030050006 - Plan maestro de vivienda ajustado y adoptado </v>
          </cell>
          <cell r="I309" t="str">
            <v xml:space="preserve">52030070002-1912 En el periodo 2020-2023, se han recuperado 8 espacios públicos efectivos de la Estructura Ecológica Complementaria adecuados arquitectónica y paisajísticamente
con empoderamiento ciudadano. </v>
          </cell>
        </row>
        <row r="310">
          <cell r="G310" t="str">
            <v xml:space="preserve">52030050007 - Habilitación de suelo en Ciudad Paraíso y/o en otros proyectos de renovación urbana </v>
          </cell>
          <cell r="I310" t="str">
            <v>52050020001-1913 En el periodo 2020-2023,  se  forman  en prácticas  artísticas, entre 774  personas  de la comuna</v>
          </cell>
        </row>
        <row r="311">
          <cell r="G311" t="str">
            <v xml:space="preserve">52030050008 - Proyectos de renovación urbana o redensificación formulados </v>
          </cell>
          <cell r="I311" t="str">
            <v>52030070004-1914 En el periodo 2020-2023,  se promueven anualmente  6 espacios  de la comuna con programación cultural</v>
          </cell>
        </row>
        <row r="312">
          <cell r="G312" t="str">
            <v xml:space="preserve">52030050009 - Planes parciales de renovación urbana formulados </v>
          </cell>
          <cell r="I312" t="str">
            <v>53040050010-1915 En el periodo 2020-2023, se habran realizado  2  campañas de prevención sensibilización  de actores de las vias en la comuna 19</v>
          </cell>
        </row>
        <row r="313">
          <cell r="G313" t="str">
            <v xml:space="preserve">52030050010 - Estudio de tierras ejidales y lotes del distrito realizado </v>
          </cell>
          <cell r="I313" t="str">
            <v>54030020005-1916 En el periodo 2020-2023, se  han apoyado y promovido 3 colectivos urbanos para realización de mural para la paz</v>
          </cell>
        </row>
        <row r="314">
          <cell r="G314" t="str">
            <v xml:space="preserve">52030060001 - Proyectos para la prestación de los servicios de acueducto y alcantarillado, ante MINVIVIENDA </v>
          </cell>
          <cell r="I314" t="str">
            <v>52030070004-1917 En el periodo 2020-2023, se recupera una (1) zona blanda, parques y zonas verdes, a travez de intervenciones y estrategias artisitcas y ludicas en la comuna</v>
          </cell>
        </row>
        <row r="315">
          <cell r="G315" t="str">
            <v xml:space="preserve">52030060002 - Predios titulados </v>
          </cell>
          <cell r="I315" t="str">
            <v>52020020003-1918 En el periodo 2020-2023,  participarán 180 personas en estrategias de promoción de sus derechos y prevención de sus vulneraciones</v>
          </cell>
        </row>
        <row r="316">
          <cell r="G316" t="str">
            <v xml:space="preserve">52030060003 - Asentamientos humanos de desarrollo incompleto y/o precarios intervenidos </v>
          </cell>
          <cell r="I316" t="str">
            <v>52020040001-1919 En el periodo 2020-2023, se han vinculado 160 adultos mayores en actividades que promueven el estilo de vida saludable</v>
          </cell>
        </row>
        <row r="317">
          <cell r="G317" t="str">
            <v xml:space="preserve">52030060004 - Proyecto de acuerdo de titulación de predios en zona rural presentado </v>
          </cell>
          <cell r="I317" t="str">
            <v>51030010019-1920 En el periodo 2020-2023,  se beneficiarna 290 personas  vinculadas a recorridos turisticos de naturaleza</v>
          </cell>
        </row>
        <row r="318">
          <cell r="G318" t="str">
            <v xml:space="preserve">52030060005 - Proyecto de acuerdo para cesiones gratuitas o enajenación de predios fiscales presentado </v>
          </cell>
          <cell r="I318" t="str">
            <v>53040010004-2001 En el periodo 2020-2023,  se ha realizado el mejoramiento 300 metros cuadrados de andén, previo concepto de viabilidad técnica y esquema básico</v>
          </cell>
        </row>
        <row r="319">
          <cell r="G319" t="str">
            <v xml:space="preserve">52030070001 - Parque de la Vida incluido en la estructura ecológica distrital y adecuado ambiental y paisajísticamente  </v>
          </cell>
          <cell r="I319" t="str">
            <v>53040040004-2002 En el periodo 2020-2023, se ha realizado el mantenimiento de 1 kilómetros de vía en la comuna, previo concepto de viabilidad técnica</v>
          </cell>
        </row>
        <row r="320">
          <cell r="G320" t="str">
            <v xml:space="preserve">52030070002 - Espacios públicos efectivos adecuados arquitectónica y paisajísticamente con empoderamiento ciudadano </v>
          </cell>
          <cell r="I320" t="str">
            <v>53050020003-2003 En el periodo 2020-2023, se han construido 75 metros cúbicos de muros de contención, previo concepto de viabilidad técnica</v>
          </cell>
        </row>
        <row r="321">
          <cell r="G321" t="str">
            <v xml:space="preserve">52030070003 - Plazoleta para la integración social construida </v>
          </cell>
          <cell r="I321" t="str">
            <v>52030070004-2004 En el periodo 2020-2023, se  promueven  7  espacios  públicos  con programación cultural</v>
          </cell>
        </row>
        <row r="322">
          <cell r="G322" t="str">
            <v xml:space="preserve">52030070004 - Espacios públicos promovidos con programación cultural </v>
          </cell>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row>
        <row r="323">
          <cell r="G323" t="str">
            <v xml:space="preserve">52030070005 - Caracterización de vendedores informales que ocupan el espacio público </v>
          </cell>
          <cell r="I323" t="str">
            <v>52010020002-2006 En el periodo 2020-2023,  participan 224 personas en estrategia de prevención de la violencia familiar y sexual.</v>
          </cell>
        </row>
        <row r="324">
          <cell r="G324" t="str">
            <v xml:space="preserve">52030070006 - Vendedores informales organizados en el espacio público por actividad económica </v>
          </cell>
          <cell r="I324" t="str">
            <v>52020030004-2007 En el periodo 2020-2023, se han beneficiado 202 jóvenes en procesos de formación para la prevención situacional del delito en zonas vulnerables</v>
          </cell>
        </row>
        <row r="325">
          <cell r="G325" t="str">
            <v xml:space="preserve">52030070007 - Corredores viales principales con control a la saturación visual de publicidad exterior visual ilegal </v>
          </cell>
          <cell r="I325" t="str">
            <v>52030080008-2008 En el periodo 2020-2023, se han realizado 5 intervenciones (Mantenimiento, adecuación de infraestructura)  a sedes educativas</v>
          </cell>
        </row>
        <row r="326">
          <cell r="G326" t="str">
            <v xml:space="preserve">52030070008 - Intervenciones de espacio público diseñadas </v>
          </cell>
          <cell r="I326" t="str">
            <v>52040010005-2009 En el periodo 2020-2023, se han dotado 3 Instituciones educativas</v>
          </cell>
        </row>
        <row r="327">
          <cell r="G327" t="str">
            <v xml:space="preserve">52030070009 - Vías y andenes adecuados con inclusión social </v>
          </cell>
          <cell r="I327" t="str">
            <v xml:space="preserve">52030070002-2010 En el periodo 2020-2023, se han recuperado 6 espacios públicos efectivos de la Estructura Ecológica Complementaria adecuados arquitectónica y paisajísticamente
con empoderamiento ciudadano. </v>
          </cell>
        </row>
        <row r="328">
          <cell r="G328" t="str">
            <v xml:space="preserve">52030070010 - Plan Maestro de Espacio Público - PMEP ajustado y adoptado </v>
          </cell>
          <cell r="I328" t="str">
            <v>51030010011-2011 En el periodo 2020-2023, se apoyan 3 iniciativas turisticas comunitarias</v>
          </cell>
        </row>
        <row r="329">
          <cell r="G329" t="str">
            <v xml:space="preserve">52030070011 - Estudios Técnicos para la construcción del proyecto Corredor Verde elaborados  </v>
          </cell>
          <cell r="I329" t="str">
            <v>52020030005-2012 En el periodo 2020-2023,  se formaran 80 jovenes en desarrollo del turismo de las áreas urbanas y rurales de Santiago de Cali</v>
          </cell>
        </row>
        <row r="330">
          <cell r="G330" t="str">
            <v xml:space="preserve">52030070012 - Inventario de publicidad exterior visual actualizado y mantenido </v>
          </cell>
          <cell r="I330" t="str">
            <v>51040010001-2013 En el periodo 2020-2023, se benefician 500 personas con formación técnica  para la inserción laboral y el desarrollo humano con enfoque diferencial y de género</v>
          </cell>
        </row>
        <row r="331">
          <cell r="G331" t="str">
            <v xml:space="preserve">52030080001 - Nuevo equipamiento comunitario (Centro de atención al ciudadano) operando </v>
          </cell>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row>
        <row r="332">
          <cell r="G332" t="str">
            <v xml:space="preserve">52030080002 - Intervenciones (mantenimiento correctivo y preventivo) realizadas a sedes comunales, salones comunales, Casetas Comunales </v>
          </cell>
          <cell r="I332" t="str">
            <v>53040010004-2101 En el periodo 2020 - 2023,  se han realizado el mantenimiento y/o construcción de 500 metros cuadrados de andén, previo concepto de viabilidad técnica y esquema básico</v>
          </cell>
        </row>
        <row r="333">
          <cell r="G333" t="str">
            <v xml:space="preserve">52030080003 - Intervenciones (mantenimiento correctivo, preventivo y dotación) realizadas a Centros de Administración Local Integrada  </v>
          </cell>
          <cell r="I333" t="str">
            <v>53040040004-2102 En el periodo 2020 - 2023,  se han realizado el mantenimiento a 0,3 kilómetros en vías de la comuna 21 previo concepto de viabilidad técnica y esquema básico.</v>
          </cell>
        </row>
        <row r="334">
          <cell r="G334" t="str">
            <v xml:space="preserve">52030080004 - Índice de capacidad de operación de las Empresas Sociales del Estado aumentado </v>
          </cell>
          <cell r="I334" t="str">
            <v>53040040003-2103 En el periodo 2020 - 2023,  se han construido 0,2 kilómetros de pavimento en la comuna 21, previo concepto de viabilidad técnica</v>
          </cell>
        </row>
        <row r="335">
          <cell r="G335" t="str">
            <v xml:space="preserve">52030080005 - Intervenciones en escenarios deportivos y recreativos en comunas y corregimientos diseñados, con mantenimiento, construidos o adecuados </v>
          </cell>
          <cell r="I335" t="str">
            <v>51040020001-2104 En el periodo 2020 - 2023,  se han fortalecido 205 personas en el ecosistema de emprendimiento empresarial y social con enfoque diferencial y de género</v>
          </cell>
        </row>
        <row r="336">
          <cell r="G336" t="str">
            <v xml:space="preserve">52030080006 - Plan de escenarios deportivos y recreativos formulado </v>
          </cell>
          <cell r="I336" t="str">
            <v>51040010001-2105 En el periodo 2020 - 2023,  se han formado 342 personas en competencias laborales para el trabajo</v>
          </cell>
        </row>
        <row r="337">
          <cell r="G337" t="str">
            <v xml:space="preserve">52030080007 - Equipamientos culturales del Distrito diseñados, con mantenimiento, construidos, adecuados, mejorados o dotación </v>
          </cell>
          <cell r="I337" t="str">
            <v>52030070004-2106 En el periodo 2020 - 2023,  se han promovido 8 espacios  públicos  con programación cultural</v>
          </cell>
        </row>
        <row r="338">
          <cell r="G338" t="str">
            <v xml:space="preserve">52030080008 - Intervenciones (Mantenimiento, adecuación de infraestructura) realizadas a sedes educativas </v>
          </cell>
          <cell r="I338" t="str">
            <v>52050020001-2107 En el periodo 2020-2023,  se  han formado  en prácticas  artísticas ,  1.000 personas  de la comuna</v>
          </cell>
        </row>
        <row r="339">
          <cell r="G339" t="str">
            <v xml:space="preserve">52030080009 - Construcción y/o adquisición de Infraestructura Física Nueva en Sedes de instituciones Educativas Oficiales de Cali  </v>
          </cell>
          <cell r="I339" t="str">
            <v>52050020013-2108 En el periodo 2020-2023,  se  han certificado  en áreas  artísticas, 60 personas de la  comuna</v>
          </cell>
        </row>
        <row r="340">
          <cell r="G340" t="str">
            <v xml:space="preserve">52030080010 - Plan Maestro de Equipamientos ajustado y adoptado </v>
          </cell>
          <cell r="I340" t="str">
            <v>51030010006-2109 En el periodo 2020 - 2023,  se han realizado 4 juegos deportivos y recreativos para habitantes de la comuna</v>
          </cell>
        </row>
        <row r="341">
          <cell r="G341" t="str">
            <v xml:space="preserve">52030080011 - Centro de alto rendimiento, construido y adecuado </v>
          </cell>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row>
        <row r="342">
          <cell r="G342" t="str">
            <v xml:space="preserve">52030080012 - Equipamientos de servicios urbanos básicos implementados </v>
          </cell>
          <cell r="I342" t="str">
            <v>52010030007-2111 En el periodo 2020 - 2023,  se han implementado 24 sistemas de monitoreo y alerta  para la prevención y/o disminución del delito</v>
          </cell>
        </row>
        <row r="343">
          <cell r="G343" t="str">
            <v xml:space="preserve">52030090001 - Kilómetros de Red de Media Tensión en Plan Parcial San Pascual, construidos </v>
          </cell>
          <cell r="I343" t="str">
            <v>52020030004-2112 En el periodo 2020 - 2023,  se han beneficiado 200 jóvenes en procesos de formación para la prevención situacional del delito en zonas vulnerables</v>
          </cell>
        </row>
        <row r="344">
          <cell r="G344" t="str">
            <v xml:space="preserve">52030090002 - Infraestructura de Agua Potable en la zona rural construidas </v>
          </cell>
          <cell r="I344" t="str">
            <v xml:space="preserve">52030070002-2113 En el periodo 2020 - 2023,  se han recuperado 3 espacios públicos efectivos de la Estructura Ecológica
Complementaria adecuados
arquitectónica y paisajísticamente
con empoderamiento ciudadano. </v>
          </cell>
        </row>
        <row r="345">
          <cell r="G345" t="str">
            <v xml:space="preserve">52030090003 - Sistemas de Agua Potable en la zona rural mejorados en infraestructura </v>
          </cell>
          <cell r="I345" t="str">
            <v>52030030001-2114 En el periodo 2020 - 2023,  se han realizan 9 encuentros en el entorno comunitario: "Promovamos Juntos Entornos para la Vida y estilos de vida saludable en la comuna 21</v>
          </cell>
        </row>
        <row r="346">
          <cell r="G346" t="str">
            <v xml:space="preserve">52030090004 - Beneficiarios del subsidio del déficit de a las empresas de servicios públicos de acueducto alcantarillado y aseo de los estratos 1, 2 y 3 del fondo de solidaridad y redistribución de ingreso </v>
          </cell>
          <cell r="I346" t="str">
            <v>52010020009-2115 En el periodo 2020 - 2023,  se han  aumentado a 150 las personas que lideran la promoción de la convivencia, el fortalecimiento del tejido social y el abordaje de las violencias en la comuna 21</v>
          </cell>
        </row>
        <row r="347">
          <cell r="G347" t="str">
            <v xml:space="preserve">52030090005 - Beneficiarios del programa del mínimo vital de agua potable </v>
          </cell>
          <cell r="I347" t="str">
            <v>52030080005-2116 En el periodo 2020 - 2023,  se han intervenido 9 escenarios deportivos y recreativos en la comuna</v>
          </cell>
        </row>
        <row r="348">
          <cell r="G348" t="str">
            <v xml:space="preserve">52030090006 - Plan Maestro de Servicios Públicos Domiciliarios y TIC formulado y adoptado </v>
          </cell>
          <cell r="I348" t="str">
            <v>52030080008-2117 En el periodo 2020 - 2023, se han realizado 2 intervenciones (Mantenimiento, adecuación de infraestructura)  a sedes educativas</v>
          </cell>
        </row>
        <row r="349">
          <cell r="G349" t="str">
            <v xml:space="preserve">52030090007 - Plan Maestro de Acueducto y Alcantarillado (PMAA), formulado </v>
          </cell>
          <cell r="I349" t="str">
            <v>52040010005-2118 En el periodo 2020 - 2023,  se han dotado 1 Institución educativa</v>
          </cell>
        </row>
        <row r="350">
          <cell r="G350" t="str">
            <v xml:space="preserve">52030090008 - Redes de alcantarillado en el área de prestación de servicio de EMCALI intervenidas </v>
          </cell>
          <cell r="I350" t="str">
            <v>52030070004-2119 En el periodo 2020 - 2023,  se han recuperado 4 zonas blandas, parques y zonas verdes a través de intervenciones y estrategias artísticas y lúdicas en la comuna</v>
          </cell>
        </row>
        <row r="351">
          <cell r="G351" t="str">
            <v xml:space="preserve">52030090009 - Redes de acueducto en el área de prestación de servicio de EMCALI intervenidas </v>
          </cell>
          <cell r="I351" t="str">
            <v>52010030007-2120 En el periodo 2020 - 2023,  se han implementado 25 sistemas de monitoreo y alerta para la prevención y/o diminucuión del delito - comités de vecinos constituidos y vigilantes de cuadra capacitados</v>
          </cell>
        </row>
        <row r="352">
          <cell r="G352" t="str">
            <v xml:space="preserve">52030090010 - Plantas de tratamiento de agua potable con monitoreo de calidad del agua inteligente operando en la zona rural  </v>
          </cell>
          <cell r="I352" t="str">
            <v>52020040005-2121 En el periodo 2020 - 2023,  se han  formado120 cuidadores para personas mayores, formadas en cuidados, manejo, proyectos de vida y derechos</v>
          </cell>
        </row>
        <row r="353">
          <cell r="G353" t="str">
            <v>52030100001 - Territorios del Distrito de Santiago de Cali con acompañamiento para el desarrollo deportivo, recreativo y de actividad física</v>
          </cell>
          <cell r="I353" t="str">
            <v>51030010019-2122 En el periodo 2020 - 2023,  se han beneficiado 340 personas  vinculadas a recorridos turisticos de naturaleza</v>
          </cell>
        </row>
        <row r="354">
          <cell r="G354" t="str">
            <v>52030100002 - Eventos académicos para el sector deporte, recreativo y de actividad física, realizados</v>
          </cell>
          <cell r="I354" t="str">
            <v>53040050010-2201 En el periodo 2020 - 2023,  se han realizado 2 campañas de prevención sensibilización de actores de las vias en la comuna 22</v>
          </cell>
        </row>
        <row r="355">
          <cell r="G355" t="str">
            <v>52030100003 - Política pública del deporte y la recreación formulada y adoptada</v>
          </cell>
          <cell r="I355" t="str">
            <v>53040010004-2202 En el periodo 2020 - 2023,  se han mejorado 1000 metros cuadrados de andenes en la comuna 22 , previo concepto de viabilidad técnica</v>
          </cell>
        </row>
        <row r="356">
          <cell r="G356" t="str">
            <v>52030100004 - Apoyo al desarrollo deportivo comunitario en territorios del Distrito de Santiago de Cali</v>
          </cell>
          <cell r="I356" t="str">
            <v>53040010002-2203 En el periodo 2020 - 2023,  se han realizado construcción de 1 puentes peatonales incluye estudios en la comuna  22, previo concepto de viabilidad técnica</v>
          </cell>
        </row>
        <row r="357">
          <cell r="G357" t="str">
            <v>52030100005 - Instancias de participación ciudadana del sector deporte y recreación en la ciudad, operando anualmente</v>
          </cell>
          <cell r="I357" t="str">
            <v>52050020001-2204 En el periodo 2020-2023,  se han formado  en prácticas  artísticas 510 personas  de la comuna</v>
          </cell>
        </row>
        <row r="358">
          <cell r="G358" t="str">
            <v>52030100006 - Carreras y caminatas deportivas y recreativas con enfoque ambiental realizadas en comunas y corregimientos</v>
          </cell>
          <cell r="I358" t="str">
            <v>51030010006-2205 En el periodo 2020 - 2023,  se han  realizado 3 eventos deportivos, recreativos, y de innovación en la comuna</v>
          </cell>
        </row>
        <row r="359">
          <cell r="G359" t="str">
            <v>52030100007 - Personas beneficiadas anualmente con gimnasia dirigida, aeróbicos y acondicionamiento físico</v>
          </cell>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row>
        <row r="360">
          <cell r="G360" t="str">
            <v>52030100008 - Juegos Inter corregimientos realizados</v>
          </cell>
          <cell r="I360" t="str">
            <v>52010030007-2207 En el periodo 2020 - 2023,  se han implementado 61 Sistemas de monitoreo y alerta para la prevención y/o disminución del delito</v>
          </cell>
        </row>
        <row r="361">
          <cell r="G361" t="str">
            <v xml:space="preserve">52040010001 - Estudiantes en condición de vulnerabilidad beneficiarios de paquetes escolares </v>
          </cell>
          <cell r="I361" t="str">
            <v>52010030005-2208 En el periodo 2020 - 2023,  se han adecuado 2 espacios  de la infraestructura de las agencias de Seguridad y Convivencia y justicia
CAI comuna 22 construido (Reubicado)</v>
          </cell>
        </row>
        <row r="362">
          <cell r="G362" t="str">
            <v xml:space="preserve">52040010002 - Población en edad escolar matriculada en el sistema educativo oficial de Santiago de Cali </v>
          </cell>
          <cell r="I362" t="str">
            <v>54020020015-2209 En el periodo 2020 - 2023,  se han actualizado y se puso en operación un observatorio ambiental, como instrumento de reporte, seguimiento y generación de conocimiento para la gestión ambiental.</v>
          </cell>
        </row>
        <row r="363">
          <cell r="G363" t="str">
            <v xml:space="preserve">52040010003 - Sedes educativas oficiales con implementación de modelos educativos flexibles para niños, adolescentes, jóvenes y adultos en proceso de alfabetización </v>
          </cell>
          <cell r="I363" t="str">
            <v xml:space="preserve">52030070002-2210 En el periodo 2020 - 2023,  se han recuperado 2 espacios públicos efectivos de la Estructura Ecológica
Complementaria adecuados
arquitectónica y paisajísticamente
con empoderamiento ciudadano. </v>
          </cell>
        </row>
        <row r="364">
          <cell r="G364" t="str">
            <v xml:space="preserve">52040010004 - Estudiantes de las IEO con estrategia de transporte escolar  </v>
          </cell>
          <cell r="I364" t="str">
            <v>51050020008-2211 En el periodo 2020 - 2023,  se han implementado 150  huertas urbanas en la Comuna</v>
          </cell>
        </row>
        <row r="365">
          <cell r="G365" t="str">
            <v xml:space="preserve">52040010005 - Instituciones educativas oficiales dotadas </v>
          </cell>
          <cell r="I365" t="str">
            <v>53010010002-2212 En el periodo 2020 - 2023,  se han 28 hectáreas para la gestión sostenible de las cuencas hidrográficas en conservación. Estudio y amojonamiento quebrada Guali</v>
          </cell>
        </row>
        <row r="366">
          <cell r="G366" t="str">
            <v xml:space="preserve">52040010006 - Estudiantes matriculados en las IEO con complementos alimentarios </v>
          </cell>
          <cell r="I366" t="str">
            <v>52030080003-2213 En el periodo 2020 - 2023,  se han realizado 2 intervenciones (mantenimiento correctivo, preventivo y dotación)  del Centro de Administración Local Integrada.</v>
          </cell>
        </row>
        <row r="367">
          <cell r="G367" t="str">
            <v xml:space="preserve">52040020001 - Estudiantes de Instituciones Educativas Oficiales con bajos resultados en Pruebas Saber 11 vinculados al Plan Talentos </v>
          </cell>
          <cell r="I367" t="str">
            <v>52030080005-2214 En el periodo 2020 - 2023,  se han intervenido 3 escenarios deportivos y recreativos en la comuna</v>
          </cell>
        </row>
        <row r="368">
          <cell r="G368" t="str">
            <v xml:space="preserve">52040020002 - Estudiantes beneficiados con programas de articulación con Instituciones de Educación Superior, de la formación técnica, Tecnológica, para el trabajo y el desarrollo humano (ETDH) </v>
          </cell>
          <cell r="I368" t="str">
            <v>54010010005-2215 En el periodo 2020 - 2023,  se han elaborará un estudio de la Comuna 22 que contribuya a la Revisión del POT</v>
          </cell>
        </row>
        <row r="369">
          <cell r="G369" t="str">
            <v xml:space="preserve">52040020003 - Creación de la Universidad Distrital de Cali </v>
          </cell>
          <cell r="I369" t="str">
            <v>53040040004-5101 En el periodo 2020 - 2023 se ha realizado mantenimiento y/o adecuación de 2,5 km de vias en el Corregimiento, previo concepto de viabilidad técnica  de la entidad competente</v>
          </cell>
        </row>
        <row r="370">
          <cell r="G370" t="str">
            <v xml:space="preserve">52040030001 - Docentes en procesos de formación organizados en comunidades de aprendizaje o redes para el fortalecimiento de sus experiencias, la investigación y el mejoramiento de la práctica docente y el aprendizaje </v>
          </cell>
          <cell r="I370" t="str">
            <v>53040040003-5102 En el periodo 2020 - 2023 se han construido 0,2 kilómetros de obras de drenaje, (cunetas, canaletas, gradas disipadoras, alcantarillas etc.), previo concepto de viabilidad técnica de la entidad competente</v>
          </cell>
        </row>
        <row r="371">
          <cell r="G371" t="str">
            <v xml:space="preserve">52040030002 - Instituciones educativas oficiales que fortalecen los proyectos pedagógicos transversales articulados a procesos dialogantes con la ciudad </v>
          </cell>
          <cell r="I371" t="str">
            <v>53010010002-5103 En el periodo 2020 - 2023 se ha contribuido a la recuperación de 14 hectáreas de la cuenca hidrografica</v>
          </cell>
        </row>
        <row r="372">
          <cell r="G372" t="str">
            <v xml:space="preserve">52040030003 - Instituciones educativas que promueven el fortalecimiento de sus prácticas pedagógicas desde un enfoque de ciudad en el marco de sus currículos </v>
          </cell>
          <cell r="I372" t="str">
            <v>51040020001-5104 En el periodo 2020 - 2023 se han fortalecido 240 personas en el ecosistema de emprendimiento empresarial  y social con enfoque diferencial y de genero</v>
          </cell>
        </row>
        <row r="373">
          <cell r="G373" t="str">
            <v xml:space="preserve">52040040001 - Instituciones y organizaciones con promoción de lectura, escritura y oralidad </v>
          </cell>
          <cell r="I373" t="str">
            <v>52050010003-5105 En el periodo 2020 se promueven y apoyan 1 proceso , orientado a fortalecer la identidad cultural entre la población del corregimiento</v>
          </cell>
        </row>
        <row r="374">
          <cell r="G374" t="str">
            <v xml:space="preserve">52040040002 - Bibliotecas públicas y espacios adscritos a la Red, operando con servicios bibliotecarios  </v>
          </cell>
          <cell r="I374" t="str">
            <v>52030080008-5106 En el periodo 2020 - 2023 se ha intervenido 1  (Mantenimiento, adecuación de infraestructura)  a sedes educativas oficiales</v>
          </cell>
        </row>
        <row r="375">
          <cell r="G375" t="str">
            <v xml:space="preserve">52040040003 - IEO que fortalecen en el Distrito los planes de lectura, escritura y oralidad desde la educación Inicial hasta la media  </v>
          </cell>
          <cell r="I375" t="str">
            <v>52040010005-5107 En el periodo 2020 - 2023 se han dotado 2 Instituciones educativas</v>
          </cell>
        </row>
        <row r="376">
          <cell r="G376" t="str">
            <v xml:space="preserve">52040040004 - Bibliotecas escolares abiertas y articuladas con el sistema de bibliotecas públicas comunitarias vinculadas con procesos formativos y culturales  </v>
          </cell>
          <cell r="I376" t="str">
            <v>53040010004-5201 En el periodo 2020 - 2023 se han rehabilitado 500 metros cuadrados de andén, previo concepto de viabilidad técnica y esquema básico</v>
          </cell>
        </row>
        <row r="377">
          <cell r="G377" t="str">
            <v xml:space="preserve">52040050001 - Instituciones Educativas oficiales con seguimiento, y evaluación de la calidad de la educación con enfoque formativo </v>
          </cell>
          <cell r="I377" t="str">
            <v>53020010002-5202 En el periodo 2020 - 2023 se ha aplicado 1 estrategia tecnológica para el aprovechamiento de residuos solidos organicos</v>
          </cell>
        </row>
        <row r="378">
          <cell r="G378" t="str">
            <v xml:space="preserve">52040050002 - Instituciones Educativas oficiales que fortalecen sus directivos docentes en capacidades administrativas y humanas, para el liderazgo pedagógico </v>
          </cell>
          <cell r="I378" t="str">
            <v>53010010002-5203 En el periodo 2020 - 2023 se ha realizado la conservación de 13 hectáreas de la cuenca hidrografica</v>
          </cell>
        </row>
        <row r="379">
          <cell r="G379" t="str">
            <v xml:space="preserve">52040050003 - Estudiantes de IEO matriculados en Jornada Única  (Registrados en el SIMAT) </v>
          </cell>
          <cell r="I379" t="str">
            <v>51040020001-5204 En el periodo 2020 - 2023 han fortalecido  180 personas en el ecosistema de emprendimiento empresarial  y social con enfoque diferencial y de genero</v>
          </cell>
        </row>
        <row r="380">
          <cell r="G380" t="str">
            <v xml:space="preserve">52040050004 - Instituciones educativas que implementan programas, para el mejoramiento de las competencias básicas </v>
          </cell>
          <cell r="I380" t="str">
            <v>52010020002-5205 En el periodo 2020 - 2023 participan 450 personas en estrategia de prevención de la violencia familiar y sexual.</v>
          </cell>
        </row>
        <row r="381">
          <cell r="G381" t="str">
            <v xml:space="preserve">52040050005 - IEO fortalecidas en competencias comunicativas en lengua extranjeraInglés </v>
          </cell>
          <cell r="I381" t="str">
            <v>52010030007-5206 En el periodo 2020 - 2023 se han implementado 28 sistemas de monitoreo y alerta  para la prevención y/o disminución del delito</v>
          </cell>
        </row>
        <row r="382">
          <cell r="G382" t="str">
            <v xml:space="preserve">52040050006 - Revisión, ajuste y promulgación de la política pública de bilingüismo </v>
          </cell>
          <cell r="I382" t="str">
            <v>52050020001-5207 En el periodo 2020 - 2023,  se han formado  200 personas  en practicas  artísticas  del corregimiento</v>
          </cell>
        </row>
        <row r="383">
          <cell r="G383" t="str">
            <v xml:space="preserve">52040050007 - Lineamientos para la creación del observatorio de educación </v>
          </cell>
          <cell r="I383" t="str">
            <v>52030080007-5208 En el período 2020 se realiza la adecuación, mejoramiento, mantenimiento o dotación  de 1 equipamiento cultural del corregimiento previo concepto de viabilidad técnica</v>
          </cell>
        </row>
        <row r="384">
          <cell r="G384" t="str">
            <v xml:space="preserve">52050010001 - Manifestaciones del patrimonio cultural inmaterial identificadas, visibilizadas y salvaguardadas </v>
          </cell>
          <cell r="I384" t="str">
            <v>52020020008-5209 En el periodo 2020 - 2023 se han beneficiado 700 niñas, niños, adolescentes, jòvenes y adultos con programa de iniciaciòn y formaciòn deportiva</v>
          </cell>
        </row>
        <row r="385">
          <cell r="G385" t="str">
            <v xml:space="preserve">52050010002 - Bienes materiales de Interés cultural protegidos y conservados </v>
          </cell>
          <cell r="I385" t="str">
            <v>52030080005-5210 En el periodo 2020 - 2023 se ha realizado la adecuación o mantenimiento de 1 escenario deportivo y recreativo en el corregimiento, previo concepto de viabilidad técnica de las autoridades competentes</v>
          </cell>
        </row>
        <row r="386">
          <cell r="G386" t="str">
            <v xml:space="preserve">52050010003 - Comunas y corregimientos con procesos identitarios promovidos y apoyados </v>
          </cell>
          <cell r="I386" t="str">
            <v>52030080008-5211 En el periodo 2020 - 2023 se han realizado 3 intervenciones (Mantenimiento, adecuación de infraestructura)  a sedes educativas oficiales</v>
          </cell>
        </row>
        <row r="387">
          <cell r="G387" t="str">
            <v xml:space="preserve">52050010004 - Plan para la recuperación de la memoria cultural, Implementado </v>
          </cell>
          <cell r="I387" t="str">
            <v>52040010005-5212 En el periodo 2020 - 2023 se ha dotado 1 Institución educativa</v>
          </cell>
        </row>
        <row r="388">
          <cell r="G388" t="str">
            <v xml:space="preserve">52050010005 - Fuentes y monumentos localizados en espacios públicos con mantenimiento </v>
          </cell>
          <cell r="I388" t="str">
            <v>53040040004-5301 En el periodo 2020 - 2023 se ha realizado el mantenimiento y/o adecuación de  un (1) Kilometro de via en el corregimiento, previo concepto de viabilidad técnica de la entidad competente</v>
          </cell>
        </row>
        <row r="389">
          <cell r="G389" t="str">
            <v xml:space="preserve">52050010006 - Actualización y difusión del inventario de bienes muebles de interés cultural </v>
          </cell>
          <cell r="I389" t="str">
            <v>53040040003-5302 En el periodo 2020 - 2023 se han construido 0,5 kilómetros de obras de drenaje, previo concepto de viabilidad técnica de la entidad competente</v>
          </cell>
        </row>
        <row r="390">
          <cell r="G390" t="str">
            <v xml:space="preserve">52050010007 - Bienes muebles documentales patrimoniales y de interés cultural, protegidos, conservados y divulgados </v>
          </cell>
          <cell r="I390" t="str">
            <v>53040040003-5303 En el periodo 2020 - 2023 se han construido 0,415 kilómetros de huellas vehiculares, previo concepto de viabilidad técnica de la entidad competente</v>
          </cell>
        </row>
        <row r="391">
          <cell r="G391" t="str">
            <v xml:space="preserve">52050010008 - Planes Especiales de Manejo y Protección Galería Santa Elena y San Antonio elaborados </v>
          </cell>
          <cell r="I391" t="str">
            <v>53020010002-5304 En el periodo 2020 - 2023 se ha aplicado 1 estrategia tecnológica para el aprovechamiento de residuos solidos organicos</v>
          </cell>
        </row>
        <row r="392">
          <cell r="G392" t="str">
            <v xml:space="preserve">52050010009 - Fuentes, monumentos y bienes de interés cultural con sistemas de iluminación ornamental conservadas </v>
          </cell>
          <cell r="I392" t="str">
            <v>53010010002-5305 En el periodo 2020 - 2023 se ha realizado la conservación 20 hectáreas de la cuenca hidrográfica</v>
          </cell>
        </row>
        <row r="393">
          <cell r="G393" t="str">
            <v xml:space="preserve">52050010010 - Inventario de bienes de interés cultural, material, BIC actualizado y registrado en el SIPA </v>
          </cell>
          <cell r="I393" t="str">
            <v>51040020001-5306 En el periodo 2020 - 2023 se han fortalecido 188 personas en el ecosistema de emprendimiento empresarial  y social con enfoque diferencial y de genero</v>
          </cell>
        </row>
        <row r="394">
          <cell r="G394" t="str">
            <v xml:space="preserve">52050020001 - Personas formadas en prácticas artísticas en comunas y corregimientos </v>
          </cell>
          <cell r="I394" t="str">
            <v>52050010003-5307 En el periodo 2020 - 2023 se han realizado  4 encuentros para recuperar y difundir la tradición oral, la memoria y la cultura en el corregimiento</v>
          </cell>
        </row>
        <row r="395">
          <cell r="G395" t="str">
            <v xml:space="preserve">52050020002 - Organizaciones e instituciones apoyadas en el desarrollo de sus iniciativas artísticas y culturales </v>
          </cell>
          <cell r="I395" t="str">
            <v>53040050002-5401 En el periodo 2020-2023 se han señalizado15 puntos de red vial en el corregimiento</v>
          </cell>
        </row>
        <row r="396">
          <cell r="G396" t="str">
            <v xml:space="preserve">52050020003 - Espacios de participación y creación artística con enfoque diferencial y de genero apoyados </v>
          </cell>
          <cell r="I396" t="str">
            <v>53040040004-5402 En el periodo 2020 - 2023 se ha realizado el mantenimiento y/o adecuación de  1,95 km de vias en el corregimiento, previo concepto de viabilidad técnica de la entidad competente</v>
          </cell>
        </row>
        <row r="397">
          <cell r="G397" t="str">
            <v xml:space="preserve">52050020004 - Actores del sector cultural beneficiados con estímulos </v>
          </cell>
          <cell r="I397" t="str">
            <v>53040040003-5403 En el periodo 2020 - 2023 se han construido 0,5 kilómetros de obras de drenaje, (cunetas, canaletas, gradas disipadoras, alcantarillas etc.), previo concepto de viabilidad técnica de la entidad competente</v>
          </cell>
        </row>
        <row r="398">
          <cell r="G398" t="str">
            <v xml:space="preserve">52050020005 - Semilleros de investigación artística y cultural implementados </v>
          </cell>
          <cell r="I398" t="str">
            <v>53050020003-5404 En el periodo 2020 - 2023 se han construido 17,49 M3 muros de contención, previo concepto de viabilidad técnica</v>
          </cell>
        </row>
        <row r="399">
          <cell r="G399" t="str">
            <v xml:space="preserve">52050020006 - Creadores y gestores culturales beneficiados con seguridad social en el marco de la ley 666 de 2001 y decretos reglamentarios </v>
          </cell>
          <cell r="I399" t="str">
            <v>53010010002-5405 En el periodo 2020 - 2023 se ha realizado la conservación de 20 hectáreas de la  cuenca hidrografica.</v>
          </cell>
        </row>
        <row r="400">
          <cell r="G400" t="str">
            <v xml:space="preserve">52050020007 - Actores de la salsa fortalecidos en gestión cultural y procesos dancísticos </v>
          </cell>
          <cell r="I400" t="str">
            <v>52030080008-5406 En el periodo 2020 - 2023 se han realizado 3 intervenciones (Mantenimiento, adecuación de infraestructura)  a sedes educativas oficiales</v>
          </cell>
        </row>
        <row r="401">
          <cell r="G401" t="str">
            <v xml:space="preserve">52050020008 - Personas beneficiadas con el proceso de profesionalización de artistas </v>
          </cell>
          <cell r="I401" t="str">
            <v>52040010005-5407 En el periodo 2020 - 2023 se han dotado 5 Instituciones educativas</v>
          </cell>
        </row>
        <row r="402">
          <cell r="G402" t="str">
            <v xml:space="preserve">52050020009 - Contenidos audiovisuales o cinematográficos, artísticos, culturales y de formación entregados a través de plataformas </v>
          </cell>
          <cell r="I402" t="str">
            <v>51040020001-5408 En el periodo 2020 - 2023 se han fortalecido 80 personas en el ecosistema de emprendimiento empresarial  y social con enfoque diferencial y de genero</v>
          </cell>
        </row>
        <row r="403">
          <cell r="G403" t="str">
            <v xml:space="preserve">52050020010 - Escenarios para las artes escénicas de naturaleza pública fortalecidos con programación cultural y artística </v>
          </cell>
          <cell r="I403" t="str">
            <v>52050010003-5409 En el periodo 2020 - 2023 se ha realizado 1 encuentro para recuperar y difundir la tradición oral, la memoria y la cultura en el corregimiento</v>
          </cell>
        </row>
        <row r="404">
          <cell r="G404" t="str">
            <v xml:space="preserve">52050020011 - Organizaciones de formación artística y cultural apoyadas </v>
          </cell>
          <cell r="I404" t="str">
            <v>53040040003-5501 En el periodo 2020 - 2023 se ha construido 1 kilómetro de huellas vehiculares, previo concepto de viabilidad técnica de la entidad competente</v>
          </cell>
        </row>
        <row r="405">
          <cell r="G405" t="str">
            <v xml:space="preserve">52050020012 - Jóvenes y adultos en proceso de formación en artes populares y tradicionales </v>
          </cell>
          <cell r="I405" t="str">
            <v>53040040003-5502 En el periodo 2020 - 2023 se han construido 1,5 kilómetros de obras de drenaje, (cunetas, canaletas, gradas disipadoras, alcantarillas etc.), previo concepto de viabilidad  técnica de la entidad competente</v>
          </cell>
        </row>
        <row r="406">
          <cell r="G406" t="str">
            <v xml:space="preserve">52050020013 - Artistas, gestores y creadores culturales certificados en sus prácticas artísticas y culturales </v>
          </cell>
          <cell r="I406" t="str">
            <v>53040010004-5503 En el periodo 2020 - 2023 se han rehabilitado 280 metros cuadrados de andén. previo concepto de viabilidad  técnica de la entidad competente</v>
          </cell>
        </row>
        <row r="407">
          <cell r="G407" t="str">
            <v xml:space="preserve">52050020014 - Circulación de las creaciones artísticas y culturales, populares y tradicionales en escenarios estratégicos </v>
          </cell>
          <cell r="I407" t="str">
            <v>51030010011-5504 En el periodo 2020 - 2023 se han apoyado 2 iniciativas turisticas comunitarias</v>
          </cell>
        </row>
        <row r="408">
          <cell r="G408" t="str">
            <v xml:space="preserve">52050020015 - Nuevos eventos que se suman al ecosistema cultural </v>
          </cell>
          <cell r="I408" t="str">
            <v>53010010002-5505 En el periodo 2020 - 2023 se ha realizado la conservación de 10 hectáreas de la cuencas hidrográficas</v>
          </cell>
        </row>
        <row r="409">
          <cell r="G409" t="str">
            <v xml:space="preserve">52050020016 - Reestructuración administrativa, académica y pedagógica del Instituto Popular de Cultura operando ( </v>
          </cell>
          <cell r="I409" t="str">
            <v>52030080005-5506 A diciembre de 2021 se ha intervenido 2 escenarios deportivos y recreativos en el corregimiento considerando transición energética previa viabilidad de las autoridades competentes</v>
          </cell>
        </row>
        <row r="410">
          <cell r="G410" t="str">
            <v>52050020017 - Sede para el Instituto Popular de Cultura gestionada y adecuada</v>
          </cell>
          <cell r="I410" t="str">
            <v>52030080008-5507 En el periodo 2020 - 2023 se han realizado 3 intervenciones (Mantenimiento, adecuación de infraestructura)  a sedes educativas oficiales</v>
          </cell>
        </row>
        <row r="411">
          <cell r="G411" t="str">
            <v xml:space="preserve">53010010001 - Hectáreas de recarga restauradas y conservadas en las cuencas abastecedoras de EMCALI  </v>
          </cell>
          <cell r="I411" t="str">
            <v>53040040003-5601 En el periodo 2020 - 2023 se han construido 0,5 kilómetros de huellas vehiculares, previo concepto de viabilidad técnica de la entidad competente</v>
          </cell>
        </row>
        <row r="412">
          <cell r="G412" t="str">
            <v xml:space="preserve">53010010002 - Área para la gestión sostenible de las cuencas hidrográficas, a través de pago por servicios ambientales, restauración y protección de nacimientos, en conservación, con enfoque diferencial y de género </v>
          </cell>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row>
        <row r="413">
          <cell r="G413" t="str">
            <v xml:space="preserve">53010010003 - Humedales con planes de manejo ambiental o planes de acción en ejecución  </v>
          </cell>
          <cell r="I413" t="str">
            <v>51040020001-5603 En el periodo 2020 - 2023 se han fortalecido 58 personas en el ecosistema de emprendimiento empresarial y social con enfoque diferencial y de genero</v>
          </cell>
        </row>
        <row r="414">
          <cell r="G414" t="str">
            <v xml:space="preserve">53010010004 - Sistema Municipal de Áreas Protegidas – SIMAP, ampliado y fortalecido a través del incremento en áreas protegidas y la ejecución de los planes de majeo ambiental </v>
          </cell>
          <cell r="I414" t="str">
            <v>51020010008-5604 En el periodo 2021 - 2023 se benefician 300 emprendimientos y empresas de la industria cultural y creativa con asistencia técnica</v>
          </cell>
        </row>
        <row r="415">
          <cell r="G415" t="str">
            <v xml:space="preserve">53010010005 - Obras e intervenciones para la descontaminación hídrica de las fuentes superficiales, en el marco de la recuperación del río Cauca, ejecutadas  </v>
          </cell>
          <cell r="I415" t="str">
            <v>51030010011-5605 En periodo 2021 - 2023 se han apoyado 3 iniciativas turisticas comunitarias</v>
          </cell>
        </row>
        <row r="416">
          <cell r="G416" t="str">
            <v xml:space="preserve">53010010006 - Ecoparque Pance incluido en la estructura ecológica distrital y adecuado ambiental y paisajísticamente  </v>
          </cell>
          <cell r="I416" t="str">
            <v>52050010003-5606 En el periodo 2020 - 2023 se ha realizado 1 encuentro para recuperar y difundir la tradición oral, la memoria y la cultura en la Corregimiento</v>
          </cell>
        </row>
        <row r="417">
          <cell r="G417" t="str">
            <v xml:space="preserve">53010010007 - Estrategia para la cooperación técnica, organizativa y de acompañamiento en la reforestación de las cuencas abastecedoras de los acueductos rurales comunitarios implementada </v>
          </cell>
          <cell r="I417" t="str">
            <v>52030080005-5607 En el periodo 2020 - 2023 se ha realizado la adecuación o mantenimiento de 1 escenario deportivo y recreativo en el corregimiento  previo concepto de viabilidad técnica de las autoridades competentes</v>
          </cell>
        </row>
        <row r="418">
          <cell r="G418" t="str">
            <v xml:space="preserve">53010020001 - Renovación del arbolado urbano en el marco del Plan de Silvicultura Urbana (PSU), en ejecución  </v>
          </cell>
          <cell r="I418" t="str">
            <v>53040040004-5701 En el periodo 2020 - 2023 se ha realizado el mantenimiento de 0,5 kilometros de vía, previo concepto de viabilidad técnica  de la entidad competente</v>
          </cell>
        </row>
        <row r="419">
          <cell r="G419" t="str">
            <v xml:space="preserve">53010020002 - Canales de aguas lluvias con zonas blandas adecuadas ambiental y paisajísticamente  </v>
          </cell>
          <cell r="I419" t="str">
            <v>53040040003-5702 En el periodo 2020 - 2023 se han construido 0,48 kilómetros de huellas vehiculares, previo concepto de viabilidad técnica de la entidad competente</v>
          </cell>
        </row>
        <row r="420">
          <cell r="G420" t="str">
            <v xml:space="preserve">53010020003 - Corredores ambientales urbanos de los ríos Cañaveralejo, Meléndez, Lili y Cali; y corredor ambiental rio Cauca, diseñados y adecuados  </v>
          </cell>
          <cell r="I420" t="str">
            <v>53050020003-5703 En el periodo 2020 - 2023 se han construido 210 metros cúbicos de muros de contención previo concepto de viabilidad técnica de la entidad competente</v>
          </cell>
        </row>
        <row r="421">
          <cell r="G421" t="str">
            <v xml:space="preserve">53010020004 - Vivero Distrital ampliado y conectado con red de viveros  </v>
          </cell>
          <cell r="I421" t="str">
            <v>53040040003-5704 En el periodo 2020 - 2023 se han construido 0,4 kilómetros de cunetas, previo concepto de viabilidad técnica de la entidad competente</v>
          </cell>
        </row>
        <row r="422">
          <cell r="G422" t="str">
            <v xml:space="preserve">53010030001 - Sistema de Gestión Ambiental Comunitario – SIGAC y Consejo Municipal de Desarrollo Rural – CMDR, operando </v>
          </cell>
          <cell r="I422" t="str">
            <v>53030030005-5705 En el periodo 2020 - 2023 se han construido 15 sistemas inviduales de tratamiento de agua residual domesticas construidas en la zona rural</v>
          </cell>
        </row>
        <row r="423">
          <cell r="G423" t="str">
            <v xml:space="preserve">53010030002 - Plataforma para contrarrestar la tenencia, comercialización ilegal y el maltrato de fauna silvestre y el control de especies exóticas introducidas, implementada  </v>
          </cell>
          <cell r="I423" t="str">
            <v>53010010002-5706 En el periodo 2020 - 2023 se ha realizado la conservación de 24 hectáreas de la cuenca hidrográfica</v>
          </cell>
        </row>
        <row r="424">
          <cell r="G424" t="str">
            <v xml:space="preserve">53010030003 - Infraestructuras para la atención, valoración y rehabilitación de la fauna silvestre y la flora, operando </v>
          </cell>
          <cell r="I424" t="str">
            <v>51030010011-5707 En el periodo 2020 - 2023 se han apoyado 2 iniciativas turísticas y de emprendimiento.</v>
          </cell>
        </row>
        <row r="425">
          <cell r="G425" t="str">
            <v xml:space="preserve">53010030004 - Línea Eco como sistema integral de apoyo a la gestión ambiental, en el marco de la arquitectura empresarial, actualizada  </v>
          </cell>
          <cell r="I425" t="str">
            <v>52030080008-5708 En el periodo 2020 - 2023 se han realizado 2  intervenciones (mantenimiento, adecuación de infraestructura)  a sedes educativas oficiales</v>
          </cell>
        </row>
        <row r="426">
          <cell r="G426" t="str">
            <v xml:space="preserve">53010030005 - Techos a la intemperie en zonas protegidas y no protegidas desmontados </v>
          </cell>
          <cell r="I426" t="str">
            <v>53040040003-5801 En el periodo 2020 - 2023 se han construido 0,484  kilómetros de huellas vehiculares,  obras de drenaje, (cunetas, canaletas, gradas disipadoras, alcantarillas etc.),  previo concepto de viabilidad técnica de la entidad competente</v>
          </cell>
        </row>
        <row r="427">
          <cell r="G427" t="str">
            <v xml:space="preserve">53010030006 - Norma Técnica Sectorial de Turismo sostenible NTS TS 001-1 Implementada en Pance - Boulevard del Río y San Antonio  </v>
          </cell>
          <cell r="I427" t="str">
            <v>53040040003-5802 En el periodo 2020 - 2023 se han construido 1,323 kilómetros de obras de drenaje, (cunetas, canaletas, gradas disipadoras, alcantarillas etc.), previo concepto de viabilidad  técnica de la entidad competente</v>
          </cell>
        </row>
        <row r="428">
          <cell r="G428" t="str">
            <v xml:space="preserve">53010030007 - Colectivos ambientales de gestores de educación y cultura, con enfoque diferencial y de género co-creando procesos para la reconciliación ambiental y la conservación de la estructura ecológica, operando en redes </v>
          </cell>
          <cell r="I428" t="str">
            <v>53010010002-5803 En el periodo 2020 - 2023 se ha realizado la conservación de 10 hectáreas de la cuenca hidrográfica</v>
          </cell>
        </row>
        <row r="429">
          <cell r="G429" t="str">
            <v xml:space="preserve">53010030008 - Herramientas para la gestión, uso eficiente y ahorro de agua, diseñadas y en implementación </v>
          </cell>
          <cell r="I429" t="str">
            <v>52050020001-5804 En el periodo 2020-2023 se han formado  50 personas del corregimiento en practicas  artísticas.</v>
          </cell>
        </row>
        <row r="430">
          <cell r="G430" t="str">
            <v xml:space="preserve">53010030009 - Estrategia para la protección de la gestión integral y uso racional de agua potable implementada  </v>
          </cell>
          <cell r="I430" t="str">
            <v>52020020008-5805 En el periodo 2020 - 2023 se han beneficiado 120 niñas, niños, adolescentes, jòvenes y adultos con programa de iniciaciòn y formaciòn deportiva</v>
          </cell>
        </row>
        <row r="431">
          <cell r="G431" t="str">
            <v xml:space="preserve">53010030010 - Política Pública de Ética Interespecie y Protección Animal, adoptada </v>
          </cell>
          <cell r="I431" t="str">
            <v>52030080005-5806 En el periodo 2020 - 2023 se han realizado la adecuación o mantenimiento de 3 escenarios deportivos y recreativos en la comuna  previo concepto de viabilidad técnica de las autoridades competentes</v>
          </cell>
        </row>
        <row r="432">
          <cell r="G432" t="str">
            <v xml:space="preserve">53010030011 - Centro de Promoción del Bienestar Animal Construido </v>
          </cell>
          <cell r="I432" t="str">
            <v>52030080008-5807 En el periodo 2020 - 2023 se han realizado 3 intervenciones (Mantenimiento, adecuación de infraestructura)  a sedes educativas oficiales</v>
          </cell>
        </row>
        <row r="433">
          <cell r="G433" t="str">
            <v xml:space="preserve">53010040001 - Centros Integrados de la Ruralidad, operando  </v>
          </cell>
          <cell r="I433" t="str">
            <v>52040010005-5808 En el periodo 2020 - 2023 se ha dotado 1 Institución educativa</v>
          </cell>
        </row>
        <row r="434">
          <cell r="G434" t="str">
            <v xml:space="preserve">53010040002 - Diagnóstico registral de predios del Parque Nacional Natural Farallones realizado  </v>
          </cell>
          <cell r="I434" t="str">
            <v>51040020001-5809 En el periodo 2020 - 2023 se han fortalecido 50 personas en el ecosistema de emprendimiento empresarial  y social con enfoque diferencial y de genero</v>
          </cell>
        </row>
        <row r="435">
          <cell r="G435" t="str">
            <v xml:space="preserve">53010040003 - Estudio económico para la inclusión de la zona rural de Cali en los Bonos de Carbono elaborado </v>
          </cell>
          <cell r="I435" t="str">
            <v>53040040003-5901 En el periodo 2020 -2023 se ha construido 1 kilómetro de obras de drenaje, (cunetas, gradas disipadoras, etc.), previo concepto de viabilidad técnica de la entidad competente</v>
          </cell>
        </row>
        <row r="436">
          <cell r="G436" t="str">
            <v xml:space="preserve">53010040004 - Plan estratégico de turismo rural y de naturaleza, adoptado e Implementado </v>
          </cell>
          <cell r="I436" t="str">
            <v>53040040003-5902 En el periodo 2020 - 2023 se han construido 0,711 kilómetros de huellas vehiculares, previo concepto de viabilidad técnica de la entidad competente</v>
          </cell>
        </row>
        <row r="437">
          <cell r="G437" t="str">
            <v xml:space="preserve">53010040005 - Instituciones educativas rurales con acompañamiento para la resignificación de sus PIER desde la seguridad alimentaria, la diversidad ambiental y relaciones productivas </v>
          </cell>
          <cell r="I437" t="str">
            <v>53050020003-5903 En el periodo 2020 - 2023 se han construido 35,62 metros cubicos de muros de contención, previo concepto de viabilidad técnica de la entidad competente</v>
          </cell>
        </row>
        <row r="438">
          <cell r="G438" t="str">
            <v xml:space="preserve">53010040006 - Vías rurales con mantenimiento anual rutinario con inclusión social </v>
          </cell>
          <cell r="I438" t="str">
            <v>53040010004-5904 En el periodo 2020 - 2023 se han rehabilitado 228 metros cuadrados de andén previo concepto de viabilidad técnica de la entidad competente</v>
          </cell>
        </row>
        <row r="439">
          <cell r="G439" t="str">
            <v xml:space="preserve">53010040007 - Política Pública de Educación Rural adoptada </v>
          </cell>
          <cell r="I439" t="str">
            <v>53020010002-5905 En el periodo 2020 - 2023 se ha aplicado 1  estrategia tecnológica para el aprovechamiento de residuos solidos organicos</v>
          </cell>
        </row>
        <row r="440">
          <cell r="G440" t="str">
            <v xml:space="preserve">53010040008 - Institución educativa rural con programa piloto de propuesta alimentaria alternativa </v>
          </cell>
          <cell r="I440" t="str">
            <v>53010010002-5906 En el periodo 2020 - 2023 se ha realizado la conservación de 87 hectáreas de la cuenca hidrográfica</v>
          </cell>
        </row>
        <row r="441">
          <cell r="G441" t="str">
            <v xml:space="preserve">53020010001 - Planta de aprovechamiento de residuos sólidos orgánicos construida y en operación  </v>
          </cell>
          <cell r="I441" t="str">
            <v>51040020001-5907 En el periodo 2020 - 2023 se  han fortalecido 52 personas en el ecosistema de emprendimiento empresarial  y social con enfoque diferencial y de genero</v>
          </cell>
        </row>
        <row r="442">
          <cell r="G442" t="str">
            <v xml:space="preserve">53020010002 - Grandes generadores con tecnologías de aprovechamiento de residuos sólidos orgánicos aplicadas  </v>
          </cell>
          <cell r="I442" t="str">
            <v>52030080007-5908 En el periodo 2020 - 2023 se  ha realizado la adecuación, mejoramiento, mantenimiento o dotación  de 1 equipamiento cultural del corregimiento previo concepto de viabilidad técnica</v>
          </cell>
        </row>
        <row r="443">
          <cell r="G443" t="str">
            <v xml:space="preserve">53020010003 - Estaciones de clasificación y aprovechamiento de residuos sólidos inorgánicos operando  </v>
          </cell>
          <cell r="I443" t="str">
            <v>52030070004-5909 En el periodo 2020 - 2023 se  ha promovido anualmente 1 espacio público con programación cultural</v>
          </cell>
        </row>
        <row r="444">
          <cell r="G444" t="str">
            <v xml:space="preserve">53020010004 - Barrios con rutas selectivas de residuos sólidos con inclusión de recicladores de oficio implementadas </v>
          </cell>
          <cell r="I444" t="str">
            <v>51030010006-5910 En el periodo 2020 - 2023 se  han realizado 3 eventos deportivos y recreativos en el corregimiento</v>
          </cell>
        </row>
        <row r="445">
          <cell r="G445" t="str">
            <v xml:space="preserve">53020010005 - Sitio de recolección, transporte, transferencia, aprovechamiento y disposición final para la gestión de residuos de construcción y demolición RCD operando </v>
          </cell>
          <cell r="I445" t="str">
            <v>52030080005-5911 En el periodo 2020 - 2023, se ha realizado la adecuación o mantenimiento de 1 escenarios deportivos y recreativos en la comuna previo concepto de viabilidad técnica de las autoridades competentes</v>
          </cell>
        </row>
        <row r="446">
          <cell r="G446" t="str">
            <v xml:space="preserve">53020010006 - Espacios públicos impactados por el manejo inadecuado de residuos sólidos intervenidos </v>
          </cell>
          <cell r="I446" t="str">
            <v>51030010011-5912 En el periodo 2020 - 2023, se  han apoyado 3 iniciativa turistica comunitaria</v>
          </cell>
        </row>
        <row r="447">
          <cell r="G447" t="str">
            <v xml:space="preserve">53020010007 - Lixiviados del antiguo vertedero de Navarro tratados </v>
          </cell>
          <cell r="I447" t="str">
            <v>53040040003-6001 En el periodo 2020 - 2023 se  han construido 0,9 kilómetros de huellas vehiculares, previo concepto de viabilidad técnica de la entidad competente</v>
          </cell>
        </row>
        <row r="448">
          <cell r="G448" t="str">
            <v xml:space="preserve">53020010008 - Monitoreo anual de calidad ambiental (estabilidad de la masa de residuos y calidad del aire) del antiguo vertedero de Navarro  </v>
          </cell>
          <cell r="I448" t="str">
            <v>53040040003-6002 En el periodo 2020 - 2023 se  han construido 0,283 kilometros de vía, previo concepto de viabilidad técnica de la entidad competente</v>
          </cell>
        </row>
        <row r="449">
          <cell r="G449" t="str">
            <v xml:space="preserve">53020010009 - Generadores de Residuos de Construcción y Demolición-RCD y Residuos Ordinarios, vinculados a un proceso de manejo eficiente y mejores prácticas en su gestión  </v>
          </cell>
          <cell r="I449" t="str">
            <v>53040040003-6003 En el periodo 2020 - 2023 se  han construido 0,373 kilómetros de obras de dreanje (cunetas, canaletas, gradas disipadoras, alcantarilla) previo concepto de viabilidad técnica de la entidad competente</v>
          </cell>
        </row>
        <row r="450">
          <cell r="G450" t="str">
            <v xml:space="preserve">53020010010 - Estudios para la planificación de la gestión integral de residuos sólidos, la prestación del servicio público de aseo y sus actividades complementarias elaborados  </v>
          </cell>
          <cell r="I450" t="str">
            <v>53040010003-6004 En el periodo 2020 - 2023 se  ha realizado el mantenimiento de 2 puentes peatonales en el corregimiento el Saladito. previo concepto de viabilidad técnica de la entidad competente</v>
          </cell>
        </row>
        <row r="451">
          <cell r="G451" t="str">
            <v xml:space="preserve">53020010011 - Personas sensibilizadas en gestión de residuos sólidos con inclusión de recicladores de oficio  </v>
          </cell>
          <cell r="I451" t="str">
            <v>53010010002-6005 En el periodo 2020 - 2023 se  han  intervenido 50 hectáreas para la gestión sostenible de la cuenca hidrografica</v>
          </cell>
        </row>
        <row r="452">
          <cell r="G452" t="str">
            <v xml:space="preserve">53020010012 - Nuevo modelo de servicio de aseo, implementado  </v>
          </cell>
          <cell r="I452" t="str">
            <v>52050020002-6006 En el periodo 2020 - 2023 se  han  fortalecido 3 organizaciones e instituciones en el desarrollo de sus iniciativas artisticas y culturales</v>
          </cell>
        </row>
        <row r="453">
          <cell r="G453" t="str">
            <v xml:space="preserve">53020020001 - Empresas y emprendimientos fortalecidos en capacidades para el fomento de la economía Circular  </v>
          </cell>
          <cell r="I453" t="str">
            <v>52050010003-6007 En el periodo 2020 - 2023 se  ha realizado 1 encuentro para recuperar y difundir la tradición oral, la memoria y la cultura en la Corregimiento</v>
          </cell>
        </row>
        <row r="454">
          <cell r="G454" t="str">
            <v xml:space="preserve">53020020002 - Sistema de Gestión de economía circular diseñado, implementado y certificado </v>
          </cell>
          <cell r="I454" t="str">
            <v>52030080005-6008 En el periodo 2020 - 2023 se  ha realizado la adecuación o mantenimiento de 1 escenarios deportivos y recreativos en la comuna  previo concepto de viabilidad técnica de las autoridades competentes</v>
          </cell>
        </row>
        <row r="455">
          <cell r="G455" t="str">
            <v xml:space="preserve">53020020003 - Estudios de Análisis Económico e Impacto para el aprovechamiento de residuos orgánicos, inorgánicos y RCD elaborado </v>
          </cell>
          <cell r="I455" t="str">
            <v>52030080008-6009 En el periodo 2020 - 2023 se  ha realizado 1 intervención (Mantenimiento, adecuación de infraestructura)  a sede educativa oficial.</v>
          </cell>
        </row>
        <row r="456">
          <cell r="G456" t="str">
            <v xml:space="preserve">53020020004 - Asociaciones de recicladores de oficio de economía solidaria fortalecidas en desarrollo empresarial y competitividad </v>
          </cell>
          <cell r="I456" t="str">
            <v>52040010005-6010 En el periodo 2020 - 2023 se  ha dotado 1 Institución educativa</v>
          </cell>
        </row>
        <row r="457">
          <cell r="G457" t="str">
            <v xml:space="preserve">53020030001 - Estrategias para el fomento de la producción limpia y el consumo responsable implementadas </v>
          </cell>
          <cell r="I457" t="str">
            <v>51030010011-6011 En el periodo 2020 - 2023 se  ha apoyado 1 iniciativa turistica comunitaria</v>
          </cell>
        </row>
        <row r="458">
          <cell r="G458" t="str">
            <v xml:space="preserve">53020030002 - Plan para el fortalecimiento de Negocios Verdes formulado e implementado  </v>
          </cell>
          <cell r="I458" t="str">
            <v>53040040004-6101 En el periodo 2020 - 2023 se  ha realizado el mejoramiento de 1,5 kilometros de vía en el corregimiento, previo concepto técnico de la entidad competente</v>
          </cell>
        </row>
        <row r="459">
          <cell r="G459" t="str">
            <v xml:space="preserve">53020030003 - Productores agrícolas locales fortalecidos en técnicas de producción sostenible, competitividad y asociatividad </v>
          </cell>
          <cell r="I459" t="str">
            <v>53040040003-6102 En el periodo 2020 - 2023 se  han construido 0,6 kilómetros de obras de drenaje, (cunetas, canaletas, gradas disipadoras, alcantarillas etc.), previo concepto de viabilidad  técnica de la entidad competente</v>
          </cell>
        </row>
        <row r="460">
          <cell r="G460" t="str">
            <v xml:space="preserve">53020030004 - Entidades con programas de eficiencia energética implementados </v>
          </cell>
          <cell r="I460" t="str">
            <v>53040040003-6103 En el periodo 2020 - 2023 se  han construido 0.6 kilometros de huellas vehiculares previo concepto de viabilidad tecnica de la entidad competente</v>
          </cell>
        </row>
        <row r="461">
          <cell r="G461" t="str">
            <v xml:space="preserve">53020030005 - Empresas con cambios hacia patrones de producción y consumo sostenible </v>
          </cell>
          <cell r="I461" t="str">
            <v>53010010002-6104 En el periodo 2020 - 2023 se  ha realizado la conservación de 14 hectáreas de la cuenca hidrográfica</v>
          </cell>
        </row>
        <row r="462">
          <cell r="G462" t="str">
            <v xml:space="preserve">53020030006 - Negocios verdes registrados, evaluados y promovidos </v>
          </cell>
          <cell r="I462" t="str">
            <v>51040020001-6105 En el periodo 2020 - 2023 se  han fortalecido 60 personas en el ecosistema de emprendimiento empresarial  y social con enfoque diferencial y de genero</v>
          </cell>
        </row>
        <row r="463">
          <cell r="G463" t="str">
            <v xml:space="preserve">53020030007 - Obras de desarrollo urbanístico y habitabilidad, aplicando buenas prácticas ambientales y de construcción sostenible </v>
          </cell>
          <cell r="I463" t="str">
            <v>52050020001-6106 En el periodo 2020 - 2023 se  han formado   120  personas  del corregimiento en practicas  artísticas</v>
          </cell>
        </row>
        <row r="464">
          <cell r="G464" t="str">
            <v xml:space="preserve">53020030008 - Establecimientos con usos de alto impacto ambiental de controlados con medidas de mitigación ambiental </v>
          </cell>
          <cell r="I464" t="str">
            <v>52030080005-6107 En el periodo 2020 - 2023 se  ha realizado la adecuación o mantenimiento de 2 escenarios deportivos y recreativos en el corregimiento,  previo concepto de viabilidad técnica de las autoridades competentes</v>
          </cell>
        </row>
        <row r="465">
          <cell r="G465" t="str">
            <v xml:space="preserve">53020030009 - Creación del directorio verde de empresas de arenas y gravas </v>
          </cell>
          <cell r="I465" t="str">
            <v>52030080008-6108 En el periodo 2020 - 2023 se  han realizado 3 intervenciones (Mantenimiento, adecuación de infraestructura)  a sedes educativas oficiales</v>
          </cell>
        </row>
        <row r="466">
          <cell r="G466" t="str">
            <v xml:space="preserve">53020030010 - Mujeres beneficiadas con proyectos para la producción agroecológica y consumo responsables con enfoque diferencial y de género  </v>
          </cell>
          <cell r="I466" t="str">
            <v>53040040004-6201 En el periodo 2020 - 2023 se  ha realizado el mejoramiento de 1,127  kilometros de vía en el corregimiento, previo concepto técnico de la entidad competente</v>
          </cell>
        </row>
        <row r="467">
          <cell r="G467" t="str">
            <v xml:space="preserve">53020040001 - Medidas de acción a corto plazo del Plan integral de gestión del Cambio Climático de Santiago de Cali, ejecutadas  </v>
          </cell>
          <cell r="I467" t="str">
            <v>53040040003-6202 En el periodo 2020 - 2023 se  han construido 0,696 kilómetro de obras de drenaje, (cunetas, canaletas, gradas disipadoras, alcantarillas etc.), previo concepto de viabilidad  técnica de la entidad competente</v>
          </cell>
        </row>
        <row r="468">
          <cell r="G468" t="str">
            <v xml:space="preserve">53020040002 - Vehículos eléctricos en el Distrito adquiridos </v>
          </cell>
          <cell r="I468" t="str">
            <v>53040040003-6203 En el periodo 2020 - 2023 se  han  construido 0,453 kilómetro de huellas vehiculares, previo concepto de viabilidad técnica de la entidad competente</v>
          </cell>
        </row>
        <row r="469">
          <cell r="G469" t="str">
            <v xml:space="preserve">53020040003 - Vehículos con control y vigilancia de emisiones en zonas priorizadas por la autoridad ambiental realizados </v>
          </cell>
          <cell r="I469" t="str">
            <v>53020010002-6204 En el periodo 2020 - 2023 se  ha aplicado 1 estrategia tecnológica para el aprovechamiento de residuos solidos organicos</v>
          </cell>
        </row>
        <row r="470">
          <cell r="G470" t="str">
            <v xml:space="preserve">53020040004 - Cantidad de hogares sostenibles con soluciones Solares Fotovoltaicas&lt;1 Kwp en Cali </v>
          </cell>
          <cell r="I470" t="str">
            <v>52030090003-6205 En el periodo 2020 - 2023 se  han  fortalecido administrativamente 3 Juntas Administradoras de Agua Potable del corregimiento (Cabecera La Castilla, Las Palmas y Los Limones)</v>
          </cell>
        </row>
        <row r="471">
          <cell r="G471" t="str">
            <v xml:space="preserve">53020040005 - Cantidad de hogares sostenibles con soluciones solares fotovoltaicas =1 8 Kwp en SDL </v>
          </cell>
          <cell r="I471" t="str">
            <v>53010010002-6206 En el periodo 2020 - 2023 se  ha realizado la conservación de 20 hectáreas de la cuenca hidrográfica</v>
          </cell>
        </row>
        <row r="472">
          <cell r="G472" t="str">
            <v xml:space="preserve">53020040006 - Cantidad de clientes oficiales con soluciones solares fotovoltaicas &lt;1 Kwp en Cali </v>
          </cell>
          <cell r="I472" t="str">
            <v>52040010005-6207 En el periodo 2020 - 2023 se  ha dotado 1 Institución educativa.</v>
          </cell>
        </row>
        <row r="473">
          <cell r="G473" t="str">
            <v xml:space="preserve">53020040007 - Cantidad de clientes particulares con soluciones solares Fotovoltaicas en SDL </v>
          </cell>
          <cell r="I473" t="str">
            <v>52030080008-6208 En el periodo 2020 - 2023 se  ha realizado 1 intervención (Mantenimiento, adecuación de infraestructura) a sede educativa oficial.</v>
          </cell>
        </row>
        <row r="474">
          <cell r="G474" t="str">
            <v xml:space="preserve">53020040008 - Cantidad de granjas solares construidas en SDL </v>
          </cell>
          <cell r="I474" t="str">
            <v>53040040003-6301 En el periodo 2020 - 2023 se  han construido 0,2 kilómetros de huellas vehiculares, previo concepto de viabilidad técnica de la entidad competente</v>
          </cell>
        </row>
        <row r="475">
          <cell r="G475" t="str">
            <v xml:space="preserve">53020040009 - Cantidad de transformadores de distribución en aceite vegetal instalados en SDL </v>
          </cell>
          <cell r="I475" t="str">
            <v>53040040003-6302 En el periodo 2020 - 2023 se  han  construido 0,5 kilómetros de obras de drenaje, (cunetas, gradas disipadoras, etc.), previo concepto de viabilidad técnica de la entidad competente</v>
          </cell>
        </row>
        <row r="476">
          <cell r="G476" t="str">
            <v xml:space="preserve">53020040010 - Cantidad de vehículos eléctricos (para la operación) en funcionamiento en EMCALI </v>
          </cell>
          <cell r="I476" t="str">
            <v>53040040003-6303 En el periodo 2020 - 2023 se  ha realizado el mantenimiento y/o adecuación de 1,5 km de via en el corregimiento, previo concepto de viabilidad técnica de la entidad competente</v>
          </cell>
        </row>
        <row r="477">
          <cell r="G477" t="str">
            <v xml:space="preserve">53020040011 - Cantidad de estaciones de recarga habilitadas para VE en SDL </v>
          </cell>
          <cell r="I477" t="str">
            <v>53010010002-6304 En el periodo 2020 - 2023 se  ha realizado la conservación de 20 hectáreas de la  cuenca hidrografica</v>
          </cell>
        </row>
        <row r="478">
          <cell r="G478" t="str">
            <v xml:space="preserve">53020040012 - Cantidad de usuarios (empresas y/o independientes) conectados con la oficina virtual </v>
          </cell>
          <cell r="I478" t="str">
            <v xml:space="preserve">52050020001-6305 En el periodo 2020 - 2023 se  han formado 120 personas del corregimiento en prácticas artisticas 
</v>
          </cell>
        </row>
        <row r="479">
          <cell r="G479" t="str">
            <v xml:space="preserve">53020040013 - Estudio de generación plan incentivos al uso de vehículos eléctricos e híbridos de servicio público y particular en el Distrito de Cali elaborado </v>
          </cell>
          <cell r="I479" t="str">
            <v>52030080008-6306 En el periodo 2020 - 2023 se  ha realizado 1 intervención (Mantenimiento, adecuación de infraestructura)  a sede educativa oficial</v>
          </cell>
        </row>
        <row r="480">
          <cell r="G480" t="str">
            <v xml:space="preserve">53030010001 - Proyectos definidos en el Plan de Manejo Ambiental del Acuífero de Cali -PMAA, priorizados y ejecutados  </v>
          </cell>
          <cell r="I480" t="str">
            <v>53040040003-6401 En el periodo 2020 - 2023, se  han construido 0,005 kilómetros de obras de drenaje, (cunetas, canaletas, gradas disipadoras, alcantarillas etc.), previo concepto de viabilidad técnica de la entidad competente</v>
          </cell>
        </row>
        <row r="481">
          <cell r="G481" t="str">
            <v xml:space="preserve">53030010002 - Instrumentos de planificación (PORH) para garantizar calidad y cantidad de agua, para el sostenimiento de los ecosistemas acuáticos y los usos actuales y potenciales del agua, formulados, adoptados y en ejecución  </v>
          </cell>
          <cell r="I481" t="str">
            <v>53040040003-6402 En el periodo 2020 - 2023, se  han construido 0,438 kilómetros de huellas vehiculares, previo concepto de viabilidad técnica de la entidad competente</v>
          </cell>
        </row>
        <row r="482">
          <cell r="G482" t="str">
            <v xml:space="preserve">53030010003 - Avance piloto a escala real de sistema de filtración en lecho de río, construido y en funcionamiento, en PTAP Cauca </v>
          </cell>
          <cell r="I482" t="str">
            <v>53040040003-6403 En el periodo 2020 - 2023, se  han construido 1,035 kilometros de pavimiento en el corregimiento previo concepto de viabilidad tecnica</v>
          </cell>
        </row>
        <row r="483">
          <cell r="G483" t="str">
            <v xml:space="preserve">53030010004 - Participación en dos (2) proyectos de impacto regional para la promoción de sistema sostenibles de abastecimiento de agua y saneamiento ambiental </v>
          </cell>
          <cell r="I483" t="str">
            <v>53040010004-6404 En el periodo 2020 - 2023, se  han rehabilitado 120 metros cuadrados de andén, previo concepto de viabilidad técnica y esquema básico</v>
          </cell>
        </row>
        <row r="484">
          <cell r="G484" t="str">
            <v xml:space="preserve">53030010005 - Reservorio de la planta de tratamiento de agua potable de Puerto Mallarino mantenido y con aislamiento </v>
          </cell>
          <cell r="I484" t="str">
            <v>53020010002-6405 En el periodo 2020 - 2023, se  ha aplicado 1 estrategia tecnológica para el aprovechamiento de residuos solidos organicos</v>
          </cell>
        </row>
        <row r="485">
          <cell r="G485" t="str">
            <v xml:space="preserve">53030020001 - Anillo a 115 Kv construido y funcionando en SDL </v>
          </cell>
          <cell r="I485" t="str">
            <v>52050020001-6406 En el periodo 2020 - 2023, se  han formado 350 personas en prácticas artísticas  del corregimiento</v>
          </cell>
        </row>
        <row r="486">
          <cell r="G486" t="str">
            <v xml:space="preserve">53030020002 - Subestación de Energía Ladera construida y funcionando en SDL </v>
          </cell>
          <cell r="I486" t="str">
            <v>52020020008-6407 En el periodo 2020 - 2023, se  han beneficiado 150 niñas, niños, adolescentes, jòvenes y adultos con programa de iniciaciòn y formaciòn deportiva</v>
          </cell>
        </row>
        <row r="487">
          <cell r="G487" t="str">
            <v xml:space="preserve">53030020003 - Kilómetros de red de media tensión construidos en SDL </v>
          </cell>
          <cell r="I487" t="str">
            <v>52030080005-6408 En el periodo 2020 - 2023, se  ha realizado la adecuación o mantenimiento de 2 escenarios deportivos y recreativos en la comuna  previo concepto de viabilidad técnica de las autoridades competentes</v>
          </cell>
        </row>
        <row r="488">
          <cell r="G488" t="str">
            <v xml:space="preserve">53030020004 - Equipos de maniobra instalados en SDL </v>
          </cell>
          <cell r="I488" t="str">
            <v>52030080008-6409 En el periodo 2020 - 2023 se  han realizado 2 intervenciones (mantenimiento, adecuación de infraestructura)  a sedes educativas oficiales</v>
          </cell>
        </row>
        <row r="489">
          <cell r="G489" t="str">
            <v xml:space="preserve">53030020005 - Kilómetros Intervenidos con cable ecológico en SDL </v>
          </cell>
          <cell r="I489" t="str">
            <v>53050020003-6501 En el periodo 2020 - 2023, se  han construido 30 metros cúbicos de muro de contención previo concepto de viabilidad técnica</v>
          </cell>
        </row>
        <row r="490">
          <cell r="G490" t="str">
            <v xml:space="preserve">53030020006 - Nuevos servicios instalados por programa de reducción de pérdidas de energía en SDL </v>
          </cell>
          <cell r="I490" t="str">
            <v>53040040003-6502 En el periodo 2020 - 2023, se ha construido 1 kilómetro de cuneta, previo concepto de viabilidad técnica de la entidad competente</v>
          </cell>
        </row>
        <row r="491">
          <cell r="G491" t="str">
            <v xml:space="preserve">53030030001 - Definir y ejecutar dos (2) estrategias de reducción de contaminación por vertimientos líquidos en el recurso hídrico  </v>
          </cell>
          <cell r="I491" t="str">
            <v>53020010002-6503 En el periodo 2020 - 2023, se  ha aplicado 1  estrategia tecnológica para el aprovechamiento de residuos sólidos organicos</v>
          </cell>
        </row>
        <row r="492">
          <cell r="G492" t="str">
            <v xml:space="preserve">53030030002 - Estrategia interinstitucional para el manejo de agua residual en asentamientos humanos de desarrollo incompleto, diseñada y en implementación </v>
          </cell>
          <cell r="I492" t="str">
            <v>51040020001-6504 En el periodo 2020 - 2023 se  han fortalecido 200 personas en el ecosistema de emprendimiento empresarial  y social con enfoque diferencial y de genero</v>
          </cell>
        </row>
        <row r="493">
          <cell r="G493" t="str">
            <v xml:space="preserve">53030030003 - Estudios y diseños de la Planta de Tratamiento de Aguas Residuales de Sur (PTAR-S) elaborados </v>
          </cell>
          <cell r="I493" t="str">
            <v>52010020002-6505 En el periodo 2020 - 2023, han participado 150 personas en estrategias de prevención de la violencia familiar y sexual.</v>
          </cell>
        </row>
        <row r="494">
          <cell r="G494" t="str">
            <v xml:space="preserve">53030030004 - Plantas de Tratamiento de Agua Residual Doméstica (PTARD) construidas en la zona rural  </v>
          </cell>
          <cell r="I494" t="str">
            <v>52050020001-6506 En el periodo 2020 - 2023, se  han formado 300  personas  del corregimiento en prácticas  artísticas</v>
          </cell>
        </row>
        <row r="495">
          <cell r="G495" t="str">
            <v xml:space="preserve">53030030005 - Sistemas Individuales de Tratamiento de Agua Residual Doméstica (SITARD) construidas </v>
          </cell>
          <cell r="I495" t="str">
            <v>51030010006-6507 En el periodo 2020 - 2023 se  han realizado 3 eventos deportivos, recreativos, y de innovación en el corregimiento</v>
          </cell>
        </row>
        <row r="496">
          <cell r="G496" t="str">
            <v xml:space="preserve">53030030006 - Plantas de Tratamiento de Agua Residual Doméstica (PTARD) mejoradas en la zona rural  </v>
          </cell>
          <cell r="I496" t="str">
            <v>52030080008-6508 En el periodo 2020 - 2023, se  han realizado 3 intervenciones (mantenimiento, adecuación de infraestructura)  a sedes educativas oficiales</v>
          </cell>
        </row>
        <row r="497">
          <cell r="G497" t="str">
            <v xml:space="preserve">53030030007 - Sistemas Individuales de Tratamiento de Agua Residual Doméstica (SITARD) mejoradas </v>
          </cell>
          <cell r="I497" t="str">
            <v>52040010005-6509 En el periodo 2020 - 2023, se  ha dotado 1 Institución educativa</v>
          </cell>
        </row>
        <row r="498">
          <cell r="G498" t="str">
            <v xml:space="preserve">53030030008 - Sistema de Tratamiento Primario de la PTAR Cañaveralejo mejorado </v>
          </cell>
        </row>
        <row r="499">
          <cell r="G499" t="str">
            <v xml:space="preserve">53030040001 - Acciones del Programa de Aire Limpio implementadas </v>
          </cell>
        </row>
        <row r="500">
          <cell r="G500" t="str">
            <v xml:space="preserve">53030040002 - Plan de Mejora del Ambiente Sonoro, actualizado, adoptado y ejecutado </v>
          </cell>
        </row>
        <row r="501">
          <cell r="G501" t="str">
            <v xml:space="preserve">53040010001 - Espacio público asociado al SITMMIO generado y recuperado </v>
          </cell>
        </row>
        <row r="502">
          <cell r="G502" t="str">
            <v xml:space="preserve">53040010002 - Construcción de soluciones peatonales en zona urbana y rural </v>
          </cell>
        </row>
        <row r="503">
          <cell r="G503" t="str">
            <v xml:space="preserve">53040010003 - Mantenimiento de puentes peatonales de la zona urbana y rural </v>
          </cell>
        </row>
        <row r="504">
          <cell r="G504" t="str">
            <v xml:space="preserve">53040010004 - Mejoramiento de la red peatonal en la zona urbana y rural </v>
          </cell>
        </row>
        <row r="505">
          <cell r="G505" t="str">
            <v xml:space="preserve">53040020001 - Red de Ciclo-infraestructura (ciclo rutas integradas al SITM-MIO) implementadas </v>
          </cell>
        </row>
        <row r="506">
          <cell r="G506" t="str">
            <v xml:space="preserve">53040020002 - Cicloparquedaeros integrados al SITM-MIO construidos </v>
          </cell>
        </row>
        <row r="507">
          <cell r="G507" t="str">
            <v xml:space="preserve">53040020003 - Kilómetros de ciclo-infraestructura construida </v>
          </cell>
        </row>
        <row r="508">
          <cell r="G508" t="str">
            <v xml:space="preserve">53040020004 - Kilómetros de ciclo-infraestructura mantenida </v>
          </cell>
        </row>
        <row r="509">
          <cell r="G509" t="str">
            <v xml:space="preserve">53040020005 - Kilómetros de ciclo infraestructura en calzada implementados </v>
          </cell>
        </row>
        <row r="510">
          <cell r="G510" t="str">
            <v xml:space="preserve">53040020006 - Puntos de Ciclo parqueaderos en la ciudad instalados </v>
          </cell>
        </row>
        <row r="511">
          <cell r="G511" t="str">
            <v xml:space="preserve">53040030001 - Estudios Técnicos complementarios para el Tren de Cercanías elaborados  </v>
          </cell>
        </row>
        <row r="512">
          <cell r="G512" t="str">
            <v xml:space="preserve">53040030002 - km de corredores pre troncales del SITM - MIO, adecuados con Carriles preferenciales  </v>
          </cell>
        </row>
        <row r="513">
          <cell r="G513" t="str">
            <v xml:space="preserve">53040030003 - km de Corredores troncales del SITM - MIO construidos  </v>
          </cell>
        </row>
        <row r="514">
          <cell r="G514" t="str">
            <v xml:space="preserve">53040030004 - Buses del SITM-MIO con baja contaminación en circulación en hora pico (promedio flota ejecutada)  </v>
          </cell>
        </row>
        <row r="515">
          <cell r="G515" t="str">
            <v xml:space="preserve">53040030005 - Terminales de cabecera del SITM- MIO construidas </v>
          </cell>
        </row>
        <row r="516">
          <cell r="G516" t="str">
            <v xml:space="preserve">53040030006 - Terminales Intermedias del SITM MIO, construidas </v>
          </cell>
        </row>
        <row r="517">
          <cell r="G517" t="str">
            <v xml:space="preserve">53040030007 - Estaciones de parada en corredores troncales del SITM-MIO, construidas  </v>
          </cell>
        </row>
        <row r="518">
          <cell r="G518" t="str">
            <v>53040030008 - Patio Talleres del SITM MIO construidos</v>
          </cell>
        </row>
        <row r="519">
          <cell r="G519" t="str">
            <v xml:space="preserve">53040030009 - Sistemas de servicio complementario intramunicipal (camperos y/o transporte público colectivo, sistema de bicicletas públicas alimentadoras) y supramunicipal integrados al SITM MIO </v>
          </cell>
        </row>
        <row r="520">
          <cell r="G520" t="str">
            <v xml:space="preserve">53040030010 - Estudio de prefactibilidad de la segunda línea del Sistema aéreo suspendido alimentador del MIO Cable, realizado  </v>
          </cell>
        </row>
        <row r="521">
          <cell r="G521" t="str">
            <v xml:space="preserve">53040030011 - Ejecución de recursos FESDE para la operación del Sistema de Transporte Masivo, reportado  </v>
          </cell>
        </row>
        <row r="522">
          <cell r="G522" t="str">
            <v xml:space="preserve">53040030012 - Ejecución de recursos componente tecnológico, reportado al STIM  </v>
          </cell>
        </row>
        <row r="523">
          <cell r="G523" t="str">
            <v xml:space="preserve">53040030013 - Estrategias financieras y operativas de optimización del SITM_MIO implementadas </v>
          </cell>
        </row>
        <row r="524">
          <cell r="G524" t="str">
            <v xml:space="preserve">53040040001 - Intersecciones viales a desnivel construidas </v>
          </cell>
        </row>
        <row r="525">
          <cell r="G525" t="str">
            <v xml:space="preserve">53040040002 - Intersecciones viales a nivel construidas </v>
          </cell>
        </row>
        <row r="526">
          <cell r="G526" t="str">
            <v xml:space="preserve">53040040003 - Vías y obras de drenaje en la zona urbana y rural construidas </v>
          </cell>
        </row>
        <row r="527">
          <cell r="G527" t="str">
            <v xml:space="preserve">53040040004 - Vías con mantenimiento y rehabilitación eco sostenible </v>
          </cell>
        </row>
        <row r="528">
          <cell r="G528" t="str">
            <v xml:space="preserve">53040040005 - Puentes vehiculares en la zona urbana y rural mantenidos </v>
          </cell>
        </row>
        <row r="529">
          <cell r="G529" t="str">
            <v xml:space="preserve">53040040006 - Frentes de trabajo de las 21 Megaobras ejecutados mediante el sistema de contribución por valorización </v>
          </cell>
        </row>
        <row r="530">
          <cell r="G530" t="str">
            <v xml:space="preserve">53040040007 - Implementación del Sistema de gestión de Infraestructura Vial de Cali </v>
          </cell>
        </row>
        <row r="531">
          <cell r="G531" t="str">
            <v xml:space="preserve">53040040008 - Construcción de vías de la prolongación Avenida Ciudad de Cali, entre la carrera 109 y Rio Jamundí  </v>
          </cell>
        </row>
        <row r="532">
          <cell r="G532" t="str">
            <v xml:space="preserve">53040050001 - Mantenimiento de la red semaforizada en Cali realizada </v>
          </cell>
        </row>
        <row r="533">
          <cell r="G533" t="str">
            <v xml:space="preserve">53040050002 - Puntos de la red vial del Distrito de Cali señalizados </v>
          </cell>
        </row>
        <row r="534">
          <cell r="G534" t="str">
            <v xml:space="preserve">53040050003 - Operativos en vía para el control de vehículos automotores realizados </v>
          </cell>
        </row>
        <row r="535">
          <cell r="G535" t="str">
            <v xml:space="preserve">53040050004 - Plan especial de transporte de carga y logística para Cali formulado </v>
          </cell>
        </row>
        <row r="536">
          <cell r="G536" t="str">
            <v xml:space="preserve">53040050005 - Acciones del plan local de seguridad vial implementados </v>
          </cell>
        </row>
        <row r="537">
          <cell r="G537" t="str">
            <v xml:space="preserve">53040050006 - Infraestructura física y tecnológica para una atención efectiva integral al usuario realizada </v>
          </cell>
        </row>
        <row r="538">
          <cell r="G538" t="str">
            <v xml:space="preserve">53040050007 - Centro de enseñanza automovilística de Distrito de Cali operando </v>
          </cell>
        </row>
        <row r="539">
          <cell r="G539" t="str">
            <v xml:space="preserve">53040050008 - Zonas Especiales de Estacionamiento Regulado - ZER implementadas </v>
          </cell>
        </row>
        <row r="540">
          <cell r="G540" t="str">
            <v xml:space="preserve">53040050009 - Actores de la movilidad sensibilizados sobre la movilidad sostenible y segura </v>
          </cell>
        </row>
        <row r="541">
          <cell r="G541" t="str">
            <v xml:space="preserve">53040050010 - Promoción y pedagogía de comportamientos y prácticas seguras para la movilidad sustentable y sobre estrategias de regulación del tránsito realizadas </v>
          </cell>
        </row>
        <row r="542">
          <cell r="G542" t="str">
            <v xml:space="preserve">53040050011 - Espacios de participación e interacción con los diversos actores viales y comunidad del Municipio de Cali implementados </v>
          </cell>
        </row>
        <row r="543">
          <cell r="G543" t="str">
            <v xml:space="preserve">53040050012 - Planes especiales zonales de gestión del estacionamiento formulados </v>
          </cell>
        </row>
        <row r="544">
          <cell r="G544" t="str">
            <v xml:space="preserve">53050010001 - Verificaciones de Riesgos por Fenómenos de Origen Tecnológico, Socio-natural, Natural y Antrópico, realizadas Fenómenos de Origen Tecnológico, Socio-natural, Natural y Antrópico, realizadas </v>
          </cell>
        </row>
        <row r="545">
          <cell r="G545" t="str">
            <v xml:space="preserve">53050010002 - Sistema integral de información de la gestión del riesgo, diseñado e implementado bajo Arquitectura empresarial </v>
          </cell>
        </row>
        <row r="546">
          <cell r="G546" t="str">
            <v>53050010003 - Plan de Gestión del Riesgo de Desastres de Santiago de Cali, Ajustado</v>
          </cell>
        </row>
        <row r="547">
          <cell r="G547" t="str">
            <v xml:space="preserve">53050010004 - Centro Integral para la Gestión del Riesgo de Emergencias y Desastres, construido </v>
          </cell>
        </row>
        <row r="548">
          <cell r="G548" t="str">
            <v xml:space="preserve">53050010005 - Redes para la vigilancia e identificación de amenazas socio naturales generadoras de riesgo, fortalecidas y en funcionamiento </v>
          </cell>
        </row>
        <row r="549">
          <cell r="G549" t="str">
            <v xml:space="preserve">53050010006 - Evaluación del riesgo por sismos en el suelo urbano, elaborada </v>
          </cell>
        </row>
        <row r="550">
          <cell r="G550" t="str">
            <v xml:space="preserve">53050010007 - Estudios básicos y detallados sobre movimientos en masa ajustados </v>
          </cell>
        </row>
        <row r="551">
          <cell r="G551" t="str">
            <v xml:space="preserve">53050010008 - Evaluación de riesgo por inundaciones pluviales y fluviales de la comuna 22, área de expansión urbana, corredor Cali- Jamundí y área suburbana de Pance, elaborada </v>
          </cell>
        </row>
        <row r="552">
          <cell r="G552" t="str">
            <v xml:space="preserve">53050020001 - Restitución de espacio público por desmonte de techos en Jarillón y Lagunas, con procesos de concertación y garantía de derechos </v>
          </cell>
        </row>
        <row r="553">
          <cell r="G553" t="str">
            <v xml:space="preserve">53050020002 - Hogares con subsidios municipal de vivienda de interés social, modalidad arrendamiento proceso reasentamiento </v>
          </cell>
        </row>
        <row r="554">
          <cell r="G554" t="str">
            <v xml:space="preserve">53050020003 - Construcción de obras de estabilización y contención en la zona urbana y rural de Cali </v>
          </cell>
        </row>
        <row r="555">
          <cell r="G555" t="str">
            <v xml:space="preserve">53050020004 - Servicios de urgencias y ambulancias seguros en la respuesta a urgencias emergencias y desastres </v>
          </cell>
        </row>
        <row r="556">
          <cell r="G556" t="str">
            <v xml:space="preserve">53050020005 - Obras e intervenciones para la reducción de riesgos por inundaciones fluviales y pluviales, movimientos en masa y avenidas torrenciales diseñadas y ejecutadas </v>
          </cell>
        </row>
        <row r="557">
          <cell r="G557" t="str">
            <v xml:space="preserve">53050020006 - Pilotos de Sistemas Urbanos de Drenaje Sostenible (SUDS) y Soluciones Basadas en la Naturaleza (SBN) implementados con la generación de los lineamientos y determinantes ambientales en el manejo de escorrentías </v>
          </cell>
        </row>
        <row r="558">
          <cell r="G558" t="str">
            <v xml:space="preserve">53050020007 - Área de asentamientos humanos en riesgo mitigable por movimientos en masa estabilizada  </v>
          </cell>
        </row>
        <row r="559">
          <cell r="G559" t="str">
            <v xml:space="preserve">53050020008 - Personas fortalecidas en el conocimiento de las buenas prácticas para la gestión del riesgo </v>
          </cell>
        </row>
        <row r="560">
          <cell r="G560" t="str">
            <v xml:space="preserve">53050020009 - Hogares localizados en zonas de riesgo no mitigable por inundaciones reasentados en zonas urbanas y rurales con procesos de concertación y garantía de derechos </v>
          </cell>
        </row>
        <row r="561">
          <cell r="G561" t="str">
            <v xml:space="preserve">53050020010 - Guardianes del Jarillón fortalecidos en competencias de Gestión del Riesgo </v>
          </cell>
        </row>
        <row r="562">
          <cell r="G562" t="str">
            <v xml:space="preserve">53050020011 - Demoliciones de techos de áreas afectadas por asentamientos de desarrollo incompleto del Proyecto Plan Jarillón, realizadas con procesos de concertación y garantía de derechos </v>
          </cell>
        </row>
        <row r="563">
          <cell r="G563" t="str">
            <v xml:space="preserve">53050020012 - Bocaminas activas ilegales cerradas  </v>
          </cell>
        </row>
        <row r="564">
          <cell r="G564" t="str">
            <v xml:space="preserve">53050020013 - Adquisición de predios con títulos justificativo de dominio en zonas de riesgo no mitigable por inundaciones </v>
          </cell>
        </row>
        <row r="565">
          <cell r="G565" t="str">
            <v xml:space="preserve">53050020014 - Hogares reasentados en viviendas productivas rurales, con procesos de concertación y garantía de derechos </v>
          </cell>
        </row>
        <row r="566">
          <cell r="G566" t="str">
            <v xml:space="preserve">53050020015 - Hogares con planes de reasentamiento para hogares localizados en zonas de riesgo no mitigables formulados con procesos de concertación y garantía de derechos </v>
          </cell>
        </row>
        <row r="567">
          <cell r="G567" t="str">
            <v xml:space="preserve">53050020016 - Obras Fase III para la recuperación de la Laguna del Pondaje, terminadas </v>
          </cell>
        </row>
        <row r="568">
          <cell r="G568" t="str">
            <v xml:space="preserve">53050020017 - Viviendas de interés prioritario construidas y/o compradas para el reasentamiento de hogares del proyecto Plan Jarillón de Cali </v>
          </cell>
        </row>
        <row r="569">
          <cell r="G569" t="str">
            <v xml:space="preserve">53050020018 - Obras de reforzamiento del Jarillón de Río Cauca </v>
          </cell>
        </row>
        <row r="570">
          <cell r="G570" t="str">
            <v xml:space="preserve">53050020019 - Centro de Monitoreo y Gestión Integrado de Alertas Tempranas, implementado en EMCALI </v>
          </cell>
        </row>
        <row r="571">
          <cell r="G571" t="str">
            <v xml:space="preserve">53050020020 - Plan de gestión social para el proyecto Plan Jarillón del Río Cauca y obras complementarias, implementado </v>
          </cell>
        </row>
        <row r="572">
          <cell r="G572" t="str">
            <v xml:space="preserve">53050030001 - Equipos de Primera Respuesta del Consejo Municipal de Gestión del Riesgo, articulados y fortalecidos </v>
          </cell>
        </row>
        <row r="573">
          <cell r="G573" t="str">
            <v xml:space="preserve">53050030002 - Estrategia de Respuesta a Emergencias, actualizada </v>
          </cell>
        </row>
        <row r="574">
          <cell r="G574" t="str">
            <v xml:space="preserve">53050030003 - Sistema de Alertas Tempranas Integrado bajo arquitectura empresarial </v>
          </cell>
        </row>
        <row r="575">
          <cell r="G575" t="str">
            <v xml:space="preserve">54010010001 - Documentos técnicos de rediseño institucional acorde con la categoría Cali Distrito Especial, elaborados </v>
          </cell>
        </row>
        <row r="576">
          <cell r="G576" t="str">
            <v xml:space="preserve">54010010002 - Modelo de división políticoadministrativa del Distrito Especial revisado y adoptado </v>
          </cell>
        </row>
        <row r="577">
          <cell r="G577" t="str">
            <v xml:space="preserve">54010010003 - Inventario de Bienes Inmuebles actualizado </v>
          </cell>
        </row>
        <row r="578">
          <cell r="G578" t="str">
            <v xml:space="preserve">54010010004 - Instrumentos de planificación complementaria del plan de ordenamiento territorial, formulados y divulgados </v>
          </cell>
        </row>
        <row r="579">
          <cell r="G579" t="str">
            <v xml:space="preserve">54010010005 - Documentos de revisión y ajuste del POT elaborados </v>
          </cell>
        </row>
        <row r="580">
          <cell r="G580" t="str">
            <v xml:space="preserve">54010010006 - Unidades de planificación urbana y rural formuladas y adoptadas </v>
          </cell>
        </row>
        <row r="581">
          <cell r="G581" t="str">
            <v xml:space="preserve">54010010007 - Estudios complementarios del Plan de Ordenamiento Territorial elaborados </v>
          </cell>
        </row>
        <row r="582">
          <cell r="G582" t="str">
            <v xml:space="preserve">54010010008 - Estudio para la estructuración y creación de autoridad ambiental distrital, elaborado </v>
          </cell>
        </row>
        <row r="583">
          <cell r="G583" t="str">
            <v xml:space="preserve">54010010009 - Sistema Distrital de Planeación, ajustado y adoptado </v>
          </cell>
        </row>
        <row r="584">
          <cell r="G584" t="str">
            <v xml:space="preserve">54010010010 - Competencias Distritales en salud certificadas </v>
          </cell>
        </row>
        <row r="585">
          <cell r="G585" t="str">
            <v xml:space="preserve">54010010011 - Formular plan prospectivo de Cali como Distrito Especial </v>
          </cell>
        </row>
        <row r="586">
          <cell r="G586" t="str">
            <v xml:space="preserve">54010010012 - Semilleros itinerantes de Desarrollo Distrital participativo, realizados </v>
          </cell>
        </row>
        <row r="587">
          <cell r="G587" t="str">
            <v xml:space="preserve">54010020001 - Modelo de Agencia de Cooperación Técnica implementada </v>
          </cell>
        </row>
        <row r="588">
          <cell r="G588" t="str">
            <v xml:space="preserve">54010020002 - Proyectos Propuestos de Cooperación Financiera y/o Técnica en Proyectos de Interés de la Administración Pública </v>
          </cell>
        </row>
        <row r="589">
          <cell r="G589" t="str">
            <v xml:space="preserve">54010020003 - Alianzas, y/o coordinaciones suscritos  </v>
          </cell>
        </row>
        <row r="590">
          <cell r="G590" t="str">
            <v xml:space="preserve">54010020004 - Estudio complementario para la implementación de la autoridad regional de transporte – ART y ente gestor del tren de cercanías, elaborados </v>
          </cell>
        </row>
        <row r="591">
          <cell r="G591" t="str">
            <v xml:space="preserve">54020010001 - Modelo de laboratorio, diseñado con organismos, academia y sociedad civil  </v>
          </cell>
        </row>
        <row r="592">
          <cell r="G592" t="str">
            <v xml:space="preserve">54020010002 - Iniciativas frente a problemáticas priorizadas, co-creadas  </v>
          </cell>
        </row>
        <row r="593">
          <cell r="G593" t="str">
            <v xml:space="preserve">54020010003 - Iniciativas colaborativas para seguimiento a problemas específicos, realizadas </v>
          </cell>
        </row>
        <row r="594">
          <cell r="G594" t="str">
            <v xml:space="preserve">54020010004 - Instrumentos de gestión y control actualizados  </v>
          </cell>
        </row>
        <row r="595">
          <cell r="G595" t="str">
            <v xml:space="preserve">54020010005 - Servicio del deporte, recreación y actividad física ejecutado bajo las políticas institucionales vigentes </v>
          </cell>
        </row>
        <row r="596">
          <cell r="G596" t="str">
            <v xml:space="preserve">54020010006 - Implementación del proceso de Gestión Cultural, bajo las políticas institucionales vigentes </v>
          </cell>
        </row>
        <row r="597">
          <cell r="G597" t="str">
            <v xml:space="preserve">54020010007 - Procesos institucionales de la secretaria de Seguridad y Justicia mejorados, conforme a los requerimientos de las políticas institucionales vigentes </v>
          </cell>
        </row>
        <row r="598">
          <cell r="G598" t="str">
            <v xml:space="preserve">54020010008 - Procesos institucionales de la autoridad ambiental, conforme a los requerimientos de las políticas institucionales y administrativas vigentes mejorados </v>
          </cell>
        </row>
        <row r="599">
          <cell r="G599" t="str">
            <v xml:space="preserve">54020010009 - Servidores públicos, capacitados según plan de formación  </v>
          </cell>
        </row>
        <row r="600">
          <cell r="G600" t="str">
            <v xml:space="preserve">54020010010 - Servidores públicos sensibilizados en el fomento de la cultura del autocontrol  </v>
          </cell>
        </row>
        <row r="601">
          <cell r="G601" t="str">
            <v xml:space="preserve">54020010011 - Clima y la cultura organizacional, intervenido y medido, </v>
          </cell>
        </row>
        <row r="602">
          <cell r="G602" t="str">
            <v xml:space="preserve">54020010012 - Fases del sistema de información, para la Gestión del Conocimiento en los 39 Procesos de la entidad, implementadas  </v>
          </cell>
        </row>
        <row r="603">
          <cell r="G603" t="str">
            <v xml:space="preserve">54020010013 - Servidores públicos y ciudadanos orientados en Código Disciplinario </v>
          </cell>
        </row>
        <row r="604">
          <cell r="G604" t="str">
            <v xml:space="preserve">54020010014 - Personal de la Administración Pública con formación en perspectiva de género y enfoque diferencial  </v>
          </cell>
        </row>
        <row r="605">
          <cell r="G605" t="str">
            <v xml:space="preserve">54020010015 - Diseños de puestos de trabajo personalizados para funcionarios en condición de discapacidad elaborados </v>
          </cell>
        </row>
        <row r="606">
          <cell r="G606" t="str">
            <v xml:space="preserve">54020010016 - Puestos de trabajo modificados </v>
          </cell>
        </row>
        <row r="607">
          <cell r="G607" t="str">
            <v xml:space="preserve">54020010017 - Niveles de modelación de los procesos de la Entidad bajo Arquitectura Empresarial (AE) estandarizados </v>
          </cell>
        </row>
        <row r="608">
          <cell r="G608" t="str">
            <v>54020010018 - Procedimientos de DATIC modelados bajo BPM</v>
          </cell>
        </row>
        <row r="609">
          <cell r="G609" t="str">
            <v xml:space="preserve">54020010019 - Capacidades de Arquitectura Empresarial en TI, implementado </v>
          </cell>
        </row>
        <row r="610">
          <cell r="G610" t="str">
            <v xml:space="preserve">54020010020 - Instrumentos de Arquitectura Empresarial de Planeación y Misionalidad de la Entidad, formulados </v>
          </cell>
        </row>
        <row r="611">
          <cell r="G611" t="str">
            <v xml:space="preserve">54020010021 - Modelo del sistema de compra pública responsable </v>
          </cell>
        </row>
        <row r="612">
          <cell r="G612" t="str">
            <v xml:space="preserve">54020010022 - Modelo Integrado de Planeación y Gestión implementado en DATIC </v>
          </cell>
        </row>
        <row r="613">
          <cell r="G613" t="str">
            <v xml:space="preserve">54020010023 - Fases del sistema de Seguridad y Privacidad de la Información, documentadas </v>
          </cell>
        </row>
        <row r="614">
          <cell r="G614" t="str">
            <v xml:space="preserve">54020010024 - Modelo de Teletrabajo, diseñado  </v>
          </cell>
        </row>
        <row r="615">
          <cell r="G615" t="str">
            <v xml:space="preserve">54020010025 - Sistema de Gestión de Calidad de la entidad, bajo la norma NTC ISO 9001:2015, actualizado </v>
          </cell>
        </row>
        <row r="616">
          <cell r="G616" t="str">
            <v xml:space="preserve">54020010026 - Líneas de servicios del Proceso Desarrollo Económico certificadas bajo la ISO 9001:2015 </v>
          </cell>
        </row>
        <row r="617">
          <cell r="G617" t="str">
            <v xml:space="preserve">54020010027 - Líneas de servicios del Proceso Servicios Públicos certificadas bajo la ISO 9001:2015 </v>
          </cell>
        </row>
        <row r="618">
          <cell r="G618" t="str">
            <v xml:space="preserve">54020010028 - Proceso de participación ciudadana y gestión comunitaria certificado  </v>
          </cell>
        </row>
        <row r="619">
          <cell r="G619" t="str">
            <v xml:space="preserve">54020010029 - Bibliotecas Públicas del proceso de Gestión Cultural certificadas bajo la norma Técnica de Gestión de Calidad ISO 9001:2015 </v>
          </cell>
        </row>
        <row r="620">
          <cell r="G620" t="str">
            <v xml:space="preserve">54020010030 - Líneas de servicios certificadas del proceso Gestión de Paz y Cultura Ciudadana bajo la norma técnica de gestión de Calidad ISO 9001:2015 </v>
          </cell>
        </row>
        <row r="621">
          <cell r="G621" t="str">
            <v xml:space="preserve">54020010031 - Líneas del servicio del organismo certificadas bajo la NTC ISO 90012015 </v>
          </cell>
        </row>
        <row r="622">
          <cell r="G622" t="str">
            <v xml:space="preserve">54020010032 - Proceso servicio de vivienda social certificado bajo la ISO 9001:2015  </v>
          </cell>
        </row>
        <row r="623">
          <cell r="G623" t="str">
            <v xml:space="preserve">54020010033 - Instrumentos de servicio al ciudadano actualizados </v>
          </cell>
        </row>
        <row r="624">
          <cell r="G624" t="str">
            <v xml:space="preserve">54020010034 - Acciones de racionalización de trámites y servicios implementadas </v>
          </cell>
        </row>
        <row r="625">
          <cell r="G625" t="str">
            <v xml:space="preserve">54020010035 - Edificaciones de propiedad del Distrito, mantenidas  </v>
          </cell>
        </row>
        <row r="626">
          <cell r="G626" t="str">
            <v xml:space="preserve">54020010036 - Inventario de Bienes Muebles del Distrito, actualizados  </v>
          </cell>
        </row>
        <row r="627">
          <cell r="G627" t="str">
            <v xml:space="preserve">54020010037 - Plan Estratégico de Seguridad vial fortalecido </v>
          </cell>
        </row>
        <row r="628">
          <cell r="G628" t="str">
            <v xml:space="preserve">54020010038 - Imágenes digitalizadas de documentación con organización archivística </v>
          </cell>
        </row>
        <row r="629">
          <cell r="G629" t="str">
            <v xml:space="preserve">54020010039 - Sistema de Gestión Documental de la Secretaría de Vivienda Social y Hábitat con expedientes sistematizados y organizados  </v>
          </cell>
        </row>
        <row r="630">
          <cell r="G630" t="str">
            <v xml:space="preserve">54020010040 - Archivo Distrital de Alcaldía y Concejo de Santiago de Cali, adecuado </v>
          </cell>
        </row>
        <row r="631">
          <cell r="G631" t="str">
            <v xml:space="preserve">54020010041 - Expedientes activos de los procesos disciplinarios de vigencias anteriores terminados </v>
          </cell>
        </row>
        <row r="632">
          <cell r="G632" t="str">
            <v xml:space="preserve">54020010042 - Modelo de prevención del Daño Antijurídico operando  </v>
          </cell>
        </row>
        <row r="633">
          <cell r="G633" t="str">
            <v xml:space="preserve">54020010043 - Proceso de gestión de tránsito y transporte implementado bajo las políticas institucionales vigentes </v>
          </cell>
        </row>
        <row r="634">
          <cell r="G634" t="str">
            <v xml:space="preserve">54020010044 - Red de gestión de información y del conocimiento diseñado y operado </v>
          </cell>
        </row>
        <row r="635">
          <cell r="G635" t="str">
            <v xml:space="preserve">54020010045 - Red de gestión de información y del conocimiento diseñado y operado al interior del organismo </v>
          </cell>
        </row>
        <row r="636">
          <cell r="G636" t="str">
            <v xml:space="preserve">54020010046 - Pasivo pensional normalizado </v>
          </cell>
        </row>
        <row r="637">
          <cell r="G637" t="str">
            <v xml:space="preserve">54020020001 - Planes de Desarrollo divulgados </v>
          </cell>
        </row>
        <row r="638">
          <cell r="G638" t="str">
            <v xml:space="preserve">54020020002 - Planes de Desarrollo de nivel territorial y distrital con seguimiento y evaluación </v>
          </cell>
        </row>
        <row r="639">
          <cell r="G639" t="str">
            <v xml:space="preserve">54020020003 - Políticas públicas, evaluadas </v>
          </cell>
        </row>
        <row r="640">
          <cell r="G640" t="str">
            <v xml:space="preserve">54020020004 - Solicitudes de encuesta Sisbén, atendidas </v>
          </cell>
        </row>
        <row r="641">
          <cell r="G641" t="str">
            <v xml:space="preserve">54020020005 - Archivo Municipal de Datos, actualizado  </v>
          </cell>
        </row>
        <row r="642">
          <cell r="G642" t="str">
            <v xml:space="preserve">54020020006 - Sistema de Indicadores Sociales actualizado </v>
          </cell>
        </row>
        <row r="643">
          <cell r="G643" t="str">
            <v xml:space="preserve">54020020007 - Documentos con estadísticas básicas del Distrito, publicados </v>
          </cell>
        </row>
        <row r="644">
          <cell r="G644" t="str">
            <v xml:space="preserve">54020020008 - Base de datos de Estratificación urbana y rural actualizada  </v>
          </cell>
        </row>
        <row r="645">
          <cell r="G645" t="str">
            <v xml:space="preserve">54020020009 - Registros de la base de datos de Nomenclatura de Cali actualizados </v>
          </cell>
        </row>
        <row r="646">
          <cell r="G646" t="str">
            <v xml:space="preserve">54020020010 - Servicios Web Geográficos y productos de información geográfica en la plataforma tecnológica de la Infraestructura de Datos Espaciales de Santiago de Cali – IDESC disponibles </v>
          </cell>
        </row>
        <row r="647">
          <cell r="G647" t="str">
            <v xml:space="preserve">54020020011 - Sistema de Información geográfico para el Turismo, operando  </v>
          </cell>
        </row>
        <row r="648">
          <cell r="G648" t="str">
            <v xml:space="preserve">54020020012 - Estudios del sector turismo, realizados  </v>
          </cell>
        </row>
        <row r="649">
          <cell r="G649" t="str">
            <v xml:space="preserve">54020020013 - Encuesta multipropósito de empleo (formal e informal) y calidad de vida para Cali, aplicada  </v>
          </cell>
        </row>
        <row r="650">
          <cell r="G650" t="str">
            <v xml:space="preserve">54020020014 - Investigaciones sobre economía creativa, circular, digital y demás temas conexos al desarrollo del territorio, generadas y publicadas  </v>
          </cell>
        </row>
        <row r="651">
          <cell r="G651" t="str">
            <v xml:space="preserve">54020020015 - Observatorio Ambiental, como un instrumento de reporte, seguimiento y generación de conocimiento para la gestión ambiental, actualizado y operando  </v>
          </cell>
        </row>
        <row r="652">
          <cell r="G652" t="str">
            <v xml:space="preserve">54020020016 - Políticas Públicas sociales con monitoreo y seguimiento </v>
          </cell>
        </row>
        <row r="653">
          <cell r="G653" t="str">
            <v xml:space="preserve">54020020017 - Investigaciones del sector deporte realizadas en la visión Cali 2036 </v>
          </cell>
        </row>
        <row r="654">
          <cell r="G654" t="str">
            <v xml:space="preserve">54020020018 - Investigaciones de la dinámica Inmobiliaria realizadas </v>
          </cell>
        </row>
        <row r="655">
          <cell r="G655" t="str">
            <v xml:space="preserve">54020020019 - Investigaciones de la conducta oficial del servidor público, realizadas  </v>
          </cell>
        </row>
        <row r="656">
          <cell r="G656" t="str">
            <v xml:space="preserve">54020020020 - Investigaciones producidas por el observatorio de seguridad </v>
          </cell>
        </row>
        <row r="657">
          <cell r="G657" t="str">
            <v xml:space="preserve">54020020021 - Observatorio de Hacienda Pública Distrital operando </v>
          </cell>
        </row>
        <row r="658">
          <cell r="G658" t="str">
            <v xml:space="preserve">54020020022 - Sistema de Información Geográfico -SIG para el manejo de Sustancias Químicas y Residuos Peligrosos en el marco del COTSA, bajo el modelo de arquitectura empresarial, estructurado y en implementación  </v>
          </cell>
        </row>
        <row r="659">
          <cell r="G659" t="str">
            <v xml:space="preserve">54020020023 - Inteligencia de mercados -estudio de mercado por clústeres, existentes en el municipio de Santiago de Cali, elaborado </v>
          </cell>
        </row>
        <row r="660">
          <cell r="G660" t="str">
            <v xml:space="preserve">54020020024 - Investigaciones cuantitativa y cualitativa en temas de paz, cultura ciudadana, respeto por la casa común y otros seres sintientes, derechos humanos y acuerdo de paz realizadas </v>
          </cell>
        </row>
        <row r="661">
          <cell r="G661" t="str">
            <v xml:space="preserve">54020020025 - Estudios de preinversión de proyectos estratégicos del plan de desarrollo elaborados  </v>
          </cell>
        </row>
        <row r="662">
          <cell r="G662" t="str">
            <v xml:space="preserve">54020030001 - Conjunto de datos con Modelo de Big Data implementado  </v>
          </cell>
        </row>
        <row r="663">
          <cell r="G663" t="str">
            <v xml:space="preserve">54020030002 - Datacenter del Distrito Especial, unificado  </v>
          </cell>
        </row>
        <row r="664">
          <cell r="G664" t="str">
            <v xml:space="preserve">54020030003 - Herramienta virtual para la promoción de la participación ciudadana implementada  </v>
          </cell>
        </row>
        <row r="665">
          <cell r="G665" t="str">
            <v xml:space="preserve">54020030004 - Modelo de inteligencia artificial formulado </v>
          </cell>
        </row>
        <row r="666">
          <cell r="G666" t="str">
            <v xml:space="preserve">54020030005 - Sistema de seguridad informática Implementado </v>
          </cell>
        </row>
        <row r="667">
          <cell r="G667" t="str">
            <v xml:space="preserve">54020030006 - Puntos de atención con cultura del servicio orientado al ciudadano, operando  </v>
          </cell>
        </row>
        <row r="668">
          <cell r="G668" t="str">
            <v xml:space="preserve">54020030007 - Sistema para la automatización de procesos del sector educativo, diseñado e implementado  </v>
          </cell>
        </row>
        <row r="669">
          <cell r="G669" t="str">
            <v xml:space="preserve">54020030008 - Modelo predictivo de fallos judiciales contra la entidad, implementado  </v>
          </cell>
        </row>
        <row r="670">
          <cell r="G670" t="str">
            <v xml:space="preserve">54020030009 - Centro de Gestión del Conocimiento y la Innovación en materia de seguridad y justicia funcionando  </v>
          </cell>
        </row>
        <row r="671">
          <cell r="G671" t="str">
            <v xml:space="preserve">54020030010 - Infraestructura de TI de la Alcaldía y el Concejo Distrital, renovada </v>
          </cell>
        </row>
        <row r="672">
          <cell r="G672" t="str">
            <v xml:space="preserve">54020030011 - Modelo de Arquitectura Empresarial del dominio de sistemas de información e infraestructura tecnológica de la entidad implementado  </v>
          </cell>
        </row>
        <row r="673">
          <cell r="G673" t="str">
            <v xml:space="preserve">54020030012 - Sistemas de información activos integrados e interoperando </v>
          </cell>
        </row>
        <row r="674">
          <cell r="G674" t="str">
            <v xml:space="preserve">54020030013 - Sistemas de Información de la entidad modernizados </v>
          </cell>
        </row>
        <row r="675">
          <cell r="G675" t="str">
            <v xml:space="preserve">54020030014 - Trámites y servicios, automatizados  </v>
          </cell>
        </row>
        <row r="676">
          <cell r="G676" t="str">
            <v xml:space="preserve">54020030015 - Sistema de matrícula en línea vía web diseñado e implementado para las 92 Instituciones Educativas Oficiales </v>
          </cell>
        </row>
        <row r="677">
          <cell r="G677" t="str">
            <v xml:space="preserve">54020030016 - Planoteca Digital del DAP actualizada </v>
          </cell>
        </row>
        <row r="678">
          <cell r="G678" t="str">
            <v xml:space="preserve">54020030017 - Referentes físicos de la Red de Control Geodésico de Santiago de Cali materializados </v>
          </cell>
        </row>
        <row r="679">
          <cell r="G679" t="str">
            <v xml:space="preserve">54020030018 - Sistema de información cultural y de gestión del patrimonio, operando </v>
          </cell>
        </row>
        <row r="680">
          <cell r="G680" t="str">
            <v xml:space="preserve">54020030019 - Sistema de información de control urbanístico implementado y mantenido </v>
          </cell>
        </row>
        <row r="681">
          <cell r="G681" t="str">
            <v xml:space="preserve">54020030020 - Sistema interactivo de reporte de quejas en línea de construcciones, antenas irreglamentarias y obras, implementado  </v>
          </cell>
        </row>
        <row r="682">
          <cell r="G682" t="str">
            <v xml:space="preserve">54020040001 - Recursos de vigencias anteriores en proceso de cobro persuasivo y coactivo recuperados  </v>
          </cell>
        </row>
        <row r="683">
          <cell r="G683" t="str">
            <v xml:space="preserve">54020040002 - Ingresos de la vigencia actual de Impuesto Predial Unificado e Impuesto de Industria y Comercio y otros recaudados  </v>
          </cell>
        </row>
        <row r="684">
          <cell r="G684" t="str">
            <v xml:space="preserve">54020040003 - Sostenibilidad de los niveles de cumplimiento de las obligaciones tributarias de Impuesto Predial Unificado e ICA en Santiago de Cali y otros  </v>
          </cell>
        </row>
        <row r="685">
          <cell r="G685" t="str">
            <v xml:space="preserve">54020040004 - Censo Tributario realizado  </v>
          </cell>
        </row>
        <row r="686">
          <cell r="G686" t="str">
            <v xml:space="preserve">54020040005 - Actualización Catastral Rural  </v>
          </cell>
        </row>
        <row r="687">
          <cell r="G687" t="str">
            <v xml:space="preserve">54020040006 - Predios actualizados por Conservación Catastral  </v>
          </cell>
        </row>
        <row r="688">
          <cell r="G688" t="str">
            <v xml:space="preserve">54020040007 - Software del sistema de Información Catastral Implementado </v>
          </cell>
        </row>
        <row r="689">
          <cell r="G689" t="str">
            <v xml:space="preserve">54020040008 - Catastro Multipropósito Implementado </v>
          </cell>
        </row>
        <row r="690">
          <cell r="G690" t="str">
            <v xml:space="preserve">54020040009 - Cartera morosa por infracciones de tránsito, recuperada  </v>
          </cell>
        </row>
        <row r="691">
          <cell r="G691" t="str">
            <v xml:space="preserve">54020040010 - Proyecto de acuerdo municipal con incentivos tributarios para los hogares, negocios, inversionistas y desarrolladores del área de renovación urbana, formulado  </v>
          </cell>
        </row>
        <row r="692">
          <cell r="G692" t="str">
            <v xml:space="preserve">54020040011 - Cartera por crédito de vivienda VIP – VIS, recuperado  </v>
          </cell>
        </row>
        <row r="693">
          <cell r="G693" t="str">
            <v xml:space="preserve">54030010001 - Sistema de participación ciudadana, funcionando  </v>
          </cell>
        </row>
        <row r="694">
          <cell r="G694" t="str">
            <v xml:space="preserve">54030010002 - Personas pertenecientes a grupos de valor con capacidades comunitarias fortalecidas </v>
          </cell>
        </row>
        <row r="695">
          <cell r="G695" t="str">
            <v xml:space="preserve">54030010003 - Iniciativas comunitarias para la promoción de la participación ciudadana, implementadas </v>
          </cell>
        </row>
        <row r="696">
          <cell r="G696" t="str">
            <v xml:space="preserve">54030010004 - Planes de desarrollo a nivel territorial, formulados  </v>
          </cell>
        </row>
        <row r="697">
          <cell r="G697" t="str">
            <v xml:space="preserve">54030010005 - Organismos comunales en el territorio Inspeccionados, Vigilados y Controlados en cumplimiento de la norma comunal </v>
          </cell>
        </row>
        <row r="698">
          <cell r="G698" t="str">
            <v xml:space="preserve">54030010006 - Estrategia de Resiliencia en Territorios de Inclusión y Oportunidades de Santiago de Cali, funcionando  </v>
          </cell>
        </row>
        <row r="699">
          <cell r="G699" t="str">
            <v xml:space="preserve">54030010007 - Estímulos a propuestas, de organizaciones sociales y comunitarias, para la transformación de realidades sociales en los territorios priorizados TIO´s, entregados  </v>
          </cell>
        </row>
        <row r="700">
          <cell r="G700" t="str">
            <v xml:space="preserve">54030010008 - Sistema Municipal de Cultura funcionando </v>
          </cell>
        </row>
        <row r="701">
          <cell r="G701" t="str">
            <v xml:space="preserve">54030010009 - Mujeres de la zona rural y urbana vinculadas a procesos de formación política desde la perspectiva de género y diferencial </v>
          </cell>
        </row>
        <row r="702">
          <cell r="G702" t="str">
            <v xml:space="preserve">54030010010 - Red de agentes institucionales con un plan específico para buen gobierno, abierto a la ciudadanía; operando  </v>
          </cell>
        </row>
        <row r="703">
          <cell r="G703" t="str">
            <v xml:space="preserve">54030010011 - Estrategia de Comunicación clara y transparente, implementada  </v>
          </cell>
        </row>
        <row r="704">
          <cell r="G704" t="str">
            <v xml:space="preserve">54030010012 - Estrategia de fortalecimiento de las competencias para los usuarios de servicios públicos y TIC  </v>
          </cell>
        </row>
        <row r="705">
          <cell r="G705" t="str">
            <v xml:space="preserve">54030010013 - Estrategia de rendición de cuentas implementada  </v>
          </cell>
        </row>
        <row r="706">
          <cell r="G706" t="str">
            <v xml:space="preserve">54030020001 - Política Pública de Cultura Ciudadana formulada, aprobada y socializada </v>
          </cell>
        </row>
        <row r="707">
          <cell r="G707" t="str">
            <v xml:space="preserve">54030020002 - Estrategia para el fomento y promoción del derecho a la libertad religiosa y la participación ciudadana, realizada </v>
          </cell>
        </row>
        <row r="708">
          <cell r="G708" t="str">
            <v xml:space="preserve">54030020003 - Personas formadas en cultura ciudadana para la paz, la convivencia y la reconciliación </v>
          </cell>
        </row>
        <row r="709">
          <cell r="G709" t="str">
            <v xml:space="preserve">54030020004 - Iniciativas institucionales y comunitarias en cultura ciudadana y promoción de nuevas normalidades apoyadas </v>
          </cell>
        </row>
        <row r="710">
          <cell r="G710" t="str">
            <v xml:space="preserve">54030020005 - Colectivos Urbanos y rurales de cultura ciudadana y construcción de Paz apoyados y promovidos </v>
          </cell>
        </row>
        <row r="711">
          <cell r="G711" t="str">
            <v xml:space="preserve">54030020006 - Iniciativas institucionales de promoción a la caleñidad implementadas </v>
          </cell>
        </row>
        <row r="712">
          <cell r="G712" t="str">
            <v xml:space="preserve">54030020007 - Encuentros ciudadanos de sensibilización en temas de cultura ciudadana realizados </v>
          </cell>
        </row>
        <row r="713">
          <cell r="G713" t="str">
            <v xml:space="preserve">54030020008 - Política pública integral de libertad religiosa, formulada y adoptada </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LISTADO  DE PRECIOS "/>
      <sheetName val="DatosBD"/>
      <sheetName val="ANALISIS parte 1"/>
      <sheetName val="ANALISIS parte 2"/>
      <sheetName val="ANALISIS PERS"/>
      <sheetName val="INSUMOS"/>
      <sheetName val="LISTRESULT"/>
      <sheetName val="FORMATOS"/>
      <sheetName val="AgrDatBloque"/>
      <sheetName val="res-accide-10"/>
      <sheetName val="LISTADO__DE_PRECIOS_"/>
      <sheetName val="ANALISIS_parte_1"/>
      <sheetName val="ANALISIS_parte_2"/>
      <sheetName val="ANALISIS_PERS"/>
    </sheetNames>
    <sheetDataSet>
      <sheetData sheetId="0"/>
      <sheetData sheetId="1"/>
      <sheetData sheetId="2"/>
      <sheetData sheetId="3"/>
      <sheetData sheetId="4"/>
      <sheetData sheetId="5"/>
      <sheetData sheetId="6">
        <row r="2">
          <cell r="L2" t="str">
            <v>Precios Base</v>
          </cell>
        </row>
        <row r="6">
          <cell r="A6" t="str">
            <v>G1</v>
          </cell>
          <cell r="C6" t="str">
            <v>MATERIALES</v>
          </cell>
        </row>
        <row r="7">
          <cell r="A7">
            <v>100003</v>
          </cell>
          <cell r="C7" t="str">
            <v>ABRAZ. SANITARIA PVC 3"</v>
          </cell>
          <cell r="D7" t="str">
            <v>UND</v>
          </cell>
          <cell r="G7">
            <v>1504</v>
          </cell>
        </row>
        <row r="8">
          <cell r="A8">
            <v>100004</v>
          </cell>
          <cell r="C8" t="str">
            <v>ABRAZ. SANITARIA PVC 4"</v>
          </cell>
          <cell r="D8" t="str">
            <v>UND</v>
          </cell>
          <cell r="G8">
            <v>14057</v>
          </cell>
        </row>
        <row r="9">
          <cell r="A9">
            <v>109900</v>
          </cell>
          <cell r="C9" t="str">
            <v>ABRAZADERA GALV. .1/2"</v>
          </cell>
          <cell r="D9" t="str">
            <v>UND</v>
          </cell>
          <cell r="G9">
            <v>238</v>
          </cell>
        </row>
        <row r="10">
          <cell r="A10">
            <v>109901</v>
          </cell>
          <cell r="C10" t="str">
            <v>ABRAZADERA GALV. .3/4"</v>
          </cell>
          <cell r="D10" t="str">
            <v>UND</v>
          </cell>
          <cell r="G10">
            <v>595</v>
          </cell>
        </row>
        <row r="11">
          <cell r="A11">
            <v>109902</v>
          </cell>
          <cell r="C11" t="str">
            <v>ABRAZADERA GALV. 1"</v>
          </cell>
          <cell r="D11" t="str">
            <v>UND</v>
          </cell>
          <cell r="G11">
            <v>592</v>
          </cell>
        </row>
        <row r="12">
          <cell r="A12">
            <v>109903</v>
          </cell>
          <cell r="C12" t="str">
            <v>ABRAZADERA GALV. 1.1/2"</v>
          </cell>
          <cell r="D12" t="str">
            <v>UND</v>
          </cell>
          <cell r="G12">
            <v>807</v>
          </cell>
        </row>
        <row r="13">
          <cell r="A13">
            <v>109904</v>
          </cell>
          <cell r="C13" t="str">
            <v>ABRAZADERA GALV. 1.1/4"</v>
          </cell>
          <cell r="D13" t="str">
            <v>UND</v>
          </cell>
          <cell r="G13">
            <v>592</v>
          </cell>
        </row>
        <row r="14">
          <cell r="A14">
            <v>109905</v>
          </cell>
          <cell r="C14" t="str">
            <v>ABRAZADERA GALV. 2"</v>
          </cell>
          <cell r="D14" t="str">
            <v>UND</v>
          </cell>
          <cell r="G14">
            <v>858</v>
          </cell>
        </row>
        <row r="15">
          <cell r="A15">
            <v>106115</v>
          </cell>
          <cell r="C15" t="str">
            <v>ABRAZADERA VARILLA ROSCADA</v>
          </cell>
          <cell r="D15" t="str">
            <v>UND</v>
          </cell>
          <cell r="G15">
            <v>1663</v>
          </cell>
        </row>
        <row r="16">
          <cell r="A16">
            <v>100005</v>
          </cell>
          <cell r="C16" t="str">
            <v>ACC.DILATACION PVC Z 13X30</v>
          </cell>
          <cell r="D16" t="str">
            <v>UND</v>
          </cell>
          <cell r="G16">
            <v>17276</v>
          </cell>
        </row>
        <row r="17">
          <cell r="A17">
            <v>107000</v>
          </cell>
          <cell r="C17" t="str">
            <v>ACC.ESQUINER0 METAL-CINTA</v>
          </cell>
          <cell r="D17" t="str">
            <v>RLL</v>
          </cell>
          <cell r="G17">
            <v>36377</v>
          </cell>
        </row>
        <row r="18">
          <cell r="A18">
            <v>100007</v>
          </cell>
          <cell r="C18" t="str">
            <v>ACC.ESQUINERO PVC 32x32</v>
          </cell>
          <cell r="D18" t="str">
            <v>UND</v>
          </cell>
          <cell r="G18">
            <v>15667</v>
          </cell>
        </row>
        <row r="19">
          <cell r="A19">
            <v>117001</v>
          </cell>
          <cell r="C19" t="str">
            <v>ACC.MEDIACAÑA RINCONERA 1</v>
          </cell>
          <cell r="D19" t="str">
            <v>UND</v>
          </cell>
          <cell r="G19">
            <v>3970</v>
          </cell>
        </row>
        <row r="20">
          <cell r="A20">
            <v>117002</v>
          </cell>
          <cell r="C20" t="str">
            <v>ACC.PVC MEDIACAÑA 1 1-2</v>
          </cell>
          <cell r="D20" t="str">
            <v>UND</v>
          </cell>
          <cell r="G20">
            <v>14647</v>
          </cell>
        </row>
        <row r="21">
          <cell r="A21">
            <v>100009</v>
          </cell>
          <cell r="C21" t="str">
            <v>ACC.TERMINAL PVC J 27</v>
          </cell>
          <cell r="D21" t="str">
            <v>UND</v>
          </cell>
          <cell r="G21">
            <v>14808</v>
          </cell>
        </row>
        <row r="22">
          <cell r="A22">
            <v>100010</v>
          </cell>
          <cell r="C22" t="str">
            <v>ACC.TERMINAL PVC L 27</v>
          </cell>
          <cell r="D22" t="str">
            <v>UND</v>
          </cell>
          <cell r="G22">
            <v>14808</v>
          </cell>
        </row>
        <row r="23">
          <cell r="A23">
            <v>100011</v>
          </cell>
          <cell r="C23" t="str">
            <v>ACEITE MOTOR 4 TIEMPOS</v>
          </cell>
          <cell r="D23" t="str">
            <v>GLN</v>
          </cell>
          <cell r="G23">
            <v>81553</v>
          </cell>
        </row>
        <row r="24">
          <cell r="A24">
            <v>100012</v>
          </cell>
          <cell r="C24" t="str">
            <v>ACEITE QUEMADO</v>
          </cell>
          <cell r="D24" t="str">
            <v>GLN</v>
          </cell>
          <cell r="G24">
            <v>729</v>
          </cell>
        </row>
        <row r="25">
          <cell r="A25">
            <v>107120</v>
          </cell>
          <cell r="C25" t="str">
            <v>ACELERANTE DE FRAGUADO 25</v>
          </cell>
          <cell r="D25" t="str">
            <v>KLS</v>
          </cell>
          <cell r="G25">
            <v>10945</v>
          </cell>
        </row>
        <row r="26">
          <cell r="A26">
            <v>101620</v>
          </cell>
          <cell r="C26" t="str">
            <v>ACELERANTE DE FRAGUADO EN</v>
          </cell>
          <cell r="D26" t="str">
            <v>KLS</v>
          </cell>
          <cell r="G26">
            <v>17706</v>
          </cell>
        </row>
        <row r="27">
          <cell r="A27">
            <v>100013</v>
          </cell>
          <cell r="C27" t="str">
            <v>ACERO ESTRUCT. ASTM A-36</v>
          </cell>
          <cell r="D27" t="str">
            <v>KLS</v>
          </cell>
          <cell r="G27">
            <v>3005</v>
          </cell>
        </row>
        <row r="28">
          <cell r="A28">
            <v>116006</v>
          </cell>
          <cell r="C28" t="str">
            <v>ACETILENO</v>
          </cell>
          <cell r="D28" t="str">
            <v>KLS</v>
          </cell>
          <cell r="G28">
            <v>37021</v>
          </cell>
        </row>
        <row r="29">
          <cell r="A29">
            <v>100014</v>
          </cell>
          <cell r="C29" t="str">
            <v>ACIDO MURIATICO</v>
          </cell>
          <cell r="D29" t="str">
            <v>GLN</v>
          </cell>
          <cell r="G29">
            <v>12340</v>
          </cell>
        </row>
        <row r="30">
          <cell r="A30">
            <v>107001</v>
          </cell>
          <cell r="C30" t="str">
            <v>ACIDO OXALICO</v>
          </cell>
          <cell r="D30" t="str">
            <v>GLN</v>
          </cell>
          <cell r="G30">
            <v>4936</v>
          </cell>
        </row>
        <row r="31">
          <cell r="A31">
            <v>100015</v>
          </cell>
          <cell r="C31" t="str">
            <v>ACONDICION SUPERF NOVAFORT</v>
          </cell>
          <cell r="D31" t="str">
            <v>GLN</v>
          </cell>
          <cell r="G31">
            <v>80251</v>
          </cell>
        </row>
        <row r="32">
          <cell r="A32">
            <v>100000</v>
          </cell>
          <cell r="C32" t="str">
            <v>ACPM</v>
          </cell>
          <cell r="D32" t="str">
            <v>GLN</v>
          </cell>
          <cell r="G32">
            <v>9014</v>
          </cell>
        </row>
        <row r="33">
          <cell r="A33">
            <v>100018</v>
          </cell>
          <cell r="C33" t="str">
            <v>ACRONAL</v>
          </cell>
          <cell r="D33" t="str">
            <v>GLN</v>
          </cell>
          <cell r="G33">
            <v>28866</v>
          </cell>
        </row>
        <row r="34">
          <cell r="A34">
            <v>105001</v>
          </cell>
          <cell r="C34" t="str">
            <v>ADAP.H PRS CPVC .1/2</v>
          </cell>
          <cell r="D34" t="str">
            <v>UND</v>
          </cell>
          <cell r="G34">
            <v>1019</v>
          </cell>
        </row>
        <row r="35">
          <cell r="A35">
            <v>100019</v>
          </cell>
          <cell r="C35" t="str">
            <v>ADAP.H PRS PVC .1/2</v>
          </cell>
          <cell r="D35" t="str">
            <v>UND</v>
          </cell>
          <cell r="G35">
            <v>367</v>
          </cell>
        </row>
        <row r="36">
          <cell r="A36">
            <v>108000</v>
          </cell>
          <cell r="C36" t="str">
            <v>ADAP.H PRS PVC .1/2</v>
          </cell>
          <cell r="D36" t="str">
            <v>UND</v>
          </cell>
          <cell r="G36">
            <v>1814</v>
          </cell>
        </row>
        <row r="37">
          <cell r="A37">
            <v>109000</v>
          </cell>
          <cell r="C37" t="str">
            <v>ADAP.H PRS PVC .3/4</v>
          </cell>
          <cell r="D37" t="str">
            <v>UND</v>
          </cell>
          <cell r="G37">
            <v>1817</v>
          </cell>
        </row>
        <row r="38">
          <cell r="A38">
            <v>113000</v>
          </cell>
          <cell r="C38" t="str">
            <v>ADAP.H PRS PVC .3/4</v>
          </cell>
          <cell r="D38" t="str">
            <v>UND</v>
          </cell>
          <cell r="G38">
            <v>713</v>
          </cell>
        </row>
        <row r="39">
          <cell r="A39">
            <v>108001</v>
          </cell>
          <cell r="C39" t="str">
            <v>ADAP.H PRS PVC .3/4</v>
          </cell>
          <cell r="D39" t="str">
            <v>UND</v>
          </cell>
          <cell r="E39">
            <v>1</v>
          </cell>
          <cell r="G39">
            <v>668</v>
          </cell>
        </row>
        <row r="40">
          <cell r="A40">
            <v>100021</v>
          </cell>
          <cell r="C40" t="str">
            <v>ADAP.H PRS PVC 4</v>
          </cell>
          <cell r="D40" t="str">
            <v>UND</v>
          </cell>
          <cell r="G40">
            <v>40455</v>
          </cell>
        </row>
        <row r="41">
          <cell r="A41">
            <v>105002</v>
          </cell>
          <cell r="C41" t="str">
            <v>ADAP.M PRS CPVC .1/2</v>
          </cell>
          <cell r="D41" t="str">
            <v>UND</v>
          </cell>
          <cell r="G41">
            <v>1191</v>
          </cell>
        </row>
        <row r="42">
          <cell r="A42">
            <v>100022</v>
          </cell>
          <cell r="C42" t="str">
            <v>ADAP.M PRS PVC .1/2</v>
          </cell>
          <cell r="D42" t="str">
            <v>UND</v>
          </cell>
          <cell r="G42">
            <v>322</v>
          </cell>
        </row>
        <row r="43">
          <cell r="A43">
            <v>100029</v>
          </cell>
          <cell r="C43" t="str">
            <v>ADAP.M PRS PVC .1/2</v>
          </cell>
          <cell r="D43" t="str">
            <v>UND</v>
          </cell>
          <cell r="G43">
            <v>1779</v>
          </cell>
        </row>
        <row r="44">
          <cell r="A44">
            <v>100023</v>
          </cell>
          <cell r="C44" t="str">
            <v>ADAP.M PRS PVC .3/4</v>
          </cell>
          <cell r="D44" t="str">
            <v>UND</v>
          </cell>
          <cell r="G44">
            <v>590</v>
          </cell>
        </row>
        <row r="45">
          <cell r="A45">
            <v>100024</v>
          </cell>
          <cell r="C45" t="str">
            <v>ADAP.M PRS PVC 1</v>
          </cell>
          <cell r="D45" t="str">
            <v>UND</v>
          </cell>
          <cell r="G45">
            <v>1949</v>
          </cell>
        </row>
        <row r="46">
          <cell r="A46">
            <v>100025</v>
          </cell>
          <cell r="C46" t="str">
            <v>ADAP.M PRS PVC 1.1/2</v>
          </cell>
          <cell r="D46" t="str">
            <v>UND</v>
          </cell>
          <cell r="G46">
            <v>4802</v>
          </cell>
        </row>
        <row r="47">
          <cell r="A47">
            <v>100026</v>
          </cell>
          <cell r="C47" t="str">
            <v>ADAP.M PRS PVC 2</v>
          </cell>
          <cell r="D47" t="str">
            <v>UND</v>
          </cell>
          <cell r="G47">
            <v>6859</v>
          </cell>
        </row>
        <row r="48">
          <cell r="A48">
            <v>117004</v>
          </cell>
          <cell r="C48" t="str">
            <v>ADAP.M PRS PVC 3</v>
          </cell>
          <cell r="D48" t="str">
            <v>UND</v>
          </cell>
          <cell r="G48">
            <v>26963</v>
          </cell>
        </row>
        <row r="49">
          <cell r="A49">
            <v>100027</v>
          </cell>
          <cell r="C49" t="str">
            <v>ADAP.M PRS PVC 3</v>
          </cell>
          <cell r="D49" t="str">
            <v>UND</v>
          </cell>
          <cell r="G49">
            <v>26963</v>
          </cell>
        </row>
        <row r="50">
          <cell r="A50">
            <v>117005</v>
          </cell>
          <cell r="C50" t="str">
            <v>ADAP.M PRS PVC 4</v>
          </cell>
          <cell r="D50" t="str">
            <v>UND</v>
          </cell>
          <cell r="G50">
            <v>49597</v>
          </cell>
        </row>
        <row r="51">
          <cell r="A51">
            <v>100037</v>
          </cell>
          <cell r="C51" t="str">
            <v>ADAP.PVC NOVA 4 110mm</v>
          </cell>
          <cell r="D51" t="str">
            <v>UND</v>
          </cell>
          <cell r="G51">
            <v>13492</v>
          </cell>
        </row>
        <row r="52">
          <cell r="A52">
            <v>100038</v>
          </cell>
          <cell r="C52" t="str">
            <v>ADAP.PVC NOVA 6 160mm</v>
          </cell>
          <cell r="D52" t="str">
            <v>UND</v>
          </cell>
          <cell r="G52">
            <v>30669</v>
          </cell>
        </row>
        <row r="53">
          <cell r="A53">
            <v>100039</v>
          </cell>
          <cell r="C53" t="str">
            <v>ADAP.PVC NOVA 8 200mm</v>
          </cell>
          <cell r="D53" t="str">
            <v>UND</v>
          </cell>
          <cell r="G53">
            <v>46899</v>
          </cell>
        </row>
        <row r="54">
          <cell r="A54">
            <v>100035</v>
          </cell>
          <cell r="C54" t="str">
            <v>ADAP.PVC SANI 2 LIMP</v>
          </cell>
          <cell r="D54" t="str">
            <v>UND</v>
          </cell>
          <cell r="G54">
            <v>5043</v>
          </cell>
        </row>
        <row r="55">
          <cell r="A55">
            <v>113001</v>
          </cell>
          <cell r="C55" t="str">
            <v>ADAP.PVC SANI 3 LIMP</v>
          </cell>
          <cell r="D55" t="str">
            <v>UND</v>
          </cell>
          <cell r="E55">
            <v>1</v>
          </cell>
          <cell r="G55">
            <v>10229</v>
          </cell>
        </row>
        <row r="56">
          <cell r="A56">
            <v>100036</v>
          </cell>
          <cell r="C56" t="str">
            <v>ADAP.PVC SANI 4 LIMP</v>
          </cell>
          <cell r="D56" t="str">
            <v>UND</v>
          </cell>
          <cell r="G56">
            <v>15467</v>
          </cell>
        </row>
        <row r="57">
          <cell r="A57">
            <v>100030</v>
          </cell>
          <cell r="C57" t="str">
            <v>ADAP.PVC-AC 2</v>
          </cell>
          <cell r="D57" t="str">
            <v>UND</v>
          </cell>
          <cell r="G57">
            <v>3257</v>
          </cell>
        </row>
        <row r="58">
          <cell r="A58">
            <v>100031</v>
          </cell>
          <cell r="C58" t="str">
            <v>ADAP.PVC-AC 3</v>
          </cell>
          <cell r="D58" t="str">
            <v>UND</v>
          </cell>
          <cell r="G58">
            <v>6327</v>
          </cell>
        </row>
        <row r="59">
          <cell r="A59">
            <v>100032</v>
          </cell>
          <cell r="C59" t="str">
            <v>ADAP.PVC-AC 4</v>
          </cell>
          <cell r="D59" t="str">
            <v>UND</v>
          </cell>
          <cell r="G59">
            <v>9688</v>
          </cell>
        </row>
        <row r="60">
          <cell r="A60">
            <v>100033</v>
          </cell>
          <cell r="C60" t="str">
            <v>ADAP.PVC-AC 6</v>
          </cell>
          <cell r="D60" t="str">
            <v>UND</v>
          </cell>
          <cell r="G60">
            <v>76455</v>
          </cell>
        </row>
        <row r="61">
          <cell r="A61">
            <v>100034</v>
          </cell>
          <cell r="C61" t="str">
            <v>ADAP.PVC-AC 8</v>
          </cell>
          <cell r="D61" t="str">
            <v>UND</v>
          </cell>
          <cell r="G61">
            <v>148213</v>
          </cell>
        </row>
        <row r="62">
          <cell r="A62">
            <v>109001</v>
          </cell>
          <cell r="C62" t="str">
            <v>ADAPTADOR EMT .3/4"</v>
          </cell>
          <cell r="D62" t="str">
            <v>UND</v>
          </cell>
          <cell r="G62">
            <v>1308</v>
          </cell>
        </row>
        <row r="63">
          <cell r="A63">
            <v>117006</v>
          </cell>
          <cell r="C63" t="str">
            <v>ADHERENTE EPOXICO</v>
          </cell>
          <cell r="D63" t="str">
            <v>KLS</v>
          </cell>
          <cell r="G63">
            <v>57409</v>
          </cell>
        </row>
        <row r="64">
          <cell r="A64">
            <v>100040</v>
          </cell>
          <cell r="C64" t="str">
            <v>ADHERENTE EPOXICO</v>
          </cell>
          <cell r="D64" t="str">
            <v>KLS</v>
          </cell>
          <cell r="E64">
            <v>1</v>
          </cell>
          <cell r="G64">
            <v>59131</v>
          </cell>
        </row>
        <row r="65">
          <cell r="A65">
            <v>100092</v>
          </cell>
          <cell r="C65" t="str">
            <v>ADHERENTE EPOXICO-BASE RES</v>
          </cell>
          <cell r="D65" t="str">
            <v>KLS</v>
          </cell>
          <cell r="G65">
            <v>28922</v>
          </cell>
        </row>
        <row r="66">
          <cell r="A66">
            <v>100042</v>
          </cell>
          <cell r="C66" t="str">
            <v>ADHESIV0 PISO VINILICO</v>
          </cell>
          <cell r="D66" t="str">
            <v>GL</v>
          </cell>
          <cell r="G66">
            <v>40669</v>
          </cell>
        </row>
        <row r="67">
          <cell r="A67">
            <v>106015</v>
          </cell>
          <cell r="C67" t="str">
            <v>ADHESIVO ANCLAJES ESTRUCTU</v>
          </cell>
          <cell r="D67" t="str">
            <v>UND</v>
          </cell>
          <cell r="G67">
            <v>61755</v>
          </cell>
        </row>
        <row r="68">
          <cell r="A68">
            <v>100041</v>
          </cell>
          <cell r="C68" t="str">
            <v>ADHESIVO NOVAFORT</v>
          </cell>
          <cell r="D68" t="str">
            <v>GLN</v>
          </cell>
          <cell r="G68">
            <v>58051</v>
          </cell>
        </row>
        <row r="69">
          <cell r="A69">
            <v>101041</v>
          </cell>
          <cell r="C69" t="str">
            <v>ADITIVO EN PPOLVO- PLASTIF</v>
          </cell>
          <cell r="D69" t="str">
            <v>KLS</v>
          </cell>
          <cell r="G69">
            <v>4904</v>
          </cell>
        </row>
        <row r="70">
          <cell r="A70">
            <v>101619</v>
          </cell>
          <cell r="C70" t="str">
            <v>ADITIVO LIQUIDO IMPERMEABI</v>
          </cell>
          <cell r="D70" t="str">
            <v>KLS</v>
          </cell>
          <cell r="G70">
            <v>10623</v>
          </cell>
        </row>
        <row r="71">
          <cell r="A71">
            <v>105129</v>
          </cell>
          <cell r="C71" t="str">
            <v>ADITIVO RETARDANTE</v>
          </cell>
          <cell r="D71" t="str">
            <v>KLS</v>
          </cell>
          <cell r="G71">
            <v>5204</v>
          </cell>
        </row>
        <row r="72">
          <cell r="A72">
            <v>117007</v>
          </cell>
          <cell r="C72" t="str">
            <v>ADITVO ADHERENTE PARA MORT</v>
          </cell>
          <cell r="D72" t="str">
            <v>KLS</v>
          </cell>
          <cell r="G72">
            <v>24895</v>
          </cell>
        </row>
        <row r="73">
          <cell r="A73">
            <v>109002</v>
          </cell>
          <cell r="C73" t="str">
            <v>ADOQ.C0NCR.EC0L0GIC0-GRAMA</v>
          </cell>
          <cell r="D73" t="str">
            <v>UND</v>
          </cell>
          <cell r="G73">
            <v>8799</v>
          </cell>
        </row>
        <row r="74">
          <cell r="A74">
            <v>100043</v>
          </cell>
          <cell r="C74" t="str">
            <v>ADOQ.CONCR.PEATO.GUITARRA</v>
          </cell>
          <cell r="D74" t="str">
            <v>M2</v>
          </cell>
          <cell r="G74">
            <v>28222</v>
          </cell>
        </row>
        <row r="75">
          <cell r="A75">
            <v>109906</v>
          </cell>
          <cell r="C75" t="str">
            <v>ADOQ.CONCR.PEATO.HEXAGONAL</v>
          </cell>
          <cell r="D75" t="str">
            <v>UND</v>
          </cell>
          <cell r="G75">
            <v>1449</v>
          </cell>
        </row>
        <row r="76">
          <cell r="A76">
            <v>100045</v>
          </cell>
          <cell r="C76" t="str">
            <v>ADOQ.CONCR.VEHIC.CRUZ</v>
          </cell>
          <cell r="D76" t="str">
            <v>UND</v>
          </cell>
          <cell r="G76">
            <v>1449</v>
          </cell>
        </row>
        <row r="77">
          <cell r="A77">
            <v>100048</v>
          </cell>
          <cell r="C77" t="str">
            <v>ADOQ.CONCR.VEHIC.RECTANGUL</v>
          </cell>
          <cell r="D77" t="str">
            <v>M2</v>
          </cell>
          <cell r="G77">
            <v>36699</v>
          </cell>
        </row>
        <row r="78">
          <cell r="A78">
            <v>117003</v>
          </cell>
          <cell r="C78" t="str">
            <v>ADOQ.GREES PEAT0.11x20x2.5</v>
          </cell>
          <cell r="D78" t="str">
            <v>M2</v>
          </cell>
          <cell r="G78">
            <v>27664</v>
          </cell>
        </row>
        <row r="79">
          <cell r="A79">
            <v>100049</v>
          </cell>
          <cell r="C79" t="str">
            <v>ADOQ.GREES PEATO.11X20X2.5</v>
          </cell>
          <cell r="D79" t="str">
            <v>M2</v>
          </cell>
          <cell r="G79">
            <v>22964</v>
          </cell>
        </row>
        <row r="80">
          <cell r="A80">
            <v>100050</v>
          </cell>
          <cell r="C80" t="str">
            <v>ADOQ.GREES VEHIC.11x20x5.0</v>
          </cell>
          <cell r="D80" t="str">
            <v>M2</v>
          </cell>
          <cell r="G80">
            <v>43245</v>
          </cell>
        </row>
        <row r="81">
          <cell r="A81">
            <v>117008</v>
          </cell>
          <cell r="C81" t="str">
            <v>ADOQ.GRESS VEHIC.10x20X8.0</v>
          </cell>
          <cell r="D81" t="str">
            <v>UND</v>
          </cell>
          <cell r="G81">
            <v>1932</v>
          </cell>
        </row>
        <row r="82">
          <cell r="A82">
            <v>100051</v>
          </cell>
          <cell r="C82" t="str">
            <v>AGARRADERA TIPO CLEVIS</v>
          </cell>
          <cell r="D82" t="str">
            <v>UND</v>
          </cell>
          <cell r="G82">
            <v>13241</v>
          </cell>
        </row>
        <row r="83">
          <cell r="A83">
            <v>100052</v>
          </cell>
          <cell r="C83" t="str">
            <v>AGARRADERAS</v>
          </cell>
          <cell r="D83" t="str">
            <v>UND</v>
          </cell>
          <cell r="G83">
            <v>1065</v>
          </cell>
        </row>
        <row r="84">
          <cell r="A84">
            <v>100053</v>
          </cell>
          <cell r="C84" t="str">
            <v>AGUA</v>
          </cell>
          <cell r="D84" t="str">
            <v>LTS</v>
          </cell>
          <cell r="G84">
            <v>19</v>
          </cell>
        </row>
        <row r="85">
          <cell r="A85">
            <v>100054</v>
          </cell>
          <cell r="C85" t="str">
            <v>AGUARRAS</v>
          </cell>
          <cell r="D85" t="str">
            <v>GLN</v>
          </cell>
          <cell r="G85">
            <v>18779</v>
          </cell>
        </row>
        <row r="86">
          <cell r="A86">
            <v>100055</v>
          </cell>
          <cell r="C86" t="str">
            <v>AISLADOR DE ESPIGO 15 KV</v>
          </cell>
          <cell r="D86" t="str">
            <v>UND</v>
          </cell>
          <cell r="G86">
            <v>18568</v>
          </cell>
        </row>
        <row r="87">
          <cell r="A87">
            <v>100056</v>
          </cell>
          <cell r="C87" t="str">
            <v>AISLADOR LINE POST 25 KV</v>
          </cell>
          <cell r="D87" t="str">
            <v>UND</v>
          </cell>
          <cell r="G87">
            <v>79833</v>
          </cell>
        </row>
        <row r="88">
          <cell r="A88">
            <v>103115</v>
          </cell>
          <cell r="C88" t="str">
            <v>AISLADOR LINE POST 35 KV</v>
          </cell>
          <cell r="D88" t="str">
            <v>UND</v>
          </cell>
          <cell r="G88">
            <v>147498</v>
          </cell>
        </row>
        <row r="89">
          <cell r="A89">
            <v>100057</v>
          </cell>
          <cell r="C89" t="str">
            <v>AISLADOR POLIMERICO 15 KV</v>
          </cell>
          <cell r="D89" t="str">
            <v>UND</v>
          </cell>
          <cell r="G89">
            <v>36761</v>
          </cell>
        </row>
        <row r="90">
          <cell r="A90">
            <v>103116</v>
          </cell>
          <cell r="C90" t="str">
            <v>AISLADOR POLIMERICO 35 KV</v>
          </cell>
          <cell r="D90" t="str">
            <v>UND</v>
          </cell>
          <cell r="G90">
            <v>61143</v>
          </cell>
        </row>
        <row r="91">
          <cell r="A91">
            <v>100058</v>
          </cell>
          <cell r="C91" t="str">
            <v>AISLADOR SUSPENSION 6"</v>
          </cell>
          <cell r="D91" t="str">
            <v>UND</v>
          </cell>
          <cell r="G91">
            <v>32229</v>
          </cell>
        </row>
        <row r="92">
          <cell r="A92">
            <v>100059</v>
          </cell>
          <cell r="C92" t="str">
            <v>AISLADOR TENSOR 13200 VOLT</v>
          </cell>
          <cell r="D92" t="str">
            <v>UND</v>
          </cell>
          <cell r="G92">
            <v>14479</v>
          </cell>
        </row>
        <row r="93">
          <cell r="A93">
            <v>113002</v>
          </cell>
          <cell r="C93" t="str">
            <v>AISLADOR TENSOR 220 VOLTIO</v>
          </cell>
          <cell r="D93" t="str">
            <v>UND</v>
          </cell>
          <cell r="G93">
            <v>11108</v>
          </cell>
        </row>
        <row r="94">
          <cell r="A94">
            <v>100060</v>
          </cell>
          <cell r="C94" t="str">
            <v>AISLADOR TIPO CARRETE 76MM</v>
          </cell>
          <cell r="D94" t="str">
            <v>UND</v>
          </cell>
          <cell r="G94">
            <v>4067</v>
          </cell>
        </row>
        <row r="95">
          <cell r="A95">
            <v>103246</v>
          </cell>
          <cell r="C95" t="str">
            <v>AJUSTADOR 121.135 PINTUCO</v>
          </cell>
          <cell r="D95" t="str">
            <v>GLN</v>
          </cell>
          <cell r="G95">
            <v>34875</v>
          </cell>
        </row>
        <row r="96">
          <cell r="A96">
            <v>100061</v>
          </cell>
          <cell r="C96" t="str">
            <v>ALACENA ALUMINIO-ACRILICO</v>
          </cell>
          <cell r="D96" t="str">
            <v>M2</v>
          </cell>
          <cell r="G96">
            <v>41468</v>
          </cell>
        </row>
        <row r="97">
          <cell r="A97">
            <v>103000</v>
          </cell>
          <cell r="C97" t="str">
            <v>ALAMBRE ALUMINIO # 4 AMARR</v>
          </cell>
          <cell r="D97" t="str">
            <v>ML</v>
          </cell>
          <cell r="G97">
            <v>365</v>
          </cell>
        </row>
        <row r="98">
          <cell r="A98">
            <v>100069</v>
          </cell>
          <cell r="C98" t="str">
            <v>ALAMBRE COBRE D.D. # 4</v>
          </cell>
          <cell r="D98" t="str">
            <v>ML</v>
          </cell>
          <cell r="G98">
            <v>17817</v>
          </cell>
        </row>
        <row r="99">
          <cell r="A99">
            <v>100068</v>
          </cell>
          <cell r="C99" t="str">
            <v>ALAMBRE COBRE THW #18</v>
          </cell>
          <cell r="D99" t="str">
            <v>ML</v>
          </cell>
          <cell r="G99">
            <v>317</v>
          </cell>
        </row>
        <row r="100">
          <cell r="A100">
            <v>100065</v>
          </cell>
          <cell r="C100" t="str">
            <v>ALAMBRE COBRE THWN #12</v>
          </cell>
          <cell r="D100" t="str">
            <v>ML</v>
          </cell>
          <cell r="G100">
            <v>2273</v>
          </cell>
        </row>
        <row r="101">
          <cell r="A101">
            <v>100066</v>
          </cell>
          <cell r="C101" t="str">
            <v>ALAMBRE COBRE THWN #14</v>
          </cell>
          <cell r="D101" t="str">
            <v>ML</v>
          </cell>
          <cell r="G101">
            <v>1559</v>
          </cell>
        </row>
        <row r="102">
          <cell r="A102">
            <v>100070</v>
          </cell>
          <cell r="C102" t="str">
            <v>ALAMBRE DE PUAS #12.5</v>
          </cell>
          <cell r="D102" t="str">
            <v>KLS</v>
          </cell>
          <cell r="G102">
            <v>4646</v>
          </cell>
        </row>
        <row r="103">
          <cell r="A103">
            <v>100071</v>
          </cell>
          <cell r="C103" t="str">
            <v>ALAMBRE GALVANI #12 ENTICE</v>
          </cell>
          <cell r="D103" t="str">
            <v>KLS</v>
          </cell>
          <cell r="G103">
            <v>5979</v>
          </cell>
        </row>
        <row r="104">
          <cell r="A104">
            <v>100073</v>
          </cell>
          <cell r="C104" t="str">
            <v>ALAMBRE GALVANIZADO # 10</v>
          </cell>
          <cell r="D104" t="str">
            <v>KLS</v>
          </cell>
          <cell r="G104">
            <v>4829</v>
          </cell>
        </row>
        <row r="105">
          <cell r="A105">
            <v>109003</v>
          </cell>
          <cell r="C105" t="str">
            <v>ALAMBRE GALVANIZADO # 12</v>
          </cell>
          <cell r="D105" t="str">
            <v>ML</v>
          </cell>
          <cell r="G105">
            <v>5258</v>
          </cell>
        </row>
        <row r="106">
          <cell r="A106">
            <v>105003</v>
          </cell>
          <cell r="C106" t="str">
            <v>ALAMBRE GALVANIZADO # 16</v>
          </cell>
          <cell r="D106" t="str">
            <v>KLS</v>
          </cell>
          <cell r="G106">
            <v>5902</v>
          </cell>
        </row>
        <row r="107">
          <cell r="A107">
            <v>100075</v>
          </cell>
          <cell r="C107" t="str">
            <v>ALAMBRE GALVANIZADO # 18</v>
          </cell>
          <cell r="D107" t="str">
            <v>KG</v>
          </cell>
          <cell r="G107">
            <v>6438</v>
          </cell>
        </row>
        <row r="108">
          <cell r="A108">
            <v>100072</v>
          </cell>
          <cell r="C108" t="str">
            <v>ALAMBRE GALVANIZADO # 6</v>
          </cell>
          <cell r="D108" t="str">
            <v>KLS</v>
          </cell>
          <cell r="G108">
            <v>4400</v>
          </cell>
        </row>
        <row r="109">
          <cell r="A109">
            <v>113003</v>
          </cell>
          <cell r="C109" t="str">
            <v>ALAMBRE GALVANIZADO # 8</v>
          </cell>
          <cell r="D109" t="str">
            <v>KLS</v>
          </cell>
          <cell r="G109">
            <v>4400</v>
          </cell>
        </row>
        <row r="110">
          <cell r="A110">
            <v>100076</v>
          </cell>
          <cell r="C110" t="str">
            <v>ALAMBRE NEGRO # 18</v>
          </cell>
          <cell r="D110" t="str">
            <v>KLS</v>
          </cell>
          <cell r="G110">
            <v>3779</v>
          </cell>
        </row>
        <row r="111">
          <cell r="A111">
            <v>109004</v>
          </cell>
          <cell r="C111" t="str">
            <v>ALARMA 1 SENAL</v>
          </cell>
          <cell r="D111" t="str">
            <v>UND</v>
          </cell>
          <cell r="G111">
            <v>770924</v>
          </cell>
        </row>
        <row r="112">
          <cell r="A112">
            <v>101031</v>
          </cell>
          <cell r="C112" t="str">
            <v>ALARMA 1 SENAL AREA</v>
          </cell>
          <cell r="D112" t="str">
            <v>UND</v>
          </cell>
          <cell r="G112">
            <v>625436</v>
          </cell>
        </row>
        <row r="113">
          <cell r="A113">
            <v>109005</v>
          </cell>
          <cell r="C113" t="str">
            <v>ALARMA 2 SENALES</v>
          </cell>
          <cell r="D113" t="str">
            <v>UND</v>
          </cell>
          <cell r="G113">
            <v>892016</v>
          </cell>
        </row>
        <row r="114">
          <cell r="A114">
            <v>109006</v>
          </cell>
          <cell r="C114" t="str">
            <v>ALARMA 3 SENALES</v>
          </cell>
          <cell r="D114" t="str">
            <v>UND</v>
          </cell>
          <cell r="G114">
            <v>1119628</v>
          </cell>
        </row>
        <row r="115">
          <cell r="A115">
            <v>109007</v>
          </cell>
          <cell r="C115" t="str">
            <v>ALARMA AREA 4 SENALES</v>
          </cell>
          <cell r="D115" t="str">
            <v>UND</v>
          </cell>
          <cell r="G115">
            <v>1980812</v>
          </cell>
        </row>
        <row r="116">
          <cell r="A116">
            <v>117009</v>
          </cell>
          <cell r="C116" t="str">
            <v>ALFACRIL</v>
          </cell>
          <cell r="D116" t="str">
            <v>LTS</v>
          </cell>
          <cell r="G116">
            <v>1610</v>
          </cell>
        </row>
        <row r="117">
          <cell r="A117">
            <v>100078</v>
          </cell>
          <cell r="C117" t="str">
            <v>ALFAGIA ALUM.15-20 CM ANCH</v>
          </cell>
          <cell r="D117" t="str">
            <v>ML</v>
          </cell>
          <cell r="G117">
            <v>40204</v>
          </cell>
        </row>
        <row r="118">
          <cell r="A118">
            <v>100079</v>
          </cell>
          <cell r="C118" t="str">
            <v>ALFAGIA ALUM.21-40 CM ANCH</v>
          </cell>
          <cell r="D118" t="str">
            <v>ML</v>
          </cell>
          <cell r="G118">
            <v>41313</v>
          </cell>
        </row>
        <row r="119">
          <cell r="A119">
            <v>117010</v>
          </cell>
          <cell r="C119" t="str">
            <v>ALFALIST0</v>
          </cell>
          <cell r="D119" t="str">
            <v>KLS</v>
          </cell>
          <cell r="G119">
            <v>1985</v>
          </cell>
        </row>
        <row r="120">
          <cell r="A120">
            <v>100080</v>
          </cell>
          <cell r="C120" t="str">
            <v>ALQUILER DE BODEGA</v>
          </cell>
          <cell r="D120" t="str">
            <v>MES</v>
          </cell>
          <cell r="G120">
            <v>118038</v>
          </cell>
        </row>
        <row r="121">
          <cell r="A121">
            <v>100081</v>
          </cell>
          <cell r="C121" t="str">
            <v>ALQUITRAN</v>
          </cell>
          <cell r="D121" t="str">
            <v>KLS</v>
          </cell>
          <cell r="G121">
            <v>3112</v>
          </cell>
        </row>
        <row r="122">
          <cell r="A122">
            <v>103101</v>
          </cell>
          <cell r="C122" t="str">
            <v>ALUMINIO 2X8 CONCENTRICO</v>
          </cell>
          <cell r="D122" t="str">
            <v>ML</v>
          </cell>
          <cell r="G122">
            <v>4452</v>
          </cell>
        </row>
        <row r="123">
          <cell r="A123">
            <v>100082</v>
          </cell>
          <cell r="C123" t="str">
            <v>ALUMOL X 16K</v>
          </cell>
          <cell r="D123" t="str">
            <v>KLS</v>
          </cell>
          <cell r="G123">
            <v>29402</v>
          </cell>
        </row>
        <row r="124">
          <cell r="A124">
            <v>100084</v>
          </cell>
          <cell r="C124" t="str">
            <v>AMARRAS PARA TEJA ASBESTO</v>
          </cell>
          <cell r="D124" t="str">
            <v>UND</v>
          </cell>
          <cell r="G124">
            <v>86</v>
          </cell>
        </row>
        <row r="125">
          <cell r="A125">
            <v>117011</v>
          </cell>
          <cell r="C125" t="str">
            <v>AMARRAS PLASTICAS 55 CMS</v>
          </cell>
          <cell r="D125" t="str">
            <v>UND</v>
          </cell>
          <cell r="G125">
            <v>1288</v>
          </cell>
        </row>
        <row r="126">
          <cell r="A126">
            <v>100085</v>
          </cell>
          <cell r="C126" t="str">
            <v>AMORTIGUADOR DE LINEA</v>
          </cell>
          <cell r="D126" t="str">
            <v>UND</v>
          </cell>
          <cell r="G126">
            <v>30826</v>
          </cell>
        </row>
        <row r="127">
          <cell r="A127">
            <v>100086</v>
          </cell>
          <cell r="C127" t="str">
            <v>AMPERIMETRO AC/DC 500/5AMP BEW</v>
          </cell>
          <cell r="D127" t="str">
            <v>UND</v>
          </cell>
          <cell r="G127">
            <v>67178</v>
          </cell>
        </row>
        <row r="128">
          <cell r="A128">
            <v>107005</v>
          </cell>
          <cell r="C128" t="str">
            <v>AMPERIMETRO DIGITAL CELCO</v>
          </cell>
          <cell r="D128" t="str">
            <v>UND</v>
          </cell>
          <cell r="G128">
            <v>106437</v>
          </cell>
        </row>
        <row r="129">
          <cell r="A129">
            <v>107006</v>
          </cell>
          <cell r="C129" t="str">
            <v>ANALIZADOR RED PTO RS-485 CELCO DMK</v>
          </cell>
          <cell r="D129" t="str">
            <v>UND</v>
          </cell>
          <cell r="G129">
            <v>177395</v>
          </cell>
        </row>
        <row r="130">
          <cell r="A130">
            <v>117012</v>
          </cell>
          <cell r="C130" t="str">
            <v>ANCLAJE PERNO 1-4</v>
          </cell>
          <cell r="D130" t="str">
            <v>UND</v>
          </cell>
          <cell r="G130">
            <v>332</v>
          </cell>
        </row>
        <row r="131">
          <cell r="A131">
            <v>100095</v>
          </cell>
          <cell r="C131" t="str">
            <v>ANGEO FIBRA VIDRIO 1.0 AN</v>
          </cell>
          <cell r="D131" t="str">
            <v>ML</v>
          </cell>
          <cell r="G131">
            <v>6760</v>
          </cell>
        </row>
        <row r="132">
          <cell r="A132">
            <v>100096</v>
          </cell>
          <cell r="C132" t="str">
            <v>ANGULAR BANDERA 8"X 2.44</v>
          </cell>
          <cell r="D132" t="str">
            <v>UND</v>
          </cell>
          <cell r="G132">
            <v>59795</v>
          </cell>
        </row>
        <row r="133">
          <cell r="A133">
            <v>100097</v>
          </cell>
          <cell r="C133" t="str">
            <v>ANGULAR EN V DE 18 X 48"</v>
          </cell>
          <cell r="D133" t="str">
            <v>UND</v>
          </cell>
          <cell r="G133">
            <v>41337</v>
          </cell>
        </row>
        <row r="134">
          <cell r="A134">
            <v>100098</v>
          </cell>
          <cell r="C134" t="str">
            <v>ANGULO ,3/4 x 1/ 8</v>
          </cell>
          <cell r="D134" t="str">
            <v>ML</v>
          </cell>
          <cell r="G134">
            <v>1653</v>
          </cell>
        </row>
        <row r="135">
          <cell r="A135">
            <v>105006</v>
          </cell>
          <cell r="C135" t="str">
            <v>ANGULO ,7/8 x 7/ 8</v>
          </cell>
          <cell r="D135" t="str">
            <v>UND</v>
          </cell>
          <cell r="G135">
            <v>7136</v>
          </cell>
        </row>
        <row r="136">
          <cell r="A136">
            <v>106163</v>
          </cell>
          <cell r="C136" t="str">
            <v>ANGULO 1 x 1/ 4</v>
          </cell>
          <cell r="D136" t="str">
            <v>UND</v>
          </cell>
          <cell r="G136">
            <v>26076</v>
          </cell>
        </row>
        <row r="137">
          <cell r="A137">
            <v>100099</v>
          </cell>
          <cell r="C137" t="str">
            <v>ANGULO 1 x 1/ 8</v>
          </cell>
          <cell r="D137" t="str">
            <v>UND</v>
          </cell>
          <cell r="G137">
            <v>21891</v>
          </cell>
        </row>
        <row r="138">
          <cell r="A138">
            <v>108002</v>
          </cell>
          <cell r="C138" t="str">
            <v>ANGULO 1 x 1/ 8</v>
          </cell>
          <cell r="D138" t="str">
            <v>UND</v>
          </cell>
          <cell r="G138">
            <v>20388</v>
          </cell>
        </row>
        <row r="139">
          <cell r="A139">
            <v>100100</v>
          </cell>
          <cell r="C139" t="str">
            <v>ANGULO 1 x 3/ 4 ALU</v>
          </cell>
          <cell r="D139" t="str">
            <v>ML</v>
          </cell>
          <cell r="G139">
            <v>6224</v>
          </cell>
        </row>
        <row r="140">
          <cell r="A140">
            <v>100103</v>
          </cell>
          <cell r="C140" t="str">
            <v>ANGULO 1,1/2 x 1/ 8</v>
          </cell>
          <cell r="D140" t="str">
            <v>UND</v>
          </cell>
          <cell r="G140">
            <v>30089</v>
          </cell>
        </row>
        <row r="141">
          <cell r="A141">
            <v>100102</v>
          </cell>
          <cell r="C141" t="str">
            <v>ANGULO 1,1/2 x 3/16</v>
          </cell>
          <cell r="D141" t="str">
            <v>UND</v>
          </cell>
          <cell r="G141">
            <v>47108</v>
          </cell>
        </row>
        <row r="142">
          <cell r="A142">
            <v>105007</v>
          </cell>
          <cell r="C142" t="str">
            <v>ANGULO 1,1/2" x 1/ 4"</v>
          </cell>
          <cell r="D142" t="str">
            <v>UND</v>
          </cell>
          <cell r="G142">
            <v>57720</v>
          </cell>
        </row>
        <row r="143">
          <cell r="A143">
            <v>103204</v>
          </cell>
          <cell r="C143" t="str">
            <v>ANGULO 1,1/4 x 1/ 8</v>
          </cell>
          <cell r="D143" t="str">
            <v>UND</v>
          </cell>
          <cell r="G143">
            <v>32241</v>
          </cell>
        </row>
        <row r="144">
          <cell r="A144">
            <v>100101</v>
          </cell>
          <cell r="C144" t="str">
            <v>ANGULO 1X1 -178X23MM</v>
          </cell>
          <cell r="D144" t="str">
            <v>ML</v>
          </cell>
          <cell r="G144">
            <v>5151</v>
          </cell>
        </row>
        <row r="145">
          <cell r="A145">
            <v>100104</v>
          </cell>
          <cell r="C145" t="str">
            <v>ANGULO 2 x 1/ 4</v>
          </cell>
          <cell r="D145" t="str">
            <v>UND</v>
          </cell>
          <cell r="G145">
            <v>79167</v>
          </cell>
        </row>
        <row r="146">
          <cell r="A146">
            <v>106162</v>
          </cell>
          <cell r="C146" t="str">
            <v>ANGULO 2 x 1/ 8</v>
          </cell>
          <cell r="D146" t="str">
            <v>UND</v>
          </cell>
          <cell r="G146">
            <v>40787</v>
          </cell>
        </row>
        <row r="147">
          <cell r="A147">
            <v>103205</v>
          </cell>
          <cell r="C147" t="str">
            <v>ANGULO 2 x 3/16</v>
          </cell>
          <cell r="D147" t="str">
            <v>UND</v>
          </cell>
          <cell r="G147">
            <v>57624</v>
          </cell>
        </row>
        <row r="148">
          <cell r="A148">
            <v>103227</v>
          </cell>
          <cell r="C148" t="str">
            <v>ANGULO 2,1/2 x 1/ 4</v>
          </cell>
          <cell r="D148" t="str">
            <v>ML</v>
          </cell>
          <cell r="G148">
            <v>108273</v>
          </cell>
        </row>
        <row r="149">
          <cell r="A149">
            <v>109009</v>
          </cell>
          <cell r="C149" t="str">
            <v>ANGULO 29x29x2440MM C.26</v>
          </cell>
          <cell r="D149" t="str">
            <v>UND</v>
          </cell>
          <cell r="G149">
            <v>3219</v>
          </cell>
        </row>
        <row r="150">
          <cell r="A150">
            <v>100106</v>
          </cell>
          <cell r="C150" t="str">
            <v>ANTENA ESPINA DE PESCADO</v>
          </cell>
          <cell r="D150" t="str">
            <v>UND</v>
          </cell>
          <cell r="G150">
            <v>69750</v>
          </cell>
        </row>
        <row r="151">
          <cell r="A151">
            <v>100107</v>
          </cell>
          <cell r="C151" t="str">
            <v>ANTICORROSIVO PHCL</v>
          </cell>
          <cell r="D151" t="str">
            <v>GLN</v>
          </cell>
          <cell r="G151">
            <v>41272</v>
          </cell>
        </row>
        <row r="152">
          <cell r="A152">
            <v>100108</v>
          </cell>
          <cell r="C152" t="str">
            <v>ANTICORROSIVO R 310</v>
          </cell>
          <cell r="D152" t="str">
            <v>LTS</v>
          </cell>
          <cell r="G152">
            <v>10516</v>
          </cell>
        </row>
        <row r="153">
          <cell r="A153">
            <v>100109</v>
          </cell>
          <cell r="C153" t="str">
            <v>ANTICORROSIVO ROJO</v>
          </cell>
          <cell r="D153" t="str">
            <v>GLN</v>
          </cell>
          <cell r="G153">
            <v>35437</v>
          </cell>
        </row>
        <row r="154">
          <cell r="A154">
            <v>100110</v>
          </cell>
          <cell r="C154" t="str">
            <v>ANTICORROSIVO WASH-PRIMER</v>
          </cell>
          <cell r="D154" t="str">
            <v>GLN</v>
          </cell>
          <cell r="G154">
            <v>97435</v>
          </cell>
        </row>
        <row r="155">
          <cell r="A155">
            <v>100111</v>
          </cell>
          <cell r="C155" t="str">
            <v>ANTISOL BLANCO UNX20 KG.</v>
          </cell>
          <cell r="D155" t="str">
            <v>KLS</v>
          </cell>
          <cell r="G155">
            <v>5151</v>
          </cell>
        </row>
        <row r="156">
          <cell r="A156">
            <v>100112</v>
          </cell>
          <cell r="C156" t="str">
            <v>ANTISOL ROJO</v>
          </cell>
          <cell r="D156" t="str">
            <v>KLS</v>
          </cell>
          <cell r="G156">
            <v>15204</v>
          </cell>
        </row>
        <row r="157">
          <cell r="A157">
            <v>100113</v>
          </cell>
          <cell r="C157" t="str">
            <v>ANTRACITA COATL AWWA STAND</v>
          </cell>
          <cell r="D157" t="str">
            <v>M3</v>
          </cell>
          <cell r="G157">
            <v>318659</v>
          </cell>
        </row>
        <row r="158">
          <cell r="A158">
            <v>100116</v>
          </cell>
          <cell r="C158" t="str">
            <v>APOYO DE NEOPRENO</v>
          </cell>
          <cell r="D158" t="str">
            <v>UND</v>
          </cell>
          <cell r="G158">
            <v>76871</v>
          </cell>
        </row>
        <row r="159">
          <cell r="A159">
            <v>103164</v>
          </cell>
          <cell r="C159" t="str">
            <v>ARANDELA    METALICA 5/8"</v>
          </cell>
          <cell r="D159" t="str">
            <v>UND</v>
          </cell>
          <cell r="G159">
            <v>107</v>
          </cell>
        </row>
        <row r="160">
          <cell r="A160">
            <v>100117</v>
          </cell>
          <cell r="C160" t="str">
            <v>ARANDELA CUADRADA 4X4X1/4</v>
          </cell>
          <cell r="D160" t="str">
            <v>UND</v>
          </cell>
          <cell r="G160">
            <v>474</v>
          </cell>
        </row>
        <row r="161">
          <cell r="A161">
            <v>107008</v>
          </cell>
          <cell r="C161" t="str">
            <v>ARANDELA FIJACION GALVANIZ</v>
          </cell>
          <cell r="D161" t="str">
            <v>UND</v>
          </cell>
          <cell r="G161">
            <v>91</v>
          </cell>
        </row>
        <row r="162">
          <cell r="A162">
            <v>100118</v>
          </cell>
          <cell r="C162" t="str">
            <v>ARANDELA NEOPRENO</v>
          </cell>
          <cell r="D162" t="str">
            <v>UND</v>
          </cell>
          <cell r="G162">
            <v>52</v>
          </cell>
        </row>
        <row r="163">
          <cell r="A163">
            <v>100119</v>
          </cell>
          <cell r="C163" t="str">
            <v>ARBOL FRUTAL H= 80-100CM</v>
          </cell>
          <cell r="D163" t="str">
            <v>UND</v>
          </cell>
          <cell r="G163">
            <v>15560</v>
          </cell>
        </row>
        <row r="164">
          <cell r="A164">
            <v>101906</v>
          </cell>
          <cell r="C164" t="str">
            <v>ARBOL NATIVO HO8O-1OOCM</v>
          </cell>
          <cell r="D164" t="str">
            <v>UND</v>
          </cell>
          <cell r="G164">
            <v>19852</v>
          </cell>
        </row>
        <row r="165">
          <cell r="A165">
            <v>105009</v>
          </cell>
          <cell r="C165" t="str">
            <v>ARBOL PINO H= 30- 50CM</v>
          </cell>
          <cell r="D165" t="str">
            <v>UND</v>
          </cell>
          <cell r="G165">
            <v>19315</v>
          </cell>
        </row>
        <row r="166">
          <cell r="A166">
            <v>105010</v>
          </cell>
          <cell r="C166" t="str">
            <v>ARBOL SWINGLEA H= 20- 40CM</v>
          </cell>
          <cell r="D166" t="str">
            <v>UND</v>
          </cell>
          <cell r="G166">
            <v>751</v>
          </cell>
        </row>
        <row r="167">
          <cell r="A167">
            <v>109908</v>
          </cell>
          <cell r="C167" t="str">
            <v>ARBUSTO DURANTA</v>
          </cell>
          <cell r="D167" t="str">
            <v>UND</v>
          </cell>
          <cell r="G167">
            <v>858</v>
          </cell>
        </row>
        <row r="168">
          <cell r="A168">
            <v>105011</v>
          </cell>
          <cell r="C168" t="str">
            <v>ARENA CUARZO 0.40-0.50MM</v>
          </cell>
          <cell r="D168" t="str">
            <v>KLS</v>
          </cell>
          <cell r="G168">
            <v>847</v>
          </cell>
        </row>
        <row r="169">
          <cell r="A169">
            <v>100122</v>
          </cell>
          <cell r="C169" t="str">
            <v>ARENA FINA</v>
          </cell>
          <cell r="D169" t="str">
            <v>M3</v>
          </cell>
          <cell r="G169">
            <v>32729</v>
          </cell>
        </row>
        <row r="170">
          <cell r="A170">
            <v>100123</v>
          </cell>
          <cell r="C170" t="str">
            <v>ARENA GRUESA</v>
          </cell>
          <cell r="D170" t="str">
            <v>M3</v>
          </cell>
          <cell r="G170">
            <v>32729</v>
          </cell>
        </row>
        <row r="171">
          <cell r="A171">
            <v>100124</v>
          </cell>
          <cell r="C171" t="str">
            <v>ARENA MEDIANA</v>
          </cell>
          <cell r="D171" t="str">
            <v>M3</v>
          </cell>
          <cell r="G171">
            <v>32729</v>
          </cell>
        </row>
        <row r="172">
          <cell r="A172">
            <v>111005</v>
          </cell>
          <cell r="C172" t="str">
            <v>ARENA UNIFORME FILTRO PISC</v>
          </cell>
          <cell r="D172" t="str">
            <v>KLS</v>
          </cell>
          <cell r="G172">
            <v>549</v>
          </cell>
        </row>
        <row r="173">
          <cell r="A173">
            <v>105012</v>
          </cell>
          <cell r="C173" t="str">
            <v>ARENA UNIFORME FILTRO PISC BULTO DE 50 KILOS</v>
          </cell>
          <cell r="D173" t="str">
            <v>KLS</v>
          </cell>
          <cell r="G173">
            <v>619</v>
          </cell>
        </row>
        <row r="174">
          <cell r="A174">
            <v>100126</v>
          </cell>
          <cell r="C174" t="str">
            <v>ARENERO MED/MADER. 3Mx3M JUEGO</v>
          </cell>
          <cell r="D174" t="str">
            <v>UND</v>
          </cell>
          <cell r="G174">
            <v>516684</v>
          </cell>
        </row>
        <row r="175">
          <cell r="A175">
            <v>109909</v>
          </cell>
          <cell r="C175" t="str">
            <v>ARGOLLAS-BARRA 5/8-15CM</v>
          </cell>
          <cell r="D175" t="str">
            <v>JGO</v>
          </cell>
          <cell r="G175">
            <v>107307</v>
          </cell>
        </row>
        <row r="176">
          <cell r="A176">
            <v>103081</v>
          </cell>
          <cell r="C176" t="str">
            <v>ARR. 230V 40-50AMP</v>
          </cell>
          <cell r="D176" t="str">
            <v>UND</v>
          </cell>
          <cell r="G176">
            <v>933573</v>
          </cell>
        </row>
        <row r="177">
          <cell r="A177">
            <v>100130</v>
          </cell>
          <cell r="C177" t="str">
            <v>ARR.3600 C/S 12-17AM 5 HP</v>
          </cell>
          <cell r="D177" t="str">
            <v>UND</v>
          </cell>
          <cell r="G177">
            <v>259287</v>
          </cell>
        </row>
        <row r="178">
          <cell r="A178">
            <v>100129</v>
          </cell>
          <cell r="C178" t="str">
            <v>ARR.3600 C/S 23-32AM 12 HP</v>
          </cell>
          <cell r="D178" t="str">
            <v>UND</v>
          </cell>
          <cell r="G178">
            <v>339906</v>
          </cell>
        </row>
        <row r="179">
          <cell r="A179">
            <v>100127</v>
          </cell>
          <cell r="C179" t="str">
            <v>ARR.3600 C/S 4- 6AM 1.8HP</v>
          </cell>
          <cell r="D179" t="str">
            <v>UND</v>
          </cell>
          <cell r="G179">
            <v>214184</v>
          </cell>
        </row>
        <row r="180">
          <cell r="A180">
            <v>100128</v>
          </cell>
          <cell r="C180" t="str">
            <v>ARR.3600 C/S 6- 9AM 2.4HP</v>
          </cell>
          <cell r="D180" t="str">
            <v>UND</v>
          </cell>
          <cell r="G180">
            <v>214184</v>
          </cell>
        </row>
        <row r="181">
          <cell r="A181">
            <v>100131</v>
          </cell>
          <cell r="C181" t="str">
            <v>ARR.3600 C/S 8.5-12A 3.6HP</v>
          </cell>
          <cell r="D181" t="str">
            <v>UND</v>
          </cell>
          <cell r="G181">
            <v>221129</v>
          </cell>
        </row>
        <row r="182">
          <cell r="A182">
            <v>100132</v>
          </cell>
          <cell r="C182" t="str">
            <v>ARR.3600RC/S 16-23A 7.5HP</v>
          </cell>
          <cell r="D182" t="str">
            <v>UND</v>
          </cell>
          <cell r="G182">
            <v>279352</v>
          </cell>
        </row>
        <row r="183">
          <cell r="A183">
            <v>100133</v>
          </cell>
          <cell r="C183" t="str">
            <v>ARR/E/T 230V 12-17AMP 9HP</v>
          </cell>
          <cell r="D183" t="str">
            <v>UND</v>
          </cell>
          <cell r="G183">
            <v>1015421</v>
          </cell>
        </row>
        <row r="184">
          <cell r="A184">
            <v>100134</v>
          </cell>
          <cell r="C184" t="str">
            <v>ARR/E/T 230V 23-32AMP 18HP</v>
          </cell>
          <cell r="D184" t="str">
            <v>UND</v>
          </cell>
          <cell r="G184">
            <v>1238887</v>
          </cell>
        </row>
        <row r="185">
          <cell r="A185">
            <v>100135</v>
          </cell>
          <cell r="C185" t="str">
            <v>ARR/E/T 230V 32-42AMP 24HP</v>
          </cell>
          <cell r="D185" t="str">
            <v>UND</v>
          </cell>
          <cell r="G185">
            <v>1620817</v>
          </cell>
        </row>
        <row r="186">
          <cell r="A186">
            <v>100136</v>
          </cell>
          <cell r="C186" t="str">
            <v>ARR/E/T 230V 40-52AMP 34HP</v>
          </cell>
          <cell r="D186" t="str">
            <v>UND</v>
          </cell>
          <cell r="G186">
            <v>1855488</v>
          </cell>
        </row>
        <row r="187">
          <cell r="A187">
            <v>100137</v>
          </cell>
          <cell r="C187" t="str">
            <v>ARR/E/T 230V 58-75AMP 50HP</v>
          </cell>
          <cell r="D187" t="str">
            <v>UND</v>
          </cell>
          <cell r="G187">
            <v>2118128</v>
          </cell>
        </row>
        <row r="188">
          <cell r="A188">
            <v>107009</v>
          </cell>
          <cell r="C188" t="str">
            <v>ASFALTO 190</v>
          </cell>
          <cell r="D188" t="str">
            <v>KLS</v>
          </cell>
          <cell r="G188">
            <v>1985</v>
          </cell>
        </row>
        <row r="189">
          <cell r="A189">
            <v>100140</v>
          </cell>
          <cell r="C189" t="str">
            <v>BAJANTE LAMINA</v>
          </cell>
          <cell r="D189" t="str">
            <v>ML</v>
          </cell>
          <cell r="G189">
            <v>14057</v>
          </cell>
        </row>
        <row r="190">
          <cell r="A190">
            <v>100141</v>
          </cell>
          <cell r="C190" t="str">
            <v>BAJANTE PVC CUADRADO</v>
          </cell>
          <cell r="D190" t="str">
            <v>UND</v>
          </cell>
          <cell r="G190">
            <v>78443</v>
          </cell>
        </row>
        <row r="191">
          <cell r="A191">
            <v>100142</v>
          </cell>
          <cell r="C191" t="str">
            <v>BAJANTE PVC SOPORTE</v>
          </cell>
          <cell r="D191" t="str">
            <v>UND</v>
          </cell>
          <cell r="G191">
            <v>3584</v>
          </cell>
        </row>
        <row r="192">
          <cell r="A192">
            <v>109010</v>
          </cell>
          <cell r="C192" t="str">
            <v>BAJO TEJA BT-235 ONDULINE</v>
          </cell>
          <cell r="D192" t="str">
            <v>UND</v>
          </cell>
          <cell r="G192">
            <v>35594</v>
          </cell>
        </row>
        <row r="193">
          <cell r="A193">
            <v>103094</v>
          </cell>
          <cell r="C193" t="str">
            <v>BAKE-ROD (ESPUMA DE POLIET</v>
          </cell>
          <cell r="D193" t="str">
            <v>UND</v>
          </cell>
          <cell r="G193">
            <v>837</v>
          </cell>
        </row>
        <row r="194">
          <cell r="A194">
            <v>117013</v>
          </cell>
          <cell r="C194" t="str">
            <v>BAL/2PUEST/TUB/GALV. 2.5Y2</v>
          </cell>
          <cell r="D194" t="str">
            <v>UND</v>
          </cell>
          <cell r="G194">
            <v>997957</v>
          </cell>
        </row>
        <row r="195">
          <cell r="A195">
            <v>100143</v>
          </cell>
          <cell r="C195" t="str">
            <v>BAL/3PUEST/TUB/GALV. 2.5Y2</v>
          </cell>
          <cell r="D195" t="str">
            <v>UND</v>
          </cell>
          <cell r="E195">
            <v>1</v>
          </cell>
          <cell r="G195">
            <v>1067814</v>
          </cell>
        </row>
        <row r="196">
          <cell r="A196">
            <v>100144</v>
          </cell>
          <cell r="C196" t="str">
            <v>BAL/4PUEST/TUB/GALV. 2.5Y2</v>
          </cell>
          <cell r="D196" t="str">
            <v>UND</v>
          </cell>
          <cell r="G196">
            <v>1574626</v>
          </cell>
        </row>
        <row r="197">
          <cell r="A197">
            <v>100145</v>
          </cell>
          <cell r="C197" t="str">
            <v>BAL/6PUEST/TUB/GALV. 2.5Y2</v>
          </cell>
          <cell r="D197" t="str">
            <v>UND</v>
          </cell>
          <cell r="G197">
            <v>2215679</v>
          </cell>
        </row>
        <row r="198">
          <cell r="A198">
            <v>100146</v>
          </cell>
          <cell r="C198" t="str">
            <v>BAL/GIR/TUB/GALV3"INC.RO</v>
          </cell>
          <cell r="D198" t="str">
            <v>UND</v>
          </cell>
          <cell r="G198">
            <v>647277</v>
          </cell>
        </row>
        <row r="199">
          <cell r="A199">
            <v>100147</v>
          </cell>
          <cell r="C199" t="str">
            <v>BALA 13W ELECTRONICA</v>
          </cell>
          <cell r="D199" t="str">
            <v>UND</v>
          </cell>
          <cell r="G199">
            <v>33235</v>
          </cell>
        </row>
        <row r="200">
          <cell r="A200">
            <v>100148</v>
          </cell>
          <cell r="C200" t="str">
            <v>BALA 1X26</v>
          </cell>
          <cell r="D200" t="str">
            <v>UND</v>
          </cell>
          <cell r="G200">
            <v>60744</v>
          </cell>
        </row>
        <row r="201">
          <cell r="A201">
            <v>113004</v>
          </cell>
          <cell r="C201" t="str">
            <v>BALA ELECTRONICA 2X26</v>
          </cell>
          <cell r="D201" t="str">
            <v>UND</v>
          </cell>
          <cell r="G201">
            <v>114518</v>
          </cell>
        </row>
        <row r="202">
          <cell r="A202">
            <v>117014</v>
          </cell>
          <cell r="C202" t="str">
            <v>BALA PANEL LED 12W PLANA</v>
          </cell>
          <cell r="D202" t="str">
            <v>UND</v>
          </cell>
          <cell r="G202">
            <v>17169</v>
          </cell>
        </row>
        <row r="203">
          <cell r="A203">
            <v>117015</v>
          </cell>
          <cell r="C203" t="str">
            <v>BALA PANEL LED 18W</v>
          </cell>
          <cell r="D203" t="str">
            <v>UND</v>
          </cell>
          <cell r="G203">
            <v>21461</v>
          </cell>
        </row>
        <row r="204">
          <cell r="A204">
            <v>117016</v>
          </cell>
          <cell r="C204" t="str">
            <v>BALAST0 ELECTRONICO 2x32 W</v>
          </cell>
          <cell r="D204" t="str">
            <v>UND</v>
          </cell>
          <cell r="G204">
            <v>32729</v>
          </cell>
        </row>
        <row r="205">
          <cell r="A205">
            <v>117017</v>
          </cell>
          <cell r="C205" t="str">
            <v>BALASTO ELECTRONICO 4x32 W</v>
          </cell>
          <cell r="D205" t="str">
            <v>UND</v>
          </cell>
          <cell r="G205">
            <v>34875</v>
          </cell>
        </row>
        <row r="206">
          <cell r="A206">
            <v>101635</v>
          </cell>
          <cell r="C206" t="str">
            <v>BALASTRO DE RIO</v>
          </cell>
          <cell r="D206" t="str">
            <v>M3</v>
          </cell>
          <cell r="G206">
            <v>20603</v>
          </cell>
        </row>
        <row r="207">
          <cell r="A207">
            <v>100150</v>
          </cell>
          <cell r="C207" t="str">
            <v>BALDOSA CEMENTO 25-30CM</v>
          </cell>
          <cell r="D207" t="str">
            <v>M2</v>
          </cell>
          <cell r="G207">
            <v>21998</v>
          </cell>
        </row>
        <row r="208">
          <cell r="A208">
            <v>100151</v>
          </cell>
          <cell r="C208" t="str">
            <v>BALDOSA GRANITO 30 x 30</v>
          </cell>
          <cell r="D208" t="str">
            <v>M2</v>
          </cell>
          <cell r="G208">
            <v>45927</v>
          </cell>
        </row>
        <row r="209">
          <cell r="A209">
            <v>100152</v>
          </cell>
          <cell r="C209" t="str">
            <v>BALDOSA GRANITO 33 x 33</v>
          </cell>
          <cell r="D209" t="str">
            <v>M2</v>
          </cell>
          <cell r="G209">
            <v>56444</v>
          </cell>
        </row>
        <row r="210">
          <cell r="A210">
            <v>100153</v>
          </cell>
          <cell r="C210" t="str">
            <v>BALDOSA GRANITO 40 x 40</v>
          </cell>
          <cell r="D210" t="str">
            <v>M2</v>
          </cell>
          <cell r="G210">
            <v>50005</v>
          </cell>
        </row>
        <row r="211">
          <cell r="A211">
            <v>109911</v>
          </cell>
          <cell r="C211" t="str">
            <v>BALDOSA GRANO 30-35CM ALFA</v>
          </cell>
          <cell r="D211" t="str">
            <v>M2</v>
          </cell>
          <cell r="G211">
            <v>46679</v>
          </cell>
        </row>
        <row r="212">
          <cell r="A212">
            <v>107011</v>
          </cell>
          <cell r="C212" t="str">
            <v>BALDOSA GRANO MARMOL 30-33</v>
          </cell>
          <cell r="D212" t="str">
            <v>M2</v>
          </cell>
          <cell r="G212">
            <v>37558</v>
          </cell>
        </row>
        <row r="213">
          <cell r="A213">
            <v>100154</v>
          </cell>
          <cell r="C213" t="str">
            <v>BALINERA COMPLETA</v>
          </cell>
          <cell r="D213" t="str">
            <v>UND</v>
          </cell>
          <cell r="G213">
            <v>970</v>
          </cell>
        </row>
        <row r="214">
          <cell r="A214">
            <v>105015</v>
          </cell>
          <cell r="C214" t="str">
            <v>BANCA CONCR.COLONIAL</v>
          </cell>
          <cell r="D214" t="str">
            <v>UND</v>
          </cell>
          <cell r="G214">
            <v>155595</v>
          </cell>
        </row>
        <row r="215">
          <cell r="A215">
            <v>103239</v>
          </cell>
          <cell r="C215" t="str">
            <v>BANCA CONCR.COMPLETA</v>
          </cell>
          <cell r="D215" t="str">
            <v>UND</v>
          </cell>
          <cell r="G215">
            <v>133963</v>
          </cell>
        </row>
        <row r="216">
          <cell r="A216">
            <v>100156</v>
          </cell>
          <cell r="C216" t="str">
            <v>BANCA CONCR.PREFABRICADA</v>
          </cell>
          <cell r="D216" t="str">
            <v>UND</v>
          </cell>
          <cell r="G216">
            <v>219980</v>
          </cell>
        </row>
        <row r="217">
          <cell r="A217">
            <v>105014</v>
          </cell>
          <cell r="C217" t="str">
            <v>BANCA CONCR.PREFABRICADA</v>
          </cell>
          <cell r="D217" t="str">
            <v>UND</v>
          </cell>
          <cell r="G217">
            <v>132890</v>
          </cell>
        </row>
        <row r="218">
          <cell r="A218">
            <v>108003</v>
          </cell>
          <cell r="C218" t="str">
            <v>BANCA CONCR.PREFABRICADA</v>
          </cell>
          <cell r="D218" t="str">
            <v>UND</v>
          </cell>
          <cell r="G218">
            <v>268268</v>
          </cell>
        </row>
        <row r="219">
          <cell r="A219">
            <v>100159</v>
          </cell>
          <cell r="C219" t="str">
            <v>BANDA 8" PARA TRANSFORMA</v>
          </cell>
          <cell r="D219" t="str">
            <v>UND</v>
          </cell>
          <cell r="G219">
            <v>23543</v>
          </cell>
        </row>
        <row r="220">
          <cell r="A220">
            <v>100157</v>
          </cell>
          <cell r="C220" t="str">
            <v>BANDA COPA DOBLE 6-7 COMP</v>
          </cell>
          <cell r="D220" t="str">
            <v>UND</v>
          </cell>
          <cell r="G220">
            <v>22769</v>
          </cell>
        </row>
        <row r="221">
          <cell r="A221">
            <v>100158</v>
          </cell>
          <cell r="C221" t="str">
            <v>BANDA COPA DOBLE 7"</v>
          </cell>
          <cell r="D221" t="str">
            <v>UND</v>
          </cell>
          <cell r="G221">
            <v>23763</v>
          </cell>
        </row>
        <row r="222">
          <cell r="A222">
            <v>105016</v>
          </cell>
          <cell r="C222" t="str">
            <v>BANDA SENCILLA 4"</v>
          </cell>
          <cell r="D222" t="str">
            <v>UND</v>
          </cell>
          <cell r="G222">
            <v>13413</v>
          </cell>
        </row>
        <row r="223">
          <cell r="A223">
            <v>100160</v>
          </cell>
          <cell r="C223" t="str">
            <v>BANDA SENCILLA 6</v>
          </cell>
          <cell r="D223" t="str">
            <v>UND</v>
          </cell>
          <cell r="G223">
            <v>17132</v>
          </cell>
        </row>
        <row r="224">
          <cell r="A224">
            <v>100161</v>
          </cell>
          <cell r="C224" t="str">
            <v>BANDA SENCILLA 7" CONJ PRIM Y SECUND</v>
          </cell>
          <cell r="D224" t="str">
            <v>UND</v>
          </cell>
          <cell r="G224">
            <v>14881</v>
          </cell>
        </row>
        <row r="225">
          <cell r="A225">
            <v>100172</v>
          </cell>
          <cell r="C225" t="str">
            <v>BANDEJ.ESCALE.CR-2.4 10x4"</v>
          </cell>
          <cell r="D225" t="str">
            <v>UND</v>
          </cell>
          <cell r="G225">
            <v>104485</v>
          </cell>
        </row>
        <row r="226">
          <cell r="A226">
            <v>100173</v>
          </cell>
          <cell r="C226" t="str">
            <v>BANDEJ.ESCALE.CR-2.4 12x4"</v>
          </cell>
          <cell r="D226" t="str">
            <v>UND</v>
          </cell>
          <cell r="G226">
            <v>107883</v>
          </cell>
        </row>
        <row r="227">
          <cell r="A227">
            <v>117018</v>
          </cell>
          <cell r="C227" t="str">
            <v>BANDEJA MALLA 60X200 L 3M</v>
          </cell>
          <cell r="D227" t="str">
            <v>UND</v>
          </cell>
          <cell r="G227">
            <v>55800</v>
          </cell>
        </row>
        <row r="228">
          <cell r="A228">
            <v>117019</v>
          </cell>
          <cell r="C228" t="str">
            <v>BANDEJA MALLA 60X400 L 3M</v>
          </cell>
          <cell r="D228" t="str">
            <v>UND</v>
          </cell>
          <cell r="G228">
            <v>87992</v>
          </cell>
        </row>
        <row r="229">
          <cell r="A229">
            <v>100176</v>
          </cell>
          <cell r="C229" t="str">
            <v>BARNIZ SINTETICO BRILLANTE</v>
          </cell>
          <cell r="D229" t="str">
            <v>GLN</v>
          </cell>
          <cell r="G229">
            <v>39596</v>
          </cell>
        </row>
        <row r="230">
          <cell r="A230">
            <v>100177</v>
          </cell>
          <cell r="C230" t="str">
            <v>BARNIZ VITRIFLEX BRILL. B</v>
          </cell>
          <cell r="D230" t="str">
            <v>GLN</v>
          </cell>
          <cell r="G230">
            <v>77716</v>
          </cell>
        </row>
        <row r="231">
          <cell r="A231">
            <v>100178</v>
          </cell>
          <cell r="C231" t="str">
            <v>BARNIZ VITRIFLEX S.BRILL.A</v>
          </cell>
          <cell r="D231" t="str">
            <v>GLN</v>
          </cell>
          <cell r="G231">
            <v>102673</v>
          </cell>
        </row>
        <row r="232">
          <cell r="A232">
            <v>100179</v>
          </cell>
          <cell r="C232" t="str">
            <v>BARR/GIMNA/T/GAL 2.5Y1.1/4</v>
          </cell>
          <cell r="D232" t="str">
            <v>UND</v>
          </cell>
          <cell r="G232">
            <v>547696</v>
          </cell>
        </row>
        <row r="233">
          <cell r="A233">
            <v>100180</v>
          </cell>
          <cell r="C233" t="str">
            <v>BARR/PARAL/T/GAL 2.5Y1.1/4</v>
          </cell>
          <cell r="D233" t="str">
            <v>UND</v>
          </cell>
          <cell r="G233">
            <v>516577</v>
          </cell>
        </row>
        <row r="234">
          <cell r="A234">
            <v>105017</v>
          </cell>
          <cell r="C234" t="str">
            <v>BARRAS CON ARGOLLAS</v>
          </cell>
          <cell r="D234" t="str">
            <v>UND</v>
          </cell>
          <cell r="G234">
            <v>989587</v>
          </cell>
        </row>
        <row r="235">
          <cell r="A235">
            <v>100186</v>
          </cell>
          <cell r="C235" t="str">
            <v>BASE ANGULAR P/ LINE POST</v>
          </cell>
          <cell r="D235" t="str">
            <v>UND</v>
          </cell>
          <cell r="G235">
            <v>46532</v>
          </cell>
        </row>
        <row r="236">
          <cell r="A236">
            <v>105018</v>
          </cell>
          <cell r="C236" t="str">
            <v>BASE ESGRAFIADO</v>
          </cell>
          <cell r="D236" t="str">
            <v>GLN</v>
          </cell>
          <cell r="G236">
            <v>24681</v>
          </cell>
        </row>
        <row r="237">
          <cell r="A237">
            <v>100188</v>
          </cell>
          <cell r="C237" t="str">
            <v>BASE LAMPARA-FAROL</v>
          </cell>
          <cell r="D237" t="str">
            <v>UND</v>
          </cell>
          <cell r="G237">
            <v>19237</v>
          </cell>
        </row>
        <row r="238">
          <cell r="A238">
            <v>100189</v>
          </cell>
          <cell r="C238" t="str">
            <v>BASE MAMPOSTERIA</v>
          </cell>
          <cell r="D238" t="str">
            <v>GL</v>
          </cell>
          <cell r="G238">
            <v>14562</v>
          </cell>
        </row>
        <row r="239">
          <cell r="A239">
            <v>100190</v>
          </cell>
          <cell r="C239" t="str">
            <v>BASE PARA FOTOCELDA</v>
          </cell>
          <cell r="D239" t="str">
            <v>UND</v>
          </cell>
          <cell r="G239">
            <v>6742</v>
          </cell>
        </row>
        <row r="240">
          <cell r="A240">
            <v>107014</v>
          </cell>
          <cell r="C240" t="str">
            <v>BASE TRITURADA</v>
          </cell>
          <cell r="D240" t="str">
            <v>M3</v>
          </cell>
          <cell r="G240">
            <v>42182</v>
          </cell>
        </row>
        <row r="241">
          <cell r="A241">
            <v>109011</v>
          </cell>
          <cell r="C241" t="str">
            <v>BASE TRITURADA NORTE</v>
          </cell>
          <cell r="D241" t="str">
            <v>M3</v>
          </cell>
          <cell r="G241">
            <v>37879</v>
          </cell>
        </row>
        <row r="242">
          <cell r="A242">
            <v>117020</v>
          </cell>
          <cell r="C242" t="str">
            <v>BATERIA 12VDC 200 AH</v>
          </cell>
          <cell r="D242" t="str">
            <v>UND</v>
          </cell>
          <cell r="G242">
            <v>1164839</v>
          </cell>
        </row>
        <row r="243">
          <cell r="A243">
            <v>100200</v>
          </cell>
          <cell r="C243" t="str">
            <v>BISAG.SOPORT POST PIE AMIG</v>
          </cell>
          <cell r="D243" t="str">
            <v>UND</v>
          </cell>
          <cell r="G243">
            <v>87570</v>
          </cell>
        </row>
        <row r="244">
          <cell r="A244">
            <v>100201</v>
          </cell>
          <cell r="C244" t="str">
            <v>BISAGRA 3x1.1/4" COBRI</v>
          </cell>
          <cell r="D244" t="str">
            <v>PAR</v>
          </cell>
          <cell r="G244">
            <v>7404</v>
          </cell>
        </row>
        <row r="245">
          <cell r="A245">
            <v>100203</v>
          </cell>
          <cell r="C245" t="str">
            <v>BISAGRA 3x2" COBRI</v>
          </cell>
          <cell r="D245" t="str">
            <v>UND</v>
          </cell>
          <cell r="G245">
            <v>3434</v>
          </cell>
        </row>
        <row r="246">
          <cell r="A246">
            <v>100204</v>
          </cell>
          <cell r="C246" t="str">
            <v>BISAGRA 3x2.1/2" ALUMI</v>
          </cell>
          <cell r="D246" t="str">
            <v>UND</v>
          </cell>
          <cell r="G246">
            <v>1610</v>
          </cell>
        </row>
        <row r="247">
          <cell r="A247">
            <v>106000</v>
          </cell>
          <cell r="C247" t="str">
            <v>BISAGRA 3x2.1/2" COBRI</v>
          </cell>
          <cell r="D247" t="str">
            <v>PAR</v>
          </cell>
          <cell r="G247">
            <v>10194</v>
          </cell>
        </row>
        <row r="248">
          <cell r="A248">
            <v>100205</v>
          </cell>
          <cell r="C248" t="str">
            <v>BISAGRA 3x3" COBRI</v>
          </cell>
          <cell r="D248" t="str">
            <v>PAR</v>
          </cell>
          <cell r="G248">
            <v>9121</v>
          </cell>
        </row>
        <row r="249">
          <cell r="A249">
            <v>100206</v>
          </cell>
          <cell r="C249" t="str">
            <v>BISAGRA GABINETE CROMADA</v>
          </cell>
          <cell r="D249" t="str">
            <v>UND</v>
          </cell>
          <cell r="G249">
            <v>4614</v>
          </cell>
        </row>
        <row r="250">
          <cell r="A250">
            <v>100207</v>
          </cell>
          <cell r="C250" t="str">
            <v>BISAGRA PIANO COBRIZADA</v>
          </cell>
          <cell r="D250" t="str">
            <v>UND</v>
          </cell>
          <cell r="G250">
            <v>8595</v>
          </cell>
        </row>
        <row r="251">
          <cell r="A251">
            <v>100208</v>
          </cell>
          <cell r="C251" t="str">
            <v>BISAGRA REDONDA .3/4"</v>
          </cell>
          <cell r="D251" t="str">
            <v>UND</v>
          </cell>
          <cell r="G251">
            <v>6331</v>
          </cell>
        </row>
        <row r="252">
          <cell r="A252">
            <v>100199</v>
          </cell>
          <cell r="C252" t="str">
            <v>BISAGRA RODAMIENTO</v>
          </cell>
          <cell r="D252" t="str">
            <v>UND</v>
          </cell>
          <cell r="E252">
            <v>1</v>
          </cell>
          <cell r="G252">
            <v>35540</v>
          </cell>
        </row>
        <row r="253">
          <cell r="A253">
            <v>105019</v>
          </cell>
          <cell r="C253" t="str">
            <v>BISAGRA TUBULAR 1.1/2"</v>
          </cell>
          <cell r="D253" t="str">
            <v>UND</v>
          </cell>
          <cell r="G253">
            <v>5901</v>
          </cell>
        </row>
        <row r="254">
          <cell r="A254">
            <v>100209</v>
          </cell>
          <cell r="C254" t="str">
            <v>BISAGRA VAIVEN # 30</v>
          </cell>
          <cell r="D254" t="str">
            <v>UND</v>
          </cell>
          <cell r="G254">
            <v>37558</v>
          </cell>
        </row>
        <row r="255">
          <cell r="A255">
            <v>100210</v>
          </cell>
          <cell r="C255" t="str">
            <v>BISAGRA VAIVEN PISO</v>
          </cell>
          <cell r="D255" t="str">
            <v>UND</v>
          </cell>
          <cell r="G255">
            <v>49254</v>
          </cell>
        </row>
        <row r="256">
          <cell r="A256">
            <v>100211</v>
          </cell>
          <cell r="C256" t="str">
            <v>BISAGRA VAIVEN PISO</v>
          </cell>
          <cell r="D256" t="str">
            <v>UND</v>
          </cell>
          <cell r="G256">
            <v>39596</v>
          </cell>
        </row>
        <row r="257">
          <cell r="A257">
            <v>100212</v>
          </cell>
          <cell r="C257" t="str">
            <v>BISAGRA VAIVEN PISO</v>
          </cell>
          <cell r="D257" t="str">
            <v>UND</v>
          </cell>
          <cell r="G257">
            <v>39596</v>
          </cell>
        </row>
        <row r="258">
          <cell r="A258">
            <v>105020</v>
          </cell>
          <cell r="C258" t="str">
            <v>BLOQUE CERAMICO 10x12x29</v>
          </cell>
          <cell r="D258" t="str">
            <v>UND</v>
          </cell>
          <cell r="G258">
            <v>890</v>
          </cell>
        </row>
        <row r="259">
          <cell r="A259">
            <v>100213</v>
          </cell>
          <cell r="C259" t="str">
            <v>BLOQUE CERAMICO 12X21X29</v>
          </cell>
          <cell r="D259" t="str">
            <v>UND</v>
          </cell>
          <cell r="G259">
            <v>1674</v>
          </cell>
        </row>
        <row r="260">
          <cell r="A260">
            <v>100214</v>
          </cell>
          <cell r="C260" t="str">
            <v>BLOQUE CONCR.VIGA 12x39x19</v>
          </cell>
          <cell r="D260" t="str">
            <v>UND</v>
          </cell>
          <cell r="G260">
            <v>2754</v>
          </cell>
        </row>
        <row r="261">
          <cell r="A261">
            <v>100237</v>
          </cell>
          <cell r="C261" t="str">
            <v>BLOQUE CONCR.VIGA 14x39x19</v>
          </cell>
          <cell r="D261" t="str">
            <v>UND</v>
          </cell>
          <cell r="G261">
            <v>3215</v>
          </cell>
        </row>
        <row r="262">
          <cell r="A262">
            <v>103125</v>
          </cell>
          <cell r="C262" t="str">
            <v>BLOQUE CONCRETO KEYSTONE</v>
          </cell>
          <cell r="D262" t="str">
            <v>UND</v>
          </cell>
          <cell r="G262">
            <v>17643</v>
          </cell>
        </row>
        <row r="263">
          <cell r="A263">
            <v>103127</v>
          </cell>
          <cell r="C263" t="str">
            <v>BLOQUE CONCRETO KEYSTONE</v>
          </cell>
          <cell r="D263" t="str">
            <v>UND</v>
          </cell>
          <cell r="G263">
            <v>10015</v>
          </cell>
        </row>
        <row r="264">
          <cell r="A264">
            <v>100215</v>
          </cell>
          <cell r="C264" t="str">
            <v>BLOQUE CONCRETO M 10x19x19</v>
          </cell>
          <cell r="D264" t="str">
            <v>UND</v>
          </cell>
          <cell r="G264">
            <v>1285</v>
          </cell>
        </row>
        <row r="265">
          <cell r="A265">
            <v>100216</v>
          </cell>
          <cell r="C265" t="str">
            <v>BLOQUE CONCRETO M 12x19x19</v>
          </cell>
          <cell r="D265" t="str">
            <v>UND</v>
          </cell>
          <cell r="G265">
            <v>1376</v>
          </cell>
        </row>
        <row r="266">
          <cell r="A266">
            <v>100217</v>
          </cell>
          <cell r="C266" t="str">
            <v>BLOQUE CONCRETO M 14x19x19</v>
          </cell>
          <cell r="D266" t="str">
            <v>UND</v>
          </cell>
          <cell r="G266">
            <v>1608</v>
          </cell>
        </row>
        <row r="267">
          <cell r="A267">
            <v>100228</v>
          </cell>
          <cell r="C267" t="str">
            <v>BLOQUE CONCRETO M 14x19x19</v>
          </cell>
          <cell r="D267" t="str">
            <v>UND</v>
          </cell>
          <cell r="G267">
            <v>2111</v>
          </cell>
        </row>
        <row r="268">
          <cell r="A268">
            <v>100231</v>
          </cell>
          <cell r="C268" t="str">
            <v>BLOQUE CONCRETO M 14x19x19</v>
          </cell>
          <cell r="D268" t="str">
            <v>UND</v>
          </cell>
          <cell r="G268">
            <v>1951</v>
          </cell>
        </row>
        <row r="269">
          <cell r="A269">
            <v>100218</v>
          </cell>
          <cell r="C269" t="str">
            <v>BLOQUE CONCRETO M 19x19x19</v>
          </cell>
          <cell r="D269" t="str">
            <v>UND</v>
          </cell>
          <cell r="G269">
            <v>2039</v>
          </cell>
        </row>
        <row r="270">
          <cell r="A270">
            <v>100219</v>
          </cell>
          <cell r="C270" t="str">
            <v>BLOQUE CONCRETO N 10x19x39</v>
          </cell>
          <cell r="D270" t="str">
            <v>UND</v>
          </cell>
          <cell r="G270">
            <v>2141</v>
          </cell>
        </row>
        <row r="271">
          <cell r="A271">
            <v>100220</v>
          </cell>
          <cell r="C271" t="str">
            <v>BLOQUE CONCRETO N 12x19x39</v>
          </cell>
          <cell r="D271" t="str">
            <v>UND</v>
          </cell>
          <cell r="G271">
            <v>2295</v>
          </cell>
        </row>
        <row r="272">
          <cell r="A272">
            <v>100221</v>
          </cell>
          <cell r="C272" t="str">
            <v>BLOQUE CONCRETO N 14x19x39</v>
          </cell>
          <cell r="D272" t="str">
            <v>UND</v>
          </cell>
          <cell r="G272">
            <v>2680</v>
          </cell>
        </row>
        <row r="273">
          <cell r="A273">
            <v>100229</v>
          </cell>
          <cell r="C273" t="str">
            <v>BLOQUE CONCRETO N 14x19x39</v>
          </cell>
          <cell r="D273" t="str">
            <v>UND</v>
          </cell>
          <cell r="G273">
            <v>3405</v>
          </cell>
        </row>
        <row r="274">
          <cell r="A274">
            <v>100222</v>
          </cell>
          <cell r="C274" t="str">
            <v>BLOQUE CONCRETO N 19x19x39</v>
          </cell>
          <cell r="D274" t="str">
            <v>UND</v>
          </cell>
          <cell r="G274">
            <v>3312</v>
          </cell>
        </row>
        <row r="275">
          <cell r="A275">
            <v>100223</v>
          </cell>
          <cell r="C275" t="str">
            <v>BLOQUE CONCRETO T 10x19x39</v>
          </cell>
          <cell r="D275" t="str">
            <v>UND</v>
          </cell>
          <cell r="G275">
            <v>2356</v>
          </cell>
        </row>
        <row r="276">
          <cell r="A276">
            <v>100224</v>
          </cell>
          <cell r="C276" t="str">
            <v>BLOQUE CONCRETO T 12x19x39</v>
          </cell>
          <cell r="D276" t="str">
            <v>UND</v>
          </cell>
          <cell r="G276">
            <v>2524</v>
          </cell>
        </row>
        <row r="277">
          <cell r="A277">
            <v>100225</v>
          </cell>
          <cell r="C277" t="str">
            <v>BLOQUE CONCRETO T 14x19x39</v>
          </cell>
          <cell r="D277" t="str">
            <v>UND</v>
          </cell>
          <cell r="G277">
            <v>2948</v>
          </cell>
        </row>
        <row r="278">
          <cell r="A278">
            <v>117021</v>
          </cell>
          <cell r="C278" t="str">
            <v>BLOQUE CONCRETO T 14x19x39</v>
          </cell>
          <cell r="D278" t="str">
            <v>UND</v>
          </cell>
          <cell r="G278">
            <v>3745</v>
          </cell>
        </row>
        <row r="279">
          <cell r="A279">
            <v>100233</v>
          </cell>
          <cell r="C279" t="str">
            <v>BLOQUE CONCRETO T 14x19x39</v>
          </cell>
          <cell r="D279" t="str">
            <v>UND</v>
          </cell>
          <cell r="G279">
            <v>3444</v>
          </cell>
        </row>
        <row r="280">
          <cell r="A280">
            <v>100226</v>
          </cell>
          <cell r="C280" t="str">
            <v>BLOQUE CONCRETO T 19x19x39</v>
          </cell>
          <cell r="D280" t="str">
            <v>UND</v>
          </cell>
          <cell r="G280">
            <v>3644</v>
          </cell>
        </row>
        <row r="281">
          <cell r="A281">
            <v>117022</v>
          </cell>
          <cell r="C281" t="str">
            <v>BLOQUE GRESS ESTR 29x12x10</v>
          </cell>
          <cell r="D281" t="str">
            <v>UND</v>
          </cell>
          <cell r="G281">
            <v>773</v>
          </cell>
        </row>
        <row r="282">
          <cell r="A282">
            <v>100232</v>
          </cell>
          <cell r="C282" t="str">
            <v>BLOQUE PIEDRA 14X19X39</v>
          </cell>
          <cell r="D282" t="str">
            <v>UND</v>
          </cell>
          <cell r="G282">
            <v>3129</v>
          </cell>
        </row>
        <row r="283">
          <cell r="A283">
            <v>100234</v>
          </cell>
          <cell r="C283" t="str">
            <v>BLOQUE PRUEBA 3 ELEMENT LANDIS</v>
          </cell>
          <cell r="D283" t="str">
            <v>UND</v>
          </cell>
          <cell r="G283">
            <v>331989</v>
          </cell>
        </row>
        <row r="284">
          <cell r="A284">
            <v>100235</v>
          </cell>
          <cell r="C284" t="str">
            <v>BLOQUE VIDRIO 190X190X80 M</v>
          </cell>
          <cell r="D284" t="str">
            <v>UND</v>
          </cell>
          <cell r="G284">
            <v>7941</v>
          </cell>
        </row>
        <row r="285">
          <cell r="A285">
            <v>103237</v>
          </cell>
          <cell r="C285" t="str">
            <v>BLOQUE VIDRIO 20X20X8M TRA</v>
          </cell>
          <cell r="D285" t="str">
            <v>UND</v>
          </cell>
          <cell r="G285">
            <v>4400</v>
          </cell>
        </row>
        <row r="286">
          <cell r="A286">
            <v>100238</v>
          </cell>
          <cell r="C286" t="str">
            <v>BOCEL MADERA .1/2x.1/2x3M</v>
          </cell>
          <cell r="D286" t="str">
            <v>UND</v>
          </cell>
          <cell r="G286">
            <v>2683</v>
          </cell>
        </row>
        <row r="287">
          <cell r="A287">
            <v>100239</v>
          </cell>
          <cell r="C287" t="str">
            <v>BOLA DE COBRE D=1"-2"</v>
          </cell>
          <cell r="D287" t="str">
            <v>UND</v>
          </cell>
          <cell r="G287">
            <v>61869</v>
          </cell>
        </row>
        <row r="288">
          <cell r="A288">
            <v>100240</v>
          </cell>
          <cell r="C288" t="str">
            <v>BOLA DE COBRE D=3"</v>
          </cell>
          <cell r="D288" t="str">
            <v>UND</v>
          </cell>
          <cell r="G288">
            <v>20384</v>
          </cell>
        </row>
        <row r="289">
          <cell r="A289">
            <v>109915</v>
          </cell>
          <cell r="C289" t="str">
            <v>BOLSACRETO 1101-120X240M</v>
          </cell>
          <cell r="D289" t="str">
            <v>UND</v>
          </cell>
          <cell r="G289">
            <v>17706</v>
          </cell>
        </row>
        <row r="290">
          <cell r="A290">
            <v>100241</v>
          </cell>
          <cell r="C290" t="str">
            <v>BOM.230VTRIF,ARRDIREC,3"'</v>
          </cell>
          <cell r="D290" t="str">
            <v>UND</v>
          </cell>
          <cell r="G290">
            <v>1966726</v>
          </cell>
        </row>
        <row r="291">
          <cell r="A291">
            <v>108005</v>
          </cell>
          <cell r="C291" t="str">
            <v>BOM.SUM. 1 HP</v>
          </cell>
          <cell r="D291" t="str">
            <v>UND</v>
          </cell>
          <cell r="G291">
            <v>2092705</v>
          </cell>
        </row>
        <row r="292">
          <cell r="A292">
            <v>100246</v>
          </cell>
          <cell r="C292" t="str">
            <v>BOM.SUM. 15 HP LAPIC 6"</v>
          </cell>
          <cell r="D292" t="str">
            <v>UND</v>
          </cell>
          <cell r="G292">
            <v>9450245</v>
          </cell>
        </row>
        <row r="293">
          <cell r="A293">
            <v>100278</v>
          </cell>
          <cell r="C293" t="str">
            <v>BOM.SUM. 2 HP</v>
          </cell>
          <cell r="D293" t="str">
            <v>UND</v>
          </cell>
          <cell r="G293">
            <v>4153776</v>
          </cell>
        </row>
        <row r="294">
          <cell r="A294">
            <v>117023</v>
          </cell>
          <cell r="C294" t="str">
            <v>BOM.SUM. 20 HP LAPIC 6"</v>
          </cell>
          <cell r="D294" t="str">
            <v>UND</v>
          </cell>
          <cell r="G294">
            <v>11481699</v>
          </cell>
        </row>
        <row r="295">
          <cell r="A295">
            <v>117024</v>
          </cell>
          <cell r="C295" t="str">
            <v>BOM.SUM. 25 HP LAPIC 6"</v>
          </cell>
          <cell r="D295" t="str">
            <v>UND</v>
          </cell>
          <cell r="G295">
            <v>13689909</v>
          </cell>
        </row>
        <row r="296">
          <cell r="A296">
            <v>100261</v>
          </cell>
          <cell r="C296" t="str">
            <v>BOM.SUM. 3 HP LAPIC 4"</v>
          </cell>
          <cell r="D296" t="str">
            <v>UND</v>
          </cell>
          <cell r="G296">
            <v>3958348</v>
          </cell>
        </row>
        <row r="297">
          <cell r="A297">
            <v>117025</v>
          </cell>
          <cell r="C297" t="str">
            <v>BOM.SUM. 30 HP LAPIC. 6"</v>
          </cell>
          <cell r="D297" t="str">
            <v>UND</v>
          </cell>
          <cell r="G297">
            <v>14218204</v>
          </cell>
        </row>
        <row r="298">
          <cell r="A298">
            <v>117026</v>
          </cell>
          <cell r="C298" t="str">
            <v>BOM.SUM. 40 HP LAPIC. 6"</v>
          </cell>
          <cell r="D298" t="str">
            <v>UND</v>
          </cell>
          <cell r="G298">
            <v>15774158</v>
          </cell>
        </row>
        <row r="299">
          <cell r="A299">
            <v>117027</v>
          </cell>
          <cell r="C299" t="str">
            <v>BOM.SUM. 50 HP LAPIC. 6"</v>
          </cell>
          <cell r="D299" t="str">
            <v>UND</v>
          </cell>
          <cell r="G299">
            <v>18430012</v>
          </cell>
        </row>
        <row r="300">
          <cell r="A300">
            <v>117028</v>
          </cell>
          <cell r="C300" t="str">
            <v>BOM.SUM. 60 HP LAPIC. 6"</v>
          </cell>
          <cell r="D300" t="str">
            <v>UND</v>
          </cell>
          <cell r="G300">
            <v>23035637</v>
          </cell>
        </row>
        <row r="301">
          <cell r="A301">
            <v>100277</v>
          </cell>
          <cell r="C301" t="str">
            <v>BOM.SUM. 7.5HP TRI 230V,7</v>
          </cell>
          <cell r="D301" t="str">
            <v>UND</v>
          </cell>
          <cell r="G301">
            <v>7947815</v>
          </cell>
        </row>
        <row r="302">
          <cell r="A302">
            <v>117029</v>
          </cell>
          <cell r="C302" t="str">
            <v>BOMBA Q=400 H=150PSI+JOCKE</v>
          </cell>
          <cell r="D302" t="str">
            <v>UND</v>
          </cell>
          <cell r="G302">
            <v>14937162</v>
          </cell>
        </row>
        <row r="303">
          <cell r="A303">
            <v>109916</v>
          </cell>
          <cell r="C303" t="str">
            <v>BOMBA Q=400 H=150PSI+JOCKE RED CONTRAINCENDIOS</v>
          </cell>
          <cell r="D303" t="str">
            <v>UND</v>
          </cell>
          <cell r="G303">
            <v>15982764</v>
          </cell>
        </row>
        <row r="304">
          <cell r="A304">
            <v>100279</v>
          </cell>
          <cell r="C304" t="str">
            <v>BOMBILLO 100W INCANDESCEN</v>
          </cell>
          <cell r="D304" t="str">
            <v>UND</v>
          </cell>
          <cell r="G304">
            <v>933</v>
          </cell>
        </row>
        <row r="305">
          <cell r="A305">
            <v>100281</v>
          </cell>
          <cell r="C305" t="str">
            <v>BOMBILLO MET.HALIDE 1000 W</v>
          </cell>
          <cell r="D305" t="str">
            <v>UND</v>
          </cell>
          <cell r="G305">
            <v>123789</v>
          </cell>
        </row>
        <row r="306">
          <cell r="A306">
            <v>100282</v>
          </cell>
          <cell r="C306" t="str">
            <v>BOMBILLO MET.HALIDE 250 W</v>
          </cell>
          <cell r="D306" t="str">
            <v>UND</v>
          </cell>
          <cell r="G306">
            <v>61121</v>
          </cell>
        </row>
        <row r="307">
          <cell r="A307">
            <v>100283</v>
          </cell>
          <cell r="C307" t="str">
            <v>BOMBILLO MET.HALIDE 400 W</v>
          </cell>
          <cell r="D307" t="str">
            <v>UND</v>
          </cell>
          <cell r="G307">
            <v>110361</v>
          </cell>
        </row>
        <row r="308">
          <cell r="A308">
            <v>100284</v>
          </cell>
          <cell r="C308" t="str">
            <v>BOMBILLO NA 70 W</v>
          </cell>
          <cell r="D308" t="str">
            <v>UND</v>
          </cell>
          <cell r="G308">
            <v>23651</v>
          </cell>
        </row>
        <row r="309">
          <cell r="A309">
            <v>100285</v>
          </cell>
          <cell r="C309" t="str">
            <v>BOMBILLO OVOIDE HG 250 WA</v>
          </cell>
          <cell r="D309" t="str">
            <v>UND</v>
          </cell>
          <cell r="G309">
            <v>17847</v>
          </cell>
        </row>
        <row r="310">
          <cell r="A310">
            <v>100287</v>
          </cell>
          <cell r="C310" t="str">
            <v>BOMBILLO TUBULAR NA 150 WA</v>
          </cell>
          <cell r="D310" t="str">
            <v>UND</v>
          </cell>
          <cell r="G310">
            <v>32163</v>
          </cell>
        </row>
        <row r="311">
          <cell r="A311">
            <v>100288</v>
          </cell>
          <cell r="C311" t="str">
            <v>BOMBILLO TUBULAR NA 250 WA</v>
          </cell>
          <cell r="D311" t="str">
            <v>UND</v>
          </cell>
          <cell r="G311">
            <v>35479</v>
          </cell>
        </row>
        <row r="312">
          <cell r="A312">
            <v>100289</v>
          </cell>
          <cell r="C312" t="str">
            <v>BOMBILLO TUBULAR NA 400 WA</v>
          </cell>
          <cell r="D312" t="str">
            <v>UND</v>
          </cell>
          <cell r="G312">
            <v>36009</v>
          </cell>
        </row>
        <row r="313">
          <cell r="A313">
            <v>100286</v>
          </cell>
          <cell r="C313" t="str">
            <v>BOMBILLO TUBULAR NA 70 WA</v>
          </cell>
          <cell r="D313" t="str">
            <v>UND</v>
          </cell>
          <cell r="G313">
            <v>20116</v>
          </cell>
        </row>
        <row r="314">
          <cell r="A314">
            <v>100290</v>
          </cell>
          <cell r="C314" t="str">
            <v>BOÑIGA</v>
          </cell>
          <cell r="D314" t="str">
            <v>BTO</v>
          </cell>
          <cell r="G314">
            <v>1610</v>
          </cell>
        </row>
        <row r="315">
          <cell r="A315">
            <v>100292</v>
          </cell>
          <cell r="C315" t="str">
            <v>BRAZO BASCULANTE</v>
          </cell>
          <cell r="D315" t="str">
            <v>UND</v>
          </cell>
          <cell r="G315">
            <v>7297</v>
          </cell>
        </row>
        <row r="316">
          <cell r="A316">
            <v>100294</v>
          </cell>
          <cell r="C316" t="str">
            <v>BRAZO GALVANIZ 1.1/2"x2</v>
          </cell>
          <cell r="D316" t="str">
            <v>UND</v>
          </cell>
          <cell r="G316">
            <v>65565</v>
          </cell>
        </row>
        <row r="317">
          <cell r="A317">
            <v>100295</v>
          </cell>
          <cell r="C317" t="str">
            <v>BRAZO GALVANIZ 1.1/2"x3</v>
          </cell>
          <cell r="D317" t="str">
            <v>UND</v>
          </cell>
          <cell r="G317">
            <v>77700</v>
          </cell>
        </row>
        <row r="318">
          <cell r="A318">
            <v>100293</v>
          </cell>
          <cell r="C318" t="str">
            <v>BRAZO GALVANIZAD 3/4"X1.</v>
          </cell>
          <cell r="D318" t="str">
            <v>UND</v>
          </cell>
          <cell r="G318">
            <v>32163</v>
          </cell>
        </row>
        <row r="319">
          <cell r="A319">
            <v>100296</v>
          </cell>
          <cell r="C319" t="str">
            <v>BRAZO METALICO</v>
          </cell>
          <cell r="D319" t="str">
            <v>UND</v>
          </cell>
          <cell r="G319">
            <v>3756</v>
          </cell>
        </row>
        <row r="320">
          <cell r="A320">
            <v>100298</v>
          </cell>
          <cell r="C320" t="str">
            <v>BREAKER 1X 15 SQUAR-D</v>
          </cell>
          <cell r="D320" t="str">
            <v>UND</v>
          </cell>
          <cell r="G320">
            <v>23210</v>
          </cell>
        </row>
        <row r="321">
          <cell r="A321">
            <v>100312</v>
          </cell>
          <cell r="C321" t="str">
            <v>BREAKER 2X 15 SQUAR-D</v>
          </cell>
          <cell r="D321" t="str">
            <v>UND</v>
          </cell>
          <cell r="G321">
            <v>67421</v>
          </cell>
        </row>
        <row r="322">
          <cell r="A322">
            <v>100315</v>
          </cell>
          <cell r="C322" t="str">
            <v>BREAKER 2x 40</v>
          </cell>
          <cell r="D322" t="str">
            <v>UND</v>
          </cell>
          <cell r="G322">
            <v>22779</v>
          </cell>
        </row>
        <row r="323">
          <cell r="A323">
            <v>100316</v>
          </cell>
          <cell r="C323" t="str">
            <v>BREAKER 2x 50</v>
          </cell>
          <cell r="D323" t="str">
            <v>UND</v>
          </cell>
          <cell r="G323">
            <v>27696</v>
          </cell>
        </row>
        <row r="324">
          <cell r="A324">
            <v>100317</v>
          </cell>
          <cell r="C324" t="str">
            <v>BREAKER 2X 70 SQUAR-D</v>
          </cell>
          <cell r="D324" t="str">
            <v>UND</v>
          </cell>
          <cell r="G324">
            <v>88314</v>
          </cell>
        </row>
        <row r="325">
          <cell r="A325">
            <v>100322</v>
          </cell>
          <cell r="C325" t="str">
            <v>BREAKER 3X 15 SIEMENS</v>
          </cell>
          <cell r="D325" t="str">
            <v>UND</v>
          </cell>
          <cell r="G325">
            <v>102693</v>
          </cell>
        </row>
        <row r="326">
          <cell r="A326">
            <v>100327</v>
          </cell>
          <cell r="C326" t="str">
            <v>BREAKER 3X 60 SIEMENS</v>
          </cell>
          <cell r="D326" t="str">
            <v>UND</v>
          </cell>
          <cell r="G326">
            <v>138051</v>
          </cell>
        </row>
        <row r="327">
          <cell r="A327">
            <v>105022</v>
          </cell>
          <cell r="C327" t="str">
            <v>BRIDA ACERO CARBON 6" EMPATE A PVC</v>
          </cell>
          <cell r="D327" t="str">
            <v>UND</v>
          </cell>
          <cell r="G327">
            <v>85149</v>
          </cell>
        </row>
        <row r="328">
          <cell r="A328">
            <v>117030</v>
          </cell>
          <cell r="C328" t="str">
            <v>BRIDA LOCA PVC 2 1-2</v>
          </cell>
          <cell r="D328" t="str">
            <v>UND</v>
          </cell>
          <cell r="G328">
            <v>22320</v>
          </cell>
        </row>
        <row r="329">
          <cell r="A329">
            <v>117031</v>
          </cell>
          <cell r="C329" t="str">
            <v>BRIDA LOCA PVC 3</v>
          </cell>
          <cell r="D329" t="str">
            <v>UND</v>
          </cell>
          <cell r="G329">
            <v>22658</v>
          </cell>
        </row>
        <row r="330">
          <cell r="A330">
            <v>117032</v>
          </cell>
          <cell r="C330" t="str">
            <v>BRIDA LOCA PVC 4</v>
          </cell>
          <cell r="D330" t="str">
            <v>ML</v>
          </cell>
          <cell r="G330">
            <v>29885</v>
          </cell>
        </row>
        <row r="331">
          <cell r="A331">
            <v>116012</v>
          </cell>
          <cell r="C331" t="str">
            <v>BROCA DIMANTADA 7</v>
          </cell>
          <cell r="D331" t="str">
            <v>UND</v>
          </cell>
          <cell r="G331">
            <v>965765</v>
          </cell>
        </row>
        <row r="332">
          <cell r="A332">
            <v>105023</v>
          </cell>
          <cell r="C332" t="str">
            <v>BROCA TUGSTENO ,1/2"-30</v>
          </cell>
          <cell r="D332" t="str">
            <v>UND</v>
          </cell>
          <cell r="G332">
            <v>237878</v>
          </cell>
        </row>
        <row r="333">
          <cell r="A333">
            <v>105024</v>
          </cell>
          <cell r="C333" t="str">
            <v>BROCA TUGSTENO ,3/4"-50</v>
          </cell>
          <cell r="D333" t="str">
            <v>UND</v>
          </cell>
          <cell r="G333">
            <v>320258</v>
          </cell>
        </row>
        <row r="334">
          <cell r="A334">
            <v>105025</v>
          </cell>
          <cell r="C334" t="str">
            <v>BROCA TUGSTENO ,5/8"-50</v>
          </cell>
          <cell r="D334" t="str">
            <v>UND</v>
          </cell>
          <cell r="G334">
            <v>320258</v>
          </cell>
        </row>
        <row r="335">
          <cell r="A335">
            <v>105026</v>
          </cell>
          <cell r="C335" t="str">
            <v>BROCA TUGSTENO ,7/8"-45</v>
          </cell>
          <cell r="D335" t="str">
            <v>UND</v>
          </cell>
          <cell r="G335">
            <v>319185</v>
          </cell>
        </row>
        <row r="336">
          <cell r="A336">
            <v>105027</v>
          </cell>
          <cell r="C336" t="str">
            <v>BROCA TUGSTENO 1" -50</v>
          </cell>
          <cell r="D336" t="str">
            <v>UND</v>
          </cell>
          <cell r="G336">
            <v>426224</v>
          </cell>
        </row>
        <row r="337">
          <cell r="A337">
            <v>111008</v>
          </cell>
          <cell r="C337" t="str">
            <v>BROCA TUGSTENO 1,1/2"</v>
          </cell>
          <cell r="D337" t="str">
            <v>UND</v>
          </cell>
          <cell r="G337">
            <v>426224</v>
          </cell>
        </row>
        <row r="338">
          <cell r="A338">
            <v>111009</v>
          </cell>
          <cell r="C338" t="str">
            <v>BROCA TUGSTENO 1,1/4"-50</v>
          </cell>
          <cell r="D338" t="str">
            <v>UND</v>
          </cell>
          <cell r="G338">
            <v>426224</v>
          </cell>
        </row>
        <row r="339">
          <cell r="A339">
            <v>117033</v>
          </cell>
          <cell r="C339" t="str">
            <v>BROCHA CERDA MONA 4</v>
          </cell>
          <cell r="D339" t="str">
            <v>UND</v>
          </cell>
          <cell r="G339">
            <v>12877</v>
          </cell>
        </row>
        <row r="340">
          <cell r="A340">
            <v>115005</v>
          </cell>
          <cell r="C340" t="str">
            <v>BROCHA CERDA MONA 4</v>
          </cell>
          <cell r="D340" t="str">
            <v>UND</v>
          </cell>
          <cell r="G340">
            <v>12877</v>
          </cell>
        </row>
        <row r="341">
          <cell r="A341">
            <v>100720</v>
          </cell>
          <cell r="C341" t="str">
            <v>BROCHA CERDA MONA 4</v>
          </cell>
          <cell r="D341" t="str">
            <v>UND</v>
          </cell>
          <cell r="G341">
            <v>12877</v>
          </cell>
        </row>
        <row r="342">
          <cell r="A342">
            <v>106095</v>
          </cell>
          <cell r="C342" t="str">
            <v>BUJE AC 1 x 1/2 ACERO CARBON</v>
          </cell>
          <cell r="D342" t="str">
            <v>UND</v>
          </cell>
          <cell r="G342">
            <v>5203</v>
          </cell>
        </row>
        <row r="343">
          <cell r="A343">
            <v>107033</v>
          </cell>
          <cell r="C343" t="str">
            <v>BUJE PRS PVC 1 x.1/2 S</v>
          </cell>
          <cell r="D343" t="str">
            <v>UND</v>
          </cell>
          <cell r="G343">
            <v>989</v>
          </cell>
        </row>
        <row r="344">
          <cell r="A344">
            <v>107034</v>
          </cell>
          <cell r="C344" t="str">
            <v>BUJE PRS PVC 2 x1 S</v>
          </cell>
          <cell r="D344" t="str">
            <v>UND</v>
          </cell>
          <cell r="G344">
            <v>4483</v>
          </cell>
        </row>
        <row r="345">
          <cell r="A345">
            <v>100331</v>
          </cell>
          <cell r="C345" t="str">
            <v>BUJE SAN PVC 2 x1.1/2 S</v>
          </cell>
          <cell r="D345" t="str">
            <v>UND</v>
          </cell>
          <cell r="G345">
            <v>1932</v>
          </cell>
        </row>
        <row r="346">
          <cell r="A346">
            <v>100332</v>
          </cell>
          <cell r="C346" t="str">
            <v>BUJE SAN PVC 3 x2 S</v>
          </cell>
          <cell r="D346" t="str">
            <v>UND</v>
          </cell>
          <cell r="G346">
            <v>4181</v>
          </cell>
        </row>
        <row r="347">
          <cell r="A347">
            <v>113005</v>
          </cell>
          <cell r="C347" t="str">
            <v>BUJE SAN PVC 4 x2 S</v>
          </cell>
          <cell r="D347" t="str">
            <v>UND</v>
          </cell>
          <cell r="G347">
            <v>4936</v>
          </cell>
        </row>
        <row r="348">
          <cell r="A348">
            <v>100333</v>
          </cell>
          <cell r="C348" t="str">
            <v>BUJE SAN PVC 4 x3 S</v>
          </cell>
          <cell r="D348" t="str">
            <v>UND</v>
          </cell>
          <cell r="G348">
            <v>7297</v>
          </cell>
        </row>
        <row r="349">
          <cell r="A349">
            <v>100334</v>
          </cell>
          <cell r="C349" t="str">
            <v>BUJE SAN PVC 6 x4 S</v>
          </cell>
          <cell r="D349" t="str">
            <v>UND</v>
          </cell>
          <cell r="G349">
            <v>22427</v>
          </cell>
        </row>
        <row r="350">
          <cell r="A350">
            <v>111011</v>
          </cell>
          <cell r="C350" t="str">
            <v>BUSH GALV 1 x.1/2</v>
          </cell>
          <cell r="D350" t="str">
            <v>UND</v>
          </cell>
          <cell r="G350">
            <v>1954</v>
          </cell>
        </row>
        <row r="351">
          <cell r="A351">
            <v>100336</v>
          </cell>
          <cell r="C351" t="str">
            <v>BUSH GALV 1.1/2X .1/2</v>
          </cell>
          <cell r="D351" t="str">
            <v>UND</v>
          </cell>
          <cell r="G351">
            <v>3112</v>
          </cell>
        </row>
        <row r="352">
          <cell r="A352">
            <v>100337</v>
          </cell>
          <cell r="C352" t="str">
            <v>BUSH GALV 2.1/2X2</v>
          </cell>
          <cell r="D352" t="str">
            <v>UND</v>
          </cell>
          <cell r="G352">
            <v>9711</v>
          </cell>
        </row>
        <row r="353">
          <cell r="A353">
            <v>100338</v>
          </cell>
          <cell r="C353" t="str">
            <v>BUSH GALV 4 X2</v>
          </cell>
          <cell r="D353" t="str">
            <v>UND</v>
          </cell>
          <cell r="G353">
            <v>24681</v>
          </cell>
        </row>
        <row r="354">
          <cell r="A354">
            <v>113006</v>
          </cell>
          <cell r="C354" t="str">
            <v>BUSHING GALV. 3 X2</v>
          </cell>
          <cell r="D354" t="str">
            <v>UND</v>
          </cell>
          <cell r="G354">
            <v>14486</v>
          </cell>
        </row>
        <row r="355">
          <cell r="A355">
            <v>100339</v>
          </cell>
          <cell r="C355" t="str">
            <v>C/N HG110-220V13*6 90TB-TA</v>
          </cell>
          <cell r="D355" t="str">
            <v>UND</v>
          </cell>
          <cell r="G355">
            <v>78341</v>
          </cell>
        </row>
        <row r="356">
          <cell r="A356">
            <v>109012</v>
          </cell>
          <cell r="C356" t="str">
            <v>CABALLETE AC ARTICULADO IN</v>
          </cell>
          <cell r="D356" t="str">
            <v>UND</v>
          </cell>
          <cell r="E356">
            <v>1</v>
          </cell>
          <cell r="G356">
            <v>19208</v>
          </cell>
        </row>
        <row r="357">
          <cell r="A357">
            <v>100343</v>
          </cell>
          <cell r="C357" t="str">
            <v>CABALLETE AC.ARTICULADO SU</v>
          </cell>
          <cell r="D357" t="str">
            <v>UND</v>
          </cell>
          <cell r="E357">
            <v>1</v>
          </cell>
          <cell r="G357">
            <v>19208</v>
          </cell>
        </row>
        <row r="358">
          <cell r="A358">
            <v>100344</v>
          </cell>
          <cell r="C358" t="str">
            <v>CABALLETE AC.VENTILACION 7</v>
          </cell>
          <cell r="D358" t="str">
            <v>UND</v>
          </cell>
          <cell r="G358">
            <v>31870</v>
          </cell>
        </row>
        <row r="359">
          <cell r="A359">
            <v>100341</v>
          </cell>
          <cell r="C359" t="str">
            <v>CABALLETE ALUM.COLOR .5MM</v>
          </cell>
          <cell r="D359" t="str">
            <v>UND</v>
          </cell>
          <cell r="G359">
            <v>45176</v>
          </cell>
        </row>
        <row r="360">
          <cell r="A360">
            <v>100342</v>
          </cell>
          <cell r="C360" t="str">
            <v>CABALLETE ALUM.NATUR. 5MM</v>
          </cell>
          <cell r="D360" t="str">
            <v>ML</v>
          </cell>
          <cell r="G360">
            <v>23554</v>
          </cell>
        </row>
        <row r="361">
          <cell r="A361">
            <v>109013</v>
          </cell>
          <cell r="C361" t="str">
            <v>CABALLETE FIJO ASBESTO CEM</v>
          </cell>
          <cell r="D361" t="str">
            <v>UND</v>
          </cell>
          <cell r="G361">
            <v>32353</v>
          </cell>
        </row>
        <row r="362">
          <cell r="A362">
            <v>100340</v>
          </cell>
          <cell r="C362" t="str">
            <v>CABALLETE THERMOACU</v>
          </cell>
          <cell r="D362" t="str">
            <v>UND</v>
          </cell>
          <cell r="G362">
            <v>70715</v>
          </cell>
        </row>
        <row r="363">
          <cell r="A363">
            <v>111012</v>
          </cell>
          <cell r="C363" t="str">
            <v>CABINA PLA 100 KW/125KVA</v>
          </cell>
          <cell r="D363" t="str">
            <v>UND</v>
          </cell>
          <cell r="G363">
            <v>16813169</v>
          </cell>
        </row>
        <row r="364">
          <cell r="A364">
            <v>111013</v>
          </cell>
          <cell r="C364" t="str">
            <v>CABINA PLA 12 KW/15KVA</v>
          </cell>
          <cell r="D364" t="str">
            <v>UND</v>
          </cell>
          <cell r="G364">
            <v>6784261</v>
          </cell>
        </row>
        <row r="365">
          <cell r="A365">
            <v>111014</v>
          </cell>
          <cell r="C365" t="str">
            <v>CABINA PLA 132 KW/165KVA</v>
          </cell>
          <cell r="D365" t="str">
            <v>UND</v>
          </cell>
          <cell r="G365">
            <v>25544218</v>
          </cell>
        </row>
        <row r="366">
          <cell r="A366">
            <v>111015</v>
          </cell>
          <cell r="C366" t="str">
            <v>CABINA PLA 145.6KW/182KVA</v>
          </cell>
          <cell r="D366" t="str">
            <v>UND</v>
          </cell>
          <cell r="G366">
            <v>31915524</v>
          </cell>
        </row>
        <row r="367">
          <cell r="A367">
            <v>111016</v>
          </cell>
          <cell r="C367" t="str">
            <v>CABINA PLA 17.2KW/21.5KV</v>
          </cell>
          <cell r="D367" t="str">
            <v>UND</v>
          </cell>
          <cell r="G367">
            <v>7049732</v>
          </cell>
        </row>
        <row r="368">
          <cell r="A368">
            <v>111017</v>
          </cell>
          <cell r="C368" t="str">
            <v>CABINA PLA 200 KW/250KVA</v>
          </cell>
          <cell r="D368" t="str">
            <v>UND</v>
          </cell>
          <cell r="G368">
            <v>38227837</v>
          </cell>
        </row>
        <row r="369">
          <cell r="A369">
            <v>111018</v>
          </cell>
          <cell r="C369" t="str">
            <v>CABINA PLA 27 KW/34KVA</v>
          </cell>
          <cell r="D369" t="str">
            <v>UND</v>
          </cell>
          <cell r="G369">
            <v>10323875</v>
          </cell>
        </row>
        <row r="370">
          <cell r="A370">
            <v>111019</v>
          </cell>
          <cell r="C370" t="str">
            <v>CABINA PLA 40 KW/50KVA</v>
          </cell>
          <cell r="D370" t="str">
            <v>UND</v>
          </cell>
          <cell r="G370">
            <v>12093682</v>
          </cell>
        </row>
        <row r="371">
          <cell r="A371">
            <v>111020</v>
          </cell>
          <cell r="C371" t="str">
            <v>CABINA PLA 60 KW/75KVA</v>
          </cell>
          <cell r="D371" t="str">
            <v>UND</v>
          </cell>
          <cell r="G371">
            <v>13568522</v>
          </cell>
        </row>
        <row r="372">
          <cell r="A372">
            <v>111021</v>
          </cell>
          <cell r="C372" t="str">
            <v>CABINA PLA 75 KW/93.8KVA</v>
          </cell>
          <cell r="D372" t="str">
            <v>UND</v>
          </cell>
          <cell r="G372">
            <v>14453426</v>
          </cell>
        </row>
        <row r="373">
          <cell r="A373">
            <v>111022</v>
          </cell>
          <cell r="C373" t="str">
            <v>CABLE 2X22 DUPLEX THWN</v>
          </cell>
          <cell r="D373" t="str">
            <v>ML</v>
          </cell>
          <cell r="G373">
            <v>610</v>
          </cell>
        </row>
        <row r="374">
          <cell r="A374">
            <v>117036</v>
          </cell>
          <cell r="C374" t="str">
            <v>CABLE 3X12 AWG-7H TRENZADO</v>
          </cell>
          <cell r="D374" t="str">
            <v>ML</v>
          </cell>
          <cell r="G374">
            <v>3112</v>
          </cell>
        </row>
        <row r="375">
          <cell r="A375">
            <v>117037</v>
          </cell>
          <cell r="C375" t="str">
            <v>CABLE 3X12 AWG-7H TRENZADO</v>
          </cell>
          <cell r="D375" t="str">
            <v>ML</v>
          </cell>
          <cell r="G375">
            <v>3112</v>
          </cell>
        </row>
        <row r="376">
          <cell r="A376">
            <v>100355</v>
          </cell>
          <cell r="C376" t="str">
            <v>CABLE ACERO 1/ 4"</v>
          </cell>
          <cell r="D376" t="str">
            <v>ML</v>
          </cell>
          <cell r="G376">
            <v>1791</v>
          </cell>
        </row>
        <row r="377">
          <cell r="A377">
            <v>111023</v>
          </cell>
          <cell r="C377" t="str">
            <v>CABLE ACERO 3/ 4"</v>
          </cell>
          <cell r="D377" t="str">
            <v>ML</v>
          </cell>
          <cell r="G377">
            <v>14937</v>
          </cell>
        </row>
        <row r="378">
          <cell r="A378">
            <v>103102</v>
          </cell>
          <cell r="C378" t="str">
            <v>CABLE ACERO 3/ 8"</v>
          </cell>
          <cell r="D378" t="str">
            <v>ML</v>
          </cell>
          <cell r="G378">
            <v>3758</v>
          </cell>
        </row>
        <row r="379">
          <cell r="A379">
            <v>100357</v>
          </cell>
          <cell r="C379" t="str">
            <v>CABLE ACSR NUMERO 1/0</v>
          </cell>
          <cell r="D379" t="str">
            <v>ML</v>
          </cell>
          <cell r="G379">
            <v>5374</v>
          </cell>
        </row>
        <row r="380">
          <cell r="A380">
            <v>100358</v>
          </cell>
          <cell r="C380" t="str">
            <v>CABLE ACSR NUMERO 2</v>
          </cell>
          <cell r="D380" t="str">
            <v>ML</v>
          </cell>
          <cell r="G380">
            <v>3461</v>
          </cell>
        </row>
        <row r="381">
          <cell r="A381">
            <v>100359</v>
          </cell>
          <cell r="C381" t="str">
            <v>CABLE ACSR NUMERO 2/0</v>
          </cell>
          <cell r="D381" t="str">
            <v>ML</v>
          </cell>
          <cell r="G381">
            <v>6737</v>
          </cell>
        </row>
        <row r="382">
          <cell r="A382">
            <v>100360</v>
          </cell>
          <cell r="C382" t="str">
            <v>CABLE ACSR NUMERO 4</v>
          </cell>
          <cell r="D382" t="str">
            <v>ML</v>
          </cell>
          <cell r="G382">
            <v>2312</v>
          </cell>
        </row>
        <row r="383">
          <cell r="A383">
            <v>100361</v>
          </cell>
          <cell r="C383" t="str">
            <v>CABLE ACSR NUMERO 4/0</v>
          </cell>
          <cell r="D383" t="str">
            <v>ML</v>
          </cell>
          <cell r="G383">
            <v>10841</v>
          </cell>
        </row>
        <row r="384">
          <cell r="A384">
            <v>100362</v>
          </cell>
          <cell r="C384" t="str">
            <v>CABLE AL AISLADO NUMERO 2 CONDUCTOR SECUNDARIO</v>
          </cell>
          <cell r="D384" t="str">
            <v>ML</v>
          </cell>
          <cell r="G384">
            <v>5875</v>
          </cell>
        </row>
        <row r="385">
          <cell r="A385">
            <v>100363</v>
          </cell>
          <cell r="C385" t="str">
            <v>CABLE AL AISLADO NUMERO1/0 CONDUCTOR SECUNDARIO</v>
          </cell>
          <cell r="D385" t="str">
            <v>ML</v>
          </cell>
          <cell r="G385">
            <v>9695</v>
          </cell>
        </row>
        <row r="386">
          <cell r="A386">
            <v>100364</v>
          </cell>
          <cell r="C386" t="str">
            <v>CABLE AL AISLADO NUMERO2/0 CONDUCTOR SECUNDARIO</v>
          </cell>
          <cell r="D386" t="str">
            <v>ML</v>
          </cell>
          <cell r="G386">
            <v>12633</v>
          </cell>
        </row>
        <row r="387">
          <cell r="A387">
            <v>100365</v>
          </cell>
          <cell r="C387" t="str">
            <v>CABLE AL AISLADO NUMERO4/0 CONDUCTOR SECUNDARIO</v>
          </cell>
          <cell r="D387" t="str">
            <v>ML</v>
          </cell>
          <cell r="G387">
            <v>13370</v>
          </cell>
        </row>
        <row r="388">
          <cell r="A388">
            <v>100367</v>
          </cell>
          <cell r="C388" t="str">
            <v>CABLE COBRE DESNUDO #1/0</v>
          </cell>
          <cell r="D388" t="str">
            <v>ML</v>
          </cell>
          <cell r="G388">
            <v>29537</v>
          </cell>
        </row>
        <row r="389">
          <cell r="A389">
            <v>100369</v>
          </cell>
          <cell r="C389" t="str">
            <v>CABLE COBRE DESNUDO #2/0</v>
          </cell>
          <cell r="D389" t="str">
            <v>ML</v>
          </cell>
          <cell r="G389">
            <v>37298</v>
          </cell>
        </row>
        <row r="390">
          <cell r="A390">
            <v>100370</v>
          </cell>
          <cell r="C390" t="str">
            <v>CABLE COBRE DESNUDO #4</v>
          </cell>
          <cell r="D390" t="str">
            <v>ML</v>
          </cell>
          <cell r="G390">
            <v>6631</v>
          </cell>
        </row>
        <row r="391">
          <cell r="A391">
            <v>100371</v>
          </cell>
          <cell r="C391" t="str">
            <v>CABLE COBRE DESNUDO #4/0</v>
          </cell>
          <cell r="D391" t="str">
            <v>ML</v>
          </cell>
          <cell r="G391">
            <v>60649</v>
          </cell>
        </row>
        <row r="392">
          <cell r="A392">
            <v>100373</v>
          </cell>
          <cell r="C392" t="str">
            <v>CABLE COBRE THW # 1/0</v>
          </cell>
          <cell r="D392" t="str">
            <v>ML</v>
          </cell>
          <cell r="G392">
            <v>31004</v>
          </cell>
        </row>
        <row r="393">
          <cell r="A393">
            <v>100381</v>
          </cell>
          <cell r="C393" t="str">
            <v>CABLE COBRE THW # 10</v>
          </cell>
          <cell r="D393" t="str">
            <v>ML</v>
          </cell>
          <cell r="G393">
            <v>3361</v>
          </cell>
        </row>
        <row r="394">
          <cell r="A394">
            <v>100382</v>
          </cell>
          <cell r="C394" t="str">
            <v>CABLE COBRE THW # 12</v>
          </cell>
          <cell r="D394" t="str">
            <v>ML</v>
          </cell>
          <cell r="G394">
            <v>2325</v>
          </cell>
        </row>
        <row r="395">
          <cell r="A395">
            <v>100383</v>
          </cell>
          <cell r="C395" t="str">
            <v>CABLE COBRE THW # 14</v>
          </cell>
          <cell r="D395" t="str">
            <v>ML</v>
          </cell>
          <cell r="G395">
            <v>1627</v>
          </cell>
        </row>
        <row r="396">
          <cell r="A396">
            <v>100374</v>
          </cell>
          <cell r="C396" t="str">
            <v>CABLE COBRE THW # 2</v>
          </cell>
          <cell r="D396" t="str">
            <v>ML</v>
          </cell>
          <cell r="G396">
            <v>19346</v>
          </cell>
        </row>
        <row r="397">
          <cell r="A397">
            <v>100375</v>
          </cell>
          <cell r="C397" t="str">
            <v>CABLE COBRE THW # 2/0</v>
          </cell>
          <cell r="D397" t="str">
            <v>ML</v>
          </cell>
          <cell r="G397">
            <v>39218</v>
          </cell>
        </row>
        <row r="398">
          <cell r="A398">
            <v>100385</v>
          </cell>
          <cell r="C398" t="str">
            <v>CABLE COBRE THW # 250 MCM</v>
          </cell>
          <cell r="D398" t="str">
            <v>ML</v>
          </cell>
          <cell r="G398">
            <v>73302</v>
          </cell>
        </row>
        <row r="399">
          <cell r="A399">
            <v>100376</v>
          </cell>
          <cell r="C399" t="str">
            <v>CABLE COBRE THW # 3/0</v>
          </cell>
          <cell r="D399" t="str">
            <v>ML</v>
          </cell>
          <cell r="G399">
            <v>49940</v>
          </cell>
        </row>
        <row r="400">
          <cell r="A400">
            <v>100386</v>
          </cell>
          <cell r="C400" t="str">
            <v>CABLE COBRE THW # 300 MCM</v>
          </cell>
          <cell r="D400" t="str">
            <v>ML</v>
          </cell>
          <cell r="G400">
            <v>87906</v>
          </cell>
        </row>
        <row r="401">
          <cell r="A401">
            <v>100387</v>
          </cell>
          <cell r="C401" t="str">
            <v>CABLE COBRE THW # 350 MCM</v>
          </cell>
          <cell r="D401" t="str">
            <v>ML</v>
          </cell>
          <cell r="G401">
            <v>102214</v>
          </cell>
        </row>
        <row r="402">
          <cell r="A402">
            <v>100377</v>
          </cell>
          <cell r="C402" t="str">
            <v>CABLE COBRE THW # 4</v>
          </cell>
          <cell r="D402" t="str">
            <v>ML</v>
          </cell>
          <cell r="G402">
            <v>12355</v>
          </cell>
        </row>
        <row r="403">
          <cell r="A403">
            <v>100378</v>
          </cell>
          <cell r="C403" t="str">
            <v>CABLE COBRE THW # 4/0</v>
          </cell>
          <cell r="D403" t="str">
            <v>ML</v>
          </cell>
          <cell r="G403">
            <v>61884</v>
          </cell>
        </row>
        <row r="404">
          <cell r="A404">
            <v>100388</v>
          </cell>
          <cell r="C404" t="str">
            <v>CABLE COBRE THW # 400 MCM</v>
          </cell>
          <cell r="D404" t="str">
            <v>ML</v>
          </cell>
          <cell r="G404">
            <v>117872</v>
          </cell>
        </row>
        <row r="405">
          <cell r="A405">
            <v>100389</v>
          </cell>
          <cell r="C405" t="str">
            <v>CABLE COBRE THW # 500 MCM</v>
          </cell>
          <cell r="D405" t="str">
            <v>ML</v>
          </cell>
          <cell r="G405">
            <v>147516</v>
          </cell>
        </row>
        <row r="406">
          <cell r="A406">
            <v>100379</v>
          </cell>
          <cell r="C406" t="str">
            <v>CABLE COBRE THW # 6</v>
          </cell>
          <cell r="D406" t="str">
            <v>ML</v>
          </cell>
          <cell r="G406">
            <v>7854</v>
          </cell>
        </row>
        <row r="407">
          <cell r="A407">
            <v>100380</v>
          </cell>
          <cell r="C407" t="str">
            <v>CABLE COBRE THW # 8</v>
          </cell>
          <cell r="D407" t="str">
            <v>ML</v>
          </cell>
          <cell r="G407">
            <v>4987</v>
          </cell>
        </row>
        <row r="408">
          <cell r="A408">
            <v>100394</v>
          </cell>
          <cell r="C408" t="str">
            <v>CABLE COBRE XLP # 1/0</v>
          </cell>
          <cell r="D408" t="str">
            <v>ML</v>
          </cell>
          <cell r="G408">
            <v>58123</v>
          </cell>
        </row>
        <row r="409">
          <cell r="A409">
            <v>100395</v>
          </cell>
          <cell r="C409" t="str">
            <v>CABLE COBRE XLP # 2</v>
          </cell>
          <cell r="D409" t="str">
            <v>ML</v>
          </cell>
          <cell r="G409">
            <v>68498</v>
          </cell>
        </row>
        <row r="410">
          <cell r="A410">
            <v>117038</v>
          </cell>
          <cell r="C410" t="str">
            <v>CABLE CONTROL 7 X 12</v>
          </cell>
          <cell r="D410" t="str">
            <v>ML</v>
          </cell>
          <cell r="G410">
            <v>13085</v>
          </cell>
        </row>
        <row r="411">
          <cell r="A411">
            <v>100403</v>
          </cell>
          <cell r="C411" t="str">
            <v>CABLE CU ENCAUCH 2x18</v>
          </cell>
          <cell r="D411" t="str">
            <v>ML</v>
          </cell>
          <cell r="G411">
            <v>1431</v>
          </cell>
        </row>
        <row r="412">
          <cell r="A412">
            <v>100418</v>
          </cell>
          <cell r="C412" t="str">
            <v>CABLE CUADRUPLEX ALUM #1/0</v>
          </cell>
          <cell r="D412" t="str">
            <v>ML</v>
          </cell>
          <cell r="G412">
            <v>42899</v>
          </cell>
        </row>
        <row r="413">
          <cell r="A413">
            <v>100419</v>
          </cell>
          <cell r="C413" t="str">
            <v>CABLE CUADRUPLEX ALUM #2/0</v>
          </cell>
          <cell r="D413" t="str">
            <v>ML</v>
          </cell>
          <cell r="G413">
            <v>54659</v>
          </cell>
        </row>
        <row r="414">
          <cell r="A414">
            <v>100431</v>
          </cell>
          <cell r="C414" t="str">
            <v>CABLE TELEFONICO 2 PARES</v>
          </cell>
          <cell r="D414" t="str">
            <v>ML</v>
          </cell>
          <cell r="G414">
            <v>598</v>
          </cell>
        </row>
        <row r="415">
          <cell r="A415">
            <v>100432</v>
          </cell>
          <cell r="C415" t="str">
            <v>CABLE TELEFONICO 4 PARES</v>
          </cell>
          <cell r="D415" t="str">
            <v>ML</v>
          </cell>
          <cell r="G415">
            <v>874</v>
          </cell>
        </row>
        <row r="416">
          <cell r="A416">
            <v>109919</v>
          </cell>
          <cell r="C416" t="str">
            <v>CABLE TRIPLEX AWG 4/0</v>
          </cell>
          <cell r="D416" t="str">
            <v>ML</v>
          </cell>
          <cell r="E416">
            <v>1</v>
          </cell>
          <cell r="G416">
            <v>44471</v>
          </cell>
        </row>
        <row r="417">
          <cell r="A417">
            <v>117039</v>
          </cell>
          <cell r="C417" t="str">
            <v>CABLE TRIPLEX AWG NUM 1/0</v>
          </cell>
          <cell r="D417" t="str">
            <v>ML</v>
          </cell>
          <cell r="G417">
            <v>31093</v>
          </cell>
        </row>
        <row r="418">
          <cell r="A418">
            <v>100436</v>
          </cell>
          <cell r="C418" t="str">
            <v>CABLE TRIPLEX AWG NUM 1/0</v>
          </cell>
          <cell r="D418" t="str">
            <v>ML</v>
          </cell>
          <cell r="E418">
            <v>1</v>
          </cell>
          <cell r="G418">
            <v>31093</v>
          </cell>
        </row>
        <row r="419">
          <cell r="A419">
            <v>100437</v>
          </cell>
          <cell r="C419" t="str">
            <v>CABLE TRIPLEX AWG NUM 2</v>
          </cell>
          <cell r="D419" t="str">
            <v>ML</v>
          </cell>
          <cell r="G419">
            <v>20099</v>
          </cell>
        </row>
        <row r="420">
          <cell r="A420">
            <v>100438</v>
          </cell>
          <cell r="C420" t="str">
            <v>CABLE TRIPLEX AWG NUM 2/0</v>
          </cell>
          <cell r="D420" t="str">
            <v>ML</v>
          </cell>
          <cell r="E420">
            <v>1</v>
          </cell>
          <cell r="G420">
            <v>35385</v>
          </cell>
        </row>
        <row r="421">
          <cell r="A421">
            <v>117040</v>
          </cell>
          <cell r="C421" t="str">
            <v>CABLE TRIPLEX AWG NUM 4/0</v>
          </cell>
          <cell r="D421" t="str">
            <v>ML</v>
          </cell>
          <cell r="G421">
            <v>44471</v>
          </cell>
        </row>
        <row r="422">
          <cell r="A422">
            <v>100439</v>
          </cell>
          <cell r="C422" t="str">
            <v>CABLE TV COAXIAL</v>
          </cell>
          <cell r="D422" t="str">
            <v>ML</v>
          </cell>
          <cell r="G422">
            <v>874</v>
          </cell>
        </row>
        <row r="423">
          <cell r="A423">
            <v>117041</v>
          </cell>
          <cell r="C423" t="str">
            <v>CABLE UTP CAT 6A</v>
          </cell>
          <cell r="D423" t="str">
            <v>ML</v>
          </cell>
          <cell r="G423">
            <v>2468</v>
          </cell>
        </row>
        <row r="424">
          <cell r="A424">
            <v>100440</v>
          </cell>
          <cell r="C424" t="str">
            <v>CABLE UTP CATEGORIA 5 4P</v>
          </cell>
          <cell r="D424" t="str">
            <v>ML</v>
          </cell>
          <cell r="G424">
            <v>2022</v>
          </cell>
        </row>
        <row r="425">
          <cell r="A425">
            <v>103198</v>
          </cell>
          <cell r="C425" t="str">
            <v>CADENA GALVANIZADA ,3/16"</v>
          </cell>
          <cell r="D425" t="str">
            <v>ML</v>
          </cell>
          <cell r="G425">
            <v>2575</v>
          </cell>
        </row>
        <row r="426">
          <cell r="A426">
            <v>100443</v>
          </cell>
          <cell r="C426" t="str">
            <v>CAJA 2x 4 PVC</v>
          </cell>
          <cell r="D426" t="str">
            <v>UND</v>
          </cell>
          <cell r="G426">
            <v>848</v>
          </cell>
        </row>
        <row r="427">
          <cell r="A427">
            <v>100445</v>
          </cell>
          <cell r="C427" t="str">
            <v>CAJA 60x40x20 CM TRAFO CTE</v>
          </cell>
          <cell r="D427" t="str">
            <v>UND</v>
          </cell>
          <cell r="G427">
            <v>133295</v>
          </cell>
        </row>
        <row r="428">
          <cell r="A428">
            <v>103242</v>
          </cell>
          <cell r="C428" t="str">
            <v>CAJA BOLAS PING PONG 40MM</v>
          </cell>
          <cell r="D428" t="str">
            <v>UND</v>
          </cell>
          <cell r="G428">
            <v>14937</v>
          </cell>
        </row>
        <row r="429">
          <cell r="A429">
            <v>100449</v>
          </cell>
          <cell r="C429" t="str">
            <v>CAJA CONTADOR 1F POLICARBO</v>
          </cell>
          <cell r="D429" t="str">
            <v>UND</v>
          </cell>
          <cell r="G429">
            <v>33168</v>
          </cell>
        </row>
        <row r="430">
          <cell r="A430">
            <v>109920</v>
          </cell>
          <cell r="C430" t="str">
            <v>CAJA CONTADOR 3F PQLICARBQ</v>
          </cell>
          <cell r="D430" t="str">
            <v>UND</v>
          </cell>
          <cell r="G430">
            <v>73058</v>
          </cell>
        </row>
        <row r="431">
          <cell r="A431">
            <v>103114</v>
          </cell>
          <cell r="C431" t="str">
            <v>CAJA DERIVACION 10 USUARIO CAJA ACOMETIDA RED CHILENA 10U</v>
          </cell>
          <cell r="D431" t="str">
            <v>UND</v>
          </cell>
          <cell r="G431">
            <v>419547</v>
          </cell>
        </row>
        <row r="432">
          <cell r="A432">
            <v>103112</v>
          </cell>
          <cell r="C432" t="str">
            <v>CAJA DERIVACIQN 4 USUARIOS</v>
          </cell>
          <cell r="D432" t="str">
            <v>UND</v>
          </cell>
          <cell r="G432">
            <v>243158</v>
          </cell>
        </row>
        <row r="433">
          <cell r="A433">
            <v>103111</v>
          </cell>
          <cell r="C433" t="str">
            <v>CAJA DERIVACIQN 9 USUARIOS</v>
          </cell>
          <cell r="D433" t="str">
            <v>UND</v>
          </cell>
          <cell r="G433">
            <v>389053</v>
          </cell>
        </row>
        <row r="434">
          <cell r="A434">
            <v>109015</v>
          </cell>
          <cell r="C434" t="str">
            <v>CAJA EMPAL.PVC 15x15x10CM CAJA EMPALME 15X15X10 CM TERCO</v>
          </cell>
          <cell r="D434" t="str">
            <v>UND</v>
          </cell>
          <cell r="G434">
            <v>11070</v>
          </cell>
        </row>
        <row r="435">
          <cell r="A435">
            <v>109016</v>
          </cell>
          <cell r="C435" t="str">
            <v>CAJA EMPAL.PVC 30x30x15CM CAJA EMPALME 30X30X15 TERCOL</v>
          </cell>
          <cell r="D435" t="str">
            <v>UND</v>
          </cell>
          <cell r="G435">
            <v>29439</v>
          </cell>
        </row>
        <row r="436">
          <cell r="A436">
            <v>103110</v>
          </cell>
          <cell r="C436" t="str">
            <v>CAJA HERMETICA INTERPERIE</v>
          </cell>
          <cell r="D436" t="str">
            <v>UND</v>
          </cell>
          <cell r="G436">
            <v>37343</v>
          </cell>
        </row>
        <row r="437">
          <cell r="A437">
            <v>103151</v>
          </cell>
          <cell r="C437" t="str">
            <v>CAJA MEDIDOR CONCRETO+TAPA</v>
          </cell>
          <cell r="D437" t="str">
            <v>UND</v>
          </cell>
          <cell r="G437">
            <v>23608</v>
          </cell>
        </row>
        <row r="438">
          <cell r="A438">
            <v>100457</v>
          </cell>
          <cell r="C438" t="str">
            <v>CAJA OCTOGONAL PVC</v>
          </cell>
          <cell r="D438" t="str">
            <v>UND</v>
          </cell>
          <cell r="G438">
            <v>1395</v>
          </cell>
        </row>
        <row r="439">
          <cell r="A439">
            <v>109017</v>
          </cell>
          <cell r="C439" t="str">
            <v>CAJA RAWELT 3/4"</v>
          </cell>
          <cell r="D439" t="str">
            <v>UND</v>
          </cell>
          <cell r="G439">
            <v>8215</v>
          </cell>
        </row>
        <row r="440">
          <cell r="A440">
            <v>111024</v>
          </cell>
          <cell r="C440" t="str">
            <v>CAJA VALVULAS 1/2"</v>
          </cell>
          <cell r="D440" t="str">
            <v>UND</v>
          </cell>
          <cell r="G440">
            <v>312179</v>
          </cell>
        </row>
        <row r="441">
          <cell r="A441">
            <v>109018</v>
          </cell>
          <cell r="C441" t="str">
            <v>CAJA VALVULAS 1/2" NACIONAL SIMPLEX</v>
          </cell>
          <cell r="D441" t="str">
            <v>UND</v>
          </cell>
          <cell r="G441">
            <v>350933</v>
          </cell>
        </row>
        <row r="442">
          <cell r="A442">
            <v>109019</v>
          </cell>
          <cell r="C442" t="str">
            <v>CAJA VALVULAS 1/2"-1/2"</v>
          </cell>
          <cell r="D442" t="str">
            <v>UND</v>
          </cell>
          <cell r="G442">
            <v>491920</v>
          </cell>
        </row>
        <row r="443">
          <cell r="A443">
            <v>111026</v>
          </cell>
          <cell r="C443" t="str">
            <v>CAJA VALVULAS 1/2X1/2X1/2</v>
          </cell>
          <cell r="D443" t="str">
            <v>UND</v>
          </cell>
          <cell r="G443">
            <v>688317</v>
          </cell>
        </row>
        <row r="444">
          <cell r="A444">
            <v>109020</v>
          </cell>
          <cell r="C444" t="str">
            <v>CAJA VALVULAS 1/2X1/2X1/2 TRIPLEX NACIONAL</v>
          </cell>
          <cell r="D444" t="str">
            <v>UND</v>
          </cell>
          <cell r="G444">
            <v>773765</v>
          </cell>
        </row>
        <row r="445">
          <cell r="A445">
            <v>111027</v>
          </cell>
          <cell r="C445" t="str">
            <v>CAJA VALVULAS 1/2X1/2X1/2X</v>
          </cell>
          <cell r="D445" t="str">
            <v>UND</v>
          </cell>
          <cell r="G445">
            <v>919682</v>
          </cell>
        </row>
        <row r="446">
          <cell r="A446">
            <v>109021</v>
          </cell>
          <cell r="C446" t="str">
            <v>CAJA VALVULAS 1/2X1/2X1/2X 3/4 CUADRUPLEX NACIONAL</v>
          </cell>
          <cell r="D446" t="str">
            <v>UND</v>
          </cell>
          <cell r="G446">
            <v>1033854</v>
          </cell>
        </row>
        <row r="447">
          <cell r="A447">
            <v>111028</v>
          </cell>
          <cell r="C447" t="str">
            <v>CAJA VALVULAS 1/2X1/2X3/4</v>
          </cell>
          <cell r="D447" t="str">
            <v>UND</v>
          </cell>
          <cell r="G447">
            <v>702370</v>
          </cell>
        </row>
        <row r="448">
          <cell r="A448">
            <v>109022</v>
          </cell>
          <cell r="C448" t="str">
            <v>CAJA VALVULAS 1/2X1/2X3/4 TRIPLEX NACIONAL</v>
          </cell>
          <cell r="D448" t="str">
            <v>UND</v>
          </cell>
          <cell r="G448">
            <v>789563</v>
          </cell>
        </row>
        <row r="449">
          <cell r="A449">
            <v>111029</v>
          </cell>
          <cell r="C449" t="str">
            <v>CAJA VALVULAS 1/2X3/4</v>
          </cell>
          <cell r="D449" t="str">
            <v>UND</v>
          </cell>
          <cell r="G449">
            <v>522639</v>
          </cell>
        </row>
        <row r="450">
          <cell r="A450">
            <v>109023</v>
          </cell>
          <cell r="C450" t="str">
            <v>CAJA VALVULAS 1/2X3/4 DUPLEX NACIONAL</v>
          </cell>
          <cell r="D450" t="str">
            <v>UND</v>
          </cell>
          <cell r="G450">
            <v>587521</v>
          </cell>
        </row>
        <row r="451">
          <cell r="A451">
            <v>111030</v>
          </cell>
          <cell r="C451" t="str">
            <v>CAJA VALVULAS 1/2X3/4X1</v>
          </cell>
          <cell r="D451" t="str">
            <v>UND</v>
          </cell>
          <cell r="G451">
            <v>759187</v>
          </cell>
        </row>
        <row r="452">
          <cell r="A452">
            <v>109024</v>
          </cell>
          <cell r="C452" t="str">
            <v>CAJA VALVULAS 1/2X3/4X1 TRIPLEX NACIONAL</v>
          </cell>
          <cell r="D452" t="str">
            <v>UND</v>
          </cell>
          <cell r="G452">
            <v>853435</v>
          </cell>
        </row>
        <row r="453">
          <cell r="A453">
            <v>111031</v>
          </cell>
          <cell r="C453" t="str">
            <v>CAJA VALVULAS 1/2X3/4X3/4</v>
          </cell>
          <cell r="D453" t="str">
            <v>UND</v>
          </cell>
          <cell r="G453">
            <v>754369</v>
          </cell>
        </row>
        <row r="454">
          <cell r="A454">
            <v>109025</v>
          </cell>
          <cell r="C454" t="str">
            <v>CAJA VALVULAS 1/2X3/4X3/4 TRIPLEX NACIONAL</v>
          </cell>
          <cell r="D454" t="str">
            <v>UND</v>
          </cell>
          <cell r="G454">
            <v>848018</v>
          </cell>
        </row>
        <row r="455">
          <cell r="A455">
            <v>111032</v>
          </cell>
          <cell r="C455" t="str">
            <v>CAJA VALVULAS 3/4"</v>
          </cell>
          <cell r="D455" t="str">
            <v>UND</v>
          </cell>
          <cell r="G455">
            <v>342896</v>
          </cell>
        </row>
        <row r="456">
          <cell r="A456">
            <v>109026</v>
          </cell>
          <cell r="C456" t="str">
            <v>CAJA VALVULAS 3/4" NACIONAL SIMPLEX</v>
          </cell>
          <cell r="D456" t="str">
            <v>UND</v>
          </cell>
          <cell r="G456">
            <v>385464</v>
          </cell>
        </row>
        <row r="457">
          <cell r="A457">
            <v>106149</v>
          </cell>
          <cell r="C457" t="str">
            <v>CAL HIDRATADA</v>
          </cell>
          <cell r="D457" t="str">
            <v>KLS</v>
          </cell>
          <cell r="G457">
            <v>912</v>
          </cell>
        </row>
        <row r="458">
          <cell r="A458">
            <v>100463</v>
          </cell>
          <cell r="C458" t="str">
            <v>CALADO CEMENTO 20x20x12</v>
          </cell>
          <cell r="D458" t="str">
            <v>UND</v>
          </cell>
          <cell r="G458">
            <v>1932</v>
          </cell>
        </row>
        <row r="459">
          <cell r="A459">
            <v>100464</v>
          </cell>
          <cell r="C459" t="str">
            <v>CALADO GRES ROJO 20x20x12</v>
          </cell>
          <cell r="D459" t="str">
            <v>UND</v>
          </cell>
          <cell r="G459">
            <v>1502</v>
          </cell>
        </row>
        <row r="460">
          <cell r="A460">
            <v>100465</v>
          </cell>
          <cell r="C460" t="str">
            <v>CALCULO ELECTRICO CALCULO DE INGENIERI</v>
          </cell>
          <cell r="D460" t="str">
            <v>UND</v>
          </cell>
          <cell r="G460">
            <v>325230</v>
          </cell>
        </row>
        <row r="461">
          <cell r="A461">
            <v>106025</v>
          </cell>
          <cell r="C461" t="str">
            <v>CANAL 40 GUIA L.GALV 3.05M</v>
          </cell>
          <cell r="D461" t="str">
            <v>UND</v>
          </cell>
          <cell r="G461">
            <v>5580</v>
          </cell>
        </row>
        <row r="462">
          <cell r="A462">
            <v>100468</v>
          </cell>
          <cell r="C462" t="str">
            <v>CANAL PVC AMAZONAS</v>
          </cell>
          <cell r="D462" t="str">
            <v>UND</v>
          </cell>
          <cell r="G462">
            <v>77583</v>
          </cell>
        </row>
        <row r="463">
          <cell r="A463">
            <v>100470</v>
          </cell>
          <cell r="C463" t="str">
            <v>CANAL PVC RAINGO</v>
          </cell>
          <cell r="D463" t="str">
            <v>UND</v>
          </cell>
          <cell r="G463">
            <v>42386</v>
          </cell>
        </row>
        <row r="464">
          <cell r="A464">
            <v>100472</v>
          </cell>
          <cell r="C464" t="str">
            <v>CANAL PVC SOPORTE [RAINGO]</v>
          </cell>
          <cell r="D464" t="str">
            <v>UND</v>
          </cell>
          <cell r="G464">
            <v>2253</v>
          </cell>
        </row>
        <row r="465">
          <cell r="A465">
            <v>100471</v>
          </cell>
          <cell r="C465" t="str">
            <v>CANAL PVC SOPORTE AMAZONAS</v>
          </cell>
          <cell r="D465" t="str">
            <v>UND</v>
          </cell>
          <cell r="G465">
            <v>2459</v>
          </cell>
        </row>
        <row r="466">
          <cell r="A466">
            <v>100473</v>
          </cell>
          <cell r="C466" t="str">
            <v>CANAL PVC SOPORTE METALICO</v>
          </cell>
          <cell r="D466" t="str">
            <v>UND</v>
          </cell>
          <cell r="G466">
            <v>6975</v>
          </cell>
        </row>
        <row r="467">
          <cell r="A467">
            <v>100474</v>
          </cell>
          <cell r="C467" t="str">
            <v>CANALETA 43 DE 3.50</v>
          </cell>
          <cell r="D467" t="str">
            <v>UND</v>
          </cell>
          <cell r="G467">
            <v>141216</v>
          </cell>
        </row>
        <row r="468">
          <cell r="A468">
            <v>100475</v>
          </cell>
          <cell r="C468" t="str">
            <v>CANALETA 43 DE 4.00</v>
          </cell>
          <cell r="D468" t="str">
            <v>UND</v>
          </cell>
          <cell r="G468">
            <v>156454</v>
          </cell>
        </row>
        <row r="469">
          <cell r="A469">
            <v>100476</v>
          </cell>
          <cell r="C469" t="str">
            <v>CANALETA 43 DE 4.50</v>
          </cell>
          <cell r="D469" t="str">
            <v>UND</v>
          </cell>
          <cell r="G469">
            <v>177593</v>
          </cell>
        </row>
        <row r="470">
          <cell r="A470">
            <v>100478</v>
          </cell>
          <cell r="C470" t="str">
            <v>CANALETA 43 DE 5.50</v>
          </cell>
          <cell r="D470" t="str">
            <v>UND</v>
          </cell>
          <cell r="G470">
            <v>209249</v>
          </cell>
        </row>
        <row r="471">
          <cell r="A471">
            <v>100479</v>
          </cell>
          <cell r="C471" t="str">
            <v>CANALETA 43 DE 6.00</v>
          </cell>
          <cell r="D471" t="str">
            <v>UND</v>
          </cell>
          <cell r="G471">
            <v>219980</v>
          </cell>
        </row>
        <row r="472">
          <cell r="A472">
            <v>100480</v>
          </cell>
          <cell r="C472" t="str">
            <v>CANALETA 90 DE 3.75</v>
          </cell>
          <cell r="D472" t="str">
            <v>UND</v>
          </cell>
          <cell r="G472">
            <v>139156</v>
          </cell>
        </row>
        <row r="473">
          <cell r="A473">
            <v>100481</v>
          </cell>
          <cell r="C473" t="str">
            <v>CANALETA 90 DE 4.50</v>
          </cell>
          <cell r="D473" t="str">
            <v>UND</v>
          </cell>
          <cell r="G473">
            <v>208890</v>
          </cell>
        </row>
        <row r="474">
          <cell r="A474">
            <v>100482</v>
          </cell>
          <cell r="C474" t="str">
            <v>CANALETA 90 DE 5.25</v>
          </cell>
          <cell r="D474" t="str">
            <v>UND</v>
          </cell>
          <cell r="G474">
            <v>257073</v>
          </cell>
        </row>
        <row r="475">
          <cell r="A475">
            <v>100483</v>
          </cell>
          <cell r="C475" t="str">
            <v>CANALETA 90 DE 6.00</v>
          </cell>
          <cell r="D475" t="str">
            <v>UND</v>
          </cell>
          <cell r="G475">
            <v>307961</v>
          </cell>
        </row>
        <row r="476">
          <cell r="A476">
            <v>100484</v>
          </cell>
          <cell r="C476" t="str">
            <v>CANALETA 90 DE 7.50</v>
          </cell>
          <cell r="D476" t="str">
            <v>UND</v>
          </cell>
          <cell r="G476">
            <v>369137</v>
          </cell>
        </row>
        <row r="477">
          <cell r="A477">
            <v>100485</v>
          </cell>
          <cell r="C477" t="str">
            <v>CANALETA 90 DE 9.00</v>
          </cell>
          <cell r="D477" t="str">
            <v>UND</v>
          </cell>
          <cell r="G477">
            <v>490287</v>
          </cell>
        </row>
        <row r="478">
          <cell r="A478">
            <v>109027</v>
          </cell>
          <cell r="C478" t="str">
            <v>CANALETA DE PISO 3 CEP 13C</v>
          </cell>
          <cell r="D478" t="str">
            <v>UND</v>
          </cell>
          <cell r="G478">
            <v>9400</v>
          </cell>
        </row>
        <row r="479">
          <cell r="A479">
            <v>103154</v>
          </cell>
          <cell r="C479" t="str">
            <v>CANALETA LISA 20x12MMx2MT</v>
          </cell>
          <cell r="D479" t="str">
            <v>UND</v>
          </cell>
          <cell r="G479">
            <v>3983</v>
          </cell>
        </row>
        <row r="480">
          <cell r="A480">
            <v>105028</v>
          </cell>
          <cell r="C480" t="str">
            <v>CANALETA METALICA 10X4X240</v>
          </cell>
          <cell r="D480" t="str">
            <v>UND</v>
          </cell>
          <cell r="G480">
            <v>55064</v>
          </cell>
        </row>
        <row r="481">
          <cell r="A481">
            <v>109028</v>
          </cell>
          <cell r="C481" t="str">
            <v>CANALETA PLASTICA 10 X 4.5</v>
          </cell>
          <cell r="D481" t="str">
            <v>UND</v>
          </cell>
          <cell r="G481">
            <v>16589</v>
          </cell>
        </row>
        <row r="482">
          <cell r="A482">
            <v>117042</v>
          </cell>
          <cell r="C482" t="str">
            <v>CANASTILLA PVC 10" DESNA</v>
          </cell>
          <cell r="D482" t="str">
            <v>UND</v>
          </cell>
          <cell r="G482">
            <v>48376</v>
          </cell>
        </row>
        <row r="483">
          <cell r="A483">
            <v>105031</v>
          </cell>
          <cell r="C483" t="str">
            <v>CANASTILLA PVC 10" DESNATADOR</v>
          </cell>
          <cell r="D483" t="str">
            <v>UND</v>
          </cell>
          <cell r="G483">
            <v>54382</v>
          </cell>
        </row>
        <row r="484">
          <cell r="A484">
            <v>111034</v>
          </cell>
          <cell r="C484" t="str">
            <v>CANASTILLA PVC 6" TRAMP</v>
          </cell>
          <cell r="D484" t="str">
            <v>UND</v>
          </cell>
          <cell r="G484">
            <v>193153</v>
          </cell>
        </row>
        <row r="485">
          <cell r="A485">
            <v>105030</v>
          </cell>
          <cell r="C485" t="str">
            <v>CANASTILLA PVC 6" TRAMPA TRAMPA DE CABELLO PISCINA</v>
          </cell>
          <cell r="D485" t="str">
            <v>UND</v>
          </cell>
          <cell r="G485">
            <v>217132</v>
          </cell>
        </row>
        <row r="486">
          <cell r="A486">
            <v>105029</v>
          </cell>
          <cell r="C486" t="str">
            <v>CANASTILLA-SIFON-AC0PLE</v>
          </cell>
          <cell r="D486" t="str">
            <v>UND</v>
          </cell>
          <cell r="G486">
            <v>24681</v>
          </cell>
        </row>
        <row r="487">
          <cell r="A487">
            <v>100486</v>
          </cell>
          <cell r="C487" t="str">
            <v>CANDADO YALE 110-30</v>
          </cell>
          <cell r="D487" t="str">
            <v>UND</v>
          </cell>
          <cell r="G487">
            <v>29939</v>
          </cell>
        </row>
        <row r="488">
          <cell r="A488">
            <v>109029</v>
          </cell>
          <cell r="C488" t="str">
            <v>CANECA 55 GALONES</v>
          </cell>
          <cell r="D488" t="str">
            <v>UND</v>
          </cell>
          <cell r="G488">
            <v>24647</v>
          </cell>
        </row>
        <row r="489">
          <cell r="A489">
            <v>100489</v>
          </cell>
          <cell r="C489" t="str">
            <v>CANT0NERA ELECTRICA</v>
          </cell>
          <cell r="D489" t="str">
            <v>UND</v>
          </cell>
          <cell r="G489">
            <v>82519</v>
          </cell>
        </row>
        <row r="490">
          <cell r="A490">
            <v>100488</v>
          </cell>
          <cell r="C490" t="str">
            <v>CANTIDAD PERMIT.ASFALTO</v>
          </cell>
          <cell r="D490" t="str">
            <v>UND</v>
          </cell>
          <cell r="G490">
            <v>56186</v>
          </cell>
        </row>
        <row r="491">
          <cell r="A491">
            <v>101206</v>
          </cell>
          <cell r="C491" t="str">
            <v>CANTO RODADO (MAT.RIO)</v>
          </cell>
          <cell r="D491" t="str">
            <v>M3</v>
          </cell>
          <cell r="G491">
            <v>26827</v>
          </cell>
        </row>
        <row r="492">
          <cell r="A492">
            <v>100467</v>
          </cell>
          <cell r="C492" t="str">
            <v>CAÑABRAVA</v>
          </cell>
          <cell r="D492" t="str">
            <v>ATD</v>
          </cell>
          <cell r="G492">
            <v>6009</v>
          </cell>
        </row>
        <row r="493">
          <cell r="A493">
            <v>116017</v>
          </cell>
          <cell r="C493" t="str">
            <v>CAÑUELA ALUMINIO 2 28</v>
          </cell>
          <cell r="D493" t="str">
            <v>ML</v>
          </cell>
          <cell r="G493">
            <v>10731</v>
          </cell>
        </row>
        <row r="494">
          <cell r="A494">
            <v>116018</v>
          </cell>
          <cell r="C494" t="str">
            <v>CAÑUELA ALUMINIO 3 28M</v>
          </cell>
          <cell r="D494" t="str">
            <v>ML</v>
          </cell>
          <cell r="G494">
            <v>11804</v>
          </cell>
        </row>
        <row r="495">
          <cell r="A495">
            <v>116019</v>
          </cell>
          <cell r="C495" t="str">
            <v>CAÑUELA ALUMINIO 4 28M</v>
          </cell>
          <cell r="D495" t="str">
            <v>ML</v>
          </cell>
          <cell r="G495">
            <v>15</v>
          </cell>
        </row>
        <row r="496">
          <cell r="A496">
            <v>116020</v>
          </cell>
          <cell r="C496" t="str">
            <v>CAÑUELA ALUMINIO 6 28M</v>
          </cell>
          <cell r="D496" t="str">
            <v>ML</v>
          </cell>
          <cell r="G496">
            <v>17169</v>
          </cell>
        </row>
        <row r="497">
          <cell r="A497">
            <v>100490</v>
          </cell>
          <cell r="C497" t="str">
            <v>CAOLIN</v>
          </cell>
          <cell r="D497" t="str">
            <v>BTO</v>
          </cell>
          <cell r="G497">
            <v>11804</v>
          </cell>
        </row>
        <row r="498">
          <cell r="A498">
            <v>100491</v>
          </cell>
          <cell r="C498" t="str">
            <v>CAPAC.DE AGARRE DEL ASFALT</v>
          </cell>
          <cell r="D498" t="str">
            <v>UND</v>
          </cell>
          <cell r="G498">
            <v>42140</v>
          </cell>
        </row>
        <row r="499">
          <cell r="A499">
            <v>100494</v>
          </cell>
          <cell r="C499" t="str">
            <v>CAPACETE GALV. 1"</v>
          </cell>
          <cell r="D499" t="str">
            <v>UND</v>
          </cell>
          <cell r="G499">
            <v>2525</v>
          </cell>
        </row>
        <row r="500">
          <cell r="A500">
            <v>100497</v>
          </cell>
          <cell r="C500" t="str">
            <v>CAPACETE GALV. 2"</v>
          </cell>
          <cell r="D500" t="str">
            <v>UND</v>
          </cell>
          <cell r="G500">
            <v>11110</v>
          </cell>
        </row>
        <row r="501">
          <cell r="A501">
            <v>100499</v>
          </cell>
          <cell r="C501" t="str">
            <v>CAPACETE GALV. 3"</v>
          </cell>
          <cell r="D501" t="str">
            <v>UND</v>
          </cell>
          <cell r="G501">
            <v>36296</v>
          </cell>
        </row>
        <row r="502">
          <cell r="A502">
            <v>100500</v>
          </cell>
          <cell r="C502" t="str">
            <v>CAPACETE GALV. 4"</v>
          </cell>
          <cell r="D502" t="str">
            <v>UND</v>
          </cell>
          <cell r="G502">
            <v>44066</v>
          </cell>
        </row>
        <row r="503">
          <cell r="A503">
            <v>100501</v>
          </cell>
          <cell r="C503" t="str">
            <v>CAPACIDAD ADHESIVA TERRENO</v>
          </cell>
          <cell r="D503" t="str">
            <v>UND</v>
          </cell>
          <cell r="G503">
            <v>632093</v>
          </cell>
        </row>
        <row r="504">
          <cell r="A504">
            <v>100502</v>
          </cell>
          <cell r="C504" t="str">
            <v>CAPACIDAD SOPORTE TERRENO</v>
          </cell>
          <cell r="D504" t="str">
            <v>UND</v>
          </cell>
          <cell r="G504">
            <v>210698</v>
          </cell>
        </row>
        <row r="505">
          <cell r="A505">
            <v>105032</v>
          </cell>
          <cell r="C505" t="str">
            <v>CARBONILLA</v>
          </cell>
          <cell r="D505" t="str">
            <v>M3</v>
          </cell>
          <cell r="G505">
            <v>26827</v>
          </cell>
        </row>
        <row r="506">
          <cell r="A506">
            <v>100503</v>
          </cell>
          <cell r="C506" t="str">
            <v>CARBURO N.2</v>
          </cell>
          <cell r="D506" t="str">
            <v>UND</v>
          </cell>
          <cell r="G506">
            <v>3756</v>
          </cell>
        </row>
        <row r="507">
          <cell r="A507">
            <v>111035</v>
          </cell>
          <cell r="C507" t="str">
            <v>CARGAD0R BAT/P.PL/ 132 KW</v>
          </cell>
          <cell r="D507" t="str">
            <v>UND</v>
          </cell>
          <cell r="G507">
            <v>560144</v>
          </cell>
        </row>
        <row r="508">
          <cell r="A508">
            <v>111036</v>
          </cell>
          <cell r="C508" t="str">
            <v>CARGAD0R BAT/P.PL/0-100 KW</v>
          </cell>
          <cell r="D508" t="str">
            <v>UND</v>
          </cell>
          <cell r="G508">
            <v>311191</v>
          </cell>
        </row>
        <row r="509">
          <cell r="A509">
            <v>100506</v>
          </cell>
          <cell r="C509" t="str">
            <v>CARRILERA RODAMIENTO</v>
          </cell>
          <cell r="D509" t="str">
            <v>ML</v>
          </cell>
          <cell r="G509">
            <v>5151</v>
          </cell>
        </row>
        <row r="510">
          <cell r="A510">
            <v>111037</v>
          </cell>
          <cell r="C510" t="str">
            <v>CARRO ASPIRADOR 12 RUEDAS</v>
          </cell>
          <cell r="D510" t="str">
            <v>UND</v>
          </cell>
          <cell r="G510">
            <v>284428</v>
          </cell>
        </row>
        <row r="511">
          <cell r="A511">
            <v>105033</v>
          </cell>
          <cell r="C511" t="str">
            <v>CARRO ASPIRADOR 12 RUEDAS PERMA-VAC PLASTICO-C</v>
          </cell>
          <cell r="D511" t="str">
            <v>UND</v>
          </cell>
          <cell r="G511">
            <v>319738</v>
          </cell>
        </row>
        <row r="512">
          <cell r="A512">
            <v>111038</v>
          </cell>
          <cell r="C512" t="str">
            <v>CARRO ASPIRADOR 8 RUEDAS</v>
          </cell>
          <cell r="D512" t="str">
            <v>UND</v>
          </cell>
          <cell r="G512">
            <v>93357</v>
          </cell>
        </row>
        <row r="513">
          <cell r="A513">
            <v>100507</v>
          </cell>
          <cell r="C513" t="str">
            <v>CARRO ASPIRADOR 8 RUEDAS PERMA-VAC PLASTICO-C</v>
          </cell>
          <cell r="D513" t="str">
            <v>UND</v>
          </cell>
          <cell r="G513">
            <v>104946</v>
          </cell>
        </row>
        <row r="514">
          <cell r="A514">
            <v>100508</v>
          </cell>
          <cell r="C514" t="str">
            <v>CASTILLO PEQUEÑO</v>
          </cell>
          <cell r="D514" t="str">
            <v>UND</v>
          </cell>
          <cell r="G514">
            <v>3380177</v>
          </cell>
        </row>
        <row r="515">
          <cell r="A515">
            <v>117043</v>
          </cell>
          <cell r="C515" t="str">
            <v>CATALIZADOR EPOXICA</v>
          </cell>
          <cell r="D515" t="str">
            <v>GLN</v>
          </cell>
          <cell r="G515">
            <v>177057</v>
          </cell>
        </row>
        <row r="516">
          <cell r="A516">
            <v>103245</v>
          </cell>
          <cell r="C516" t="str">
            <v>CATALIZADOR PINTUCOAT</v>
          </cell>
          <cell r="D516" t="str">
            <v>GLN</v>
          </cell>
          <cell r="G516">
            <v>177057</v>
          </cell>
        </row>
        <row r="517">
          <cell r="A517">
            <v>100509</v>
          </cell>
          <cell r="C517" t="str">
            <v>CE.ADAM - RYTE</v>
          </cell>
          <cell r="D517" t="str">
            <v>UND</v>
          </cell>
          <cell r="G517">
            <v>52591</v>
          </cell>
        </row>
        <row r="518">
          <cell r="A518">
            <v>100511</v>
          </cell>
          <cell r="C518" t="str">
            <v>CE.SAFE 1142</v>
          </cell>
          <cell r="D518" t="str">
            <v>UND</v>
          </cell>
          <cell r="G518">
            <v>32085</v>
          </cell>
        </row>
        <row r="519">
          <cell r="A519">
            <v>100512</v>
          </cell>
          <cell r="C519" t="str">
            <v>CE.SAFE ALCOBA 1141</v>
          </cell>
          <cell r="D519" t="str">
            <v>UND</v>
          </cell>
          <cell r="G519">
            <v>22427</v>
          </cell>
        </row>
        <row r="520">
          <cell r="A520">
            <v>100513</v>
          </cell>
          <cell r="C520" t="str">
            <v>CE.SAFE BANO 1152</v>
          </cell>
          <cell r="D520" t="str">
            <v>UND</v>
          </cell>
          <cell r="G520">
            <v>22105</v>
          </cell>
        </row>
        <row r="521">
          <cell r="A521">
            <v>117044</v>
          </cell>
          <cell r="C521" t="str">
            <v>CE.SAFE CLOSET 3145</v>
          </cell>
          <cell r="D521" t="str">
            <v>UND</v>
          </cell>
          <cell r="G521">
            <v>21676</v>
          </cell>
        </row>
        <row r="522">
          <cell r="A522">
            <v>100514</v>
          </cell>
          <cell r="C522" t="str">
            <v>CE.SAFE CLOSET 3145</v>
          </cell>
          <cell r="D522" t="str">
            <v>UND</v>
          </cell>
          <cell r="E522">
            <v>1</v>
          </cell>
          <cell r="G522">
            <v>23194</v>
          </cell>
        </row>
        <row r="523">
          <cell r="A523">
            <v>100515</v>
          </cell>
          <cell r="C523" t="str">
            <v>CE.SAFE OFICINA 1140</v>
          </cell>
          <cell r="D523" t="str">
            <v>UND</v>
          </cell>
          <cell r="G523">
            <v>27256</v>
          </cell>
        </row>
        <row r="524">
          <cell r="A524">
            <v>100516</v>
          </cell>
          <cell r="C524" t="str">
            <v>CE.SAFE PASO 1153</v>
          </cell>
          <cell r="D524" t="str">
            <v>UND</v>
          </cell>
          <cell r="G524">
            <v>25110</v>
          </cell>
        </row>
        <row r="525">
          <cell r="A525">
            <v>100517</v>
          </cell>
          <cell r="C525" t="str">
            <v>CE.SAFE PICOLORO</v>
          </cell>
          <cell r="D525" t="str">
            <v>UND</v>
          </cell>
          <cell r="G525">
            <v>34950</v>
          </cell>
        </row>
        <row r="526">
          <cell r="A526">
            <v>100518</v>
          </cell>
          <cell r="C526" t="str">
            <v>CE.SCHLAGE ALCOBA A50WS</v>
          </cell>
          <cell r="D526" t="str">
            <v>UND</v>
          </cell>
          <cell r="G526">
            <v>23264</v>
          </cell>
        </row>
        <row r="527">
          <cell r="A527">
            <v>100519</v>
          </cell>
          <cell r="C527" t="str">
            <v>CE.SCHLAGE ALCOBA A50WS</v>
          </cell>
          <cell r="D527" t="str">
            <v>UND</v>
          </cell>
          <cell r="G527">
            <v>28544</v>
          </cell>
        </row>
        <row r="528">
          <cell r="A528">
            <v>100520</v>
          </cell>
          <cell r="C528" t="str">
            <v>CE.SCHLAGE BA</v>
          </cell>
          <cell r="D528" t="str">
            <v>UND</v>
          </cell>
          <cell r="G528">
            <v>24681</v>
          </cell>
        </row>
        <row r="529">
          <cell r="A529">
            <v>100521</v>
          </cell>
          <cell r="C529" t="str">
            <v>CE.SCHLAGE BA</v>
          </cell>
          <cell r="D529" t="str">
            <v>UND</v>
          </cell>
          <cell r="G529">
            <v>24251</v>
          </cell>
        </row>
        <row r="530">
          <cell r="A530">
            <v>100522</v>
          </cell>
          <cell r="C530" t="str">
            <v>CE.SCHLAGE CLOSET A71WS</v>
          </cell>
          <cell r="D530" t="str">
            <v>UND</v>
          </cell>
          <cell r="G530">
            <v>21676</v>
          </cell>
        </row>
        <row r="531">
          <cell r="A531">
            <v>100523</v>
          </cell>
          <cell r="C531" t="str">
            <v>CE.SCHLAGE CLOSET A71WS</v>
          </cell>
          <cell r="D531" t="str">
            <v>UND</v>
          </cell>
          <cell r="G531">
            <v>21676</v>
          </cell>
        </row>
        <row r="532">
          <cell r="A532">
            <v>100528</v>
          </cell>
          <cell r="C532" t="str">
            <v>CE.SCHLAGE ENTRADA-PPAL</v>
          </cell>
          <cell r="D532" t="str">
            <v>UND</v>
          </cell>
          <cell r="G532">
            <v>38523</v>
          </cell>
        </row>
        <row r="533">
          <cell r="A533">
            <v>100529</v>
          </cell>
          <cell r="C533" t="str">
            <v>CE.SCHLAGE ENTRADA-PPAL</v>
          </cell>
          <cell r="D533" t="str">
            <v>UND</v>
          </cell>
          <cell r="G533">
            <v>66101</v>
          </cell>
        </row>
        <row r="534">
          <cell r="A534">
            <v>100531</v>
          </cell>
          <cell r="C534" t="str">
            <v>CE.SCHLAGE ENTRADA-PPAL</v>
          </cell>
          <cell r="D534" t="str">
            <v>UND</v>
          </cell>
          <cell r="G534">
            <v>54619</v>
          </cell>
        </row>
        <row r="535">
          <cell r="A535">
            <v>100532</v>
          </cell>
          <cell r="C535" t="str">
            <v>CE.SCHLAGE ENTRADA-PPAL</v>
          </cell>
          <cell r="D535" t="str">
            <v>UND</v>
          </cell>
          <cell r="G535">
            <v>56336</v>
          </cell>
        </row>
        <row r="536">
          <cell r="A536">
            <v>100524</v>
          </cell>
          <cell r="C536" t="str">
            <v>CE.SCHLAGE ENTR-APTO A80PD</v>
          </cell>
          <cell r="D536" t="str">
            <v>UND</v>
          </cell>
          <cell r="G536">
            <v>35626</v>
          </cell>
        </row>
        <row r="537">
          <cell r="A537">
            <v>100525</v>
          </cell>
          <cell r="C537" t="str">
            <v>CE.SCHLAGE ENTR-APTO A80PD</v>
          </cell>
          <cell r="D537" t="str">
            <v>UND</v>
          </cell>
          <cell r="G537">
            <v>41055</v>
          </cell>
        </row>
        <row r="538">
          <cell r="A538">
            <v>100527</v>
          </cell>
          <cell r="C538" t="str">
            <v>CE.SCHLAGE ENTR-OFIC A50PD</v>
          </cell>
          <cell r="D538" t="str">
            <v>UND</v>
          </cell>
          <cell r="G538">
            <v>38201</v>
          </cell>
        </row>
        <row r="539">
          <cell r="A539">
            <v>100534</v>
          </cell>
          <cell r="C539" t="str">
            <v>CE.SCHLAGE PASO A10S</v>
          </cell>
          <cell r="D539" t="str">
            <v>UND</v>
          </cell>
          <cell r="G539">
            <v>22642</v>
          </cell>
        </row>
        <row r="540">
          <cell r="A540">
            <v>100535</v>
          </cell>
          <cell r="C540" t="str">
            <v>CE.SCHLAGE PASO A10S</v>
          </cell>
          <cell r="D540" t="str">
            <v>UND</v>
          </cell>
          <cell r="G540">
            <v>22642</v>
          </cell>
        </row>
        <row r="541">
          <cell r="A541">
            <v>100536</v>
          </cell>
          <cell r="C541" t="str">
            <v>CE.YALE 1/4 VUELTA</v>
          </cell>
          <cell r="D541" t="str">
            <v>UND</v>
          </cell>
          <cell r="G541">
            <v>65350</v>
          </cell>
        </row>
        <row r="542">
          <cell r="A542">
            <v>100537</v>
          </cell>
          <cell r="C542" t="str">
            <v>CE.YALE 3 VUELTAS</v>
          </cell>
          <cell r="D542" t="str">
            <v>UND</v>
          </cell>
          <cell r="G542">
            <v>82404</v>
          </cell>
        </row>
        <row r="543">
          <cell r="A543">
            <v>100538</v>
          </cell>
          <cell r="C543" t="str">
            <v>CE.YALE ALC/OFIC 5304</v>
          </cell>
          <cell r="D543" t="str">
            <v>UND</v>
          </cell>
          <cell r="G543">
            <v>55019</v>
          </cell>
        </row>
        <row r="544">
          <cell r="A544">
            <v>100539</v>
          </cell>
          <cell r="C544" t="str">
            <v>CE.YALE BA</v>
          </cell>
          <cell r="D544" t="str">
            <v>UND</v>
          </cell>
          <cell r="G544">
            <v>49190</v>
          </cell>
        </row>
        <row r="545">
          <cell r="A545">
            <v>100510</v>
          </cell>
          <cell r="C545" t="str">
            <v>CE.YALE EMBUTIR PICOLORO</v>
          </cell>
          <cell r="D545" t="str">
            <v>UND</v>
          </cell>
          <cell r="G545">
            <v>42816</v>
          </cell>
        </row>
        <row r="546">
          <cell r="A546">
            <v>111237</v>
          </cell>
          <cell r="C546" t="str">
            <v>CE.YALE EMBUTIR PICOLORO</v>
          </cell>
          <cell r="D546" t="str">
            <v>UND</v>
          </cell>
          <cell r="E546">
            <v>1</v>
          </cell>
          <cell r="G546">
            <v>45813</v>
          </cell>
        </row>
        <row r="547">
          <cell r="A547">
            <v>100540</v>
          </cell>
          <cell r="C547" t="str">
            <v>CE.YALE ENTRADA 5305</v>
          </cell>
          <cell r="D547" t="str">
            <v>UND</v>
          </cell>
          <cell r="G547">
            <v>57384</v>
          </cell>
        </row>
        <row r="548">
          <cell r="A548">
            <v>100541</v>
          </cell>
          <cell r="C548" t="str">
            <v>CE.YALE ENTR-APTO 5316</v>
          </cell>
          <cell r="D548" t="str">
            <v>UND</v>
          </cell>
          <cell r="G548">
            <v>77673</v>
          </cell>
        </row>
        <row r="549">
          <cell r="A549">
            <v>100542</v>
          </cell>
          <cell r="C549" t="str">
            <v>CE.YALE OFIC. 5304</v>
          </cell>
          <cell r="D549" t="str">
            <v>UND</v>
          </cell>
          <cell r="G549">
            <v>55019</v>
          </cell>
        </row>
        <row r="550">
          <cell r="A550">
            <v>100556</v>
          </cell>
          <cell r="C550" t="str">
            <v>CEMENTO BLANCO</v>
          </cell>
          <cell r="D550" t="str">
            <v>BTO</v>
          </cell>
          <cell r="G550">
            <v>43996</v>
          </cell>
        </row>
        <row r="551">
          <cell r="A551">
            <v>100557</v>
          </cell>
          <cell r="C551" t="str">
            <v>CEMENTO BLANCO NARE</v>
          </cell>
          <cell r="D551" t="str">
            <v>KLS</v>
          </cell>
          <cell r="G551">
            <v>1177</v>
          </cell>
        </row>
        <row r="552">
          <cell r="A552">
            <v>100558</v>
          </cell>
          <cell r="C552" t="str">
            <v>CEMENTO GRIS</v>
          </cell>
          <cell r="D552" t="str">
            <v>KLS</v>
          </cell>
          <cell r="E552">
            <v>1</v>
          </cell>
          <cell r="G552">
            <v>498</v>
          </cell>
        </row>
        <row r="553">
          <cell r="A553">
            <v>100559</v>
          </cell>
          <cell r="C553" t="str">
            <v>CEMENTO GRIS PORTLAND</v>
          </cell>
          <cell r="D553" t="str">
            <v>BTO</v>
          </cell>
          <cell r="G553">
            <v>24895</v>
          </cell>
        </row>
        <row r="554">
          <cell r="A554">
            <v>100562</v>
          </cell>
          <cell r="C554" t="str">
            <v>CENEFA -LISTELLO 25 CM</v>
          </cell>
          <cell r="D554" t="str">
            <v>ML</v>
          </cell>
          <cell r="G554">
            <v>13091</v>
          </cell>
        </row>
        <row r="555">
          <cell r="A555">
            <v>111039</v>
          </cell>
          <cell r="C555" t="str">
            <v>CEPILLO ACERO 9"</v>
          </cell>
          <cell r="D555" t="str">
            <v>UND</v>
          </cell>
          <cell r="G555">
            <v>62238</v>
          </cell>
        </row>
        <row r="556">
          <cell r="A556">
            <v>105034</v>
          </cell>
          <cell r="C556" t="str">
            <v>CEPILLO ACERO 9" BASE-ADAPTADOR ALUM.</v>
          </cell>
          <cell r="D556" t="str">
            <v>UND</v>
          </cell>
          <cell r="G556">
            <v>69964</v>
          </cell>
        </row>
        <row r="557">
          <cell r="A557">
            <v>105035</v>
          </cell>
          <cell r="C557" t="str">
            <v>CEPILLO ACERO-MADERA</v>
          </cell>
          <cell r="D557" t="str">
            <v>UND</v>
          </cell>
          <cell r="G557">
            <v>2747</v>
          </cell>
        </row>
        <row r="558">
          <cell r="A558">
            <v>100563</v>
          </cell>
          <cell r="C558" t="str">
            <v>CEPILLO CERDA PLASTICA</v>
          </cell>
          <cell r="D558" t="str">
            <v>UND</v>
          </cell>
          <cell r="G558">
            <v>10731</v>
          </cell>
        </row>
        <row r="559">
          <cell r="A559">
            <v>111040</v>
          </cell>
          <cell r="C559" t="str">
            <v>CEPILLO NYLON 18"-ACOPLE</v>
          </cell>
          <cell r="D559" t="str">
            <v>UND</v>
          </cell>
          <cell r="G559">
            <v>45176</v>
          </cell>
        </row>
        <row r="560">
          <cell r="A560">
            <v>100564</v>
          </cell>
          <cell r="C560" t="str">
            <v>CEPILLO NYLON 18"-ACOPLE BASE-ADAPTADOR ALUMI</v>
          </cell>
          <cell r="D560" t="str">
            <v>UND</v>
          </cell>
          <cell r="G560">
            <v>50784</v>
          </cell>
        </row>
        <row r="561">
          <cell r="A561">
            <v>100573</v>
          </cell>
          <cell r="C561" t="str">
            <v>CER.PLAN0 20.1-25.0X40.1-</v>
          </cell>
          <cell r="D561" t="str">
            <v>M2</v>
          </cell>
          <cell r="G561">
            <v>24144</v>
          </cell>
        </row>
        <row r="562">
          <cell r="A562">
            <v>100576</v>
          </cell>
          <cell r="C562" t="str">
            <v>CER.PLANA BLANCA 20 x20</v>
          </cell>
          <cell r="D562" t="str">
            <v>M2</v>
          </cell>
          <cell r="G562">
            <v>17706</v>
          </cell>
        </row>
        <row r="563">
          <cell r="A563">
            <v>100579</v>
          </cell>
          <cell r="C563" t="str">
            <v>CERA PARA PISOS</v>
          </cell>
          <cell r="D563" t="str">
            <v>GLN</v>
          </cell>
          <cell r="G563">
            <v>20281</v>
          </cell>
        </row>
        <row r="564">
          <cell r="A564">
            <v>100571</v>
          </cell>
          <cell r="C564" t="str">
            <v>CERAMICA 20 X 25 CM</v>
          </cell>
          <cell r="D564" t="str">
            <v>M2</v>
          </cell>
          <cell r="E564">
            <v>1</v>
          </cell>
          <cell r="G564">
            <v>17920</v>
          </cell>
        </row>
        <row r="565">
          <cell r="A565">
            <v>100575</v>
          </cell>
          <cell r="C565" t="str">
            <v>CERAMICA 20 X 30 CM</v>
          </cell>
          <cell r="D565" t="str">
            <v>M2</v>
          </cell>
          <cell r="E565">
            <v>1</v>
          </cell>
          <cell r="G565">
            <v>21676</v>
          </cell>
        </row>
        <row r="566">
          <cell r="A566">
            <v>100566</v>
          </cell>
          <cell r="C566" t="str">
            <v>CERAMICA 20 x15 PRIMERA CALIDAD</v>
          </cell>
          <cell r="D566" t="str">
            <v>M2</v>
          </cell>
          <cell r="E566">
            <v>1</v>
          </cell>
          <cell r="G566">
            <v>17621</v>
          </cell>
        </row>
        <row r="567">
          <cell r="A567">
            <v>100567</v>
          </cell>
          <cell r="C567" t="str">
            <v>CERAMICA 20.5 X 20.5</v>
          </cell>
          <cell r="D567" t="str">
            <v>M2</v>
          </cell>
          <cell r="E567">
            <v>1</v>
          </cell>
          <cell r="G567">
            <v>16203</v>
          </cell>
        </row>
        <row r="568">
          <cell r="A568">
            <v>100577</v>
          </cell>
          <cell r="C568" t="str">
            <v>CERAMICA 25 X 25 CM</v>
          </cell>
          <cell r="D568" t="str">
            <v>M2</v>
          </cell>
          <cell r="E568">
            <v>1</v>
          </cell>
          <cell r="G568">
            <v>20281</v>
          </cell>
        </row>
        <row r="569">
          <cell r="A569">
            <v>100578</v>
          </cell>
          <cell r="C569" t="str">
            <v>CERAMICA 25 X 35</v>
          </cell>
          <cell r="D569" t="str">
            <v>M2</v>
          </cell>
          <cell r="E569">
            <v>1</v>
          </cell>
          <cell r="G569">
            <v>22105</v>
          </cell>
        </row>
        <row r="570">
          <cell r="A570">
            <v>103194</v>
          </cell>
          <cell r="C570" t="str">
            <v>CERAMICA 30.6X30.6 TRAF. 3</v>
          </cell>
          <cell r="D570" t="str">
            <v>M2</v>
          </cell>
          <cell r="E570">
            <v>1</v>
          </cell>
          <cell r="G570">
            <v>19315</v>
          </cell>
        </row>
        <row r="571">
          <cell r="A571">
            <v>103008</v>
          </cell>
          <cell r="C571" t="str">
            <v>CERAMICA 30.6x30.6 TRAF.4</v>
          </cell>
          <cell r="D571" t="str">
            <v>M2</v>
          </cell>
          <cell r="E571">
            <v>1</v>
          </cell>
          <cell r="G571">
            <v>22320</v>
          </cell>
        </row>
        <row r="572">
          <cell r="A572">
            <v>103191</v>
          </cell>
          <cell r="C572" t="str">
            <v>CERAMICA 33.8-34 TRAF.3</v>
          </cell>
          <cell r="D572" t="str">
            <v>M2</v>
          </cell>
          <cell r="E572">
            <v>1</v>
          </cell>
          <cell r="G572">
            <v>24144</v>
          </cell>
        </row>
        <row r="573">
          <cell r="A573">
            <v>103192</v>
          </cell>
          <cell r="C573" t="str">
            <v>CERAMICA 33.8-34 TRAF.4</v>
          </cell>
          <cell r="D573" t="str">
            <v>M2</v>
          </cell>
          <cell r="E573">
            <v>1</v>
          </cell>
          <cell r="G573">
            <v>24681</v>
          </cell>
        </row>
        <row r="574">
          <cell r="A574">
            <v>103193</v>
          </cell>
          <cell r="C574" t="str">
            <v>CERAMICA 41.7X41.7</v>
          </cell>
          <cell r="D574" t="str">
            <v>M2</v>
          </cell>
          <cell r="E574">
            <v>1</v>
          </cell>
          <cell r="G574">
            <v>23393</v>
          </cell>
        </row>
        <row r="575">
          <cell r="A575">
            <v>117045</v>
          </cell>
          <cell r="C575" t="str">
            <v>CERAMICA 41.7x41.7 TRAF.4</v>
          </cell>
          <cell r="D575" t="str">
            <v>M2</v>
          </cell>
          <cell r="G575">
            <v>27363</v>
          </cell>
        </row>
        <row r="576">
          <cell r="A576">
            <v>100582</v>
          </cell>
          <cell r="C576" t="str">
            <v>CERAMICA TRAF. 4 20 X 20</v>
          </cell>
          <cell r="D576" t="str">
            <v>M2</v>
          </cell>
          <cell r="G576">
            <v>19745</v>
          </cell>
        </row>
        <row r="577">
          <cell r="A577">
            <v>117046</v>
          </cell>
          <cell r="C577" t="str">
            <v>CERAMICA TRAF.3-4 30 x30CM</v>
          </cell>
          <cell r="D577" t="str">
            <v>M2</v>
          </cell>
          <cell r="G577">
            <v>23071</v>
          </cell>
        </row>
        <row r="578">
          <cell r="A578">
            <v>117047</v>
          </cell>
          <cell r="C578" t="str">
            <v>CERAMICA TRAF.3-4 33 x33CM</v>
          </cell>
          <cell r="D578" t="str">
            <v>M2</v>
          </cell>
          <cell r="G578">
            <v>23500</v>
          </cell>
        </row>
        <row r="579">
          <cell r="A579">
            <v>117048</v>
          </cell>
          <cell r="C579" t="str">
            <v>CERAMICA TRAF.4 40 x40CM</v>
          </cell>
          <cell r="D579" t="str">
            <v>M2</v>
          </cell>
          <cell r="G579">
            <v>26290</v>
          </cell>
        </row>
        <row r="580">
          <cell r="A580">
            <v>100530</v>
          </cell>
          <cell r="C580" t="str">
            <v>CERRADURA ENTRADA-PPAL</v>
          </cell>
          <cell r="D580" t="str">
            <v>UND</v>
          </cell>
          <cell r="G580">
            <v>66101</v>
          </cell>
        </row>
        <row r="581">
          <cell r="A581">
            <v>100533</v>
          </cell>
          <cell r="C581" t="str">
            <v>CERRADURA ENTRADA-PPAL</v>
          </cell>
          <cell r="D581" t="str">
            <v>UND</v>
          </cell>
          <cell r="G581">
            <v>46679</v>
          </cell>
        </row>
        <row r="582">
          <cell r="A582">
            <v>100526</v>
          </cell>
          <cell r="C582" t="str">
            <v>CERRADURA ENTR-OFIC A50PD</v>
          </cell>
          <cell r="D582" t="str">
            <v>UND</v>
          </cell>
          <cell r="G582">
            <v>34660</v>
          </cell>
        </row>
        <row r="583">
          <cell r="A583">
            <v>100590</v>
          </cell>
          <cell r="C583" t="str">
            <v>CERROJO SEGURIDAD SCHLAGE</v>
          </cell>
          <cell r="D583" t="str">
            <v>UND</v>
          </cell>
          <cell r="G583">
            <v>52044</v>
          </cell>
        </row>
        <row r="584">
          <cell r="A584">
            <v>109033</v>
          </cell>
          <cell r="C584" t="str">
            <v>CERTIFICACIQN</v>
          </cell>
          <cell r="D584" t="str">
            <v>UND</v>
          </cell>
          <cell r="G584">
            <v>1639107</v>
          </cell>
        </row>
        <row r="585">
          <cell r="A585">
            <v>100592</v>
          </cell>
          <cell r="C585" t="str">
            <v>CHAZO EXPANDIBLE 3/8"</v>
          </cell>
          <cell r="D585" t="str">
            <v>UND</v>
          </cell>
          <cell r="G585">
            <v>697</v>
          </cell>
        </row>
        <row r="586">
          <cell r="A586">
            <v>100593</v>
          </cell>
          <cell r="C586" t="str">
            <v>CHAZO PLASTICO .1/ 4"</v>
          </cell>
          <cell r="D586" t="str">
            <v>UND</v>
          </cell>
          <cell r="G586">
            <v>161</v>
          </cell>
        </row>
        <row r="587">
          <cell r="A587">
            <v>100594</v>
          </cell>
          <cell r="C587" t="str">
            <v>CHAZO PLASTICO .3/16"</v>
          </cell>
          <cell r="D587" t="str">
            <v>UND</v>
          </cell>
          <cell r="G587">
            <v>43</v>
          </cell>
        </row>
        <row r="588">
          <cell r="A588">
            <v>109922</v>
          </cell>
          <cell r="C588" t="str">
            <v>CHAZO PLASTICO .5/16"</v>
          </cell>
          <cell r="D588" t="str">
            <v>UND</v>
          </cell>
          <cell r="G588">
            <v>64</v>
          </cell>
        </row>
        <row r="589">
          <cell r="A589">
            <v>100598</v>
          </cell>
          <cell r="C589" t="str">
            <v>CIERRE 1/2 LUNA</v>
          </cell>
          <cell r="D589" t="str">
            <v>UND</v>
          </cell>
          <cell r="G589">
            <v>3305</v>
          </cell>
        </row>
        <row r="590">
          <cell r="A590">
            <v>100599</v>
          </cell>
          <cell r="C590" t="str">
            <v>CIL/GIR/TUB/GALV 2" LAM.</v>
          </cell>
          <cell r="D590" t="str">
            <v>UND</v>
          </cell>
          <cell r="G590">
            <v>1026930</v>
          </cell>
        </row>
        <row r="591">
          <cell r="A591">
            <v>111041</v>
          </cell>
          <cell r="C591" t="str">
            <v>CILINDRO ACERO GAS-150LB</v>
          </cell>
          <cell r="D591" t="str">
            <v>UND</v>
          </cell>
          <cell r="G591">
            <v>1090412</v>
          </cell>
        </row>
        <row r="592">
          <cell r="A592">
            <v>105036</v>
          </cell>
          <cell r="C592" t="str">
            <v>CILINDRO ACERO GAS-150LB 68KLS-25CMX122CMX3.8M M</v>
          </cell>
          <cell r="D592" t="str">
            <v>UND</v>
          </cell>
          <cell r="G592">
            <v>1225777</v>
          </cell>
        </row>
        <row r="593">
          <cell r="A593">
            <v>108037</v>
          </cell>
          <cell r="C593" t="str">
            <v>CINTA ADEHESIVA -SELLOS A</v>
          </cell>
          <cell r="D593" t="str">
            <v>ARR</v>
          </cell>
          <cell r="G593">
            <v>87455</v>
          </cell>
        </row>
        <row r="594">
          <cell r="A594">
            <v>100600</v>
          </cell>
          <cell r="C594" t="str">
            <v>CINTA AISLANTE # 23</v>
          </cell>
          <cell r="D594" t="str">
            <v>RQL</v>
          </cell>
          <cell r="G594">
            <v>6331</v>
          </cell>
        </row>
        <row r="595">
          <cell r="A595">
            <v>100601</v>
          </cell>
          <cell r="C595" t="str">
            <v>CINTA AISLANTE # 33</v>
          </cell>
          <cell r="D595" t="str">
            <v>UND</v>
          </cell>
          <cell r="G595">
            <v>14608</v>
          </cell>
        </row>
        <row r="596">
          <cell r="A596">
            <v>117049</v>
          </cell>
          <cell r="C596" t="str">
            <v>CINTA AISLANTE 33 SUPER</v>
          </cell>
          <cell r="D596" t="str">
            <v>ROL</v>
          </cell>
          <cell r="G596">
            <v>12877</v>
          </cell>
        </row>
        <row r="597">
          <cell r="A597">
            <v>101592</v>
          </cell>
          <cell r="C597" t="str">
            <v>CINTA ALUMINIO IDUSTRIAL</v>
          </cell>
          <cell r="D597" t="str">
            <v>UND</v>
          </cell>
          <cell r="G597">
            <v>66423</v>
          </cell>
        </row>
        <row r="598">
          <cell r="A598">
            <v>100603</v>
          </cell>
          <cell r="C598" t="str">
            <v>CINTA BANDIT</v>
          </cell>
          <cell r="D598" t="str">
            <v>UND</v>
          </cell>
          <cell r="G598">
            <v>3482</v>
          </cell>
        </row>
        <row r="599">
          <cell r="A599">
            <v>103010</v>
          </cell>
          <cell r="C599" t="str">
            <v>CINTA DE ALUMINIO P/ACSR</v>
          </cell>
          <cell r="D599" t="str">
            <v>ML</v>
          </cell>
          <cell r="G599">
            <v>1452</v>
          </cell>
        </row>
        <row r="600">
          <cell r="A600">
            <v>100604</v>
          </cell>
          <cell r="C600" t="str">
            <v>CINTA DOBLE FAZ</v>
          </cell>
          <cell r="D600" t="str">
            <v>ROL</v>
          </cell>
          <cell r="G600">
            <v>15989</v>
          </cell>
        </row>
        <row r="601">
          <cell r="A601">
            <v>100606</v>
          </cell>
          <cell r="C601" t="str">
            <v>CINTA ENMASCARAR</v>
          </cell>
          <cell r="D601" t="str">
            <v>ROL</v>
          </cell>
          <cell r="G601">
            <v>4829</v>
          </cell>
        </row>
        <row r="602">
          <cell r="A602">
            <v>111042</v>
          </cell>
          <cell r="C602" t="str">
            <v>CINTA FOIL ALUMINIO 3 REFO</v>
          </cell>
          <cell r="D602" t="str">
            <v>ROL</v>
          </cell>
          <cell r="G602">
            <v>38631</v>
          </cell>
        </row>
        <row r="603">
          <cell r="A603">
            <v>116027</v>
          </cell>
          <cell r="C603" t="str">
            <v>CINTA JUNTA EUCODILAFLEX</v>
          </cell>
          <cell r="D603" t="str">
            <v>ROL</v>
          </cell>
          <cell r="G603">
            <v>1352071</v>
          </cell>
        </row>
        <row r="604">
          <cell r="A604">
            <v>101621</v>
          </cell>
          <cell r="C604" t="str">
            <v>CINTA JUNTA SIKADUR COMBIF</v>
          </cell>
          <cell r="D604" t="str">
            <v>ROL</v>
          </cell>
          <cell r="G604">
            <v>935719</v>
          </cell>
        </row>
        <row r="605">
          <cell r="A605">
            <v>100607</v>
          </cell>
          <cell r="C605" t="str">
            <v>CINTA PVC JUNTA V-10</v>
          </cell>
          <cell r="D605" t="str">
            <v>ML</v>
          </cell>
          <cell r="G605">
            <v>9658</v>
          </cell>
        </row>
        <row r="606">
          <cell r="A606">
            <v>105038</v>
          </cell>
          <cell r="C606" t="str">
            <v>CINTA PVC V-15</v>
          </cell>
          <cell r="D606" t="str">
            <v>ML</v>
          </cell>
          <cell r="G606">
            <v>25646</v>
          </cell>
        </row>
        <row r="607">
          <cell r="A607">
            <v>100608</v>
          </cell>
          <cell r="C607" t="str">
            <v>CINTA QUICK TAPE 2" FV 9</v>
          </cell>
          <cell r="D607" t="str">
            <v>RLL</v>
          </cell>
          <cell r="G607">
            <v>21247</v>
          </cell>
        </row>
        <row r="608">
          <cell r="A608">
            <v>105037</v>
          </cell>
          <cell r="C608" t="str">
            <v>CINTA SEGURIDAD PREVENTIVA</v>
          </cell>
          <cell r="D608" t="str">
            <v>ROL</v>
          </cell>
          <cell r="G608">
            <v>27471</v>
          </cell>
        </row>
        <row r="609">
          <cell r="A609">
            <v>100610</v>
          </cell>
          <cell r="C609" t="str">
            <v>CINTA SELLO 2"(PANEL-YES</v>
          </cell>
          <cell r="D609" t="str">
            <v>ROL</v>
          </cell>
          <cell r="G609">
            <v>14486</v>
          </cell>
        </row>
        <row r="610">
          <cell r="A610">
            <v>100611</v>
          </cell>
          <cell r="C610" t="str">
            <v>CINTA TEFLON 10 MTS</v>
          </cell>
          <cell r="D610" t="str">
            <v>UND</v>
          </cell>
          <cell r="G610">
            <v>934</v>
          </cell>
        </row>
        <row r="611">
          <cell r="A611">
            <v>106004</v>
          </cell>
          <cell r="C611" t="str">
            <v>CLAVO AC LISO 1,1/2</v>
          </cell>
          <cell r="D611" t="str">
            <v>LBS</v>
          </cell>
          <cell r="G611">
            <v>4271</v>
          </cell>
        </row>
        <row r="612">
          <cell r="A612">
            <v>109923</v>
          </cell>
          <cell r="C612" t="str">
            <v>CLAVO AC LISO 2,1/2</v>
          </cell>
          <cell r="D612" t="str">
            <v>LBS</v>
          </cell>
          <cell r="G612">
            <v>488</v>
          </cell>
        </row>
        <row r="613">
          <cell r="A613">
            <v>109034</v>
          </cell>
          <cell r="C613" t="str">
            <v>CLAVO CC 7MMX3MM CAB.PVC</v>
          </cell>
          <cell r="D613" t="str">
            <v>UND</v>
          </cell>
          <cell r="G613">
            <v>97</v>
          </cell>
        </row>
        <row r="614">
          <cell r="A614">
            <v>111043</v>
          </cell>
          <cell r="C614" t="str">
            <v>CLORADOR GAS ADVANCE-480</v>
          </cell>
          <cell r="D614" t="str">
            <v>UND</v>
          </cell>
          <cell r="G614">
            <v>4621133</v>
          </cell>
        </row>
        <row r="615">
          <cell r="A615">
            <v>117050</v>
          </cell>
          <cell r="C615" t="str">
            <v>CLORADOR HYDRO 500-100LB</v>
          </cell>
          <cell r="D615" t="str">
            <v>UND</v>
          </cell>
          <cell r="G615">
            <v>4733835</v>
          </cell>
        </row>
        <row r="616">
          <cell r="A616">
            <v>111045</v>
          </cell>
          <cell r="C616" t="str">
            <v>CLORO GASEOSO</v>
          </cell>
          <cell r="D616" t="str">
            <v>LBS</v>
          </cell>
          <cell r="G616">
            <v>1058</v>
          </cell>
        </row>
        <row r="617">
          <cell r="A617">
            <v>105041</v>
          </cell>
          <cell r="C617" t="str">
            <v>CLORO GASEOSO PARA LLENADO CILINDRO</v>
          </cell>
          <cell r="D617" t="str">
            <v>LBS</v>
          </cell>
          <cell r="G617">
            <v>1190</v>
          </cell>
        </row>
        <row r="618">
          <cell r="A618">
            <v>111046</v>
          </cell>
          <cell r="C618" t="str">
            <v>CLORO GRANULADO 65%</v>
          </cell>
          <cell r="D618" t="str">
            <v>KLS</v>
          </cell>
          <cell r="G618">
            <v>14165</v>
          </cell>
        </row>
        <row r="619">
          <cell r="A619">
            <v>109035</v>
          </cell>
          <cell r="C619" t="str">
            <v>CODO 10X4.5 CM TA23/3P1</v>
          </cell>
          <cell r="D619" t="str">
            <v>UND</v>
          </cell>
          <cell r="G619">
            <v>20127</v>
          </cell>
        </row>
        <row r="620">
          <cell r="A620">
            <v>100614</v>
          </cell>
          <cell r="C620" t="str">
            <v>CODO 45 CANAL PVC BAJANTE</v>
          </cell>
          <cell r="D620" t="str">
            <v>UND</v>
          </cell>
          <cell r="G620">
            <v>5634</v>
          </cell>
        </row>
        <row r="621">
          <cell r="A621">
            <v>107041</v>
          </cell>
          <cell r="C621" t="str">
            <v>CODO AC 45 X 6 VIT  ACERO CARBON</v>
          </cell>
          <cell r="D621" t="str">
            <v>UND</v>
          </cell>
          <cell r="G621">
            <v>151554</v>
          </cell>
        </row>
        <row r="622">
          <cell r="A622">
            <v>106098</v>
          </cell>
          <cell r="C622" t="str">
            <v>CODO AC 90 X 2</v>
          </cell>
          <cell r="D622" t="str">
            <v>UND</v>
          </cell>
          <cell r="G622">
            <v>8714</v>
          </cell>
        </row>
        <row r="623">
          <cell r="A623">
            <v>107042</v>
          </cell>
          <cell r="C623" t="str">
            <v>CODO AC 90 X 2,1/2</v>
          </cell>
          <cell r="D623" t="str">
            <v>UND</v>
          </cell>
          <cell r="G623">
            <v>12726</v>
          </cell>
        </row>
        <row r="624">
          <cell r="A624">
            <v>100613</v>
          </cell>
          <cell r="C624" t="str">
            <v>CODO CANAL PVC 90</v>
          </cell>
          <cell r="D624" t="str">
            <v>UND</v>
          </cell>
          <cell r="G624">
            <v>6546</v>
          </cell>
        </row>
        <row r="625">
          <cell r="A625">
            <v>105043</v>
          </cell>
          <cell r="C625" t="str">
            <v>CODO CPVC .1/2x90</v>
          </cell>
          <cell r="D625" t="str">
            <v>UND</v>
          </cell>
          <cell r="G625">
            <v>1717</v>
          </cell>
        </row>
        <row r="626">
          <cell r="A626">
            <v>113007</v>
          </cell>
          <cell r="C626" t="str">
            <v>CODO CU .1/2X90</v>
          </cell>
          <cell r="D626" t="str">
            <v>UND</v>
          </cell>
          <cell r="G626">
            <v>837</v>
          </cell>
        </row>
        <row r="627">
          <cell r="A627">
            <v>113008</v>
          </cell>
          <cell r="C627" t="str">
            <v>CODO CU .3/4X90</v>
          </cell>
          <cell r="D627" t="str">
            <v>UND</v>
          </cell>
          <cell r="G627">
            <v>1824</v>
          </cell>
        </row>
        <row r="628">
          <cell r="A628">
            <v>113009</v>
          </cell>
          <cell r="C628" t="str">
            <v>CODO CU 1 X90</v>
          </cell>
          <cell r="D628" t="str">
            <v>UND</v>
          </cell>
          <cell r="G628">
            <v>4400</v>
          </cell>
        </row>
        <row r="629">
          <cell r="A629">
            <v>100615</v>
          </cell>
          <cell r="C629" t="str">
            <v>CODO GALV .1/2x90</v>
          </cell>
          <cell r="D629" t="str">
            <v>UND</v>
          </cell>
          <cell r="G629">
            <v>1232</v>
          </cell>
        </row>
        <row r="630">
          <cell r="A630">
            <v>100616</v>
          </cell>
          <cell r="C630" t="str">
            <v>CODO GALV .3/4x90</v>
          </cell>
          <cell r="D630" t="str">
            <v>UND</v>
          </cell>
          <cell r="G630">
            <v>1487</v>
          </cell>
        </row>
        <row r="631">
          <cell r="A631">
            <v>100617</v>
          </cell>
          <cell r="C631" t="str">
            <v>CODO GALV 1 x45</v>
          </cell>
          <cell r="D631" t="str">
            <v>UND</v>
          </cell>
          <cell r="G631">
            <v>2888</v>
          </cell>
        </row>
        <row r="632">
          <cell r="A632">
            <v>113010</v>
          </cell>
          <cell r="C632" t="str">
            <v>CODO GALV 1 x90</v>
          </cell>
          <cell r="D632" t="str">
            <v>UND</v>
          </cell>
          <cell r="G632">
            <v>2253</v>
          </cell>
        </row>
        <row r="633">
          <cell r="A633">
            <v>111510</v>
          </cell>
          <cell r="C633" t="str">
            <v>CODO GALV 1 x90</v>
          </cell>
          <cell r="D633" t="str">
            <v>UND</v>
          </cell>
          <cell r="G633">
            <v>2411</v>
          </cell>
        </row>
        <row r="634">
          <cell r="A634">
            <v>100618</v>
          </cell>
          <cell r="C634" t="str">
            <v>CODO GALV 1.1/2x90</v>
          </cell>
          <cell r="D634" t="str">
            <v>UND</v>
          </cell>
          <cell r="G634">
            <v>5773</v>
          </cell>
        </row>
        <row r="635">
          <cell r="A635">
            <v>100619</v>
          </cell>
          <cell r="C635" t="str">
            <v>CODO GALV 1.1/4x90</v>
          </cell>
          <cell r="D635" t="str">
            <v>UND</v>
          </cell>
          <cell r="G635">
            <v>4400</v>
          </cell>
        </row>
        <row r="636">
          <cell r="A636">
            <v>100620</v>
          </cell>
          <cell r="C636" t="str">
            <v>CODO GALV 2 x90</v>
          </cell>
          <cell r="D636" t="str">
            <v>UND</v>
          </cell>
          <cell r="G636">
            <v>10231</v>
          </cell>
        </row>
        <row r="637">
          <cell r="A637">
            <v>100621</v>
          </cell>
          <cell r="C637" t="str">
            <v>CODO GALV 2.1/2x90</v>
          </cell>
          <cell r="D637" t="str">
            <v>UND</v>
          </cell>
          <cell r="G637">
            <v>16165</v>
          </cell>
        </row>
        <row r="638">
          <cell r="A638">
            <v>100622</v>
          </cell>
          <cell r="C638" t="str">
            <v>CODO GALV 2.1/4x90</v>
          </cell>
          <cell r="D638" t="str">
            <v>UND</v>
          </cell>
          <cell r="G638">
            <v>19852</v>
          </cell>
        </row>
        <row r="639">
          <cell r="A639">
            <v>100623</v>
          </cell>
          <cell r="C639" t="str">
            <v>CODO GALV 3 x90</v>
          </cell>
          <cell r="D639" t="str">
            <v>UND</v>
          </cell>
          <cell r="G639">
            <v>26529</v>
          </cell>
        </row>
        <row r="640">
          <cell r="A640">
            <v>100624</v>
          </cell>
          <cell r="C640" t="str">
            <v>CODO GALV 4 x90</v>
          </cell>
          <cell r="D640" t="str">
            <v>UND</v>
          </cell>
          <cell r="G640">
            <v>49462</v>
          </cell>
        </row>
        <row r="641">
          <cell r="A641">
            <v>100625</v>
          </cell>
          <cell r="C641" t="str">
            <v>CODO GALV 6 x90</v>
          </cell>
          <cell r="D641" t="str">
            <v>UND</v>
          </cell>
          <cell r="G641">
            <v>204528</v>
          </cell>
        </row>
        <row r="642">
          <cell r="A642">
            <v>100658</v>
          </cell>
          <cell r="C642" t="str">
            <v>CODO HF 12" x90 EL</v>
          </cell>
          <cell r="D642" t="str">
            <v>UND</v>
          </cell>
          <cell r="G642">
            <v>1248387</v>
          </cell>
        </row>
        <row r="643">
          <cell r="A643">
            <v>100639</v>
          </cell>
          <cell r="C643" t="str">
            <v>CODO HF 4 x90 EL</v>
          </cell>
          <cell r="D643" t="str">
            <v>UND</v>
          </cell>
          <cell r="G643">
            <v>105805</v>
          </cell>
        </row>
        <row r="644">
          <cell r="A644">
            <v>109036</v>
          </cell>
          <cell r="C644" t="str">
            <v>CODO METALICO 20X7.5CM</v>
          </cell>
          <cell r="D644" t="str">
            <v>UND</v>
          </cell>
          <cell r="E644">
            <v>1</v>
          </cell>
          <cell r="G644">
            <v>66594</v>
          </cell>
        </row>
        <row r="645">
          <cell r="A645">
            <v>100659</v>
          </cell>
          <cell r="C645" t="str">
            <v>CODO PRS .1/2x45</v>
          </cell>
          <cell r="D645" t="str">
            <v>UND</v>
          </cell>
          <cell r="G645">
            <v>844</v>
          </cell>
        </row>
        <row r="646">
          <cell r="A646">
            <v>100660</v>
          </cell>
          <cell r="C646" t="str">
            <v>CODO PRS .1/2x90</v>
          </cell>
          <cell r="D646" t="str">
            <v>UND</v>
          </cell>
          <cell r="G646">
            <v>512</v>
          </cell>
        </row>
        <row r="647">
          <cell r="A647">
            <v>100682</v>
          </cell>
          <cell r="C647" t="str">
            <v>CODO PRS .1/2x90</v>
          </cell>
          <cell r="D647" t="str">
            <v>UND</v>
          </cell>
          <cell r="G647">
            <v>2661</v>
          </cell>
        </row>
        <row r="648">
          <cell r="A648">
            <v>100661</v>
          </cell>
          <cell r="C648" t="str">
            <v>CODO PRS .3/4x45</v>
          </cell>
          <cell r="D648" t="str">
            <v>UND</v>
          </cell>
          <cell r="G648">
            <v>1251</v>
          </cell>
        </row>
        <row r="649">
          <cell r="A649">
            <v>100662</v>
          </cell>
          <cell r="C649" t="str">
            <v>CODO PRS .3/4x90</v>
          </cell>
          <cell r="D649" t="str">
            <v>UND</v>
          </cell>
          <cell r="G649">
            <v>820</v>
          </cell>
        </row>
        <row r="650">
          <cell r="A650">
            <v>100663</v>
          </cell>
          <cell r="C650" t="str">
            <v>CODO PRS 1 x45</v>
          </cell>
          <cell r="D650" t="str">
            <v>UND</v>
          </cell>
          <cell r="G650">
            <v>2468</v>
          </cell>
        </row>
        <row r="651">
          <cell r="A651">
            <v>100664</v>
          </cell>
          <cell r="C651" t="str">
            <v>CODO PRS 1 x90</v>
          </cell>
          <cell r="D651" t="str">
            <v>UND</v>
          </cell>
          <cell r="G651">
            <v>1556</v>
          </cell>
        </row>
        <row r="652">
          <cell r="A652">
            <v>100665</v>
          </cell>
          <cell r="C652" t="str">
            <v>CODO PRS 1.1/2x45</v>
          </cell>
          <cell r="D652" t="str">
            <v>UND</v>
          </cell>
          <cell r="G652">
            <v>6255</v>
          </cell>
        </row>
        <row r="653">
          <cell r="A653">
            <v>100666</v>
          </cell>
          <cell r="C653" t="str">
            <v>CODO PRS 1.1/2x90</v>
          </cell>
          <cell r="D653" t="str">
            <v>UND</v>
          </cell>
          <cell r="G653">
            <v>5761</v>
          </cell>
        </row>
        <row r="654">
          <cell r="A654">
            <v>100667</v>
          </cell>
          <cell r="C654" t="str">
            <v>CODO PRS 1.1/4x45</v>
          </cell>
          <cell r="D654" t="str">
            <v>UND</v>
          </cell>
          <cell r="G654">
            <v>4664</v>
          </cell>
        </row>
        <row r="655">
          <cell r="A655">
            <v>100668</v>
          </cell>
          <cell r="C655" t="str">
            <v>CODO PRS 1.1/4x90</v>
          </cell>
          <cell r="D655" t="str">
            <v>UND</v>
          </cell>
          <cell r="G655">
            <v>3084</v>
          </cell>
        </row>
        <row r="656">
          <cell r="A656">
            <v>100686</v>
          </cell>
          <cell r="C656" t="str">
            <v>CODO PRS 10 x45 R21</v>
          </cell>
          <cell r="D656" t="str">
            <v>UND</v>
          </cell>
          <cell r="G656">
            <v>928035</v>
          </cell>
        </row>
        <row r="657">
          <cell r="A657">
            <v>100687</v>
          </cell>
          <cell r="C657" t="str">
            <v>CODO PRS 10 x90 R21</v>
          </cell>
          <cell r="D657" t="str">
            <v>UND</v>
          </cell>
          <cell r="G657">
            <v>1313146</v>
          </cell>
        </row>
        <row r="658">
          <cell r="A658">
            <v>100683</v>
          </cell>
          <cell r="C658" t="str">
            <v>CODO PRS 2 x11.25 R21</v>
          </cell>
          <cell r="D658" t="str">
            <v>UND</v>
          </cell>
          <cell r="G658">
            <v>20485</v>
          </cell>
        </row>
        <row r="659">
          <cell r="A659">
            <v>100684</v>
          </cell>
          <cell r="C659" t="str">
            <v>CODO PRS 2 x22.5 R21</v>
          </cell>
          <cell r="D659" t="str">
            <v>UND</v>
          </cell>
          <cell r="G659">
            <v>18207</v>
          </cell>
        </row>
        <row r="660">
          <cell r="A660">
            <v>100669</v>
          </cell>
          <cell r="C660" t="str">
            <v>CODO PRS 2 x45</v>
          </cell>
          <cell r="D660" t="str">
            <v>UND</v>
          </cell>
          <cell r="G660">
            <v>15046</v>
          </cell>
        </row>
        <row r="661">
          <cell r="A661">
            <v>100685</v>
          </cell>
          <cell r="C661" t="str">
            <v>CODO PRS 2 x45 R21</v>
          </cell>
          <cell r="D661" t="str">
            <v>UND</v>
          </cell>
          <cell r="G661">
            <v>20141</v>
          </cell>
        </row>
        <row r="662">
          <cell r="A662">
            <v>100670</v>
          </cell>
          <cell r="C662" t="str">
            <v>CODO PRS 2 x90</v>
          </cell>
          <cell r="D662" t="str">
            <v>UND</v>
          </cell>
          <cell r="G662">
            <v>13731</v>
          </cell>
        </row>
        <row r="663">
          <cell r="A663">
            <v>100671</v>
          </cell>
          <cell r="C663" t="str">
            <v>CODO PRS 2.1/2x45</v>
          </cell>
          <cell r="D663" t="str">
            <v>UND</v>
          </cell>
          <cell r="G663">
            <v>42409</v>
          </cell>
        </row>
        <row r="664">
          <cell r="A664">
            <v>100672</v>
          </cell>
          <cell r="C664" t="str">
            <v>CODO PRS 2.1/2x90</v>
          </cell>
          <cell r="D664" t="str">
            <v>UND</v>
          </cell>
          <cell r="G664">
            <v>39544</v>
          </cell>
        </row>
        <row r="665">
          <cell r="A665">
            <v>100688</v>
          </cell>
          <cell r="C665" t="str">
            <v>CODO PRS 3 x11.25 R135</v>
          </cell>
          <cell r="D665" t="str">
            <v>UND</v>
          </cell>
          <cell r="G665">
            <v>43239</v>
          </cell>
        </row>
        <row r="666">
          <cell r="A666">
            <v>100689</v>
          </cell>
          <cell r="C666" t="str">
            <v>CODO PRS 3 x11.25 R21</v>
          </cell>
          <cell r="D666" t="str">
            <v>UND</v>
          </cell>
          <cell r="G666">
            <v>32679</v>
          </cell>
        </row>
        <row r="667">
          <cell r="A667">
            <v>100691</v>
          </cell>
          <cell r="C667" t="str">
            <v>CODO PRS 3 x22.5 R21</v>
          </cell>
          <cell r="D667" t="str">
            <v>UND</v>
          </cell>
          <cell r="G667">
            <v>35855</v>
          </cell>
        </row>
        <row r="668">
          <cell r="A668">
            <v>100673</v>
          </cell>
          <cell r="C668" t="str">
            <v>CODO PRS 3 x45</v>
          </cell>
          <cell r="D668" t="str">
            <v>UND</v>
          </cell>
          <cell r="G668">
            <v>48435</v>
          </cell>
        </row>
        <row r="669">
          <cell r="A669">
            <v>100692</v>
          </cell>
          <cell r="C669" t="str">
            <v>CODO PRS 3 x45 R13</v>
          </cell>
          <cell r="D669" t="str">
            <v>UND</v>
          </cell>
          <cell r="G669">
            <v>57793</v>
          </cell>
        </row>
        <row r="670">
          <cell r="A670">
            <v>100693</v>
          </cell>
          <cell r="C670" t="str">
            <v>CODO PRS 3 x45 R21</v>
          </cell>
          <cell r="D670" t="str">
            <v>UND</v>
          </cell>
          <cell r="G670">
            <v>36443</v>
          </cell>
        </row>
        <row r="671">
          <cell r="A671">
            <v>100674</v>
          </cell>
          <cell r="C671" t="str">
            <v>CODO PRS 3 x90</v>
          </cell>
          <cell r="D671" t="str">
            <v>UND</v>
          </cell>
          <cell r="G671">
            <v>51178</v>
          </cell>
        </row>
        <row r="672">
          <cell r="A672">
            <v>100694</v>
          </cell>
          <cell r="C672" t="str">
            <v>CODO PRS 3 x90 R135</v>
          </cell>
          <cell r="D672" t="str">
            <v>UND</v>
          </cell>
          <cell r="G672">
            <v>77640</v>
          </cell>
        </row>
        <row r="673">
          <cell r="A673">
            <v>100695</v>
          </cell>
          <cell r="C673" t="str">
            <v>CODO PRS 4 x11.25 R135</v>
          </cell>
          <cell r="D673" t="str">
            <v>UND</v>
          </cell>
          <cell r="G673">
            <v>91544</v>
          </cell>
        </row>
        <row r="674">
          <cell r="A674">
            <v>100696</v>
          </cell>
          <cell r="C674" t="str">
            <v>CODO PRS 4 x22.5 R135</v>
          </cell>
          <cell r="D674" t="str">
            <v>UND</v>
          </cell>
          <cell r="G674">
            <v>97006</v>
          </cell>
        </row>
        <row r="675">
          <cell r="A675">
            <v>100675</v>
          </cell>
          <cell r="C675" t="str">
            <v>CODO PRS 4 x45</v>
          </cell>
          <cell r="D675" t="str">
            <v>UND</v>
          </cell>
          <cell r="G675">
            <v>103047</v>
          </cell>
        </row>
        <row r="676">
          <cell r="A676">
            <v>100697</v>
          </cell>
          <cell r="C676" t="str">
            <v>CODO PRS 4 x45 R135</v>
          </cell>
          <cell r="D676" t="str">
            <v>UND</v>
          </cell>
          <cell r="G676">
            <v>117814</v>
          </cell>
        </row>
        <row r="677">
          <cell r="A677">
            <v>100676</v>
          </cell>
          <cell r="C677" t="str">
            <v>CODO PRS 4 x90</v>
          </cell>
          <cell r="D677" t="str">
            <v>UND</v>
          </cell>
          <cell r="G677">
            <v>111024</v>
          </cell>
        </row>
        <row r="678">
          <cell r="A678">
            <v>100698</v>
          </cell>
          <cell r="C678" t="str">
            <v>CODO PRS 4 x90 R135</v>
          </cell>
          <cell r="D678" t="str">
            <v>UND</v>
          </cell>
          <cell r="G678">
            <v>159409</v>
          </cell>
        </row>
        <row r="679">
          <cell r="A679">
            <v>100699</v>
          </cell>
          <cell r="C679" t="str">
            <v>CODO PRS 6 x11.25 R135</v>
          </cell>
          <cell r="D679" t="str">
            <v>UND</v>
          </cell>
          <cell r="G679">
            <v>222893</v>
          </cell>
        </row>
        <row r="680">
          <cell r="A680">
            <v>100700</v>
          </cell>
          <cell r="C680" t="str">
            <v>CODO PRS 6 x11.25 R21</v>
          </cell>
          <cell r="D680" t="str">
            <v>UND</v>
          </cell>
          <cell r="G680">
            <v>144426</v>
          </cell>
        </row>
        <row r="681">
          <cell r="A681">
            <v>100701</v>
          </cell>
          <cell r="C681" t="str">
            <v>CODO PRS 6 x22.5 R135</v>
          </cell>
          <cell r="D681" t="str">
            <v>UND</v>
          </cell>
          <cell r="G681">
            <v>206844</v>
          </cell>
        </row>
        <row r="682">
          <cell r="A682">
            <v>117034</v>
          </cell>
          <cell r="C682" t="str">
            <v>CODO PRS 6 x22.5 R21</v>
          </cell>
          <cell r="D682" t="str">
            <v>UND</v>
          </cell>
          <cell r="G682">
            <v>161518</v>
          </cell>
        </row>
        <row r="683">
          <cell r="A683">
            <v>100703</v>
          </cell>
          <cell r="C683" t="str">
            <v>CODO PRS 6 x45 R135</v>
          </cell>
          <cell r="D683" t="str">
            <v>UND</v>
          </cell>
          <cell r="G683">
            <v>317878</v>
          </cell>
        </row>
        <row r="684">
          <cell r="A684">
            <v>100704</v>
          </cell>
          <cell r="C684" t="str">
            <v>CODO PRS 6 x45 R21</v>
          </cell>
          <cell r="D684" t="str">
            <v>UND</v>
          </cell>
          <cell r="G684">
            <v>195193</v>
          </cell>
        </row>
        <row r="685">
          <cell r="A685">
            <v>100705</v>
          </cell>
          <cell r="C685" t="str">
            <v>CODO PRS 6 x90 R135</v>
          </cell>
          <cell r="D685" t="str">
            <v>UND</v>
          </cell>
          <cell r="G685">
            <v>250180</v>
          </cell>
        </row>
        <row r="686">
          <cell r="A686">
            <v>100706</v>
          </cell>
          <cell r="C686" t="str">
            <v>CODO PRS 6 x90 R21</v>
          </cell>
          <cell r="D686" t="str">
            <v>UND</v>
          </cell>
          <cell r="G686">
            <v>268261</v>
          </cell>
        </row>
        <row r="687">
          <cell r="A687">
            <v>100707</v>
          </cell>
          <cell r="C687" t="str">
            <v>CODO PRS 8 x11.25 R21</v>
          </cell>
          <cell r="D687" t="str">
            <v>UND</v>
          </cell>
          <cell r="G687">
            <v>293458</v>
          </cell>
        </row>
        <row r="688">
          <cell r="A688">
            <v>100708</v>
          </cell>
          <cell r="C688" t="str">
            <v>CODO PRS 8 x22.5 R21</v>
          </cell>
          <cell r="D688" t="str">
            <v>UND</v>
          </cell>
          <cell r="G688">
            <v>339263</v>
          </cell>
        </row>
        <row r="689">
          <cell r="A689">
            <v>100709</v>
          </cell>
          <cell r="C689" t="str">
            <v>CODO PRS 8 x45 R21</v>
          </cell>
          <cell r="D689" t="str">
            <v>UND</v>
          </cell>
          <cell r="G689">
            <v>439151</v>
          </cell>
        </row>
        <row r="690">
          <cell r="A690">
            <v>100710</v>
          </cell>
          <cell r="C690" t="str">
            <v>CODO PRS 8 x90 R21</v>
          </cell>
          <cell r="D690" t="str">
            <v>UND</v>
          </cell>
          <cell r="G690">
            <v>660990</v>
          </cell>
        </row>
        <row r="691">
          <cell r="A691">
            <v>100677</v>
          </cell>
          <cell r="C691" t="str">
            <v>CODO SAN 45x110MM NOVAFORT</v>
          </cell>
          <cell r="D691" t="str">
            <v>UND</v>
          </cell>
          <cell r="G691">
            <v>15914</v>
          </cell>
        </row>
        <row r="692">
          <cell r="A692">
            <v>100678</v>
          </cell>
          <cell r="C692" t="str">
            <v>CODO SAN 45x160MM NOVAFORT</v>
          </cell>
          <cell r="D692" t="str">
            <v>UND</v>
          </cell>
          <cell r="G692">
            <v>37053</v>
          </cell>
        </row>
        <row r="693">
          <cell r="A693">
            <v>100679</v>
          </cell>
          <cell r="C693" t="str">
            <v>CODO SAN 90x 65MM DRENAJE</v>
          </cell>
          <cell r="D693" t="str">
            <v>UND</v>
          </cell>
          <cell r="G693">
            <v>9597</v>
          </cell>
        </row>
        <row r="694">
          <cell r="A694">
            <v>100680</v>
          </cell>
          <cell r="C694" t="str">
            <v>CODO SAN 90x110MM NOVAFOR</v>
          </cell>
          <cell r="D694" t="str">
            <v>UND</v>
          </cell>
          <cell r="G694">
            <v>31656</v>
          </cell>
        </row>
        <row r="695">
          <cell r="A695">
            <v>100681</v>
          </cell>
          <cell r="C695" t="str">
            <v>CODO SAN 90x160MM NOVAFOR</v>
          </cell>
          <cell r="D695" t="str">
            <v>UND</v>
          </cell>
          <cell r="G695">
            <v>69205</v>
          </cell>
        </row>
        <row r="696">
          <cell r="A696">
            <v>100711</v>
          </cell>
          <cell r="C696" t="str">
            <v>CODO SAN PVC 1.1/2x90</v>
          </cell>
          <cell r="D696" t="str">
            <v>UND</v>
          </cell>
          <cell r="G696">
            <v>2425</v>
          </cell>
        </row>
        <row r="697">
          <cell r="A697">
            <v>100713</v>
          </cell>
          <cell r="C697" t="str">
            <v>CODO SAN PVC 2 x45</v>
          </cell>
          <cell r="D697" t="str">
            <v>UND</v>
          </cell>
          <cell r="G697">
            <v>3232</v>
          </cell>
        </row>
        <row r="698">
          <cell r="A698">
            <v>105044</v>
          </cell>
          <cell r="C698" t="str">
            <v>CODO SAN PVC 2 x90</v>
          </cell>
          <cell r="D698" t="str">
            <v>UND</v>
          </cell>
          <cell r="G698">
            <v>2370</v>
          </cell>
        </row>
        <row r="699">
          <cell r="A699">
            <v>109924</v>
          </cell>
          <cell r="C699" t="str">
            <v>CODO SAN PVC 2 x90</v>
          </cell>
          <cell r="D699" t="str">
            <v>UND</v>
          </cell>
          <cell r="G699">
            <v>2468</v>
          </cell>
        </row>
        <row r="700">
          <cell r="A700">
            <v>106005</v>
          </cell>
          <cell r="C700" t="str">
            <v>CODO SAN PVC 3 x22</v>
          </cell>
          <cell r="D700" t="str">
            <v>UND</v>
          </cell>
          <cell r="G700">
            <v>5917</v>
          </cell>
        </row>
        <row r="701">
          <cell r="A701">
            <v>100715</v>
          </cell>
          <cell r="C701" t="str">
            <v>CODO SAN PVC 3 x45</v>
          </cell>
          <cell r="D701" t="str">
            <v>UND</v>
          </cell>
          <cell r="G701">
            <v>6335</v>
          </cell>
        </row>
        <row r="702">
          <cell r="A702">
            <v>100716</v>
          </cell>
          <cell r="C702" t="str">
            <v>CODO SAN PVC 3 x45</v>
          </cell>
          <cell r="D702" t="str">
            <v>UND</v>
          </cell>
          <cell r="G702">
            <v>6335</v>
          </cell>
        </row>
        <row r="703">
          <cell r="A703">
            <v>100717</v>
          </cell>
          <cell r="C703" t="str">
            <v>CODO SAN PVC 3 x90</v>
          </cell>
          <cell r="D703" t="str">
            <v>UND</v>
          </cell>
          <cell r="G703">
            <v>4400</v>
          </cell>
        </row>
        <row r="704">
          <cell r="A704">
            <v>109925</v>
          </cell>
          <cell r="C704" t="str">
            <v>CODO SAN PVC 3 x90</v>
          </cell>
          <cell r="D704" t="str">
            <v>UND</v>
          </cell>
          <cell r="G704">
            <v>6267</v>
          </cell>
        </row>
        <row r="705">
          <cell r="A705">
            <v>109926</v>
          </cell>
          <cell r="C705" t="str">
            <v>CODO SAN PVC 4 x45</v>
          </cell>
          <cell r="D705" t="str">
            <v>UND</v>
          </cell>
          <cell r="G705">
            <v>11036</v>
          </cell>
        </row>
        <row r="706">
          <cell r="A706">
            <v>100719</v>
          </cell>
          <cell r="C706" t="str">
            <v>CODO SAN PVC 4 x90</v>
          </cell>
          <cell r="D706" t="str">
            <v>UND</v>
          </cell>
          <cell r="G706">
            <v>9820</v>
          </cell>
        </row>
        <row r="707">
          <cell r="A707">
            <v>109927</v>
          </cell>
          <cell r="C707" t="str">
            <v>CODO SAN PVC 6 x45</v>
          </cell>
          <cell r="D707" t="str">
            <v>UND</v>
          </cell>
          <cell r="G707">
            <v>40330</v>
          </cell>
        </row>
        <row r="708">
          <cell r="A708">
            <v>109928</v>
          </cell>
          <cell r="C708" t="str">
            <v>CODO SAN PVC 6 x45</v>
          </cell>
          <cell r="D708" t="str">
            <v>UND</v>
          </cell>
          <cell r="G708">
            <v>24573</v>
          </cell>
        </row>
        <row r="709">
          <cell r="A709">
            <v>100721</v>
          </cell>
          <cell r="C709" t="str">
            <v>CODO SAN PVC 6 x90</v>
          </cell>
          <cell r="D709" t="str">
            <v>UND</v>
          </cell>
          <cell r="G709">
            <v>84036</v>
          </cell>
        </row>
        <row r="710">
          <cell r="A710">
            <v>116001</v>
          </cell>
          <cell r="C710" t="str">
            <v>CODO SANITARIO 6 X 90</v>
          </cell>
          <cell r="D710" t="str">
            <v>UND</v>
          </cell>
          <cell r="G710">
            <v>42923</v>
          </cell>
        </row>
        <row r="711">
          <cell r="A711">
            <v>100722</v>
          </cell>
          <cell r="C711" t="str">
            <v>CODO U-Z PVC 2 x90?</v>
          </cell>
          <cell r="D711" t="str">
            <v>UND</v>
          </cell>
          <cell r="G711">
            <v>23297</v>
          </cell>
        </row>
        <row r="712">
          <cell r="A712">
            <v>100723</v>
          </cell>
          <cell r="C712" t="str">
            <v>CODO U-Z PVC 3 x90?</v>
          </cell>
          <cell r="D712" t="str">
            <v>UND</v>
          </cell>
          <cell r="G712">
            <v>49459</v>
          </cell>
        </row>
        <row r="713">
          <cell r="A713">
            <v>100724</v>
          </cell>
          <cell r="C713" t="str">
            <v>CODO U-Z PVC 4 x11</v>
          </cell>
          <cell r="D713" t="str">
            <v>UND</v>
          </cell>
          <cell r="G713">
            <v>56962</v>
          </cell>
        </row>
        <row r="714">
          <cell r="A714">
            <v>100725</v>
          </cell>
          <cell r="C714" t="str">
            <v>CODO U-Z PVC 4 x22</v>
          </cell>
          <cell r="D714" t="str">
            <v>UND</v>
          </cell>
          <cell r="G714">
            <v>59954</v>
          </cell>
        </row>
        <row r="715">
          <cell r="A715">
            <v>100726</v>
          </cell>
          <cell r="C715" t="str">
            <v>CODO U-Z PVC 4 x90</v>
          </cell>
          <cell r="D715" t="str">
            <v>UND</v>
          </cell>
          <cell r="G715">
            <v>94944</v>
          </cell>
        </row>
        <row r="716">
          <cell r="A716">
            <v>100734</v>
          </cell>
          <cell r="C716" t="str">
            <v>COLLAR DERIVACION 2 1-2X1</v>
          </cell>
          <cell r="D716" t="str">
            <v>UND</v>
          </cell>
          <cell r="E716">
            <v>1</v>
          </cell>
          <cell r="G716">
            <v>14793</v>
          </cell>
        </row>
        <row r="717">
          <cell r="A717">
            <v>117051</v>
          </cell>
          <cell r="C717" t="str">
            <v>COLLAR DERIVACION 2 1-2X3-</v>
          </cell>
          <cell r="D717" t="str">
            <v>UND</v>
          </cell>
          <cell r="G717">
            <v>12964</v>
          </cell>
        </row>
        <row r="718">
          <cell r="A718">
            <v>100733</v>
          </cell>
          <cell r="C718" t="str">
            <v>COLLAR DERIVACION 2 X 1-</v>
          </cell>
          <cell r="D718" t="str">
            <v>UND</v>
          </cell>
          <cell r="G718">
            <v>13960</v>
          </cell>
        </row>
        <row r="719">
          <cell r="A719">
            <v>100732</v>
          </cell>
          <cell r="C719" t="str">
            <v>COLLAR DERIVACION 2 X3-4</v>
          </cell>
          <cell r="D719" t="str">
            <v>UND</v>
          </cell>
          <cell r="G719">
            <v>9105</v>
          </cell>
        </row>
        <row r="720">
          <cell r="A720">
            <v>100736</v>
          </cell>
          <cell r="C720" t="str">
            <v>COLLAR DERIVACION 3 X1-2</v>
          </cell>
          <cell r="D720" t="str">
            <v>UND</v>
          </cell>
          <cell r="G720">
            <v>20694</v>
          </cell>
        </row>
        <row r="721">
          <cell r="A721">
            <v>100735</v>
          </cell>
          <cell r="C721" t="str">
            <v>COLLAR DERIVACION 3 X3-4</v>
          </cell>
          <cell r="D721" t="str">
            <v>UND</v>
          </cell>
          <cell r="G721">
            <v>18210</v>
          </cell>
        </row>
        <row r="722">
          <cell r="A722">
            <v>100738</v>
          </cell>
          <cell r="C722" t="str">
            <v>COLLAR DERIVACION 4 X1-2</v>
          </cell>
          <cell r="D722" t="str">
            <v>UND</v>
          </cell>
          <cell r="G722">
            <v>23500</v>
          </cell>
        </row>
        <row r="723">
          <cell r="A723">
            <v>100737</v>
          </cell>
          <cell r="C723" t="str">
            <v>COLLAR DERIVACION 4 X3-4</v>
          </cell>
          <cell r="D723" t="str">
            <v>UND</v>
          </cell>
          <cell r="G723">
            <v>22342</v>
          </cell>
        </row>
        <row r="724">
          <cell r="A724">
            <v>109929</v>
          </cell>
          <cell r="C724" t="str">
            <v>COLLAR DERIVACION 6 X 1-</v>
          </cell>
          <cell r="D724" t="str">
            <v>UND</v>
          </cell>
          <cell r="G724">
            <v>29871</v>
          </cell>
        </row>
        <row r="725">
          <cell r="A725">
            <v>100741</v>
          </cell>
          <cell r="C725" t="str">
            <v>COLOR MINERAL</v>
          </cell>
          <cell r="D725" t="str">
            <v>KLS</v>
          </cell>
          <cell r="G725">
            <v>5043</v>
          </cell>
        </row>
        <row r="726">
          <cell r="A726">
            <v>100744</v>
          </cell>
          <cell r="C726" t="str">
            <v>COMPRESION INCONFINADA</v>
          </cell>
          <cell r="D726" t="str">
            <v>DIA</v>
          </cell>
          <cell r="G726">
            <v>9611</v>
          </cell>
        </row>
        <row r="727">
          <cell r="A727">
            <v>100746</v>
          </cell>
          <cell r="C727" t="str">
            <v>CONCENTRADOR 16 PUERTOS</v>
          </cell>
          <cell r="D727" t="str">
            <v>UND</v>
          </cell>
          <cell r="G727">
            <v>746858</v>
          </cell>
        </row>
        <row r="728">
          <cell r="A728">
            <v>100745</v>
          </cell>
          <cell r="C728" t="str">
            <v>CONCENTRADOR 24 PUERTOS</v>
          </cell>
          <cell r="D728" t="str">
            <v>UND</v>
          </cell>
          <cell r="G728">
            <v>1244764</v>
          </cell>
        </row>
        <row r="729">
          <cell r="A729">
            <v>107047</v>
          </cell>
          <cell r="C729" t="str">
            <v>CONCERTINA DOB. 45CM A.INO</v>
          </cell>
          <cell r="D729" t="str">
            <v>ML</v>
          </cell>
          <cell r="E729">
            <v>1</v>
          </cell>
          <cell r="G729">
            <v>11705</v>
          </cell>
        </row>
        <row r="730">
          <cell r="A730">
            <v>107048</v>
          </cell>
          <cell r="C730" t="str">
            <v>CONCERTINA DOB. 60CM A.INO</v>
          </cell>
          <cell r="D730" t="str">
            <v>ML</v>
          </cell>
          <cell r="E730">
            <v>1</v>
          </cell>
          <cell r="G730">
            <v>19047</v>
          </cell>
        </row>
        <row r="731">
          <cell r="A731">
            <v>107049</v>
          </cell>
          <cell r="C731" t="str">
            <v>CONCERTINA SENC 60CM A.INO</v>
          </cell>
          <cell r="D731" t="str">
            <v>ML</v>
          </cell>
          <cell r="G731">
            <v>10642</v>
          </cell>
        </row>
        <row r="732">
          <cell r="A732">
            <v>107050</v>
          </cell>
          <cell r="C732" t="str">
            <v>CONCERTINA SENC.45CM A.INO</v>
          </cell>
          <cell r="D732" t="str">
            <v>ML</v>
          </cell>
          <cell r="G732">
            <v>7799</v>
          </cell>
        </row>
        <row r="733">
          <cell r="A733">
            <v>105046</v>
          </cell>
          <cell r="C733" t="str">
            <v>CONCRETO 3100 PSI PREMEZC</v>
          </cell>
          <cell r="D733" t="str">
            <v>M3</v>
          </cell>
          <cell r="G733">
            <v>359479</v>
          </cell>
        </row>
        <row r="734">
          <cell r="A734">
            <v>100747</v>
          </cell>
          <cell r="C734" t="str">
            <v>CONCRETO ASFALTICO</v>
          </cell>
          <cell r="D734" t="str">
            <v>M3</v>
          </cell>
          <cell r="G734">
            <v>344973</v>
          </cell>
        </row>
        <row r="735">
          <cell r="A735">
            <v>117035</v>
          </cell>
          <cell r="C735" t="str">
            <v>CONCRETO ASFALTICO NORTE</v>
          </cell>
          <cell r="D735" t="str">
            <v>M3</v>
          </cell>
          <cell r="G735">
            <v>376112</v>
          </cell>
        </row>
        <row r="736">
          <cell r="A736">
            <v>109037</v>
          </cell>
          <cell r="C736" t="str">
            <v>CONCRETO ASFALTICO NORTE</v>
          </cell>
          <cell r="D736" t="str">
            <v>M3</v>
          </cell>
          <cell r="E736">
            <v>1</v>
          </cell>
          <cell r="G736">
            <v>376112</v>
          </cell>
        </row>
        <row r="737">
          <cell r="A737">
            <v>100748</v>
          </cell>
          <cell r="C737" t="str">
            <v>CONCRETO -BOMBEADO</v>
          </cell>
          <cell r="D737" t="str">
            <v>M3</v>
          </cell>
          <cell r="G737">
            <v>43459</v>
          </cell>
        </row>
        <row r="738">
          <cell r="A738">
            <v>115006</v>
          </cell>
          <cell r="C738" t="str">
            <v>CONCRETO PREMEZCLADO MR 3</v>
          </cell>
          <cell r="D738" t="str">
            <v>M3</v>
          </cell>
          <cell r="E738">
            <v>1</v>
          </cell>
          <cell r="G738">
            <v>421630</v>
          </cell>
        </row>
        <row r="739">
          <cell r="A739">
            <v>115007</v>
          </cell>
          <cell r="C739" t="str">
            <v>CONCRETO PREMEZCLADQ MR 42</v>
          </cell>
          <cell r="D739" t="str">
            <v>M3</v>
          </cell>
          <cell r="G739">
            <v>455060</v>
          </cell>
        </row>
        <row r="740">
          <cell r="A740">
            <v>115008</v>
          </cell>
          <cell r="C740" t="str">
            <v>CONCRETO PREMEZCLADQ MR 45</v>
          </cell>
          <cell r="D740" t="str">
            <v>M3</v>
          </cell>
          <cell r="G740">
            <v>492577</v>
          </cell>
        </row>
        <row r="741">
          <cell r="A741">
            <v>103016</v>
          </cell>
          <cell r="C741" t="str">
            <v>CONECTOR AMFRAU KZ3-95</v>
          </cell>
          <cell r="D741" t="str">
            <v>UND</v>
          </cell>
          <cell r="G741">
            <v>12379</v>
          </cell>
        </row>
        <row r="742">
          <cell r="A742">
            <v>109038</v>
          </cell>
          <cell r="C742" t="str">
            <v>CONECTOR BASE L.POLICARBON</v>
          </cell>
          <cell r="D742" t="str">
            <v>UND</v>
          </cell>
          <cell r="G742">
            <v>49983</v>
          </cell>
        </row>
        <row r="743">
          <cell r="A743">
            <v>100749</v>
          </cell>
          <cell r="C743" t="str">
            <v>CONECTOR COMPRES</v>
          </cell>
          <cell r="D743" t="str">
            <v>UND</v>
          </cell>
          <cell r="G743">
            <v>3670</v>
          </cell>
        </row>
        <row r="744">
          <cell r="A744">
            <v>100750</v>
          </cell>
          <cell r="C744" t="str">
            <v>CONECTOR DE COBRE 8-4</v>
          </cell>
          <cell r="D744" t="str">
            <v>UND</v>
          </cell>
          <cell r="G744">
            <v>3883</v>
          </cell>
        </row>
        <row r="745">
          <cell r="A745">
            <v>109039</v>
          </cell>
          <cell r="C745" t="str">
            <v>CONECTOR H 4- 6MM L.POLIC.</v>
          </cell>
          <cell r="D745" t="str">
            <v>UND</v>
          </cell>
          <cell r="G745">
            <v>56186</v>
          </cell>
        </row>
        <row r="746">
          <cell r="A746">
            <v>109040</v>
          </cell>
          <cell r="C746" t="str">
            <v>CONECTOR H 8-10MM L.POLIC.</v>
          </cell>
          <cell r="D746" t="str">
            <v>UND</v>
          </cell>
          <cell r="G746">
            <v>64062</v>
          </cell>
        </row>
        <row r="747">
          <cell r="A747">
            <v>100752</v>
          </cell>
          <cell r="C747" t="str">
            <v>CONECTOR LOSA STEEL DECK</v>
          </cell>
          <cell r="D747" t="str">
            <v>UND</v>
          </cell>
          <cell r="G747">
            <v>1180</v>
          </cell>
        </row>
        <row r="748">
          <cell r="A748">
            <v>103113</v>
          </cell>
          <cell r="C748" t="str">
            <v>CONECTOR PERFOR P/ACOMETID</v>
          </cell>
          <cell r="D748" t="str">
            <v>UND</v>
          </cell>
          <cell r="G748">
            <v>27963</v>
          </cell>
        </row>
        <row r="749">
          <cell r="A749">
            <v>101699</v>
          </cell>
          <cell r="C749" t="str">
            <v>CONECTOR TAPA L.POLICARBON</v>
          </cell>
          <cell r="D749" t="str">
            <v>UND</v>
          </cell>
          <cell r="G749">
            <v>65715</v>
          </cell>
        </row>
        <row r="750">
          <cell r="A750">
            <v>100751</v>
          </cell>
          <cell r="C750" t="str">
            <v>CONECTOR TIPO CUNA</v>
          </cell>
          <cell r="D750" t="str">
            <v>UND</v>
          </cell>
          <cell r="G750">
            <v>18016</v>
          </cell>
        </row>
        <row r="751">
          <cell r="A751">
            <v>109041</v>
          </cell>
          <cell r="C751" t="str">
            <v>CONECTOR TUBULAR # 1/0A2/0 CONECTOR TUBULAR # 1/0 A 2/0</v>
          </cell>
          <cell r="D751" t="str">
            <v>UND</v>
          </cell>
          <cell r="G751">
            <v>7506</v>
          </cell>
        </row>
        <row r="752">
          <cell r="A752">
            <v>109042</v>
          </cell>
          <cell r="C752" t="str">
            <v>CONECTOR TUBULAR # 4/0A300 CONECTOR TUBULAR # 4/0 A 300MC</v>
          </cell>
          <cell r="D752" t="str">
            <v>UND</v>
          </cell>
          <cell r="G752">
            <v>13291</v>
          </cell>
        </row>
        <row r="753">
          <cell r="A753">
            <v>109043</v>
          </cell>
          <cell r="C753" t="str">
            <v>CONECTOR TUBULAR # 6 A 2 CONECTOR TUBULAR # 6 A # 2</v>
          </cell>
          <cell r="D753" t="str">
            <v>UND</v>
          </cell>
          <cell r="G753">
            <v>5204</v>
          </cell>
        </row>
        <row r="754">
          <cell r="A754">
            <v>107051</v>
          </cell>
          <cell r="C754" t="str">
            <v>CONECTOR VARILLA COBRE</v>
          </cell>
          <cell r="D754" t="str">
            <v>UND</v>
          </cell>
          <cell r="G754">
            <v>5659</v>
          </cell>
        </row>
        <row r="755">
          <cell r="A755">
            <v>111047</v>
          </cell>
          <cell r="C755" t="str">
            <v>CONEXION PARED 1,1/2 PLAST</v>
          </cell>
          <cell r="D755" t="str">
            <v>UND</v>
          </cell>
          <cell r="G755">
            <v>37343</v>
          </cell>
        </row>
        <row r="756">
          <cell r="A756">
            <v>100769</v>
          </cell>
          <cell r="C756" t="str">
            <v>CONT ELECTR INTEG E ELEMEN</v>
          </cell>
          <cell r="D756" t="str">
            <v>UND</v>
          </cell>
          <cell r="G756">
            <v>3741540</v>
          </cell>
        </row>
        <row r="757">
          <cell r="A757">
            <v>103083</v>
          </cell>
          <cell r="C757" t="str">
            <v>CONTACTOR ABIERTO 60A/AC3</v>
          </cell>
          <cell r="D757" t="str">
            <v>UND</v>
          </cell>
          <cell r="G757">
            <v>784802</v>
          </cell>
        </row>
        <row r="758">
          <cell r="A758">
            <v>100765</v>
          </cell>
          <cell r="C758" t="str">
            <v>CONTADOR 1F 120V</v>
          </cell>
          <cell r="D758" t="str">
            <v>UND</v>
          </cell>
          <cell r="G758">
            <v>169083</v>
          </cell>
        </row>
        <row r="759">
          <cell r="A759">
            <v>100766</v>
          </cell>
          <cell r="C759" t="str">
            <v>CONTADOR 2F 120/240V</v>
          </cell>
          <cell r="D759" t="str">
            <v>UND</v>
          </cell>
          <cell r="G759">
            <v>347827</v>
          </cell>
        </row>
        <row r="760">
          <cell r="A760">
            <v>100767</v>
          </cell>
          <cell r="C760" t="str">
            <v>CONTADOR 3F 120/208V</v>
          </cell>
          <cell r="D760" t="str">
            <v>UND</v>
          </cell>
          <cell r="G760">
            <v>433595</v>
          </cell>
        </row>
        <row r="761">
          <cell r="A761">
            <v>105048</v>
          </cell>
          <cell r="C761" t="str">
            <v>CONTROL DE NIVEL T. GWARRI</v>
          </cell>
          <cell r="D761" t="str">
            <v>UND</v>
          </cell>
          <cell r="G761">
            <v>248953</v>
          </cell>
        </row>
        <row r="762">
          <cell r="A762">
            <v>103018</v>
          </cell>
          <cell r="C762" t="str">
            <v>CORAZA PARA ACSR CON GRILL</v>
          </cell>
          <cell r="D762" t="str">
            <v>UND</v>
          </cell>
          <cell r="G762">
            <v>2432</v>
          </cell>
        </row>
        <row r="763">
          <cell r="A763">
            <v>109044</v>
          </cell>
          <cell r="C763" t="str">
            <v>CORAZA PLASTICA 1 1/2" U</v>
          </cell>
          <cell r="D763" t="str">
            <v>UND</v>
          </cell>
          <cell r="G763">
            <v>22368</v>
          </cell>
        </row>
        <row r="764">
          <cell r="A764">
            <v>100772</v>
          </cell>
          <cell r="C764" t="str">
            <v>CORDON CAUCHO</v>
          </cell>
          <cell r="D764" t="str">
            <v>ML</v>
          </cell>
          <cell r="G764">
            <v>386</v>
          </cell>
        </row>
        <row r="765">
          <cell r="A765">
            <v>100774</v>
          </cell>
          <cell r="C765" t="str">
            <v>CORTACIRCUITO 15000 VOLT</v>
          </cell>
          <cell r="D765" t="str">
            <v>UND</v>
          </cell>
          <cell r="G765">
            <v>153090</v>
          </cell>
        </row>
        <row r="766">
          <cell r="A766">
            <v>114505</v>
          </cell>
          <cell r="C766" t="str">
            <v>CORTINA ENOLLAB.PENTAGRAMA</v>
          </cell>
          <cell r="D766" t="str">
            <v>UND</v>
          </cell>
          <cell r="G766">
            <v>579459</v>
          </cell>
        </row>
        <row r="767">
          <cell r="A767">
            <v>100776</v>
          </cell>
          <cell r="C767" t="str">
            <v>CRISTALIZACION XIPEX</v>
          </cell>
          <cell r="D767" t="str">
            <v>KLS</v>
          </cell>
          <cell r="G767">
            <v>14862</v>
          </cell>
        </row>
        <row r="768">
          <cell r="A768">
            <v>100777</v>
          </cell>
          <cell r="C768" t="str">
            <v>CRUCETA MET.3x3x 1/4x2.4MT</v>
          </cell>
          <cell r="D768" t="str">
            <v>UND</v>
          </cell>
          <cell r="G768">
            <v>130974</v>
          </cell>
        </row>
        <row r="769">
          <cell r="A769">
            <v>100778</v>
          </cell>
          <cell r="C769" t="str">
            <v>CRUCETA MET.3x3x 3/8X3 MT</v>
          </cell>
          <cell r="D769" t="str">
            <v>UND</v>
          </cell>
          <cell r="G769">
            <v>167558</v>
          </cell>
        </row>
        <row r="770">
          <cell r="A770">
            <v>100779</v>
          </cell>
          <cell r="C770" t="str">
            <v>CRUCETA MET.4x4x 3/8x4 MT</v>
          </cell>
          <cell r="D770" t="str">
            <v>UND</v>
          </cell>
          <cell r="G770">
            <v>207347</v>
          </cell>
        </row>
        <row r="771">
          <cell r="A771">
            <v>100780</v>
          </cell>
          <cell r="C771" t="str">
            <v>CRUCETA MET.4x4x 3/8x6 MT</v>
          </cell>
          <cell r="D771" t="str">
            <v>UND</v>
          </cell>
          <cell r="G771">
            <v>241511</v>
          </cell>
        </row>
        <row r="772">
          <cell r="A772">
            <v>106056</v>
          </cell>
          <cell r="C772" t="str">
            <v>CRUZ AC 11/2 x 11/2 ACERO CARBON</v>
          </cell>
          <cell r="D772" t="str">
            <v>UND</v>
          </cell>
          <cell r="G772">
            <v>41155</v>
          </cell>
        </row>
        <row r="773">
          <cell r="A773">
            <v>100781</v>
          </cell>
          <cell r="C773" t="str">
            <v>CRUZ ALUMINIO BANDEJA</v>
          </cell>
          <cell r="D773" t="str">
            <v>UND</v>
          </cell>
          <cell r="G773">
            <v>63894</v>
          </cell>
        </row>
        <row r="774">
          <cell r="A774">
            <v>100797</v>
          </cell>
          <cell r="C774" t="str">
            <v>CRUZ H.F 10"x 3" E.L PVC</v>
          </cell>
          <cell r="D774" t="str">
            <v>UND</v>
          </cell>
          <cell r="G774">
            <v>737378</v>
          </cell>
        </row>
        <row r="775">
          <cell r="A775">
            <v>100805</v>
          </cell>
          <cell r="C775" t="str">
            <v>CUARTON 2"x4"x300 AMARI</v>
          </cell>
          <cell r="D775" t="str">
            <v>UND</v>
          </cell>
          <cell r="G775">
            <v>15238</v>
          </cell>
        </row>
        <row r="776">
          <cell r="A776">
            <v>100806</v>
          </cell>
          <cell r="C776" t="str">
            <v>CUARTON 2"x4"x300 OTOBO</v>
          </cell>
          <cell r="D776" t="str">
            <v>UND</v>
          </cell>
          <cell r="E776">
            <v>1</v>
          </cell>
          <cell r="G776">
            <v>12555</v>
          </cell>
        </row>
        <row r="777">
          <cell r="A777">
            <v>100804</v>
          </cell>
          <cell r="C777" t="str">
            <v>CUARTON 2"x4"x300"</v>
          </cell>
          <cell r="D777" t="str">
            <v>ML</v>
          </cell>
          <cell r="G777">
            <v>3005</v>
          </cell>
        </row>
        <row r="778">
          <cell r="A778">
            <v>109930</v>
          </cell>
          <cell r="C778" t="str">
            <v>CUARTON 2"x6"x280 MACHA</v>
          </cell>
          <cell r="D778" t="str">
            <v>UND</v>
          </cell>
          <cell r="E778">
            <v>1</v>
          </cell>
          <cell r="G778">
            <v>13091</v>
          </cell>
        </row>
        <row r="779">
          <cell r="A779">
            <v>109931</v>
          </cell>
          <cell r="C779" t="str">
            <v>CUARTON 2"x6"x320 PINO</v>
          </cell>
          <cell r="D779" t="str">
            <v>UND</v>
          </cell>
          <cell r="G779">
            <v>21676</v>
          </cell>
        </row>
        <row r="780">
          <cell r="A780">
            <v>109045</v>
          </cell>
          <cell r="C780" t="str">
            <v>CUERDA NYLON</v>
          </cell>
          <cell r="D780" t="str">
            <v>CAR</v>
          </cell>
          <cell r="G780">
            <v>13950</v>
          </cell>
        </row>
        <row r="781">
          <cell r="A781">
            <v>107052</v>
          </cell>
          <cell r="C781" t="str">
            <v>CUPULA TRAGANTE TCI 4"</v>
          </cell>
          <cell r="D781" t="str">
            <v>UND</v>
          </cell>
          <cell r="G781">
            <v>303787</v>
          </cell>
        </row>
        <row r="782">
          <cell r="A782">
            <v>100830</v>
          </cell>
          <cell r="C782" t="str">
            <v>CURVA BANDEJA ALUMINIO</v>
          </cell>
          <cell r="D782" t="str">
            <v>UND</v>
          </cell>
          <cell r="G782">
            <v>42744</v>
          </cell>
        </row>
        <row r="783">
          <cell r="A783">
            <v>109046</v>
          </cell>
          <cell r="C783" t="str">
            <v>CURVA EMT MET ,3/4"</v>
          </cell>
          <cell r="D783" t="str">
            <v>UND</v>
          </cell>
          <cell r="G783">
            <v>1530</v>
          </cell>
        </row>
        <row r="784">
          <cell r="A784">
            <v>109934</v>
          </cell>
          <cell r="C784" t="str">
            <v>CURVA EMT MET 1"</v>
          </cell>
          <cell r="D784" t="str">
            <v>UND</v>
          </cell>
          <cell r="G784">
            <v>2700</v>
          </cell>
        </row>
        <row r="785">
          <cell r="A785">
            <v>109932</v>
          </cell>
          <cell r="C785" t="str">
            <v>CURVA EMT MET 2"</v>
          </cell>
          <cell r="D785" t="str">
            <v>UND</v>
          </cell>
          <cell r="G785">
            <v>11295</v>
          </cell>
        </row>
        <row r="786">
          <cell r="A786">
            <v>109933</v>
          </cell>
          <cell r="C786" t="str">
            <v>CURVA EMT MET 3"</v>
          </cell>
          <cell r="D786" t="str">
            <v>UND</v>
          </cell>
          <cell r="G786">
            <v>77314</v>
          </cell>
        </row>
        <row r="787">
          <cell r="A787">
            <v>100814</v>
          </cell>
          <cell r="C787" t="str">
            <v>CURVA GALV. 1"</v>
          </cell>
          <cell r="D787" t="str">
            <v>UND</v>
          </cell>
          <cell r="G787">
            <v>7637</v>
          </cell>
        </row>
        <row r="788">
          <cell r="A788">
            <v>100817</v>
          </cell>
          <cell r="C788" t="str">
            <v>CURVA GALV. 2"</v>
          </cell>
          <cell r="D788" t="str">
            <v>UND</v>
          </cell>
          <cell r="G788">
            <v>31000</v>
          </cell>
        </row>
        <row r="789">
          <cell r="A789">
            <v>100818</v>
          </cell>
          <cell r="C789" t="str">
            <v>CURVA GALV. 3"</v>
          </cell>
          <cell r="D789" t="str">
            <v>UND</v>
          </cell>
          <cell r="G789">
            <v>111714</v>
          </cell>
        </row>
        <row r="790">
          <cell r="A790">
            <v>100819</v>
          </cell>
          <cell r="C790" t="str">
            <v>CURVA GALV. 4"</v>
          </cell>
          <cell r="D790" t="str">
            <v>UND</v>
          </cell>
          <cell r="G790">
            <v>225937</v>
          </cell>
        </row>
        <row r="791">
          <cell r="A791">
            <v>100821</v>
          </cell>
          <cell r="C791" t="str">
            <v>CURVA PVC ,1/2"</v>
          </cell>
          <cell r="D791" t="str">
            <v>UND</v>
          </cell>
          <cell r="G791">
            <v>697</v>
          </cell>
        </row>
        <row r="792">
          <cell r="A792">
            <v>100822</v>
          </cell>
          <cell r="C792" t="str">
            <v>CURVA PVC ,3/4"</v>
          </cell>
          <cell r="D792" t="str">
            <v>UND</v>
          </cell>
          <cell r="G792">
            <v>1073</v>
          </cell>
        </row>
        <row r="793">
          <cell r="A793">
            <v>100826</v>
          </cell>
          <cell r="C793" t="str">
            <v>CURVA PVC 2"</v>
          </cell>
          <cell r="D793" t="str">
            <v>UND</v>
          </cell>
          <cell r="G793">
            <v>9121</v>
          </cell>
        </row>
        <row r="794">
          <cell r="A794">
            <v>100827</v>
          </cell>
          <cell r="C794" t="str">
            <v>CURVA PVC 3"</v>
          </cell>
          <cell r="D794" t="str">
            <v>UND</v>
          </cell>
          <cell r="G794">
            <v>8585</v>
          </cell>
        </row>
        <row r="795">
          <cell r="A795">
            <v>100828</v>
          </cell>
          <cell r="C795" t="str">
            <v>CURVA PVC 4"</v>
          </cell>
          <cell r="D795" t="str">
            <v>UND</v>
          </cell>
          <cell r="G795">
            <v>20388</v>
          </cell>
        </row>
        <row r="796">
          <cell r="A796">
            <v>100831</v>
          </cell>
          <cell r="C796" t="str">
            <v>DERECHOS CONEXION EPSA</v>
          </cell>
          <cell r="D796" t="str">
            <v>UND</v>
          </cell>
          <cell r="G796">
            <v>102901</v>
          </cell>
        </row>
        <row r="797">
          <cell r="A797">
            <v>105051</v>
          </cell>
          <cell r="C797" t="str">
            <v>DERECHOS INTERCO.ACUAVALLE</v>
          </cell>
          <cell r="D797" t="str">
            <v>UND</v>
          </cell>
          <cell r="G797">
            <v>118038</v>
          </cell>
        </row>
        <row r="798">
          <cell r="A798">
            <v>109047</v>
          </cell>
          <cell r="C798" t="str">
            <v>DERIVACIQN EN T 10X4.5 CM</v>
          </cell>
          <cell r="D798" t="str">
            <v>UND</v>
          </cell>
          <cell r="G798">
            <v>21835</v>
          </cell>
        </row>
        <row r="799">
          <cell r="A799">
            <v>117053</v>
          </cell>
          <cell r="C799" t="str">
            <v>DESINCRUSTANTE</v>
          </cell>
          <cell r="D799" t="str">
            <v>GLN</v>
          </cell>
          <cell r="G799">
            <v>91211</v>
          </cell>
        </row>
        <row r="800">
          <cell r="A800">
            <v>100833</v>
          </cell>
          <cell r="C800" t="str">
            <v>DESLIZADERO TG.1.5"-1"C</v>
          </cell>
          <cell r="D800" t="str">
            <v>UND</v>
          </cell>
          <cell r="G800">
            <v>1431478</v>
          </cell>
        </row>
        <row r="801">
          <cell r="A801">
            <v>111048</v>
          </cell>
          <cell r="C801" t="str">
            <v>DESNATADOR FIBRA VIDRIO 2</v>
          </cell>
          <cell r="D801" t="str">
            <v>UND</v>
          </cell>
          <cell r="G801">
            <v>268813</v>
          </cell>
        </row>
        <row r="802">
          <cell r="A802">
            <v>111049</v>
          </cell>
          <cell r="C802" t="str">
            <v>DESNATADOR HAYWARD SP-1096</v>
          </cell>
          <cell r="D802" t="str">
            <v>UND</v>
          </cell>
          <cell r="G802">
            <v>242729</v>
          </cell>
        </row>
        <row r="803">
          <cell r="A803">
            <v>100835</v>
          </cell>
          <cell r="C803" t="str">
            <v>DETECTOR DE HUMO</v>
          </cell>
          <cell r="D803" t="str">
            <v>UND</v>
          </cell>
          <cell r="G803">
            <v>60092</v>
          </cell>
        </row>
        <row r="804">
          <cell r="A804">
            <v>100836</v>
          </cell>
          <cell r="C804" t="str">
            <v>DETER.TAMAN.PART.AGREGADOS</v>
          </cell>
          <cell r="D804" t="str">
            <v>UND</v>
          </cell>
          <cell r="G804">
            <v>42140</v>
          </cell>
        </row>
        <row r="805">
          <cell r="A805">
            <v>100837</v>
          </cell>
          <cell r="C805" t="str">
            <v>DETERGENTE GRASAS SILVATOL</v>
          </cell>
          <cell r="D805" t="str">
            <v>GLN</v>
          </cell>
          <cell r="G805">
            <v>7095</v>
          </cell>
        </row>
        <row r="806">
          <cell r="A806">
            <v>100838</v>
          </cell>
          <cell r="C806" t="str">
            <v>DETERGENTE TEXTIL ULTRAVON</v>
          </cell>
          <cell r="D806" t="str">
            <v>GLN</v>
          </cell>
          <cell r="G806">
            <v>9211</v>
          </cell>
        </row>
        <row r="807">
          <cell r="A807">
            <v>100839</v>
          </cell>
          <cell r="C807" t="str">
            <v>DETERM.COMPUESTO ORGANICO</v>
          </cell>
          <cell r="D807" t="str">
            <v>UND</v>
          </cell>
          <cell r="G807">
            <v>28093</v>
          </cell>
        </row>
        <row r="808">
          <cell r="A808">
            <v>100840</v>
          </cell>
          <cell r="C808" t="str">
            <v>DETERM.PESO ESPEC.EN SUELO</v>
          </cell>
          <cell r="D808" t="str">
            <v>UND</v>
          </cell>
          <cell r="G808">
            <v>36521</v>
          </cell>
        </row>
        <row r="809">
          <cell r="A809">
            <v>100841</v>
          </cell>
          <cell r="C809" t="str">
            <v>DETERM.PESO ESPECIFICO</v>
          </cell>
          <cell r="D809" t="str">
            <v>UND</v>
          </cell>
          <cell r="G809">
            <v>49163</v>
          </cell>
        </row>
        <row r="810">
          <cell r="A810">
            <v>100842</v>
          </cell>
          <cell r="C810" t="str">
            <v>DETERM.PESO OPTIMO</v>
          </cell>
          <cell r="D810" t="str">
            <v>UND</v>
          </cell>
          <cell r="G810">
            <v>14047</v>
          </cell>
        </row>
        <row r="811">
          <cell r="A811">
            <v>100843</v>
          </cell>
          <cell r="C811" t="str">
            <v>DETERM.PESO UNIT DE MEZCLA</v>
          </cell>
          <cell r="D811" t="str">
            <v>UND</v>
          </cell>
          <cell r="G811">
            <v>35116</v>
          </cell>
        </row>
        <row r="812">
          <cell r="A812">
            <v>100844</v>
          </cell>
          <cell r="C812" t="str">
            <v>DETERM.PESO UNITARIO</v>
          </cell>
          <cell r="D812" t="str">
            <v>UND</v>
          </cell>
          <cell r="G812">
            <v>35116</v>
          </cell>
        </row>
        <row r="813">
          <cell r="A813">
            <v>100845</v>
          </cell>
          <cell r="C813" t="str">
            <v>DETERM.RESIST.ABRASION</v>
          </cell>
          <cell r="D813" t="str">
            <v>UND</v>
          </cell>
          <cell r="G813">
            <v>126418</v>
          </cell>
        </row>
        <row r="814">
          <cell r="A814">
            <v>100846</v>
          </cell>
          <cell r="C814" t="str">
            <v>DILATAC.BR0NCE PC09 O PC18</v>
          </cell>
          <cell r="D814" t="str">
            <v>ML</v>
          </cell>
          <cell r="G814">
            <v>7190</v>
          </cell>
        </row>
        <row r="815">
          <cell r="A815">
            <v>100847</v>
          </cell>
          <cell r="C815" t="str">
            <v>DILATAC.MADERA</v>
          </cell>
          <cell r="D815" t="str">
            <v>ML</v>
          </cell>
          <cell r="G815">
            <v>1771</v>
          </cell>
        </row>
        <row r="816">
          <cell r="A816">
            <v>100848</v>
          </cell>
          <cell r="C816" t="str">
            <v>DILATAC.PVC</v>
          </cell>
          <cell r="D816" t="str">
            <v>UND</v>
          </cell>
          <cell r="G816">
            <v>2361</v>
          </cell>
        </row>
        <row r="817">
          <cell r="A817">
            <v>111056</v>
          </cell>
          <cell r="C817" t="str">
            <v>DISCADOR TELEFONICO 8 NROS</v>
          </cell>
          <cell r="D817" t="str">
            <v>UND</v>
          </cell>
          <cell r="G817">
            <v>298743</v>
          </cell>
        </row>
        <row r="818">
          <cell r="A818">
            <v>100849</v>
          </cell>
          <cell r="C818" t="str">
            <v>DISOLVENTE TIPO TRAFICO</v>
          </cell>
          <cell r="D818" t="str">
            <v>GLN</v>
          </cell>
          <cell r="G818">
            <v>27685</v>
          </cell>
        </row>
        <row r="819">
          <cell r="A819">
            <v>117054</v>
          </cell>
          <cell r="C819" t="str">
            <v>DIV.0RINAL ACERO INOX C.20</v>
          </cell>
          <cell r="D819" t="str">
            <v>UND</v>
          </cell>
          <cell r="G819">
            <v>214629</v>
          </cell>
        </row>
        <row r="820">
          <cell r="A820">
            <v>117055</v>
          </cell>
          <cell r="C820" t="str">
            <v>DIV.BAN0 ACERO IN0X.C.20</v>
          </cell>
          <cell r="D820" t="str">
            <v>UND</v>
          </cell>
          <cell r="G820">
            <v>933946</v>
          </cell>
        </row>
        <row r="821">
          <cell r="A821">
            <v>108008</v>
          </cell>
          <cell r="C821" t="str">
            <v>DIV.BANO ACERO INOX.C.20 DE 1.20-1.30X1.40-1.50MTS</v>
          </cell>
          <cell r="D821" t="str">
            <v>UND</v>
          </cell>
          <cell r="G821">
            <v>999322</v>
          </cell>
        </row>
        <row r="822">
          <cell r="A822">
            <v>108009</v>
          </cell>
          <cell r="C822" t="str">
            <v>DIV.ORINAL ACERO INOX C.20 .95-1.00X45-50CM</v>
          </cell>
          <cell r="D822" t="str">
            <v>UND</v>
          </cell>
          <cell r="G822">
            <v>229653</v>
          </cell>
        </row>
        <row r="823">
          <cell r="A823">
            <v>100850</v>
          </cell>
          <cell r="C823" t="str">
            <v>DIVISION BAÑO MOD=42-15</v>
          </cell>
          <cell r="D823" t="str">
            <v>M2</v>
          </cell>
          <cell r="G823">
            <v>55159</v>
          </cell>
        </row>
        <row r="824">
          <cell r="A824">
            <v>100853</v>
          </cell>
          <cell r="C824" t="str">
            <v>DOMO ACRILICO BURBU 60X60M</v>
          </cell>
          <cell r="D824" t="str">
            <v>UND</v>
          </cell>
          <cell r="G824">
            <v>77690</v>
          </cell>
        </row>
        <row r="825">
          <cell r="A825">
            <v>100854</v>
          </cell>
          <cell r="C825" t="str">
            <v>DOSIFICACION DE MATERIALES</v>
          </cell>
          <cell r="D825" t="str">
            <v>UND</v>
          </cell>
          <cell r="G825">
            <v>280930</v>
          </cell>
        </row>
        <row r="826">
          <cell r="A826">
            <v>111057</v>
          </cell>
          <cell r="C826" t="str">
            <v>DOSIFICADOR CLORO 4.8GPH</v>
          </cell>
          <cell r="D826" t="str">
            <v>UND</v>
          </cell>
          <cell r="G826">
            <v>1058049</v>
          </cell>
        </row>
        <row r="827">
          <cell r="A827">
            <v>111058</v>
          </cell>
          <cell r="C827" t="str">
            <v>DOSIFICADOR CLORO PASTAS</v>
          </cell>
          <cell r="D827" t="str">
            <v>UND</v>
          </cell>
          <cell r="G827">
            <v>31119</v>
          </cell>
        </row>
        <row r="828">
          <cell r="A828">
            <v>117052</v>
          </cell>
          <cell r="C828" t="str">
            <v>DOSIFICADOR SODA CAUSTICA</v>
          </cell>
          <cell r="D828" t="str">
            <v>UND</v>
          </cell>
          <cell r="G828">
            <v>1019</v>
          </cell>
        </row>
        <row r="829">
          <cell r="A829">
            <v>109048</v>
          </cell>
          <cell r="C829" t="str">
            <v>DRAGNET INSECTICIDA</v>
          </cell>
          <cell r="D829" t="str">
            <v>CM3</v>
          </cell>
          <cell r="G829">
            <v>253</v>
          </cell>
        </row>
        <row r="830">
          <cell r="A830">
            <v>109936</v>
          </cell>
          <cell r="C830" t="str">
            <v>DUCTO METALICO 20X10 CMS</v>
          </cell>
          <cell r="D830" t="str">
            <v>UND</v>
          </cell>
          <cell r="E830">
            <v>1</v>
          </cell>
          <cell r="G830">
            <v>130871</v>
          </cell>
        </row>
        <row r="831">
          <cell r="A831">
            <v>109937</v>
          </cell>
          <cell r="C831" t="str">
            <v>DUCTO METALICO CERRADO 40C ERNESTO VILLA BETANCOURT</v>
          </cell>
          <cell r="D831" t="str">
            <v>UND</v>
          </cell>
          <cell r="G831">
            <v>170829</v>
          </cell>
        </row>
        <row r="832">
          <cell r="A832">
            <v>109049</v>
          </cell>
          <cell r="C832" t="str">
            <v>DUCTO PQRTACABLE 20X7.5Y10</v>
          </cell>
          <cell r="D832" t="str">
            <v>UND</v>
          </cell>
          <cell r="G832">
            <v>49542</v>
          </cell>
        </row>
        <row r="833">
          <cell r="A833">
            <v>108010</v>
          </cell>
          <cell r="C833" t="str">
            <v>ELASTOMERO 4"</v>
          </cell>
          <cell r="D833" t="str">
            <v>UND</v>
          </cell>
          <cell r="G833">
            <v>6975</v>
          </cell>
        </row>
        <row r="834">
          <cell r="A834">
            <v>111062</v>
          </cell>
          <cell r="C834" t="str">
            <v>ELECTROBOMBA MONOB. 1.80HP</v>
          </cell>
          <cell r="D834" t="str">
            <v>UND</v>
          </cell>
          <cell r="G834">
            <v>866355</v>
          </cell>
        </row>
        <row r="835">
          <cell r="A835">
            <v>115009</v>
          </cell>
          <cell r="C835" t="str">
            <v>ELECTROVALVULA 3-220V</v>
          </cell>
          <cell r="D835" t="str">
            <v>UND</v>
          </cell>
          <cell r="G835">
            <v>557997</v>
          </cell>
        </row>
        <row r="836">
          <cell r="A836">
            <v>107053</v>
          </cell>
          <cell r="C836" t="str">
            <v>ELEMENTOFILTRO PERCOLA-POL</v>
          </cell>
          <cell r="D836" t="str">
            <v>UND</v>
          </cell>
          <cell r="G836">
            <v>875</v>
          </cell>
        </row>
        <row r="837">
          <cell r="A837">
            <v>100861</v>
          </cell>
          <cell r="C837" t="str">
            <v>EMBOQUILLADOR</v>
          </cell>
          <cell r="D837" t="str">
            <v>KLS</v>
          </cell>
          <cell r="G837">
            <v>3756</v>
          </cell>
        </row>
        <row r="838">
          <cell r="A838">
            <v>105058</v>
          </cell>
          <cell r="C838" t="str">
            <v>EMPAQUE BRIDA PLASTICO PARA UNION EN BRIDA</v>
          </cell>
          <cell r="D838" t="str">
            <v>JGO</v>
          </cell>
          <cell r="G838">
            <v>1964</v>
          </cell>
        </row>
        <row r="839">
          <cell r="A839">
            <v>100862</v>
          </cell>
          <cell r="C839" t="str">
            <v>EMPAQUE NEOPRENO</v>
          </cell>
          <cell r="D839" t="str">
            <v>ML</v>
          </cell>
          <cell r="G839">
            <v>1395</v>
          </cell>
        </row>
        <row r="840">
          <cell r="A840">
            <v>100863</v>
          </cell>
          <cell r="C840" t="str">
            <v>EMULSION ASFALTICA 18K</v>
          </cell>
          <cell r="D840" t="str">
            <v>KLS</v>
          </cell>
          <cell r="G840">
            <v>2683</v>
          </cell>
        </row>
        <row r="841">
          <cell r="A841">
            <v>100139</v>
          </cell>
          <cell r="C841" t="str">
            <v>EMULSION CATIONICA R1</v>
          </cell>
          <cell r="D841" t="str">
            <v>GLN</v>
          </cell>
          <cell r="G841">
            <v>6243</v>
          </cell>
        </row>
        <row r="842">
          <cell r="A842">
            <v>100864</v>
          </cell>
          <cell r="C842" t="str">
            <v>ENCHAPE CERAMICA 20.5</v>
          </cell>
          <cell r="D842" t="str">
            <v>M2</v>
          </cell>
          <cell r="G842">
            <v>24788</v>
          </cell>
        </row>
        <row r="843">
          <cell r="A843">
            <v>117056</v>
          </cell>
          <cell r="C843" t="str">
            <v>ENDURECED0R</v>
          </cell>
          <cell r="D843" t="str">
            <v>KLS</v>
          </cell>
          <cell r="G843">
            <v>4533</v>
          </cell>
        </row>
        <row r="844">
          <cell r="A844">
            <v>117057</v>
          </cell>
          <cell r="C844" t="str">
            <v>ENDURECED0R TRA. MEDIO</v>
          </cell>
          <cell r="D844" t="str">
            <v>KLS</v>
          </cell>
          <cell r="G844">
            <v>862</v>
          </cell>
        </row>
        <row r="845">
          <cell r="A845">
            <v>100865</v>
          </cell>
          <cell r="C845" t="str">
            <v>ENDURECEDOR MASTERCROM MBT</v>
          </cell>
          <cell r="D845" t="str">
            <v>KLS</v>
          </cell>
          <cell r="G845">
            <v>944</v>
          </cell>
        </row>
        <row r="846">
          <cell r="A846">
            <v>100867</v>
          </cell>
          <cell r="C846" t="str">
            <v>ENSAYO DENSIDAD SUELO</v>
          </cell>
          <cell r="D846" t="str">
            <v>UND</v>
          </cell>
          <cell r="G846">
            <v>84279</v>
          </cell>
        </row>
        <row r="847">
          <cell r="A847">
            <v>100868</v>
          </cell>
          <cell r="C847" t="str">
            <v>ENSAYO RESISTENCIA</v>
          </cell>
          <cell r="D847" t="str">
            <v>UND</v>
          </cell>
          <cell r="G847">
            <v>28093</v>
          </cell>
        </row>
        <row r="848">
          <cell r="A848">
            <v>100869</v>
          </cell>
          <cell r="C848" t="str">
            <v>ENSAYO RESISTENCIA MATERIA</v>
          </cell>
          <cell r="D848" t="str">
            <v>UND</v>
          </cell>
          <cell r="G848">
            <v>156454</v>
          </cell>
        </row>
        <row r="849">
          <cell r="A849">
            <v>100871</v>
          </cell>
          <cell r="C849" t="str">
            <v>ENTREPISO VH:11 BH:20</v>
          </cell>
          <cell r="D849" t="str">
            <v>M2</v>
          </cell>
          <cell r="G849">
            <v>35799</v>
          </cell>
        </row>
        <row r="850">
          <cell r="A850">
            <v>100872</v>
          </cell>
          <cell r="C850" t="str">
            <v>ENTREPISO VH:11 BH:25</v>
          </cell>
          <cell r="D850" t="str">
            <v>M2</v>
          </cell>
          <cell r="G850">
            <v>40017</v>
          </cell>
        </row>
        <row r="851">
          <cell r="A851">
            <v>100873</v>
          </cell>
          <cell r="C851" t="str">
            <v>ENTREPISO VH:11 BH:32</v>
          </cell>
          <cell r="D851" t="str">
            <v>M2</v>
          </cell>
          <cell r="G851">
            <v>44704</v>
          </cell>
        </row>
        <row r="852">
          <cell r="A852">
            <v>100874</v>
          </cell>
          <cell r="C852" t="str">
            <v>ENTREPISO VH:11 BH:37</v>
          </cell>
          <cell r="D852" t="str">
            <v>M2</v>
          </cell>
          <cell r="G852">
            <v>49202</v>
          </cell>
        </row>
        <row r="853">
          <cell r="A853">
            <v>117058</v>
          </cell>
          <cell r="C853" t="str">
            <v>EPOXICA POLIAMIDA</v>
          </cell>
          <cell r="D853" t="str">
            <v>GLN</v>
          </cell>
          <cell r="G853">
            <v>113424</v>
          </cell>
        </row>
        <row r="854">
          <cell r="A854">
            <v>105059</v>
          </cell>
          <cell r="C854" t="str">
            <v>EQUINO TRANSPORTE CARGA</v>
          </cell>
          <cell r="D854" t="str">
            <v>UND</v>
          </cell>
          <cell r="G854">
            <v>995811</v>
          </cell>
        </row>
        <row r="855">
          <cell r="A855">
            <v>105060</v>
          </cell>
          <cell r="C855" t="str">
            <v>ESC0BA CERDA PLASTICA</v>
          </cell>
          <cell r="D855" t="str">
            <v>UND</v>
          </cell>
          <cell r="G855">
            <v>3863</v>
          </cell>
        </row>
        <row r="856">
          <cell r="A856">
            <v>101884</v>
          </cell>
          <cell r="C856" t="str">
            <v>ESCOB.PLASTICA 1.1/2X1.1/2</v>
          </cell>
          <cell r="D856" t="str">
            <v>UND</v>
          </cell>
          <cell r="G856">
            <v>54</v>
          </cell>
        </row>
        <row r="857">
          <cell r="A857">
            <v>100091</v>
          </cell>
          <cell r="C857" t="str">
            <v>ESCUDO ANCLAJE ALUM. 1/2"</v>
          </cell>
          <cell r="D857" t="str">
            <v>UND</v>
          </cell>
          <cell r="G857">
            <v>10033</v>
          </cell>
        </row>
        <row r="858">
          <cell r="A858">
            <v>115014</v>
          </cell>
          <cell r="C858" t="str">
            <v>ESFERAS REFLECTIVAS</v>
          </cell>
          <cell r="D858" t="str">
            <v>KLS</v>
          </cell>
          <cell r="G858">
            <v>7512</v>
          </cell>
        </row>
        <row r="859">
          <cell r="A859">
            <v>100879</v>
          </cell>
          <cell r="C859" t="str">
            <v>ESMALTE DOMESTICO</v>
          </cell>
          <cell r="D859" t="str">
            <v>LTS</v>
          </cell>
          <cell r="G859">
            <v>18135</v>
          </cell>
        </row>
        <row r="860">
          <cell r="A860">
            <v>103244</v>
          </cell>
          <cell r="C860" t="str">
            <v>ESMALTE PINTUCOAT</v>
          </cell>
          <cell r="D860" t="str">
            <v>GLN</v>
          </cell>
          <cell r="G860">
            <v>166326</v>
          </cell>
        </row>
        <row r="861">
          <cell r="A861">
            <v>103222</v>
          </cell>
          <cell r="C861" t="str">
            <v>ESMALTE PINTURA DE ALUMINI</v>
          </cell>
          <cell r="D861" t="str">
            <v>GLN</v>
          </cell>
          <cell r="G861">
            <v>66874</v>
          </cell>
        </row>
        <row r="862">
          <cell r="A862">
            <v>100881</v>
          </cell>
          <cell r="C862" t="str">
            <v>ESMALTE SEMIBRILLANTE</v>
          </cell>
          <cell r="D862" t="str">
            <v>GLN</v>
          </cell>
          <cell r="G862">
            <v>49351</v>
          </cell>
        </row>
        <row r="863">
          <cell r="A863">
            <v>100882</v>
          </cell>
          <cell r="C863" t="str">
            <v>ESMALTE SINTETICO MATE</v>
          </cell>
          <cell r="D863" t="str">
            <v>GLS</v>
          </cell>
          <cell r="E863">
            <v>1</v>
          </cell>
          <cell r="G863">
            <v>64384</v>
          </cell>
        </row>
        <row r="864">
          <cell r="A864">
            <v>100883</v>
          </cell>
          <cell r="C864" t="str">
            <v>ESMALTE SINTETICO PINTULUX</v>
          </cell>
          <cell r="D864" t="str">
            <v>LTS</v>
          </cell>
          <cell r="G864">
            <v>14916</v>
          </cell>
        </row>
        <row r="865">
          <cell r="A865">
            <v>107054</v>
          </cell>
          <cell r="C865" t="str">
            <v>ESPACIO MEDICION DIGITAL CELCO</v>
          </cell>
          <cell r="D865" t="str">
            <v>UND</v>
          </cell>
          <cell r="G865">
            <v>59131</v>
          </cell>
        </row>
        <row r="866">
          <cell r="A866">
            <v>100885</v>
          </cell>
          <cell r="C866" t="str">
            <v>ESPEJ0 4 MM</v>
          </cell>
          <cell r="D866" t="str">
            <v>M2</v>
          </cell>
          <cell r="G866">
            <v>51507</v>
          </cell>
        </row>
        <row r="867">
          <cell r="A867">
            <v>100884</v>
          </cell>
          <cell r="C867" t="str">
            <v>ESPEJO 3 MM</v>
          </cell>
          <cell r="D867" t="str">
            <v>M2</v>
          </cell>
          <cell r="G867">
            <v>33265</v>
          </cell>
        </row>
        <row r="868">
          <cell r="A868">
            <v>100886</v>
          </cell>
          <cell r="C868" t="str">
            <v>ESPIGO ACANAL EXTREMO POST</v>
          </cell>
          <cell r="D868" t="str">
            <v>UND</v>
          </cell>
          <cell r="G868">
            <v>28516</v>
          </cell>
        </row>
        <row r="869">
          <cell r="A869">
            <v>100887</v>
          </cell>
          <cell r="C869" t="str">
            <v>ESPIGO ACANALADO LINE POST</v>
          </cell>
          <cell r="D869" t="str">
            <v>UND</v>
          </cell>
          <cell r="G869">
            <v>35258</v>
          </cell>
        </row>
        <row r="870">
          <cell r="A870">
            <v>100888</v>
          </cell>
          <cell r="C870" t="str">
            <v>ESPIGO ALUM.-TUERCA 250MM</v>
          </cell>
          <cell r="D870" t="str">
            <v>UND</v>
          </cell>
          <cell r="G870">
            <v>1070</v>
          </cell>
        </row>
        <row r="871">
          <cell r="A871">
            <v>100889</v>
          </cell>
          <cell r="C871" t="str">
            <v>ESPIGO PARA AISL LINE POST</v>
          </cell>
          <cell r="D871" t="str">
            <v>UND</v>
          </cell>
          <cell r="G871">
            <v>17905</v>
          </cell>
        </row>
        <row r="872">
          <cell r="A872">
            <v>101359</v>
          </cell>
          <cell r="C872" t="str">
            <v>ESPIGO RECTO 8 X 7 X 1/2"</v>
          </cell>
          <cell r="D872" t="str">
            <v>UND</v>
          </cell>
          <cell r="G872">
            <v>10168</v>
          </cell>
        </row>
        <row r="873">
          <cell r="A873">
            <v>103152</v>
          </cell>
          <cell r="C873" t="str">
            <v>ESPUMA 4 CM ESPESOR</v>
          </cell>
          <cell r="D873" t="str">
            <v>KLS</v>
          </cell>
          <cell r="G873">
            <v>3755</v>
          </cell>
        </row>
        <row r="874">
          <cell r="A874">
            <v>100890</v>
          </cell>
          <cell r="C874" t="str">
            <v>ESTACION BOMBA</v>
          </cell>
          <cell r="D874" t="str">
            <v>UND</v>
          </cell>
          <cell r="G874">
            <v>4345942</v>
          </cell>
        </row>
        <row r="875">
          <cell r="A875">
            <v>100892</v>
          </cell>
          <cell r="C875" t="str">
            <v>ESTERILLA GUADUA 4 MTS.</v>
          </cell>
          <cell r="D875" t="str">
            <v>ML</v>
          </cell>
          <cell r="G875">
            <v>5511</v>
          </cell>
        </row>
        <row r="876">
          <cell r="A876">
            <v>100194</v>
          </cell>
          <cell r="C876" t="str">
            <v>ESTERILLA GUADUA L=4MTS</v>
          </cell>
          <cell r="D876" t="str">
            <v>UND</v>
          </cell>
          <cell r="E876">
            <v>1</v>
          </cell>
          <cell r="G876">
            <v>5258</v>
          </cell>
        </row>
        <row r="877">
          <cell r="A877">
            <v>117059</v>
          </cell>
          <cell r="C877" t="str">
            <v>ESTRUCTURA MONTAJE PANEL S</v>
          </cell>
          <cell r="D877" t="str">
            <v>UND</v>
          </cell>
          <cell r="G877">
            <v>178774</v>
          </cell>
        </row>
        <row r="878">
          <cell r="A878">
            <v>100893</v>
          </cell>
          <cell r="C878" t="str">
            <v>ESTUCO PLASTICO INTERIOR</v>
          </cell>
          <cell r="D878" t="str">
            <v>GLN</v>
          </cell>
          <cell r="G878">
            <v>14916</v>
          </cell>
        </row>
        <row r="879">
          <cell r="A879">
            <v>117060</v>
          </cell>
          <cell r="C879" t="str">
            <v>ESTUCO PLASTICO INTERIOR</v>
          </cell>
          <cell r="D879" t="str">
            <v>GLN</v>
          </cell>
          <cell r="G879">
            <v>14916</v>
          </cell>
        </row>
        <row r="880">
          <cell r="A880">
            <v>117061</v>
          </cell>
          <cell r="C880" t="str">
            <v>ESTUCO PLASTICO INTERIOR</v>
          </cell>
          <cell r="D880" t="str">
            <v>GLN</v>
          </cell>
          <cell r="G880">
            <v>14916</v>
          </cell>
        </row>
        <row r="881">
          <cell r="A881">
            <v>100894</v>
          </cell>
          <cell r="C881" t="str">
            <v>ESTUCO SEMIPLASTICO(LISTO)</v>
          </cell>
          <cell r="D881" t="str">
            <v>KLS</v>
          </cell>
          <cell r="G881">
            <v>1019</v>
          </cell>
        </row>
        <row r="882">
          <cell r="A882">
            <v>100895</v>
          </cell>
          <cell r="C882" t="str">
            <v>ESTUDIO DE RESISTENCIA</v>
          </cell>
          <cell r="D882" t="str">
            <v>UND</v>
          </cell>
          <cell r="G882">
            <v>10216</v>
          </cell>
        </row>
        <row r="883">
          <cell r="A883">
            <v>109050</v>
          </cell>
          <cell r="C883" t="str">
            <v>EXPEDICI0N DATOS BASICOS</v>
          </cell>
          <cell r="D883" t="str">
            <v>UND</v>
          </cell>
          <cell r="G883">
            <v>62238</v>
          </cell>
        </row>
        <row r="884">
          <cell r="A884">
            <v>105061</v>
          </cell>
          <cell r="C884" t="str">
            <v>EXTENDER</v>
          </cell>
          <cell r="D884" t="str">
            <v>KLS</v>
          </cell>
          <cell r="G884">
            <v>161819</v>
          </cell>
        </row>
        <row r="885">
          <cell r="A885">
            <v>106032</v>
          </cell>
          <cell r="C885" t="str">
            <v>EXTINT0R ABC-10 LB</v>
          </cell>
          <cell r="D885" t="str">
            <v>UND</v>
          </cell>
          <cell r="G885">
            <v>73935</v>
          </cell>
        </row>
        <row r="886">
          <cell r="A886">
            <v>106033</v>
          </cell>
          <cell r="C886" t="str">
            <v>EXTINT0R BC -10 LB</v>
          </cell>
          <cell r="D886" t="str">
            <v>UND</v>
          </cell>
          <cell r="G886">
            <v>69825</v>
          </cell>
        </row>
        <row r="887">
          <cell r="A887">
            <v>106031</v>
          </cell>
          <cell r="C887" t="str">
            <v>EXTINT0R C02-10 LB</v>
          </cell>
          <cell r="D887" t="str">
            <v>UND</v>
          </cell>
          <cell r="G887">
            <v>1000640</v>
          </cell>
        </row>
        <row r="888">
          <cell r="A888">
            <v>106034</v>
          </cell>
          <cell r="C888" t="str">
            <v>EXTINT0R H20-10 LB</v>
          </cell>
          <cell r="D888" t="str">
            <v>UND</v>
          </cell>
          <cell r="G888">
            <v>164309</v>
          </cell>
        </row>
        <row r="889">
          <cell r="A889">
            <v>100896</v>
          </cell>
          <cell r="C889" t="str">
            <v>EXTRACC.ASFALT.DENSID.GRAN</v>
          </cell>
          <cell r="D889" t="str">
            <v>UND</v>
          </cell>
          <cell r="G889">
            <v>28093</v>
          </cell>
        </row>
        <row r="890">
          <cell r="A890">
            <v>100897</v>
          </cell>
          <cell r="C890" t="str">
            <v>EXTRACCION DE MUESTRA</v>
          </cell>
          <cell r="D890" t="str">
            <v>UND</v>
          </cell>
          <cell r="G890">
            <v>8428</v>
          </cell>
        </row>
        <row r="891">
          <cell r="A891">
            <v>100898</v>
          </cell>
          <cell r="C891" t="str">
            <v>EXTRACCION DE UNA MUESTRA</v>
          </cell>
          <cell r="D891" t="str">
            <v>UND</v>
          </cell>
          <cell r="G891">
            <v>31924</v>
          </cell>
        </row>
        <row r="892">
          <cell r="A892">
            <v>117062</v>
          </cell>
          <cell r="C892" t="str">
            <v>FACEPLATE RJ45 2 PUERTOS</v>
          </cell>
          <cell r="D892" t="str">
            <v>UND</v>
          </cell>
          <cell r="G892">
            <v>23071</v>
          </cell>
        </row>
        <row r="893">
          <cell r="A893">
            <v>100901</v>
          </cell>
          <cell r="C893" t="str">
            <v>FACHALETA LADRILLO LIMPIO</v>
          </cell>
          <cell r="D893" t="str">
            <v>M2</v>
          </cell>
          <cell r="G893">
            <v>14808</v>
          </cell>
        </row>
        <row r="894">
          <cell r="A894">
            <v>100900</v>
          </cell>
          <cell r="C894" t="str">
            <v>FACHALETA ROJA</v>
          </cell>
          <cell r="D894" t="str">
            <v>M2</v>
          </cell>
          <cell r="G894">
            <v>15667</v>
          </cell>
        </row>
        <row r="895">
          <cell r="A895">
            <v>100904</v>
          </cell>
          <cell r="C895" t="str">
            <v>FALLEVA SOBREPONER 6"</v>
          </cell>
          <cell r="D895" t="str">
            <v>UND</v>
          </cell>
          <cell r="G895">
            <v>5365</v>
          </cell>
        </row>
        <row r="896">
          <cell r="A896">
            <v>100905</v>
          </cell>
          <cell r="C896" t="str">
            <v>FALLEVA SOBREPONER 8"</v>
          </cell>
          <cell r="D896" t="str">
            <v>UND</v>
          </cell>
          <cell r="G896">
            <v>11723</v>
          </cell>
        </row>
        <row r="897">
          <cell r="A897">
            <v>107055</v>
          </cell>
          <cell r="C897" t="str">
            <v>FALS0 FONDO TANQUE SEPTICO</v>
          </cell>
          <cell r="D897" t="str">
            <v>UND</v>
          </cell>
          <cell r="G897">
            <v>68462</v>
          </cell>
        </row>
        <row r="898">
          <cell r="A898">
            <v>100906</v>
          </cell>
          <cell r="C898" t="str">
            <v>FAROL DECORATIVO</v>
          </cell>
          <cell r="D898" t="str">
            <v>UND</v>
          </cell>
          <cell r="G898">
            <v>179504</v>
          </cell>
        </row>
        <row r="899">
          <cell r="A899">
            <v>117065</v>
          </cell>
          <cell r="C899" t="str">
            <v>FILTRO 30-35 16X24X2</v>
          </cell>
          <cell r="D899" t="str">
            <v>UND</v>
          </cell>
          <cell r="G899">
            <v>112673</v>
          </cell>
        </row>
        <row r="900">
          <cell r="A900">
            <v>117066</v>
          </cell>
          <cell r="C900" t="str">
            <v>FILTRO 65 -6 BOLSILLO</v>
          </cell>
          <cell r="D900" t="str">
            <v>UND</v>
          </cell>
          <cell r="G900">
            <v>166326</v>
          </cell>
        </row>
        <row r="901">
          <cell r="A901">
            <v>111063</v>
          </cell>
          <cell r="C901" t="str">
            <v>FILTRO ARENA HI-RATE 30PSI</v>
          </cell>
          <cell r="D901" t="str">
            <v>UND</v>
          </cell>
          <cell r="G901">
            <v>945591</v>
          </cell>
        </row>
        <row r="902">
          <cell r="A902">
            <v>117063</v>
          </cell>
          <cell r="C902" t="str">
            <v>FILTRO BOLSILLO 45 PORC</v>
          </cell>
          <cell r="D902" t="str">
            <v>UND</v>
          </cell>
          <cell r="G902">
            <v>0</v>
          </cell>
        </row>
        <row r="903">
          <cell r="A903">
            <v>117064</v>
          </cell>
          <cell r="C903" t="str">
            <v>FILTRO BOLSILLO 85 - 24X24</v>
          </cell>
          <cell r="D903" t="str">
            <v>UND</v>
          </cell>
          <cell r="G903">
            <v>166</v>
          </cell>
        </row>
        <row r="904">
          <cell r="A904">
            <v>108006</v>
          </cell>
          <cell r="C904" t="str">
            <v>FILTRO BRONCE EN Y 4</v>
          </cell>
          <cell r="D904" t="str">
            <v>UND</v>
          </cell>
          <cell r="E904">
            <v>1</v>
          </cell>
          <cell r="G904">
            <v>1191646</v>
          </cell>
        </row>
        <row r="905">
          <cell r="A905">
            <v>117067</v>
          </cell>
          <cell r="C905" t="str">
            <v>FILTRO CARTUCHO 65 PORC 4-</v>
          </cell>
          <cell r="D905" t="str">
            <v>UND</v>
          </cell>
          <cell r="G905">
            <v>5902</v>
          </cell>
        </row>
        <row r="906">
          <cell r="A906">
            <v>117068</v>
          </cell>
          <cell r="C906" t="str">
            <v>FILTRO CARTUCHO 95 - 24X24</v>
          </cell>
          <cell r="D906" t="str">
            <v>UND</v>
          </cell>
          <cell r="G906">
            <v>198518</v>
          </cell>
        </row>
        <row r="907">
          <cell r="A907">
            <v>117069</v>
          </cell>
          <cell r="C907" t="str">
            <v>FILTRO HEPA 99.99-24X24X12</v>
          </cell>
          <cell r="D907" t="str">
            <v>UND</v>
          </cell>
          <cell r="G907">
            <v>1596195</v>
          </cell>
        </row>
        <row r="908">
          <cell r="A908">
            <v>117070</v>
          </cell>
          <cell r="C908" t="str">
            <v>FILTRO HEPA 9997 3-7.5CM</v>
          </cell>
          <cell r="D908" t="str">
            <v>UND</v>
          </cell>
          <cell r="G908">
            <v>1985398</v>
          </cell>
        </row>
        <row r="909">
          <cell r="A909">
            <v>117071</v>
          </cell>
          <cell r="C909" t="str">
            <v>FILTRO HEPA 9997 6-15CM</v>
          </cell>
          <cell r="D909" t="str">
            <v>UND</v>
          </cell>
          <cell r="G909">
            <v>0</v>
          </cell>
        </row>
        <row r="910">
          <cell r="A910">
            <v>109938</v>
          </cell>
          <cell r="C910" t="str">
            <v>FLANCHE PARA TUBO DUCHA</v>
          </cell>
          <cell r="D910" t="str">
            <v>UND</v>
          </cell>
          <cell r="G910">
            <v>3112</v>
          </cell>
        </row>
        <row r="911">
          <cell r="A911">
            <v>100911</v>
          </cell>
          <cell r="C911" t="str">
            <v>FLOTADOR 1 TANQUE</v>
          </cell>
          <cell r="D911" t="str">
            <v>UND</v>
          </cell>
          <cell r="G911">
            <v>84602</v>
          </cell>
        </row>
        <row r="912">
          <cell r="A912">
            <v>100912</v>
          </cell>
          <cell r="C912" t="str">
            <v>FLOTADOR 1.1/2 MECANICO</v>
          </cell>
          <cell r="D912" t="str">
            <v>UND</v>
          </cell>
          <cell r="G912">
            <v>111122</v>
          </cell>
        </row>
        <row r="913">
          <cell r="A913">
            <v>107118</v>
          </cell>
          <cell r="C913" t="str">
            <v>FLUIDIFICANTE UNX 25.</v>
          </cell>
          <cell r="D913" t="str">
            <v>KLS</v>
          </cell>
          <cell r="G913">
            <v>7587</v>
          </cell>
        </row>
        <row r="914">
          <cell r="A914">
            <v>100913</v>
          </cell>
          <cell r="C914" t="str">
            <v>FLUXOMETRO PARASANITARIO</v>
          </cell>
          <cell r="D914" t="str">
            <v>UND</v>
          </cell>
          <cell r="G914">
            <v>211288</v>
          </cell>
        </row>
        <row r="915">
          <cell r="A915">
            <v>100917</v>
          </cell>
          <cell r="C915" t="str">
            <v>FOTOCELDA DE CONTROL</v>
          </cell>
          <cell r="D915" t="str">
            <v>UND</v>
          </cell>
          <cell r="G915">
            <v>16358</v>
          </cell>
        </row>
        <row r="916">
          <cell r="A916">
            <v>103166</v>
          </cell>
          <cell r="C916" t="str">
            <v>FRESCASA 5MM 1 CARA METAL</v>
          </cell>
          <cell r="D916" t="str">
            <v>ROL</v>
          </cell>
          <cell r="G916">
            <v>156025</v>
          </cell>
        </row>
        <row r="917">
          <cell r="A917">
            <v>100919</v>
          </cell>
          <cell r="C917" t="str">
            <v>FUSIBLE AEREO</v>
          </cell>
          <cell r="D917" t="str">
            <v>UND</v>
          </cell>
          <cell r="G917">
            <v>966</v>
          </cell>
        </row>
        <row r="918">
          <cell r="A918">
            <v>105062</v>
          </cell>
          <cell r="C918" t="str">
            <v>FUSIBLE AEREO ALARMA</v>
          </cell>
          <cell r="D918" t="str">
            <v>UND</v>
          </cell>
          <cell r="G918">
            <v>3095</v>
          </cell>
        </row>
        <row r="919">
          <cell r="A919">
            <v>100920</v>
          </cell>
          <cell r="C919" t="str">
            <v>FUSIBLE ALTA TENSION</v>
          </cell>
          <cell r="D919" t="str">
            <v>UND</v>
          </cell>
          <cell r="G919">
            <v>5747</v>
          </cell>
        </row>
        <row r="920">
          <cell r="A920">
            <v>106151</v>
          </cell>
          <cell r="C920" t="str">
            <v>G. ESCOBA CEDRO 8 CM</v>
          </cell>
          <cell r="D920" t="str">
            <v>ML</v>
          </cell>
          <cell r="G920">
            <v>8799</v>
          </cell>
        </row>
        <row r="921">
          <cell r="A921">
            <v>106088</v>
          </cell>
          <cell r="C921" t="str">
            <v>G. ESCOBA CEDRO BLANCO 8 CM</v>
          </cell>
          <cell r="D921" t="str">
            <v>UND</v>
          </cell>
          <cell r="G921">
            <v>9228</v>
          </cell>
        </row>
        <row r="922">
          <cell r="A922">
            <v>100922</v>
          </cell>
          <cell r="C922" t="str">
            <v>G. ESCOBA CEMENTO 10 CM</v>
          </cell>
          <cell r="D922" t="str">
            <v>ML</v>
          </cell>
          <cell r="G922">
            <v>4292</v>
          </cell>
        </row>
        <row r="923">
          <cell r="A923">
            <v>100923</v>
          </cell>
          <cell r="C923" t="str">
            <v>G. ESCOBA GRANITO 7CMX33CM</v>
          </cell>
          <cell r="D923" t="str">
            <v>ML</v>
          </cell>
          <cell r="G923">
            <v>12340</v>
          </cell>
        </row>
        <row r="924">
          <cell r="A924">
            <v>103024</v>
          </cell>
          <cell r="C924" t="str">
            <v>G. ESCOBA GRESS H = 10CM</v>
          </cell>
          <cell r="D924" t="str">
            <v>ML</v>
          </cell>
          <cell r="G924">
            <v>6224</v>
          </cell>
        </row>
        <row r="925">
          <cell r="A925">
            <v>103025</v>
          </cell>
          <cell r="C925" t="str">
            <v>G. ESCOBA GRESS H= 7CM</v>
          </cell>
          <cell r="D925" t="str">
            <v>ML</v>
          </cell>
          <cell r="G925">
            <v>5151</v>
          </cell>
        </row>
        <row r="926">
          <cell r="A926">
            <v>100927</v>
          </cell>
          <cell r="C926" t="str">
            <v>G. ESCOBA VINISOL 10 CM</v>
          </cell>
          <cell r="D926" t="str">
            <v>ML</v>
          </cell>
          <cell r="G926">
            <v>5365</v>
          </cell>
        </row>
        <row r="927">
          <cell r="A927">
            <v>100926</v>
          </cell>
          <cell r="C927" t="str">
            <v>G. ESCOBA VINISOL 6.8CM</v>
          </cell>
          <cell r="D927" t="str">
            <v>ML</v>
          </cell>
          <cell r="G927">
            <v>4292</v>
          </cell>
        </row>
        <row r="928">
          <cell r="A928">
            <v>106030</v>
          </cell>
          <cell r="C928" t="str">
            <v>GABINETE INCENDIO CLAS I</v>
          </cell>
          <cell r="D928" t="str">
            <v>UND</v>
          </cell>
          <cell r="G928">
            <v>1394135</v>
          </cell>
        </row>
        <row r="929">
          <cell r="A929">
            <v>107056</v>
          </cell>
          <cell r="C929" t="str">
            <v>GABINETE INCENDIO SIN ACC.</v>
          </cell>
          <cell r="D929" t="str">
            <v>UND</v>
          </cell>
          <cell r="G929">
            <v>218735</v>
          </cell>
        </row>
        <row r="930">
          <cell r="A930">
            <v>100928</v>
          </cell>
          <cell r="C930" t="str">
            <v>GABINETE INCENDIO TIII</v>
          </cell>
          <cell r="D930" t="str">
            <v>UND</v>
          </cell>
          <cell r="G930">
            <v>1672963</v>
          </cell>
        </row>
        <row r="931">
          <cell r="A931">
            <v>105063</v>
          </cell>
          <cell r="C931" t="str">
            <v>GABINETE LUJO CABINADO</v>
          </cell>
          <cell r="D931" t="str">
            <v>UND</v>
          </cell>
          <cell r="G931">
            <v>633585</v>
          </cell>
        </row>
        <row r="932">
          <cell r="A932">
            <v>100929</v>
          </cell>
          <cell r="C932" t="str">
            <v>GANCHO ESPECIAL ETERNIT</v>
          </cell>
          <cell r="D932" t="str">
            <v>UND</v>
          </cell>
          <cell r="G932">
            <v>376</v>
          </cell>
        </row>
        <row r="933">
          <cell r="A933">
            <v>100930</v>
          </cell>
          <cell r="C933" t="str">
            <v>GANCHO P/TEJA ASB. MADERA</v>
          </cell>
          <cell r="D933" t="str">
            <v>UND</v>
          </cell>
          <cell r="G933">
            <v>379</v>
          </cell>
        </row>
        <row r="934">
          <cell r="A934">
            <v>100931</v>
          </cell>
          <cell r="C934" t="str">
            <v>GANCHOS DE GRAPADORA</v>
          </cell>
          <cell r="D934" t="str">
            <v>CAJ</v>
          </cell>
          <cell r="G934">
            <v>4139</v>
          </cell>
        </row>
        <row r="935">
          <cell r="A935">
            <v>116010</v>
          </cell>
          <cell r="C935" t="str">
            <v>GAS 134 A DUPONT</v>
          </cell>
          <cell r="D935" t="str">
            <v>LBS</v>
          </cell>
          <cell r="G935">
            <v>8048</v>
          </cell>
        </row>
        <row r="936">
          <cell r="A936">
            <v>117072</v>
          </cell>
          <cell r="C936" t="str">
            <v>GAS ISCEOM M-29</v>
          </cell>
          <cell r="D936" t="str">
            <v>LBS</v>
          </cell>
          <cell r="G936">
            <v>10731</v>
          </cell>
        </row>
        <row r="937">
          <cell r="A937">
            <v>116011</v>
          </cell>
          <cell r="C937" t="str">
            <v>GAS ISCEON MO49</v>
          </cell>
          <cell r="D937" t="str">
            <v>LBS</v>
          </cell>
          <cell r="G937">
            <v>10731</v>
          </cell>
        </row>
        <row r="938">
          <cell r="A938">
            <v>117073</v>
          </cell>
          <cell r="C938" t="str">
            <v>GAS PROPANO R 290</v>
          </cell>
          <cell r="D938" t="str">
            <v>KLS</v>
          </cell>
          <cell r="G938">
            <v>51507</v>
          </cell>
        </row>
        <row r="939">
          <cell r="A939">
            <v>116013</v>
          </cell>
          <cell r="C939" t="str">
            <v>GAS R 141 LIMPIEZA</v>
          </cell>
          <cell r="D939" t="str">
            <v>LBS</v>
          </cell>
          <cell r="G939">
            <v>53224</v>
          </cell>
        </row>
        <row r="940">
          <cell r="A940">
            <v>116005</v>
          </cell>
          <cell r="C940" t="str">
            <v>GAS R 404</v>
          </cell>
          <cell r="D940" t="str">
            <v>LBS</v>
          </cell>
          <cell r="G940">
            <v>13413</v>
          </cell>
        </row>
        <row r="941">
          <cell r="A941">
            <v>116003</v>
          </cell>
          <cell r="C941" t="str">
            <v>GAS R 410</v>
          </cell>
          <cell r="D941" t="str">
            <v>LBS</v>
          </cell>
          <cell r="G941">
            <v>13413</v>
          </cell>
        </row>
        <row r="942">
          <cell r="A942">
            <v>116004</v>
          </cell>
          <cell r="C942" t="str">
            <v>GAS R 507</v>
          </cell>
          <cell r="D942" t="str">
            <v>LBS</v>
          </cell>
          <cell r="G942">
            <v>28973</v>
          </cell>
        </row>
        <row r="943">
          <cell r="A943">
            <v>100932</v>
          </cell>
          <cell r="C943" t="str">
            <v>GASOLINA CORRIENTE</v>
          </cell>
          <cell r="D943" t="str">
            <v>GLN</v>
          </cell>
          <cell r="G943">
            <v>8692</v>
          </cell>
        </row>
        <row r="944">
          <cell r="A944">
            <v>117074</v>
          </cell>
          <cell r="C944" t="str">
            <v>GATO HIDRAULICO -80KG</v>
          </cell>
          <cell r="D944" t="str">
            <v>UND</v>
          </cell>
          <cell r="G944">
            <v>118038</v>
          </cell>
        </row>
        <row r="945">
          <cell r="A945">
            <v>100935</v>
          </cell>
          <cell r="C945" t="str">
            <v>GAVIONES 2X1X1 CAL.12</v>
          </cell>
          <cell r="D945" t="str">
            <v>UND</v>
          </cell>
          <cell r="G945">
            <v>73398</v>
          </cell>
        </row>
        <row r="946">
          <cell r="A946">
            <v>100936</v>
          </cell>
          <cell r="C946" t="str">
            <v>GAVIONES 2X1X1 CAL=13</v>
          </cell>
          <cell r="D946" t="str">
            <v>UND</v>
          </cell>
          <cell r="G946">
            <v>53224</v>
          </cell>
        </row>
        <row r="947">
          <cell r="A947">
            <v>100939</v>
          </cell>
          <cell r="C947" t="str">
            <v>GEODREN</v>
          </cell>
          <cell r="D947" t="str">
            <v>ML</v>
          </cell>
          <cell r="G947">
            <v>26612</v>
          </cell>
        </row>
        <row r="948">
          <cell r="A948">
            <v>100940</v>
          </cell>
          <cell r="C948" t="str">
            <v>GEOTEXTIL NO TEJ. REF 1600</v>
          </cell>
          <cell r="D948" t="str">
            <v>M2</v>
          </cell>
          <cell r="G948">
            <v>3273</v>
          </cell>
        </row>
        <row r="949">
          <cell r="A949">
            <v>107057</v>
          </cell>
          <cell r="C949" t="str">
            <v>GEOTEXTIL POLIPROPILENO 18</v>
          </cell>
          <cell r="D949" t="str">
            <v>M2</v>
          </cell>
          <cell r="G949">
            <v>4131</v>
          </cell>
        </row>
        <row r="950">
          <cell r="A950">
            <v>100941</v>
          </cell>
          <cell r="C950" t="str">
            <v>GEOTEXTIL TEJIDO</v>
          </cell>
          <cell r="D950" t="str">
            <v>M2</v>
          </cell>
          <cell r="G950">
            <v>3434</v>
          </cell>
        </row>
        <row r="951">
          <cell r="A951">
            <v>100942</v>
          </cell>
          <cell r="C951" t="str">
            <v>GORRO ALUMINIO 1,1/2"</v>
          </cell>
          <cell r="D951" t="str">
            <v>UND</v>
          </cell>
          <cell r="G951">
            <v>1180</v>
          </cell>
        </row>
        <row r="952">
          <cell r="A952">
            <v>100943</v>
          </cell>
          <cell r="C952" t="str">
            <v>GORRO ALUMINIO 2"</v>
          </cell>
          <cell r="D952" t="str">
            <v>UND</v>
          </cell>
          <cell r="G952">
            <v>1932</v>
          </cell>
        </row>
        <row r="953">
          <cell r="A953">
            <v>100944</v>
          </cell>
          <cell r="C953" t="str">
            <v>GORRO ALUMINIO 3"</v>
          </cell>
          <cell r="D953" t="str">
            <v>UND</v>
          </cell>
          <cell r="G953">
            <v>2361</v>
          </cell>
        </row>
        <row r="954">
          <cell r="A954">
            <v>100945</v>
          </cell>
          <cell r="C954" t="str">
            <v>GRAD/DESARM/PARA 18 PERSON</v>
          </cell>
          <cell r="D954" t="str">
            <v>UND</v>
          </cell>
          <cell r="G954">
            <v>1176302</v>
          </cell>
        </row>
        <row r="955">
          <cell r="A955">
            <v>100946</v>
          </cell>
          <cell r="C955" t="str">
            <v>GRAD/DESARM/PARA 30 PERSON</v>
          </cell>
          <cell r="D955" t="str">
            <v>UND</v>
          </cell>
          <cell r="G955">
            <v>1892041</v>
          </cell>
        </row>
        <row r="956">
          <cell r="A956">
            <v>100947</v>
          </cell>
          <cell r="C956" t="str">
            <v>GRADO COMPACTACION TERRENO</v>
          </cell>
          <cell r="D956" t="str">
            <v>UND</v>
          </cell>
          <cell r="G956">
            <v>28093</v>
          </cell>
        </row>
        <row r="957">
          <cell r="A957">
            <v>100948</v>
          </cell>
          <cell r="C957" t="str">
            <v>GRADO DUREZA SUELO</v>
          </cell>
          <cell r="D957" t="str">
            <v>UND</v>
          </cell>
          <cell r="G957">
            <v>76617</v>
          </cell>
        </row>
        <row r="958">
          <cell r="A958">
            <v>100949</v>
          </cell>
          <cell r="C958" t="str">
            <v>GRADO DUREZA SUELO</v>
          </cell>
          <cell r="D958" t="str">
            <v>UND</v>
          </cell>
          <cell r="G958">
            <v>102156</v>
          </cell>
        </row>
        <row r="959">
          <cell r="A959">
            <v>100950</v>
          </cell>
          <cell r="C959" t="str">
            <v>GRADO HUMEDAD SUELO</v>
          </cell>
          <cell r="D959" t="str">
            <v>UND</v>
          </cell>
          <cell r="G959">
            <v>9833</v>
          </cell>
        </row>
        <row r="960">
          <cell r="A960">
            <v>100951</v>
          </cell>
          <cell r="C960" t="str">
            <v>GRADO PLASTICIDAD SUELO</v>
          </cell>
          <cell r="D960" t="str">
            <v>UND</v>
          </cell>
          <cell r="G960">
            <v>28093</v>
          </cell>
        </row>
        <row r="961">
          <cell r="A961">
            <v>100952</v>
          </cell>
          <cell r="C961" t="str">
            <v>GRADO SUELO FINO</v>
          </cell>
          <cell r="D961" t="str">
            <v>UND</v>
          </cell>
          <cell r="G961">
            <v>23879</v>
          </cell>
        </row>
        <row r="962">
          <cell r="A962">
            <v>100954</v>
          </cell>
          <cell r="C962" t="str">
            <v>GRANIPLAST - ESGRAFIADO</v>
          </cell>
          <cell r="D962" t="str">
            <v>CUB</v>
          </cell>
          <cell r="G962">
            <v>84665</v>
          </cell>
        </row>
        <row r="963">
          <cell r="A963">
            <v>100955</v>
          </cell>
          <cell r="C963" t="str">
            <v>GRANITO #3</v>
          </cell>
          <cell r="D963" t="str">
            <v>BTO</v>
          </cell>
          <cell r="G963">
            <v>4614</v>
          </cell>
        </row>
        <row r="964">
          <cell r="A964">
            <v>100956</v>
          </cell>
          <cell r="C964" t="str">
            <v>GRANITO BLANCO #3</v>
          </cell>
          <cell r="D964" t="str">
            <v>BTO</v>
          </cell>
          <cell r="G964">
            <v>4292</v>
          </cell>
        </row>
        <row r="965">
          <cell r="A965">
            <v>100957</v>
          </cell>
          <cell r="C965" t="str">
            <v>GRANITO GRIS #3</v>
          </cell>
          <cell r="D965" t="str">
            <v>BTO</v>
          </cell>
          <cell r="G965">
            <v>4078</v>
          </cell>
        </row>
        <row r="966">
          <cell r="A966">
            <v>100958</v>
          </cell>
          <cell r="C966" t="str">
            <v>GRANO MARMOL # 3</v>
          </cell>
          <cell r="D966" t="str">
            <v>BTO</v>
          </cell>
          <cell r="G966">
            <v>4614</v>
          </cell>
        </row>
        <row r="967">
          <cell r="A967">
            <v>105065</v>
          </cell>
          <cell r="C967" t="str">
            <v>GRANO MARMOL NEGRO # 2</v>
          </cell>
          <cell r="D967" t="str">
            <v>BTO</v>
          </cell>
          <cell r="G967">
            <v>3005</v>
          </cell>
        </row>
        <row r="968">
          <cell r="A968">
            <v>109940</v>
          </cell>
          <cell r="C968" t="str">
            <v>GRAPA CRUCE CABLE-CABLE</v>
          </cell>
          <cell r="D968" t="str">
            <v>UND</v>
          </cell>
          <cell r="G968">
            <v>36472</v>
          </cell>
        </row>
        <row r="969">
          <cell r="A969">
            <v>109941</v>
          </cell>
          <cell r="C969" t="str">
            <v>GRAPA CRUCE CABLE-PUNTA</v>
          </cell>
          <cell r="D969" t="str">
            <v>UND</v>
          </cell>
          <cell r="G969">
            <v>38214</v>
          </cell>
        </row>
        <row r="970">
          <cell r="A970">
            <v>109053</v>
          </cell>
          <cell r="C970" t="str">
            <v>GRAPA GALV-GRUESA 3/4"</v>
          </cell>
          <cell r="D970" t="str">
            <v>UND</v>
          </cell>
          <cell r="G970">
            <v>710</v>
          </cell>
        </row>
        <row r="971">
          <cell r="A971">
            <v>100959</v>
          </cell>
          <cell r="C971" t="str">
            <v>GRAPA RETENCION RED TRENZA</v>
          </cell>
          <cell r="D971" t="str">
            <v>UND</v>
          </cell>
          <cell r="E971">
            <v>1</v>
          </cell>
          <cell r="G971">
            <v>22216</v>
          </cell>
        </row>
        <row r="972">
          <cell r="A972">
            <v>109942</v>
          </cell>
          <cell r="C972" t="str">
            <v>GRAPA SOPORTE BAJANTE</v>
          </cell>
          <cell r="D972" t="str">
            <v>UND</v>
          </cell>
          <cell r="G972">
            <v>22282</v>
          </cell>
        </row>
        <row r="973">
          <cell r="A973">
            <v>109943</v>
          </cell>
          <cell r="C973" t="str">
            <v>GRAPA SUJECCION PUNTA CAPT</v>
          </cell>
          <cell r="D973" t="str">
            <v>UND</v>
          </cell>
          <cell r="G973">
            <v>26887</v>
          </cell>
        </row>
        <row r="974">
          <cell r="A974">
            <v>100960</v>
          </cell>
          <cell r="C974" t="str">
            <v>GRAPATIPO PISTOLA AL 6-2/0</v>
          </cell>
          <cell r="D974" t="str">
            <v>UND</v>
          </cell>
          <cell r="G974">
            <v>22271</v>
          </cell>
        </row>
        <row r="975">
          <cell r="A975">
            <v>100962</v>
          </cell>
          <cell r="C975" t="str">
            <v>GRAVA TRITURADA .3/4</v>
          </cell>
          <cell r="D975" t="str">
            <v>M3</v>
          </cell>
          <cell r="G975">
            <v>45535</v>
          </cell>
        </row>
        <row r="976">
          <cell r="A976">
            <v>105066</v>
          </cell>
          <cell r="C976" t="str">
            <v>GRAVA TRITURADA DE 3 OCTAV</v>
          </cell>
          <cell r="D976" t="str">
            <v>M3</v>
          </cell>
          <cell r="G976">
            <v>50434</v>
          </cell>
        </row>
        <row r="977">
          <cell r="A977">
            <v>103023</v>
          </cell>
          <cell r="C977" t="str">
            <v>GRAVA TRITURADA DE MEDIA</v>
          </cell>
          <cell r="D977" t="str">
            <v>M3</v>
          </cell>
          <cell r="G977">
            <v>49254</v>
          </cell>
        </row>
        <row r="978">
          <cell r="A978">
            <v>100965</v>
          </cell>
          <cell r="C978" t="str">
            <v>GRAVILLA FINA</v>
          </cell>
          <cell r="D978" t="str">
            <v>M3</v>
          </cell>
          <cell r="G978">
            <v>33051</v>
          </cell>
        </row>
        <row r="979">
          <cell r="A979">
            <v>100966</v>
          </cell>
          <cell r="C979" t="str">
            <v>GRAVILLA RIO LAVADA</v>
          </cell>
          <cell r="D979" t="str">
            <v>BT0</v>
          </cell>
          <cell r="G979">
            <v>4507</v>
          </cell>
        </row>
        <row r="980">
          <cell r="A980">
            <v>100967</v>
          </cell>
          <cell r="C980" t="str">
            <v>GRAVILLA RIO-GRAVA VJ 5M3</v>
          </cell>
          <cell r="D980" t="str">
            <v>M3</v>
          </cell>
          <cell r="G980">
            <v>38953</v>
          </cell>
        </row>
        <row r="981">
          <cell r="A981">
            <v>100968</v>
          </cell>
          <cell r="C981" t="str">
            <v>GRIFERIA LAVAM 4 PULG LIN</v>
          </cell>
          <cell r="D981" t="str">
            <v>UND</v>
          </cell>
          <cell r="G981">
            <v>38523</v>
          </cell>
        </row>
        <row r="982">
          <cell r="A982">
            <v>100969</v>
          </cell>
          <cell r="C982" t="str">
            <v>GRIFERIA LAVAM 8 PULG</v>
          </cell>
          <cell r="D982" t="str">
            <v>UND</v>
          </cell>
          <cell r="G982">
            <v>51722</v>
          </cell>
        </row>
        <row r="983">
          <cell r="A983">
            <v>100971</v>
          </cell>
          <cell r="C983" t="str">
            <v>GRIFERIA LAVAP.MEZCL 8 PUL</v>
          </cell>
          <cell r="D983" t="str">
            <v>UND</v>
          </cell>
          <cell r="G983">
            <v>58912</v>
          </cell>
        </row>
        <row r="984">
          <cell r="A984">
            <v>105067</v>
          </cell>
          <cell r="C984" t="str">
            <v>GRIFO 0RINAL PUSH ANTIVANDA</v>
          </cell>
          <cell r="D984" t="str">
            <v>UND</v>
          </cell>
          <cell r="G984">
            <v>179096</v>
          </cell>
        </row>
        <row r="985">
          <cell r="A985">
            <v>103229</v>
          </cell>
          <cell r="C985" t="str">
            <v>GRIFO DUCHA MEZC.</v>
          </cell>
          <cell r="D985" t="str">
            <v>UND</v>
          </cell>
          <cell r="G985">
            <v>69642</v>
          </cell>
        </row>
        <row r="986">
          <cell r="A986">
            <v>100855</v>
          </cell>
          <cell r="C986" t="str">
            <v>GRIFO DUCHA MEZCLAD. 8 PULG</v>
          </cell>
          <cell r="D986" t="str">
            <v>UND</v>
          </cell>
          <cell r="G986">
            <v>84665</v>
          </cell>
        </row>
        <row r="987">
          <cell r="A987">
            <v>103220</v>
          </cell>
          <cell r="C987" t="str">
            <v>GRIFO DUCHA SENCILLA</v>
          </cell>
          <cell r="D987" t="str">
            <v>UND</v>
          </cell>
          <cell r="G987">
            <v>37450</v>
          </cell>
        </row>
        <row r="988">
          <cell r="A988">
            <v>100856</v>
          </cell>
          <cell r="C988" t="str">
            <v>GRIFO DUCHA SENCILLA CON RE</v>
          </cell>
          <cell r="D988" t="str">
            <v>UND</v>
          </cell>
          <cell r="G988">
            <v>42816</v>
          </cell>
        </row>
        <row r="989">
          <cell r="A989">
            <v>107060</v>
          </cell>
          <cell r="C989" t="str">
            <v>GRIFO LAVAM.HIDROST.SOBREP</v>
          </cell>
          <cell r="D989" t="str">
            <v>UND</v>
          </cell>
          <cell r="G989">
            <v>112565</v>
          </cell>
        </row>
        <row r="990">
          <cell r="A990">
            <v>103218</v>
          </cell>
          <cell r="C990" t="str">
            <v>GRIFO LAVAM.SENC LINEA MED</v>
          </cell>
          <cell r="D990" t="str">
            <v>UND</v>
          </cell>
          <cell r="G990">
            <v>20281</v>
          </cell>
        </row>
        <row r="991">
          <cell r="A991">
            <v>103219</v>
          </cell>
          <cell r="C991" t="str">
            <v>GRIFO LAVAMAN MEZC 4 PULG L</v>
          </cell>
          <cell r="D991" t="str">
            <v>UND</v>
          </cell>
          <cell r="G991">
            <v>44962</v>
          </cell>
        </row>
        <row r="992">
          <cell r="A992">
            <v>103217</v>
          </cell>
          <cell r="C992" t="str">
            <v>GRIFO LAVAMAN SENC. LIN EC</v>
          </cell>
          <cell r="D992" t="str">
            <v>UND</v>
          </cell>
          <cell r="G992">
            <v>14916</v>
          </cell>
        </row>
        <row r="993">
          <cell r="A993">
            <v>107061</v>
          </cell>
          <cell r="C993" t="str">
            <v>GRIFO LAVAMANOS PUSH PARED</v>
          </cell>
          <cell r="D993" t="str">
            <v>UND</v>
          </cell>
          <cell r="G993">
            <v>170511</v>
          </cell>
        </row>
        <row r="994">
          <cell r="A994">
            <v>103233</v>
          </cell>
          <cell r="C994" t="str">
            <v>GRIFO LAVAP.MEZCL.8 LINEA E</v>
          </cell>
          <cell r="D994" t="str">
            <v>UND</v>
          </cell>
          <cell r="G994">
            <v>38523</v>
          </cell>
        </row>
        <row r="995">
          <cell r="A995">
            <v>103232</v>
          </cell>
          <cell r="C995" t="str">
            <v>GRIFO LAVAP.SENC. LINEA MED</v>
          </cell>
          <cell r="D995" t="str">
            <v>UND</v>
          </cell>
          <cell r="G995">
            <v>41743</v>
          </cell>
        </row>
        <row r="996">
          <cell r="A996">
            <v>103231</v>
          </cell>
          <cell r="C996" t="str">
            <v>GRIFO LAVAPLA SENCILL LINEA</v>
          </cell>
          <cell r="D996" t="str">
            <v>UND</v>
          </cell>
          <cell r="G996">
            <v>38094</v>
          </cell>
        </row>
        <row r="997">
          <cell r="A997">
            <v>107059</v>
          </cell>
          <cell r="C997" t="str">
            <v>GRIFO ORINAL HIDROST.SOBREP</v>
          </cell>
          <cell r="D997" t="str">
            <v>UND</v>
          </cell>
          <cell r="G997">
            <v>136173</v>
          </cell>
        </row>
        <row r="998">
          <cell r="A998">
            <v>103230</v>
          </cell>
          <cell r="C998" t="str">
            <v>GRIFO ORINAL TRADICIONAL</v>
          </cell>
          <cell r="D998" t="str">
            <v>UND</v>
          </cell>
          <cell r="G998">
            <v>106127</v>
          </cell>
        </row>
        <row r="999">
          <cell r="A999">
            <v>100972</v>
          </cell>
          <cell r="C999" t="str">
            <v>GRIFO SANITARIA HIDROSTATIC</v>
          </cell>
          <cell r="D999" t="str">
            <v>UND</v>
          </cell>
          <cell r="G999">
            <v>38523</v>
          </cell>
        </row>
        <row r="1000">
          <cell r="A1000">
            <v>100974</v>
          </cell>
          <cell r="C1000" t="str">
            <v>GRILLETES 3/4" A 1"</v>
          </cell>
          <cell r="D1000" t="str">
            <v>UND</v>
          </cell>
          <cell r="G1000">
            <v>6079</v>
          </cell>
        </row>
        <row r="1001">
          <cell r="A1001">
            <v>100977</v>
          </cell>
          <cell r="C1001" t="str">
            <v>GUADUA [TACO] 2.50-3M</v>
          </cell>
          <cell r="D1001" t="str">
            <v>UND</v>
          </cell>
          <cell r="G1001">
            <v>8048</v>
          </cell>
        </row>
        <row r="1002">
          <cell r="A1002">
            <v>113011</v>
          </cell>
          <cell r="C1002" t="str">
            <v>GUADUA 5 MT.</v>
          </cell>
          <cell r="D1002" t="str">
            <v>UND</v>
          </cell>
          <cell r="G1002">
            <v>4829</v>
          </cell>
        </row>
        <row r="1003">
          <cell r="A1003">
            <v>111514</v>
          </cell>
          <cell r="C1003" t="str">
            <v>GUADUA 5 MT.</v>
          </cell>
          <cell r="D1003" t="str">
            <v>UND</v>
          </cell>
          <cell r="G1003">
            <v>5167</v>
          </cell>
        </row>
        <row r="1004">
          <cell r="A1004">
            <v>109054</v>
          </cell>
          <cell r="C1004" t="str">
            <v>GUADUA CHAPILLA L=4MTS</v>
          </cell>
          <cell r="D1004" t="str">
            <v>UND</v>
          </cell>
          <cell r="G1004">
            <v>5151</v>
          </cell>
        </row>
        <row r="1005">
          <cell r="A1005">
            <v>109055</v>
          </cell>
          <cell r="C1005" t="str">
            <v>GUADUA LARGA L=8M</v>
          </cell>
          <cell r="D1005" t="str">
            <v>UND</v>
          </cell>
          <cell r="G1005">
            <v>11696</v>
          </cell>
        </row>
        <row r="1006">
          <cell r="A1006">
            <v>100978</v>
          </cell>
          <cell r="C1006" t="str">
            <v>GUARDACABLE DE 3/8</v>
          </cell>
          <cell r="D1006" t="str">
            <v>ML</v>
          </cell>
          <cell r="G1006">
            <v>1215</v>
          </cell>
        </row>
        <row r="1007">
          <cell r="A1007">
            <v>100979</v>
          </cell>
          <cell r="C1007" t="str">
            <v>GUIA BASCULANTE</v>
          </cell>
          <cell r="D1007" t="str">
            <v>UND</v>
          </cell>
          <cell r="G1007">
            <v>2897</v>
          </cell>
        </row>
        <row r="1008">
          <cell r="A1008">
            <v>100981</v>
          </cell>
          <cell r="C1008" t="str">
            <v>GUIA PLASTICA VC-50-20</v>
          </cell>
          <cell r="D1008" t="str">
            <v>UND</v>
          </cell>
          <cell r="E1008">
            <v>1</v>
          </cell>
          <cell r="G1008">
            <v>86</v>
          </cell>
        </row>
        <row r="1009">
          <cell r="A1009">
            <v>117075</v>
          </cell>
          <cell r="C1009" t="str">
            <v>GUIA PLASTICA VC-744</v>
          </cell>
          <cell r="D1009" t="str">
            <v>UND</v>
          </cell>
          <cell r="G1009">
            <v>1</v>
          </cell>
        </row>
        <row r="1010">
          <cell r="A1010">
            <v>109944</v>
          </cell>
          <cell r="C1010" t="str">
            <v>GUIA PLASTICA VC-744 TIRA 6M</v>
          </cell>
          <cell r="D1010" t="str">
            <v>UND</v>
          </cell>
          <cell r="G1010">
            <v>1</v>
          </cell>
        </row>
        <row r="1011">
          <cell r="A1011">
            <v>100983</v>
          </cell>
          <cell r="C1011" t="str">
            <v>HEBILLAS BAN DIT 5/8"</v>
          </cell>
          <cell r="D1011" t="str">
            <v>UND</v>
          </cell>
          <cell r="G1011">
            <v>797</v>
          </cell>
        </row>
        <row r="1012">
          <cell r="A1012">
            <v>100985</v>
          </cell>
          <cell r="C1012" t="str">
            <v>HIDRANTE E.B CHICAGO D=3</v>
          </cell>
          <cell r="D1012" t="str">
            <v>UND</v>
          </cell>
          <cell r="G1012">
            <v>1716915</v>
          </cell>
        </row>
        <row r="1013">
          <cell r="A1013">
            <v>100986</v>
          </cell>
          <cell r="C1013" t="str">
            <v>HIDRANTE E.B LONDRES D= 4</v>
          </cell>
          <cell r="D1013" t="str">
            <v>UND</v>
          </cell>
          <cell r="G1013">
            <v>2449823</v>
          </cell>
        </row>
        <row r="1014">
          <cell r="A1014">
            <v>100987</v>
          </cell>
          <cell r="C1014" t="str">
            <v>HIDRANTE E.B LONDRES D= 6</v>
          </cell>
          <cell r="D1014" t="str">
            <v>UND</v>
          </cell>
          <cell r="G1014">
            <v>3020698</v>
          </cell>
        </row>
        <row r="1015">
          <cell r="A1015">
            <v>100988</v>
          </cell>
          <cell r="C1015" t="str">
            <v>HIDRANTE E.B ROMA D=4</v>
          </cell>
          <cell r="D1015" t="str">
            <v>UND</v>
          </cell>
          <cell r="G1015">
            <v>2494892</v>
          </cell>
        </row>
        <row r="1016">
          <cell r="A1016">
            <v>100989</v>
          </cell>
          <cell r="C1016" t="str">
            <v>HIDRANTE E.B ROMA D=6</v>
          </cell>
          <cell r="D1016" t="str">
            <v>UND</v>
          </cell>
          <cell r="G1016">
            <v>3012328</v>
          </cell>
        </row>
        <row r="1017">
          <cell r="A1017">
            <v>100990</v>
          </cell>
          <cell r="C1017" t="str">
            <v>HIDRANTE E.L CHICAGO D=C</v>
          </cell>
          <cell r="D1017" t="str">
            <v>UND</v>
          </cell>
          <cell r="G1017">
            <v>1566685</v>
          </cell>
        </row>
        <row r="1018">
          <cell r="A1018">
            <v>100992</v>
          </cell>
          <cell r="C1018" t="str">
            <v>HIDRANTE E.L LONDRES D =</v>
          </cell>
          <cell r="D1018" t="str">
            <v>UND</v>
          </cell>
          <cell r="G1018">
            <v>2875404</v>
          </cell>
        </row>
        <row r="1019">
          <cell r="A1019">
            <v>100991</v>
          </cell>
          <cell r="C1019" t="str">
            <v>HIDRANTE E.L LONDRES D = 4</v>
          </cell>
          <cell r="D1019" t="str">
            <v>UND</v>
          </cell>
          <cell r="G1019">
            <v>2476332</v>
          </cell>
        </row>
        <row r="1020">
          <cell r="A1020">
            <v>100993</v>
          </cell>
          <cell r="C1020" t="str">
            <v>HIDRANTE E.L MILAN JR D=3</v>
          </cell>
          <cell r="D1020" t="str">
            <v>UND</v>
          </cell>
          <cell r="G1020">
            <v>1566685</v>
          </cell>
        </row>
        <row r="1021">
          <cell r="A1021">
            <v>100995</v>
          </cell>
          <cell r="C1021" t="str">
            <v>HIDRANTE E.L ROMA D=6</v>
          </cell>
          <cell r="D1021" t="str">
            <v>UND</v>
          </cell>
          <cell r="G1021">
            <v>2875404</v>
          </cell>
        </row>
        <row r="1022">
          <cell r="A1022">
            <v>100994</v>
          </cell>
          <cell r="C1022" t="str">
            <v>HIDRANTE E.L ROMA JR D=4</v>
          </cell>
          <cell r="D1022" t="str">
            <v>UND</v>
          </cell>
          <cell r="G1022">
            <v>2396170</v>
          </cell>
        </row>
        <row r="1023">
          <cell r="A1023">
            <v>100997</v>
          </cell>
          <cell r="C1023" t="str">
            <v>HIDRANTE E.L.ROMA D=4</v>
          </cell>
          <cell r="D1023" t="str">
            <v>UND</v>
          </cell>
          <cell r="G1023">
            <v>2396170</v>
          </cell>
        </row>
        <row r="1024">
          <cell r="A1024">
            <v>111065</v>
          </cell>
          <cell r="C1024" t="str">
            <v>HIDRANTE ROS PARED D=4</v>
          </cell>
          <cell r="D1024" t="str">
            <v>UND</v>
          </cell>
          <cell r="G1024">
            <v>933573</v>
          </cell>
        </row>
        <row r="1025">
          <cell r="A1025">
            <v>100996</v>
          </cell>
          <cell r="C1025" t="str">
            <v>HIDRANTE ROS S.FRANCI D= 3</v>
          </cell>
          <cell r="D1025" t="str">
            <v>UND</v>
          </cell>
          <cell r="G1025">
            <v>933573</v>
          </cell>
        </row>
        <row r="1026">
          <cell r="A1026">
            <v>100999</v>
          </cell>
          <cell r="C1026" t="str">
            <v>HIDROSELLO NOVAFORT 110MM</v>
          </cell>
          <cell r="D1026" t="str">
            <v>UND</v>
          </cell>
          <cell r="G1026">
            <v>1861</v>
          </cell>
        </row>
        <row r="1027">
          <cell r="A1027">
            <v>101000</v>
          </cell>
          <cell r="C1027" t="str">
            <v>HIDROSELLO NOVAFORT 160MM</v>
          </cell>
          <cell r="D1027" t="str">
            <v>UND</v>
          </cell>
          <cell r="G1027">
            <v>3028</v>
          </cell>
        </row>
        <row r="1028">
          <cell r="A1028">
            <v>101001</v>
          </cell>
          <cell r="C1028" t="str">
            <v>HIDROSELLO NOVAFORT 200MM</v>
          </cell>
          <cell r="D1028" t="str">
            <v>UND</v>
          </cell>
          <cell r="G1028">
            <v>5448</v>
          </cell>
        </row>
        <row r="1029">
          <cell r="A1029">
            <v>101002</v>
          </cell>
          <cell r="C1029" t="str">
            <v>HIDROSELLO NOVAFORT 250MM</v>
          </cell>
          <cell r="D1029" t="str">
            <v>UND</v>
          </cell>
          <cell r="G1029">
            <v>9661</v>
          </cell>
        </row>
        <row r="1030">
          <cell r="A1030">
            <v>101003</v>
          </cell>
          <cell r="C1030" t="str">
            <v>HIDROSELLO NOVAFORT 315MM</v>
          </cell>
          <cell r="D1030" t="str">
            <v>UND</v>
          </cell>
          <cell r="G1030">
            <v>20051</v>
          </cell>
        </row>
        <row r="1031">
          <cell r="A1031">
            <v>100998</v>
          </cell>
          <cell r="C1031" t="str">
            <v>HIDROSELLO NOVAFORT 400MM</v>
          </cell>
          <cell r="D1031" t="str">
            <v>UND</v>
          </cell>
          <cell r="G1031">
            <v>40835</v>
          </cell>
        </row>
        <row r="1032">
          <cell r="A1032">
            <v>101004</v>
          </cell>
          <cell r="C1032" t="str">
            <v>HIDROSELLO NOVAFORT 450MM</v>
          </cell>
          <cell r="D1032" t="str">
            <v>UND</v>
          </cell>
          <cell r="G1032">
            <v>59026</v>
          </cell>
        </row>
        <row r="1033">
          <cell r="A1033">
            <v>101005</v>
          </cell>
          <cell r="C1033" t="str">
            <v>HIDROSELLO NOVAFORT 500MM</v>
          </cell>
          <cell r="D1033" t="str">
            <v>UND</v>
          </cell>
          <cell r="G1033">
            <v>66280</v>
          </cell>
        </row>
        <row r="1034">
          <cell r="A1034">
            <v>101006</v>
          </cell>
          <cell r="C1034" t="str">
            <v>HIDROSOLTA X 15 KGS</v>
          </cell>
          <cell r="D1034" t="str">
            <v>UND</v>
          </cell>
          <cell r="G1034">
            <v>76453</v>
          </cell>
        </row>
        <row r="1035">
          <cell r="A1035">
            <v>107215</v>
          </cell>
          <cell r="C1035" t="str">
            <v>HIERRO . 1/2" 60.000 [12</v>
          </cell>
          <cell r="D1035" t="str">
            <v>UND</v>
          </cell>
          <cell r="G1035">
            <v>29638</v>
          </cell>
        </row>
        <row r="1036">
          <cell r="A1036">
            <v>101010</v>
          </cell>
          <cell r="C1036" t="str">
            <v>HIERRO . 1/2" 60.000 [6</v>
          </cell>
          <cell r="D1036" t="str">
            <v>KG.</v>
          </cell>
          <cell r="G1036">
            <v>2575</v>
          </cell>
        </row>
        <row r="1037">
          <cell r="A1037">
            <v>101012</v>
          </cell>
          <cell r="C1037" t="str">
            <v>HIERRO . 1/4" 37.000 [C</v>
          </cell>
          <cell r="D1037" t="str">
            <v>KG</v>
          </cell>
          <cell r="G1037">
            <v>2575</v>
          </cell>
        </row>
        <row r="1038">
          <cell r="A1038">
            <v>107063</v>
          </cell>
          <cell r="C1038" t="str">
            <v>HIERRO . 7/8" 60.000 [12</v>
          </cell>
          <cell r="D1038" t="str">
            <v>UND</v>
          </cell>
          <cell r="G1038">
            <v>70179</v>
          </cell>
        </row>
        <row r="1039">
          <cell r="A1039">
            <v>101018</v>
          </cell>
          <cell r="C1039" t="str">
            <v>HIERRO . 7/8" 60.000 [6</v>
          </cell>
          <cell r="D1039" t="str">
            <v>KLS</v>
          </cell>
          <cell r="G1039">
            <v>2575</v>
          </cell>
        </row>
        <row r="1040">
          <cell r="A1040">
            <v>101009</v>
          </cell>
          <cell r="C1040" t="str">
            <v>HIERRO .1/2" 60.000 [6</v>
          </cell>
          <cell r="D1040" t="str">
            <v>KLS</v>
          </cell>
          <cell r="G1040">
            <v>2575</v>
          </cell>
        </row>
        <row r="1041">
          <cell r="A1041">
            <v>107062</v>
          </cell>
          <cell r="C1041" t="str">
            <v>HIERRO .3/4" 60.000 [12</v>
          </cell>
          <cell r="D1041" t="str">
            <v>UND</v>
          </cell>
          <cell r="G1041">
            <v>59148</v>
          </cell>
        </row>
        <row r="1042">
          <cell r="A1042">
            <v>101013</v>
          </cell>
          <cell r="C1042" t="str">
            <v>HIERRO .3/4" 60.000 [6</v>
          </cell>
          <cell r="D1042" t="str">
            <v>KLS</v>
          </cell>
          <cell r="G1042">
            <v>2575</v>
          </cell>
        </row>
        <row r="1043">
          <cell r="A1043">
            <v>101014</v>
          </cell>
          <cell r="C1043" t="str">
            <v>HIERRO .3/8" 37.000 [C</v>
          </cell>
          <cell r="D1043" t="str">
            <v>KLS</v>
          </cell>
          <cell r="G1043">
            <v>2575</v>
          </cell>
        </row>
        <row r="1044">
          <cell r="A1044">
            <v>101015</v>
          </cell>
          <cell r="C1044" t="str">
            <v>HIERRO .3/8" 60.000 [6</v>
          </cell>
          <cell r="D1044" t="str">
            <v>KLS</v>
          </cell>
          <cell r="G1044">
            <v>2575</v>
          </cell>
        </row>
        <row r="1045">
          <cell r="A1045">
            <v>101017</v>
          </cell>
          <cell r="C1045" t="str">
            <v>HIERRO .5/8" 60.000 [12</v>
          </cell>
          <cell r="D1045" t="str">
            <v>KLS</v>
          </cell>
          <cell r="G1045">
            <v>2575</v>
          </cell>
        </row>
        <row r="1046">
          <cell r="A1046">
            <v>101019</v>
          </cell>
          <cell r="C1046" t="str">
            <v>HIERRO 1" 60.000 [6</v>
          </cell>
          <cell r="D1046" t="str">
            <v>KLS</v>
          </cell>
          <cell r="G1046">
            <v>2575</v>
          </cell>
        </row>
        <row r="1047">
          <cell r="A1047">
            <v>101007</v>
          </cell>
          <cell r="C1047" t="str">
            <v>HIERRO de 37000 PSI 259 MPA</v>
          </cell>
          <cell r="D1047" t="str">
            <v>KLS</v>
          </cell>
          <cell r="G1047">
            <v>2575</v>
          </cell>
        </row>
        <row r="1048">
          <cell r="A1048">
            <v>101008</v>
          </cell>
          <cell r="C1048" t="str">
            <v>HIERRO de 60000 PSI 420 MPA</v>
          </cell>
          <cell r="D1048" t="str">
            <v>KLS</v>
          </cell>
          <cell r="G1048">
            <v>2575</v>
          </cell>
        </row>
        <row r="1049">
          <cell r="A1049">
            <v>109056</v>
          </cell>
          <cell r="C1049" t="str">
            <v>HIERRO ESCALERILLA 1/4"</v>
          </cell>
          <cell r="D1049" t="str">
            <v>UND</v>
          </cell>
          <cell r="G1049">
            <v>3756</v>
          </cell>
        </row>
        <row r="1050">
          <cell r="A1050">
            <v>108013</v>
          </cell>
          <cell r="C1050" t="str">
            <v>HILO PLASTICO FIBRA POLIES</v>
          </cell>
          <cell r="D1050" t="str">
            <v>ROL</v>
          </cell>
          <cell r="G1050">
            <v>3219</v>
          </cell>
        </row>
        <row r="1051">
          <cell r="A1051">
            <v>103084</v>
          </cell>
          <cell r="C1051" t="str">
            <v>HIMEL</v>
          </cell>
          <cell r="D1051" t="str">
            <v>UND</v>
          </cell>
          <cell r="G1051">
            <v>168490</v>
          </cell>
        </row>
        <row r="1052">
          <cell r="A1052">
            <v>111067</v>
          </cell>
          <cell r="C1052" t="str">
            <v>HIPOCLORITO DE CALCIO</v>
          </cell>
          <cell r="D1052" t="str">
            <v>KLS</v>
          </cell>
          <cell r="G1052">
            <v>9958</v>
          </cell>
        </row>
        <row r="1053">
          <cell r="A1053">
            <v>107064</v>
          </cell>
          <cell r="C1053" t="str">
            <v>HIPOCLORITO DE SODIO</v>
          </cell>
          <cell r="D1053" t="str">
            <v>KLS</v>
          </cell>
          <cell r="G1053">
            <v>1878</v>
          </cell>
        </row>
        <row r="1054">
          <cell r="A1054">
            <v>101021</v>
          </cell>
          <cell r="C1054" t="str">
            <v>HOJ.TIPO FORTEC RES. (.51)</v>
          </cell>
          <cell r="D1054" t="str">
            <v>UND</v>
          </cell>
          <cell r="G1054">
            <v>49791</v>
          </cell>
        </row>
        <row r="1055">
          <cell r="A1055">
            <v>101022</v>
          </cell>
          <cell r="C1055" t="str">
            <v>HOJ.TIPO FORTEC RES. (.71)</v>
          </cell>
          <cell r="D1055" t="str">
            <v>UND</v>
          </cell>
          <cell r="G1055">
            <v>64277</v>
          </cell>
        </row>
        <row r="1056">
          <cell r="A1056">
            <v>101023</v>
          </cell>
          <cell r="C1056" t="str">
            <v>HOJ.TIPO FORTEC RES. (.91)</v>
          </cell>
          <cell r="D1056" t="str">
            <v>UND</v>
          </cell>
          <cell r="G1056">
            <v>68001</v>
          </cell>
        </row>
        <row r="1057">
          <cell r="A1057">
            <v>101025</v>
          </cell>
          <cell r="C1057" t="str">
            <v>HUMEDADES NATURALES</v>
          </cell>
          <cell r="D1057" t="str">
            <v>DIA</v>
          </cell>
          <cell r="G1057">
            <v>4524</v>
          </cell>
        </row>
        <row r="1058">
          <cell r="A1058">
            <v>101026</v>
          </cell>
          <cell r="C1058" t="str">
            <v>IGAS GRIS [SELLANTE] 5KG.</v>
          </cell>
          <cell r="D1058" t="str">
            <v>KLS</v>
          </cell>
          <cell r="G1058">
            <v>14057</v>
          </cell>
        </row>
        <row r="1059">
          <cell r="A1059">
            <v>101029</v>
          </cell>
          <cell r="C1059" t="str">
            <v>IMPEDIMENT.FACT0RES CLIMA</v>
          </cell>
          <cell r="D1059" t="str">
            <v>UND</v>
          </cell>
          <cell r="G1059">
            <v>84279</v>
          </cell>
        </row>
        <row r="1060">
          <cell r="A1060">
            <v>105139</v>
          </cell>
          <cell r="C1060" t="str">
            <v>IMPERMEABILIZ MORTERO-CONC</v>
          </cell>
          <cell r="D1060" t="str">
            <v>KLS</v>
          </cell>
          <cell r="G1060">
            <v>3219</v>
          </cell>
        </row>
        <row r="1061">
          <cell r="A1061">
            <v>105068</v>
          </cell>
          <cell r="C1061" t="str">
            <v>IMPERMEABILIZANTE IMPERME</v>
          </cell>
          <cell r="D1061" t="str">
            <v>KLS</v>
          </cell>
          <cell r="G1061">
            <v>15667</v>
          </cell>
        </row>
        <row r="1062">
          <cell r="A1062">
            <v>105050</v>
          </cell>
          <cell r="C1062" t="str">
            <v>IMPERMEABILIZANTE SOLUC AS</v>
          </cell>
          <cell r="D1062" t="str">
            <v>KLS</v>
          </cell>
          <cell r="G1062">
            <v>15881</v>
          </cell>
        </row>
        <row r="1063">
          <cell r="A1063">
            <v>115010</v>
          </cell>
          <cell r="C1063" t="str">
            <v>INSUMOS COMPLEMENTARIOS</v>
          </cell>
          <cell r="D1063" t="str">
            <v>GLB</v>
          </cell>
          <cell r="G1063">
            <v>537</v>
          </cell>
        </row>
        <row r="1064">
          <cell r="A1064">
            <v>111068</v>
          </cell>
          <cell r="C1064" t="str">
            <v>INTERRUPTOR CINTA FOTOLUMI</v>
          </cell>
          <cell r="D1064" t="str">
            <v>UND</v>
          </cell>
          <cell r="G1064">
            <v>6472</v>
          </cell>
        </row>
        <row r="1065">
          <cell r="A1065">
            <v>117076</v>
          </cell>
          <cell r="C1065" t="str">
            <v>INVERSOR</v>
          </cell>
          <cell r="D1065" t="str">
            <v>UND</v>
          </cell>
          <cell r="G1065">
            <v>3344347</v>
          </cell>
        </row>
        <row r="1066">
          <cell r="A1066">
            <v>111069</v>
          </cell>
          <cell r="C1066" t="str">
            <v>INYECTOR AGUA 1,1/2 PLAST.</v>
          </cell>
          <cell r="D1066" t="str">
            <v>UND</v>
          </cell>
          <cell r="G1066">
            <v>43567</v>
          </cell>
        </row>
        <row r="1067">
          <cell r="A1067">
            <v>105000</v>
          </cell>
          <cell r="C1067" t="str">
            <v>J.ACROBATICO L=4.0 A=3.0M</v>
          </cell>
          <cell r="D1067" t="str">
            <v>UND</v>
          </cell>
          <cell r="G1067">
            <v>739390</v>
          </cell>
        </row>
        <row r="1068">
          <cell r="A1068">
            <v>117077</v>
          </cell>
          <cell r="C1068" t="str">
            <v>J.ARENER0 MED/MADER.3x3MTS</v>
          </cell>
          <cell r="D1068" t="str">
            <v>UND</v>
          </cell>
          <cell r="G1068">
            <v>482882</v>
          </cell>
        </row>
        <row r="1069">
          <cell r="A1069">
            <v>100335</v>
          </cell>
          <cell r="C1069" t="str">
            <v>J.BURRO BALANCIN L=3.5MTS</v>
          </cell>
          <cell r="D1069" t="str">
            <v>UND</v>
          </cell>
          <cell r="G1069">
            <v>402402</v>
          </cell>
        </row>
        <row r="1070">
          <cell r="A1070">
            <v>100743</v>
          </cell>
          <cell r="C1070" t="str">
            <v>J.C0LUMP.L=4.7 H=2.5 A=2M</v>
          </cell>
          <cell r="D1070" t="str">
            <v>UND</v>
          </cell>
          <cell r="G1070">
            <v>1287686</v>
          </cell>
        </row>
        <row r="1071">
          <cell r="A1071">
            <v>100727</v>
          </cell>
          <cell r="C1071" t="str">
            <v>J.COLUMP.2 PUESTOS-GALV.</v>
          </cell>
          <cell r="D1071" t="str">
            <v>UND</v>
          </cell>
          <cell r="G1071">
            <v>1040880</v>
          </cell>
        </row>
        <row r="1072">
          <cell r="A1072">
            <v>100728</v>
          </cell>
          <cell r="C1072" t="str">
            <v>J.COLUMP.3 PUESTOS-GALV.</v>
          </cell>
          <cell r="D1072" t="str">
            <v>UND</v>
          </cell>
          <cell r="G1072">
            <v>1394135</v>
          </cell>
        </row>
        <row r="1073">
          <cell r="A1073">
            <v>103238</v>
          </cell>
          <cell r="C1073" t="str">
            <v>J.COLUMP.L=1.7 H=2.5 A=2M</v>
          </cell>
          <cell r="D1073" t="str">
            <v>UND</v>
          </cell>
          <cell r="G1073">
            <v>729689</v>
          </cell>
        </row>
        <row r="1074">
          <cell r="A1074">
            <v>105045</v>
          </cell>
          <cell r="C1074" t="str">
            <v>J.COLUMP.L=3.4 H=2.5 A=2M</v>
          </cell>
          <cell r="D1074" t="str">
            <v>UND</v>
          </cell>
          <cell r="G1074">
            <v>981861</v>
          </cell>
        </row>
        <row r="1075">
          <cell r="A1075">
            <v>100832</v>
          </cell>
          <cell r="C1075" t="str">
            <v>J.DESLIZADER0+ESCALERA</v>
          </cell>
          <cell r="D1075" t="str">
            <v>UND</v>
          </cell>
          <cell r="G1075">
            <v>960399</v>
          </cell>
        </row>
        <row r="1076">
          <cell r="A1076">
            <v>105052</v>
          </cell>
          <cell r="C1076" t="str">
            <v>J.DESLIZADOR DOS PUESTOS</v>
          </cell>
          <cell r="D1076" t="str">
            <v>UND</v>
          </cell>
          <cell r="G1076">
            <v>2091203</v>
          </cell>
        </row>
        <row r="1077">
          <cell r="A1077">
            <v>100877</v>
          </cell>
          <cell r="C1077" t="str">
            <v>J.ESCALADOR-PASAMANOS-BURR</v>
          </cell>
          <cell r="D1077" t="str">
            <v>UND</v>
          </cell>
          <cell r="G1077">
            <v>882065</v>
          </cell>
        </row>
        <row r="1078">
          <cell r="A1078">
            <v>101275</v>
          </cell>
          <cell r="C1078" t="str">
            <v>J.PASAMANOS L=3 H=2.2 A=3</v>
          </cell>
          <cell r="D1078" t="str">
            <v>UND</v>
          </cell>
          <cell r="G1078">
            <v>1266225</v>
          </cell>
        </row>
        <row r="1079">
          <cell r="A1079">
            <v>102022</v>
          </cell>
          <cell r="C1079" t="str">
            <v>J.TREPA MUL/2C0L/1DES/1TUB</v>
          </cell>
          <cell r="D1079" t="str">
            <v>UND</v>
          </cell>
          <cell r="G1079">
            <v>2638899</v>
          </cell>
        </row>
        <row r="1080">
          <cell r="A1080">
            <v>103210</v>
          </cell>
          <cell r="C1080" t="str">
            <v>JABONERA ACRILICA</v>
          </cell>
          <cell r="D1080" t="str">
            <v>UND</v>
          </cell>
          <cell r="G1080">
            <v>17706</v>
          </cell>
        </row>
        <row r="1081">
          <cell r="A1081">
            <v>101043</v>
          </cell>
          <cell r="C1081" t="str">
            <v>JABONERA BLANCA</v>
          </cell>
          <cell r="D1081" t="str">
            <v>UND</v>
          </cell>
          <cell r="G1081">
            <v>15345</v>
          </cell>
        </row>
        <row r="1082">
          <cell r="A1082">
            <v>101046</v>
          </cell>
          <cell r="C1082" t="str">
            <v>JUEGO INCRUSTAR</v>
          </cell>
          <cell r="D1082" t="str">
            <v>JGO</v>
          </cell>
          <cell r="G1082">
            <v>92391</v>
          </cell>
        </row>
        <row r="1083">
          <cell r="A1083">
            <v>101045</v>
          </cell>
          <cell r="C1083" t="str">
            <v>JUEGO INCRUSTAR 4 PIEZAS C</v>
          </cell>
          <cell r="D1083" t="str">
            <v>JGO</v>
          </cell>
          <cell r="G1083">
            <v>71359</v>
          </cell>
        </row>
        <row r="1084">
          <cell r="A1084">
            <v>101044</v>
          </cell>
          <cell r="C1084" t="str">
            <v>JUEGO INCRUSTAR ACUARIO 4</v>
          </cell>
          <cell r="D1084" t="str">
            <v>JGO</v>
          </cell>
          <cell r="G1084">
            <v>32943</v>
          </cell>
        </row>
        <row r="1085">
          <cell r="A1085">
            <v>111070</v>
          </cell>
          <cell r="C1085" t="str">
            <v>JUEGO TUERCA-MANGUIT 1,1/2</v>
          </cell>
          <cell r="D1085" t="str">
            <v>UND</v>
          </cell>
          <cell r="G1085">
            <v>37343</v>
          </cell>
        </row>
        <row r="1086">
          <cell r="A1086">
            <v>101048</v>
          </cell>
          <cell r="C1086" t="str">
            <v>JUEGO TUERCA-MANGUIT 11/2 PLASTICO-CONEXION MA</v>
          </cell>
          <cell r="D1086" t="str">
            <v>UND</v>
          </cell>
          <cell r="G1086">
            <v>41979</v>
          </cell>
        </row>
        <row r="1087">
          <cell r="A1087">
            <v>101049</v>
          </cell>
          <cell r="C1087" t="str">
            <v>JUNTA EXPANSION PVC 3"</v>
          </cell>
          <cell r="D1087" t="str">
            <v>UND</v>
          </cell>
          <cell r="G1087">
            <v>21404</v>
          </cell>
        </row>
        <row r="1088">
          <cell r="A1088">
            <v>101050</v>
          </cell>
          <cell r="C1088" t="str">
            <v>JUNTA FRIA</v>
          </cell>
          <cell r="D1088" t="str">
            <v>KLS</v>
          </cell>
          <cell r="G1088">
            <v>16633</v>
          </cell>
        </row>
        <row r="1089">
          <cell r="A1089">
            <v>109945</v>
          </cell>
          <cell r="C1089" t="str">
            <v>KORAZA</v>
          </cell>
          <cell r="D1089" t="str">
            <v>GLN</v>
          </cell>
          <cell r="G1089">
            <v>69642</v>
          </cell>
        </row>
        <row r="1090">
          <cell r="A1090">
            <v>101051</v>
          </cell>
          <cell r="C1090" t="str">
            <v>KORAZA PLASTICA</v>
          </cell>
          <cell r="D1090" t="str">
            <v>GLN</v>
          </cell>
          <cell r="E1090">
            <v>1</v>
          </cell>
          <cell r="G1090">
            <v>69642</v>
          </cell>
        </row>
        <row r="1091">
          <cell r="A1091">
            <v>105069</v>
          </cell>
          <cell r="C1091" t="str">
            <v>LACA MADERA BRILLANTE 7400</v>
          </cell>
          <cell r="D1091" t="str">
            <v>GLN</v>
          </cell>
          <cell r="G1091">
            <v>49576</v>
          </cell>
        </row>
        <row r="1092">
          <cell r="A1092">
            <v>106140</v>
          </cell>
          <cell r="C1092" t="str">
            <v>LACA MADERA MATE 7402</v>
          </cell>
          <cell r="D1092" t="str">
            <v>LTS</v>
          </cell>
          <cell r="G1092">
            <v>13843</v>
          </cell>
        </row>
        <row r="1093">
          <cell r="A1093">
            <v>106124</v>
          </cell>
          <cell r="C1093" t="str">
            <v>LADR CONCRETO #10 LISO</v>
          </cell>
          <cell r="D1093" t="str">
            <v>UND</v>
          </cell>
          <cell r="G1093">
            <v>310</v>
          </cell>
        </row>
        <row r="1094">
          <cell r="A1094">
            <v>106123</v>
          </cell>
          <cell r="C1094" t="str">
            <v>LADR CONCRETO #12</v>
          </cell>
          <cell r="D1094" t="str">
            <v>UND</v>
          </cell>
          <cell r="G1094">
            <v>440</v>
          </cell>
        </row>
        <row r="1095">
          <cell r="A1095">
            <v>117078</v>
          </cell>
          <cell r="C1095" t="str">
            <v>LADR LIMPIO</v>
          </cell>
          <cell r="D1095" t="str">
            <v>UND</v>
          </cell>
          <cell r="G1095">
            <v>56</v>
          </cell>
        </row>
        <row r="1096">
          <cell r="A1096">
            <v>101052</v>
          </cell>
          <cell r="C1096" t="str">
            <v>LADR LIMPIO M12 24X6.5X12C</v>
          </cell>
          <cell r="D1096" t="str">
            <v>UND</v>
          </cell>
          <cell r="G1096">
            <v>687</v>
          </cell>
        </row>
        <row r="1097">
          <cell r="A1097">
            <v>107066</v>
          </cell>
          <cell r="C1097" t="str">
            <v>LADR SUCIO 7x13x26</v>
          </cell>
          <cell r="D1097" t="str">
            <v>UND</v>
          </cell>
          <cell r="E1097">
            <v>1</v>
          </cell>
          <cell r="G1097">
            <v>300</v>
          </cell>
        </row>
        <row r="1098">
          <cell r="A1098">
            <v>103130</v>
          </cell>
          <cell r="C1098" t="str">
            <v>LADR SUCIO 8x12x24</v>
          </cell>
          <cell r="D1098" t="str">
            <v>UND</v>
          </cell>
          <cell r="E1098">
            <v>1</v>
          </cell>
          <cell r="G1098">
            <v>312</v>
          </cell>
        </row>
        <row r="1099">
          <cell r="A1099">
            <v>101053</v>
          </cell>
          <cell r="C1099" t="str">
            <v>LADR SUCIO COMUN</v>
          </cell>
          <cell r="D1099" t="str">
            <v>UND</v>
          </cell>
          <cell r="G1099">
            <v>215</v>
          </cell>
        </row>
        <row r="1100">
          <cell r="A1100">
            <v>106007</v>
          </cell>
          <cell r="C1100" t="str">
            <v>LAM.ACER0 INOX C.18 22-304</v>
          </cell>
          <cell r="D1100" t="str">
            <v>UND</v>
          </cell>
          <cell r="G1100">
            <v>415751</v>
          </cell>
        </row>
        <row r="1101">
          <cell r="A1101">
            <v>101055</v>
          </cell>
          <cell r="C1101" t="str">
            <v>LAM.ACERO INOX C.18 304</v>
          </cell>
          <cell r="D1101" t="str">
            <v>UND</v>
          </cell>
          <cell r="G1101">
            <v>292412</v>
          </cell>
        </row>
        <row r="1102">
          <cell r="A1102">
            <v>101059</v>
          </cell>
          <cell r="C1102" t="str">
            <v>LAM.ACRILIC0 50% ACRILICO</v>
          </cell>
          <cell r="D1102" t="str">
            <v>UND</v>
          </cell>
          <cell r="G1102">
            <v>69750</v>
          </cell>
        </row>
        <row r="1103">
          <cell r="A1103">
            <v>101058</v>
          </cell>
          <cell r="C1103" t="str">
            <v>LAM.ACRILICA 75% ACRILICO</v>
          </cell>
          <cell r="D1103" t="str">
            <v>UND</v>
          </cell>
          <cell r="G1103">
            <v>73505</v>
          </cell>
        </row>
        <row r="1104">
          <cell r="A1104">
            <v>101057</v>
          </cell>
          <cell r="C1104" t="str">
            <v>LAM.ACRILICO LISA 3MM</v>
          </cell>
          <cell r="D1104" t="str">
            <v>M2</v>
          </cell>
          <cell r="G1104">
            <v>175511</v>
          </cell>
        </row>
        <row r="1105">
          <cell r="A1105">
            <v>101063</v>
          </cell>
          <cell r="C1105" t="str">
            <v>LAM.ALUMINIO 7 MM</v>
          </cell>
          <cell r="D1105" t="str">
            <v>M2</v>
          </cell>
          <cell r="G1105">
            <v>35894</v>
          </cell>
        </row>
        <row r="1106">
          <cell r="A1106">
            <v>107067</v>
          </cell>
          <cell r="C1106" t="str">
            <v>LAM.C0LD ROLLED C.18</v>
          </cell>
          <cell r="D1106" t="str">
            <v>UND</v>
          </cell>
          <cell r="G1106">
            <v>55855</v>
          </cell>
        </row>
        <row r="1107">
          <cell r="A1107">
            <v>105075</v>
          </cell>
          <cell r="C1107" t="str">
            <v>LAM.CIEL0 FALSO ICOPOR TEX</v>
          </cell>
          <cell r="D1107" t="str">
            <v>UND</v>
          </cell>
          <cell r="G1107">
            <v>5204</v>
          </cell>
        </row>
        <row r="1108">
          <cell r="A1108">
            <v>101067</v>
          </cell>
          <cell r="C1108" t="str">
            <v>LAM.COLD ROLLED C.20</v>
          </cell>
          <cell r="D1108" t="str">
            <v>UND</v>
          </cell>
          <cell r="G1108">
            <v>35958</v>
          </cell>
        </row>
        <row r="1109">
          <cell r="A1109">
            <v>101069</v>
          </cell>
          <cell r="C1109" t="str">
            <v>LAM.COLD ROLLED C.20</v>
          </cell>
          <cell r="D1109" t="str">
            <v>UND</v>
          </cell>
          <cell r="G1109">
            <v>36484</v>
          </cell>
        </row>
        <row r="1110">
          <cell r="A1110">
            <v>101068</v>
          </cell>
          <cell r="C1110" t="str">
            <v>LAM.COLD ROLLED C.22</v>
          </cell>
          <cell r="D1110" t="str">
            <v>UND</v>
          </cell>
          <cell r="G1110">
            <v>30700</v>
          </cell>
        </row>
        <row r="1111">
          <cell r="A1111">
            <v>101070</v>
          </cell>
          <cell r="C1111" t="str">
            <v>LAM.DURACUSTIC 5/8" R-H</v>
          </cell>
          <cell r="D1111" t="str">
            <v>UND</v>
          </cell>
          <cell r="G1111">
            <v>14218</v>
          </cell>
        </row>
        <row r="1112">
          <cell r="A1112">
            <v>101073</v>
          </cell>
          <cell r="C1112" t="str">
            <v>LAM.GALVANIZADA C.16</v>
          </cell>
          <cell r="D1112" t="str">
            <v>UND</v>
          </cell>
          <cell r="G1112">
            <v>70602</v>
          </cell>
        </row>
        <row r="1113">
          <cell r="A1113">
            <v>106144</v>
          </cell>
          <cell r="C1113" t="str">
            <v>LAM.GALVANIZADA C.20</v>
          </cell>
          <cell r="D1113" t="str">
            <v>UND</v>
          </cell>
          <cell r="G1113">
            <v>43771</v>
          </cell>
        </row>
        <row r="1114">
          <cell r="A1114">
            <v>105072</v>
          </cell>
          <cell r="C1114" t="str">
            <v>LAM.GALVANIZADA C.22</v>
          </cell>
          <cell r="D1114" t="str">
            <v>UND</v>
          </cell>
          <cell r="G1114">
            <v>35272</v>
          </cell>
        </row>
        <row r="1115">
          <cell r="A1115">
            <v>106146</v>
          </cell>
          <cell r="C1115" t="str">
            <v>LAM.GALVANIZADA C.22</v>
          </cell>
          <cell r="D1115" t="str">
            <v>UND</v>
          </cell>
          <cell r="G1115">
            <v>73254</v>
          </cell>
        </row>
        <row r="1116">
          <cell r="A1116">
            <v>101072</v>
          </cell>
          <cell r="C1116" t="str">
            <v>LAM.GALVANIZADA C.26</v>
          </cell>
          <cell r="D1116" t="str">
            <v>UND</v>
          </cell>
          <cell r="G1116">
            <v>26558</v>
          </cell>
        </row>
        <row r="1117">
          <cell r="A1117">
            <v>101074</v>
          </cell>
          <cell r="C1117" t="str">
            <v>LAM.GALVANIZADA C.30</v>
          </cell>
          <cell r="D1117" t="str">
            <v>UND</v>
          </cell>
          <cell r="G1117">
            <v>19559</v>
          </cell>
        </row>
        <row r="1118">
          <cell r="A1118">
            <v>101075</v>
          </cell>
          <cell r="C1118" t="str">
            <v>LAM.HOT ROLLED 1/ 4</v>
          </cell>
          <cell r="D1118" t="str">
            <v>UND</v>
          </cell>
          <cell r="G1118">
            <v>114020</v>
          </cell>
        </row>
        <row r="1119">
          <cell r="A1119">
            <v>105073</v>
          </cell>
          <cell r="C1119" t="str">
            <v>LAM.HOT ROLLED 1/ 8</v>
          </cell>
          <cell r="D1119" t="str">
            <v>UND</v>
          </cell>
          <cell r="G1119">
            <v>36483</v>
          </cell>
        </row>
        <row r="1120">
          <cell r="A1120">
            <v>105076</v>
          </cell>
          <cell r="C1120" t="str">
            <v>LAM.HOT ROLLED 3/16</v>
          </cell>
          <cell r="D1120" t="str">
            <v>UND</v>
          </cell>
          <cell r="G1120">
            <v>54425</v>
          </cell>
        </row>
        <row r="1121">
          <cell r="A1121">
            <v>101076</v>
          </cell>
          <cell r="C1121" t="str">
            <v>LAM.ICOPOR 1CM</v>
          </cell>
          <cell r="D1121" t="str">
            <v>UND</v>
          </cell>
          <cell r="G1121">
            <v>3327</v>
          </cell>
        </row>
        <row r="1122">
          <cell r="A1122">
            <v>103124</v>
          </cell>
          <cell r="C1122" t="str">
            <v>LAM.ICOPOR 2CM</v>
          </cell>
          <cell r="D1122" t="str">
            <v>UND</v>
          </cell>
          <cell r="G1122">
            <v>16364</v>
          </cell>
        </row>
        <row r="1123">
          <cell r="A1123">
            <v>105077</v>
          </cell>
          <cell r="C1123" t="str">
            <v>LAM.ICOPOR 5CM</v>
          </cell>
          <cell r="D1123" t="str">
            <v>UND</v>
          </cell>
          <cell r="G1123">
            <v>24198</v>
          </cell>
        </row>
        <row r="1124">
          <cell r="A1124">
            <v>105074</v>
          </cell>
          <cell r="C1124" t="str">
            <v>LAM.ICOPOR PELICULA PVC</v>
          </cell>
          <cell r="D1124" t="str">
            <v>UND</v>
          </cell>
          <cell r="G1124">
            <v>10570</v>
          </cell>
        </row>
        <row r="1125">
          <cell r="A1125">
            <v>106135</v>
          </cell>
          <cell r="C1125" t="str">
            <v>LAM.METALDECK 2" C.1</v>
          </cell>
          <cell r="D1125" t="str">
            <v>M2</v>
          </cell>
          <cell r="G1125">
            <v>62131</v>
          </cell>
        </row>
        <row r="1126">
          <cell r="A1126">
            <v>106134</v>
          </cell>
          <cell r="C1126" t="str">
            <v>LAM.METALDECK 2" C.1</v>
          </cell>
          <cell r="D1126" t="str">
            <v>M2</v>
          </cell>
          <cell r="G1126">
            <v>51101</v>
          </cell>
        </row>
        <row r="1127">
          <cell r="A1127">
            <v>106133</v>
          </cell>
          <cell r="C1127" t="str">
            <v>LAM.METALDECK 2" C.2</v>
          </cell>
          <cell r="D1127" t="str">
            <v>M2</v>
          </cell>
          <cell r="G1127">
            <v>32414</v>
          </cell>
        </row>
        <row r="1128">
          <cell r="A1128">
            <v>106139</v>
          </cell>
          <cell r="C1128" t="str">
            <v>LAM.METALDECK 3" C.1</v>
          </cell>
          <cell r="D1128" t="str">
            <v>M2</v>
          </cell>
          <cell r="G1128">
            <v>67734</v>
          </cell>
        </row>
        <row r="1129">
          <cell r="A1129">
            <v>106138</v>
          </cell>
          <cell r="C1129" t="str">
            <v>LAM.METALDECK 3" C.1</v>
          </cell>
          <cell r="D1129" t="str">
            <v>M2</v>
          </cell>
          <cell r="G1129">
            <v>56744</v>
          </cell>
        </row>
        <row r="1130">
          <cell r="A1130">
            <v>106137</v>
          </cell>
          <cell r="C1130" t="str">
            <v>LAM.METALDECK 3" C.2</v>
          </cell>
          <cell r="D1130" t="str">
            <v>M2</v>
          </cell>
          <cell r="G1130">
            <v>41743</v>
          </cell>
        </row>
        <row r="1131">
          <cell r="A1131">
            <v>106136</v>
          </cell>
          <cell r="C1131" t="str">
            <v>LAM.METALDECK 3" C.2</v>
          </cell>
          <cell r="D1131" t="str">
            <v>M2</v>
          </cell>
          <cell r="G1131">
            <v>36734</v>
          </cell>
        </row>
        <row r="1132">
          <cell r="A1132">
            <v>106132</v>
          </cell>
          <cell r="C1132" t="str">
            <v>LAM.METLADECK 2" C.2</v>
          </cell>
          <cell r="D1132" t="str">
            <v>M2</v>
          </cell>
          <cell r="G1132">
            <v>39071</v>
          </cell>
        </row>
        <row r="1133">
          <cell r="A1133">
            <v>101079</v>
          </cell>
          <cell r="C1133" t="str">
            <v>LAM.SONOCOR 1"</v>
          </cell>
          <cell r="D1133" t="str">
            <v>UND</v>
          </cell>
          <cell r="G1133">
            <v>12823</v>
          </cell>
        </row>
        <row r="1134">
          <cell r="A1134">
            <v>101083</v>
          </cell>
          <cell r="C1134" t="str">
            <v>LAM.TRIPLEX 12 MM.</v>
          </cell>
          <cell r="D1134" t="str">
            <v>UND</v>
          </cell>
          <cell r="E1134">
            <v>1</v>
          </cell>
          <cell r="G1134">
            <v>99874</v>
          </cell>
        </row>
        <row r="1135">
          <cell r="A1135">
            <v>108017</v>
          </cell>
          <cell r="C1135" t="str">
            <v>LAM.TRIPLEX 18 MM.</v>
          </cell>
          <cell r="D1135" t="str">
            <v>UND</v>
          </cell>
          <cell r="E1135">
            <v>1</v>
          </cell>
          <cell r="G1135">
            <v>116965</v>
          </cell>
        </row>
        <row r="1136">
          <cell r="A1136">
            <v>101084</v>
          </cell>
          <cell r="C1136" t="str">
            <v>LAM.TRIPLEX 20 MM.</v>
          </cell>
          <cell r="D1136" t="str">
            <v>UND</v>
          </cell>
          <cell r="E1136">
            <v>1</v>
          </cell>
          <cell r="G1136">
            <v>132846</v>
          </cell>
        </row>
        <row r="1137">
          <cell r="A1137">
            <v>101080</v>
          </cell>
          <cell r="C1137" t="str">
            <v>LAM.TRIPLEX 4 MM.</v>
          </cell>
          <cell r="D1137" t="str">
            <v>UND</v>
          </cell>
          <cell r="E1137">
            <v>1</v>
          </cell>
          <cell r="G1137">
            <v>36163</v>
          </cell>
        </row>
        <row r="1138">
          <cell r="A1138">
            <v>101081</v>
          </cell>
          <cell r="C1138" t="str">
            <v>LAM.TRIPLEX 5 MM.</v>
          </cell>
          <cell r="D1138" t="str">
            <v>UND</v>
          </cell>
          <cell r="G1138">
            <v>59985</v>
          </cell>
        </row>
        <row r="1139">
          <cell r="A1139">
            <v>101082</v>
          </cell>
          <cell r="C1139" t="str">
            <v>LAM.TRIPLEX 9 MM.</v>
          </cell>
          <cell r="D1139" t="str">
            <v>UND</v>
          </cell>
          <cell r="E1139">
            <v>1</v>
          </cell>
          <cell r="G1139">
            <v>67818</v>
          </cell>
        </row>
        <row r="1140">
          <cell r="A1140">
            <v>103009</v>
          </cell>
          <cell r="C1140" t="str">
            <v>LAMINA ACRILICA C.FALSO</v>
          </cell>
          <cell r="D1140" t="str">
            <v>UND</v>
          </cell>
          <cell r="G1140">
            <v>45445</v>
          </cell>
        </row>
        <row r="1141">
          <cell r="A1141">
            <v>117079</v>
          </cell>
          <cell r="C1141" t="str">
            <v>LAMINA C.FALSO 121X60CM PA</v>
          </cell>
          <cell r="D1141" t="str">
            <v>UND</v>
          </cell>
          <cell r="G1141">
            <v>10141</v>
          </cell>
        </row>
        <row r="1142">
          <cell r="A1142">
            <v>114504</v>
          </cell>
          <cell r="C1142" t="str">
            <v>LAMINA C.FALSO 60X60CM PAN</v>
          </cell>
          <cell r="D1142" t="str">
            <v>UND</v>
          </cell>
          <cell r="G1142">
            <v>7726</v>
          </cell>
        </row>
        <row r="1143">
          <cell r="A1143">
            <v>116024</v>
          </cell>
          <cell r="C1143" t="str">
            <v>LAMINA FIBRA VIDRIO 1 244</v>
          </cell>
          <cell r="D1143" t="str">
            <v>UND</v>
          </cell>
          <cell r="G1143">
            <v>91211</v>
          </cell>
        </row>
        <row r="1144">
          <cell r="A1144">
            <v>116031</v>
          </cell>
          <cell r="C1144" t="str">
            <v>LAMINA ICOPOR AISLADO 1</v>
          </cell>
          <cell r="D1144" t="str">
            <v>UND</v>
          </cell>
          <cell r="G1144">
            <v>42923</v>
          </cell>
        </row>
        <row r="1145">
          <cell r="A1145">
            <v>107081</v>
          </cell>
          <cell r="C1145" t="str">
            <v>LAMINA METAL SHEET 1M-2M G</v>
          </cell>
          <cell r="D1145" t="str">
            <v>UND</v>
          </cell>
          <cell r="E1145">
            <v>1</v>
          </cell>
          <cell r="G1145">
            <v>284364</v>
          </cell>
        </row>
        <row r="1146">
          <cell r="A1146">
            <v>109059</v>
          </cell>
          <cell r="C1146" t="str">
            <v>LAMINA POLICARBONATO 10MM</v>
          </cell>
          <cell r="D1146" t="str">
            <v>UND</v>
          </cell>
          <cell r="G1146">
            <v>826051</v>
          </cell>
        </row>
        <row r="1147">
          <cell r="A1147">
            <v>101866</v>
          </cell>
          <cell r="C1147" t="str">
            <v>LAMINA POLICARBONATO 4MM</v>
          </cell>
          <cell r="D1147" t="str">
            <v>UND</v>
          </cell>
          <cell r="G1147">
            <v>346388</v>
          </cell>
        </row>
        <row r="1148">
          <cell r="A1148">
            <v>101064</v>
          </cell>
          <cell r="C1148" t="str">
            <v>LAMINA POLICARBONATO 6MM</v>
          </cell>
          <cell r="D1148" t="str">
            <v>UND</v>
          </cell>
          <cell r="G1148">
            <v>598560</v>
          </cell>
        </row>
        <row r="1149">
          <cell r="A1149">
            <v>109060</v>
          </cell>
          <cell r="C1149" t="str">
            <v>LAMINA POLICARBONATO 8MM</v>
          </cell>
          <cell r="D1149" t="str">
            <v>UND</v>
          </cell>
          <cell r="G1149">
            <v>727650</v>
          </cell>
        </row>
        <row r="1150">
          <cell r="A1150">
            <v>106178</v>
          </cell>
          <cell r="C1150" t="str">
            <v>LAMP 4x17 ILTELUX-</v>
          </cell>
          <cell r="D1150" t="str">
            <v>UND</v>
          </cell>
          <cell r="G1150">
            <v>169164</v>
          </cell>
        </row>
        <row r="1151">
          <cell r="A1151">
            <v>101086</v>
          </cell>
          <cell r="C1151" t="str">
            <v>LAMP CFE 2x20 MAGNETIC</v>
          </cell>
          <cell r="D1151" t="str">
            <v>UND</v>
          </cell>
          <cell r="G1151">
            <v>55267</v>
          </cell>
        </row>
        <row r="1152">
          <cell r="A1152">
            <v>101087</v>
          </cell>
          <cell r="C1152" t="str">
            <v>LAMP CFE 2x48 MAGNETIC</v>
          </cell>
          <cell r="D1152" t="str">
            <v>UND</v>
          </cell>
          <cell r="G1152">
            <v>84955</v>
          </cell>
        </row>
        <row r="1153">
          <cell r="A1153">
            <v>101088</v>
          </cell>
          <cell r="C1153" t="str">
            <v>LAMP CFE 2x96 MAGNETIC</v>
          </cell>
          <cell r="D1153" t="str">
            <v>UND</v>
          </cell>
          <cell r="G1153">
            <v>123419</v>
          </cell>
        </row>
        <row r="1154">
          <cell r="A1154">
            <v>101094</v>
          </cell>
          <cell r="C1154" t="str">
            <v>LAMP LFS 2x2x32 ELECTRON</v>
          </cell>
          <cell r="D1154" t="str">
            <v>UND</v>
          </cell>
          <cell r="G1154">
            <v>197887</v>
          </cell>
        </row>
        <row r="1155">
          <cell r="A1155">
            <v>101093</v>
          </cell>
          <cell r="C1155" t="str">
            <v>LAMP LFS 2x32 ELECTRON</v>
          </cell>
          <cell r="D1155" t="str">
            <v>UND</v>
          </cell>
          <cell r="G1155">
            <v>138168</v>
          </cell>
        </row>
        <row r="1156">
          <cell r="A1156">
            <v>101096</v>
          </cell>
          <cell r="C1156" t="str">
            <v>LAMP MFL 2x32 ELECTRON</v>
          </cell>
          <cell r="D1156" t="str">
            <v>UND</v>
          </cell>
          <cell r="G1156">
            <v>152359</v>
          </cell>
        </row>
        <row r="1157">
          <cell r="A1157">
            <v>117080</v>
          </cell>
          <cell r="C1157" t="str">
            <v>LAMPARA PANEL LED 60X60CM</v>
          </cell>
          <cell r="D1157" t="str">
            <v>UND</v>
          </cell>
          <cell r="G1157">
            <v>220946</v>
          </cell>
        </row>
        <row r="1158">
          <cell r="A1158">
            <v>105078</v>
          </cell>
          <cell r="C1158" t="str">
            <v>LAVADERO GRANITO</v>
          </cell>
          <cell r="D1158" t="str">
            <v>UND</v>
          </cell>
          <cell r="G1158">
            <v>106127</v>
          </cell>
        </row>
        <row r="1159">
          <cell r="A1159">
            <v>109064</v>
          </cell>
          <cell r="C1159" t="str">
            <v>LAVADERO PREF.CONCRETO 100</v>
          </cell>
          <cell r="D1159" t="str">
            <v>UND</v>
          </cell>
          <cell r="G1159">
            <v>116858</v>
          </cell>
        </row>
        <row r="1160">
          <cell r="A1160">
            <v>109065</v>
          </cell>
          <cell r="C1160" t="str">
            <v>LAVADERO PREF.GRANITO</v>
          </cell>
          <cell r="D1160" t="str">
            <v>UND</v>
          </cell>
          <cell r="G1160">
            <v>121150</v>
          </cell>
        </row>
        <row r="1161">
          <cell r="A1161">
            <v>103213</v>
          </cell>
          <cell r="C1161" t="str">
            <v>LAVAM.COLGAR LINEA MEDIA</v>
          </cell>
          <cell r="D1161" t="str">
            <v>UND</v>
          </cell>
          <cell r="G1161">
            <v>79407</v>
          </cell>
        </row>
        <row r="1162">
          <cell r="A1162">
            <v>108018</v>
          </cell>
          <cell r="C1162" t="str">
            <v>LAVAM.S0BREP MEZCL L.MEDI</v>
          </cell>
          <cell r="D1162" t="str">
            <v>UND</v>
          </cell>
          <cell r="G1162">
            <v>140465</v>
          </cell>
        </row>
        <row r="1163">
          <cell r="A1163">
            <v>106074</v>
          </cell>
          <cell r="C1163" t="str">
            <v>LAVAM.S0BREP0NER LINEA ECO</v>
          </cell>
          <cell r="D1163" t="str">
            <v>UND</v>
          </cell>
          <cell r="G1163">
            <v>121150</v>
          </cell>
        </row>
        <row r="1164">
          <cell r="A1164">
            <v>101103</v>
          </cell>
          <cell r="C1164" t="str">
            <v>LAVAM.SOBREPONER LINEA MED</v>
          </cell>
          <cell r="D1164" t="str">
            <v>UND</v>
          </cell>
          <cell r="G1164">
            <v>165146</v>
          </cell>
        </row>
        <row r="1165">
          <cell r="A1165">
            <v>101098</v>
          </cell>
          <cell r="C1165" t="str">
            <v>LAVAMANOS LINEA ECONOMICA</v>
          </cell>
          <cell r="D1165" t="str">
            <v>UND</v>
          </cell>
          <cell r="G1165">
            <v>56766</v>
          </cell>
        </row>
        <row r="1166">
          <cell r="A1166">
            <v>103216</v>
          </cell>
          <cell r="C1166" t="str">
            <v>LAVAMANOS PEDEST LINEA MED</v>
          </cell>
          <cell r="D1166" t="str">
            <v>UND</v>
          </cell>
          <cell r="G1166">
            <v>113638</v>
          </cell>
        </row>
        <row r="1167">
          <cell r="A1167">
            <v>103215</v>
          </cell>
          <cell r="C1167" t="str">
            <v>LAVAMANOS PEDESTAL LINEA ECON</v>
          </cell>
          <cell r="D1167" t="str">
            <v>JGO</v>
          </cell>
          <cell r="E1167">
            <v>1</v>
          </cell>
          <cell r="G1167">
            <v>88958</v>
          </cell>
        </row>
        <row r="1168">
          <cell r="A1168">
            <v>117081</v>
          </cell>
          <cell r="C1168" t="str">
            <v>LAVAPLATOS A.INOX.DOBLE</v>
          </cell>
          <cell r="D1168" t="str">
            <v>UND</v>
          </cell>
          <cell r="G1168">
            <v>185641</v>
          </cell>
        </row>
        <row r="1169">
          <cell r="A1169">
            <v>105079</v>
          </cell>
          <cell r="C1169" t="str">
            <v>LAVAPLATOS A.INOX.DOBLE 51X 80CM CON PESTANA GRIFO</v>
          </cell>
          <cell r="D1169" t="str">
            <v>UND</v>
          </cell>
          <cell r="G1169">
            <v>189451</v>
          </cell>
        </row>
        <row r="1170">
          <cell r="A1170">
            <v>105080</v>
          </cell>
          <cell r="C1170" t="str">
            <v>LAVAPLATOS A.INOX.SENCI</v>
          </cell>
          <cell r="D1170" t="str">
            <v>UND</v>
          </cell>
          <cell r="G1170">
            <v>61058</v>
          </cell>
        </row>
        <row r="1171">
          <cell r="A1171">
            <v>105081</v>
          </cell>
          <cell r="C1171" t="str">
            <v>LAVAPLATOS A.INOX.SENCI</v>
          </cell>
          <cell r="D1171" t="str">
            <v>UND</v>
          </cell>
          <cell r="G1171">
            <v>82627</v>
          </cell>
        </row>
        <row r="1172">
          <cell r="A1172">
            <v>105082</v>
          </cell>
          <cell r="C1172" t="str">
            <v>LAVAPLATOS A.INOX.SENCI</v>
          </cell>
          <cell r="D1172" t="str">
            <v>UND</v>
          </cell>
          <cell r="G1172">
            <v>118360</v>
          </cell>
        </row>
        <row r="1173">
          <cell r="A1173">
            <v>117082</v>
          </cell>
          <cell r="C1173" t="str">
            <v>LAVATRAPERO 40X40 PREFABRI</v>
          </cell>
          <cell r="D1173" t="str">
            <v>UND</v>
          </cell>
          <cell r="G1173">
            <v>64384</v>
          </cell>
        </row>
        <row r="1174">
          <cell r="A1174">
            <v>109947</v>
          </cell>
          <cell r="C1174" t="str">
            <v>LAZO POLIPROPILENO 3/4"</v>
          </cell>
          <cell r="D1174" t="str">
            <v>ML</v>
          </cell>
          <cell r="G1174">
            <v>3005</v>
          </cell>
        </row>
        <row r="1175">
          <cell r="A1175">
            <v>101113</v>
          </cell>
          <cell r="C1175" t="str">
            <v>LIJA 100</v>
          </cell>
          <cell r="D1175" t="str">
            <v>UND</v>
          </cell>
          <cell r="G1175">
            <v>1395</v>
          </cell>
        </row>
        <row r="1176">
          <cell r="A1176">
            <v>101114</v>
          </cell>
          <cell r="C1176" t="str">
            <v>LIJA 150 MADE</v>
          </cell>
          <cell r="D1176" t="str">
            <v>PLI</v>
          </cell>
          <cell r="G1176">
            <v>1395</v>
          </cell>
        </row>
        <row r="1177">
          <cell r="A1177">
            <v>105084</v>
          </cell>
          <cell r="C1177" t="str">
            <v>LIJA 180 MADE</v>
          </cell>
          <cell r="D1177" t="str">
            <v>PLI</v>
          </cell>
          <cell r="G1177">
            <v>1395</v>
          </cell>
        </row>
        <row r="1178">
          <cell r="A1178">
            <v>106125</v>
          </cell>
          <cell r="C1178" t="str">
            <v>LIJA 220 MADE</v>
          </cell>
          <cell r="D1178" t="str">
            <v>PLI</v>
          </cell>
          <cell r="G1178">
            <v>1395</v>
          </cell>
        </row>
        <row r="1179">
          <cell r="A1179">
            <v>101115</v>
          </cell>
          <cell r="C1179" t="str">
            <v>LIJA 230 AGUA</v>
          </cell>
          <cell r="D1179" t="str">
            <v>PLI</v>
          </cell>
          <cell r="G1179">
            <v>1288</v>
          </cell>
        </row>
        <row r="1180">
          <cell r="A1180">
            <v>109066</v>
          </cell>
          <cell r="C1180" t="str">
            <v>LIJA 240 MADE</v>
          </cell>
          <cell r="D1180" t="str">
            <v>PLI</v>
          </cell>
          <cell r="G1180">
            <v>1395</v>
          </cell>
        </row>
        <row r="1181">
          <cell r="A1181">
            <v>101116</v>
          </cell>
          <cell r="C1181" t="str">
            <v>LIJA 320 AGUA</v>
          </cell>
          <cell r="D1181" t="str">
            <v>PLI</v>
          </cell>
          <cell r="G1181">
            <v>1288</v>
          </cell>
        </row>
        <row r="1182">
          <cell r="A1182">
            <v>105083</v>
          </cell>
          <cell r="C1182" t="str">
            <v>LIJA 40 MADE</v>
          </cell>
          <cell r="D1182" t="str">
            <v>PLI</v>
          </cell>
          <cell r="G1182">
            <v>1073</v>
          </cell>
        </row>
        <row r="1183">
          <cell r="A1183">
            <v>101117</v>
          </cell>
          <cell r="C1183" t="str">
            <v>LIJA 400 AGUA</v>
          </cell>
          <cell r="D1183" t="str">
            <v>PLI</v>
          </cell>
          <cell r="G1183">
            <v>1288</v>
          </cell>
        </row>
        <row r="1184">
          <cell r="A1184">
            <v>108019</v>
          </cell>
          <cell r="C1184" t="str">
            <v>LIJA DE TELA # 25</v>
          </cell>
          <cell r="D1184" t="str">
            <v>UND</v>
          </cell>
          <cell r="G1184">
            <v>21461</v>
          </cell>
        </row>
        <row r="1185">
          <cell r="A1185">
            <v>108020</v>
          </cell>
          <cell r="C1185" t="str">
            <v>LIJA DE TELA # 80</v>
          </cell>
          <cell r="D1185" t="str">
            <v>UND</v>
          </cell>
          <cell r="G1185">
            <v>21461</v>
          </cell>
        </row>
        <row r="1186">
          <cell r="A1186">
            <v>108021</v>
          </cell>
          <cell r="C1186" t="str">
            <v>LIJA DE TELA #650</v>
          </cell>
          <cell r="D1186" t="str">
            <v>UND</v>
          </cell>
          <cell r="G1186">
            <v>21461</v>
          </cell>
        </row>
        <row r="1187">
          <cell r="A1187">
            <v>101120</v>
          </cell>
          <cell r="C1187" t="str">
            <v>LIMAHOYA ASBESTO CEMENTO</v>
          </cell>
          <cell r="D1187" t="str">
            <v>UND</v>
          </cell>
          <cell r="G1187">
            <v>21140</v>
          </cell>
        </row>
        <row r="1188">
          <cell r="A1188">
            <v>103168</v>
          </cell>
          <cell r="C1188" t="str">
            <v>LIMATESA AJOVER THERMOACUS</v>
          </cell>
          <cell r="D1188" t="str">
            <v>UND</v>
          </cell>
          <cell r="G1188">
            <v>49254</v>
          </cell>
        </row>
        <row r="1189">
          <cell r="A1189">
            <v>101122</v>
          </cell>
          <cell r="C1189" t="str">
            <v>LIMATESA ASBESTO-CEMENTO</v>
          </cell>
          <cell r="D1189" t="str">
            <v>UND</v>
          </cell>
          <cell r="G1189">
            <v>20335</v>
          </cell>
        </row>
        <row r="1190">
          <cell r="A1190">
            <v>101123</v>
          </cell>
          <cell r="C1190" t="str">
            <v>LIMITES DE ATTERBERG</v>
          </cell>
          <cell r="D1190" t="str">
            <v>DIA</v>
          </cell>
          <cell r="G1190">
            <v>26663</v>
          </cell>
        </row>
        <row r="1191">
          <cell r="A1191">
            <v>101125</v>
          </cell>
          <cell r="C1191" t="str">
            <v>LIMPIADOR PVC 112 GRMS</v>
          </cell>
          <cell r="D1191" t="str">
            <v>UND</v>
          </cell>
          <cell r="G1191">
            <v>4882</v>
          </cell>
        </row>
        <row r="1192">
          <cell r="A1192">
            <v>117083</v>
          </cell>
          <cell r="C1192" t="str">
            <v>LIMPIADOR PVC 28 GRMS</v>
          </cell>
          <cell r="D1192" t="str">
            <v>UND</v>
          </cell>
          <cell r="G1192">
            <v>2114</v>
          </cell>
        </row>
        <row r="1193">
          <cell r="A1193">
            <v>101126</v>
          </cell>
          <cell r="C1193" t="str">
            <v>LIMPIADOR PVC 300 GRMS</v>
          </cell>
          <cell r="D1193" t="str">
            <v>UND</v>
          </cell>
          <cell r="G1193">
            <v>15560</v>
          </cell>
        </row>
        <row r="1194">
          <cell r="A1194">
            <v>101127</v>
          </cell>
          <cell r="C1194" t="str">
            <v>LIMPIADOR PVC 760 GRMS</v>
          </cell>
          <cell r="D1194" t="str">
            <v>UND</v>
          </cell>
          <cell r="G1194">
            <v>31656</v>
          </cell>
        </row>
        <row r="1195">
          <cell r="A1195">
            <v>101128</v>
          </cell>
          <cell r="C1195" t="str">
            <v>LIMPIADOR PVC 760-G 1/4 GL</v>
          </cell>
          <cell r="D1195" t="str">
            <v>UND</v>
          </cell>
          <cell r="G1195">
            <v>41206</v>
          </cell>
        </row>
        <row r="1196">
          <cell r="A1196">
            <v>109067</v>
          </cell>
          <cell r="C1196" t="str">
            <v>LISTON .1/2x1,1/2 CEDRO</v>
          </cell>
          <cell r="D1196" t="str">
            <v>UND</v>
          </cell>
          <cell r="G1196">
            <v>6653</v>
          </cell>
        </row>
        <row r="1197">
          <cell r="A1197">
            <v>101130</v>
          </cell>
          <cell r="C1197" t="str">
            <v>LISTON 1 x2x300 OTOBO</v>
          </cell>
          <cell r="D1197" t="str">
            <v>UND</v>
          </cell>
          <cell r="E1197">
            <v>1</v>
          </cell>
          <cell r="G1197">
            <v>4078</v>
          </cell>
        </row>
        <row r="1198">
          <cell r="A1198">
            <v>109950</v>
          </cell>
          <cell r="C1198" t="str">
            <v>LISTON 1 x2x320 PINO</v>
          </cell>
          <cell r="D1198" t="str">
            <v>UND</v>
          </cell>
          <cell r="G1198">
            <v>5365</v>
          </cell>
        </row>
        <row r="1199">
          <cell r="A1199">
            <v>101131</v>
          </cell>
          <cell r="C1199" t="str">
            <v>LISTON 1 x4x300 OTOBO</v>
          </cell>
          <cell r="D1199" t="str">
            <v>UND</v>
          </cell>
          <cell r="E1199">
            <v>1</v>
          </cell>
          <cell r="G1199">
            <v>2683</v>
          </cell>
        </row>
        <row r="1200">
          <cell r="A1200">
            <v>109068</v>
          </cell>
          <cell r="C1200" t="str">
            <v>LISTON 1,1/4x2x300 AMARIL</v>
          </cell>
          <cell r="D1200" t="str">
            <v>UND</v>
          </cell>
          <cell r="G1200">
            <v>9121</v>
          </cell>
        </row>
        <row r="1201">
          <cell r="A1201">
            <v>109949</v>
          </cell>
          <cell r="C1201" t="str">
            <v>LISTON 2 x2x280 MACHARE</v>
          </cell>
          <cell r="D1201" t="str">
            <v>UND</v>
          </cell>
          <cell r="G1201">
            <v>5580</v>
          </cell>
        </row>
        <row r="1202">
          <cell r="A1202">
            <v>100193</v>
          </cell>
          <cell r="C1202" t="str">
            <v>LISTON 2 x2x300 AMARIL</v>
          </cell>
          <cell r="D1202" t="str">
            <v>UND</v>
          </cell>
          <cell r="E1202">
            <v>1</v>
          </cell>
          <cell r="G1202">
            <v>6868</v>
          </cell>
        </row>
        <row r="1203">
          <cell r="A1203">
            <v>109069</v>
          </cell>
          <cell r="C1203" t="str">
            <v>LISTON 2 x2x300 OTOBO</v>
          </cell>
          <cell r="D1203" t="str">
            <v>UND</v>
          </cell>
          <cell r="E1203">
            <v>1</v>
          </cell>
          <cell r="G1203">
            <v>5687</v>
          </cell>
        </row>
        <row r="1204">
          <cell r="A1204">
            <v>109948</v>
          </cell>
          <cell r="C1204" t="str">
            <v>LISTON 2 x3x300 AMARIL</v>
          </cell>
          <cell r="D1204" t="str">
            <v>UND</v>
          </cell>
          <cell r="G1204">
            <v>6438</v>
          </cell>
        </row>
        <row r="1205">
          <cell r="A1205">
            <v>117084</v>
          </cell>
          <cell r="C1205" t="str">
            <v>LISTON 3" 1 x3x300 CHANU</v>
          </cell>
          <cell r="D1205" t="str">
            <v>UND</v>
          </cell>
          <cell r="G1205">
            <v>15023</v>
          </cell>
        </row>
        <row r="1206">
          <cell r="A1206">
            <v>101132</v>
          </cell>
          <cell r="C1206" t="str">
            <v>LISTON 4 x2x300 CHANUL</v>
          </cell>
          <cell r="D1206" t="str">
            <v>UND</v>
          </cell>
          <cell r="G1206">
            <v>6224</v>
          </cell>
        </row>
        <row r="1207">
          <cell r="A1207">
            <v>107069</v>
          </cell>
          <cell r="C1207" t="str">
            <v>LISTON 4 x2x300 GUAYMA</v>
          </cell>
          <cell r="D1207" t="str">
            <v>M2</v>
          </cell>
          <cell r="G1207">
            <v>48288</v>
          </cell>
        </row>
        <row r="1208">
          <cell r="A1208">
            <v>101037</v>
          </cell>
          <cell r="C1208" t="str">
            <v>LISTON PVC 1"x2"x3"</v>
          </cell>
          <cell r="D1208" t="str">
            <v>UND</v>
          </cell>
          <cell r="E1208">
            <v>1</v>
          </cell>
          <cell r="G1208">
            <v>14219</v>
          </cell>
        </row>
        <row r="1209">
          <cell r="A1209">
            <v>101036</v>
          </cell>
          <cell r="C1209" t="str">
            <v>LISTON PVC 1"x3"x3"</v>
          </cell>
          <cell r="D1209" t="str">
            <v>UND</v>
          </cell>
          <cell r="G1209">
            <v>21329</v>
          </cell>
        </row>
        <row r="1210">
          <cell r="A1210">
            <v>109951</v>
          </cell>
          <cell r="C1210" t="str">
            <v>LISTON PVC 2 X .1/4X3M</v>
          </cell>
          <cell r="D1210" t="str">
            <v>UND</v>
          </cell>
          <cell r="G1210">
            <v>22535</v>
          </cell>
        </row>
        <row r="1211">
          <cell r="A1211">
            <v>109952</v>
          </cell>
          <cell r="C1211" t="str">
            <v>LISTON PVC 2 X1.1/4X3M</v>
          </cell>
          <cell r="D1211" t="str">
            <v>UND</v>
          </cell>
          <cell r="G1211">
            <v>20174</v>
          </cell>
        </row>
        <row r="1212">
          <cell r="A1212">
            <v>101135</v>
          </cell>
          <cell r="C1212" t="str">
            <v>LLAVE AUTOMATICA MESA</v>
          </cell>
          <cell r="D1212" t="str">
            <v>UND</v>
          </cell>
          <cell r="G1212">
            <v>118038</v>
          </cell>
        </row>
        <row r="1213">
          <cell r="A1213">
            <v>108022</v>
          </cell>
          <cell r="C1213" t="str">
            <v>LLAVE DE INCQRPQ. 3/4"</v>
          </cell>
          <cell r="D1213" t="str">
            <v>UND</v>
          </cell>
          <cell r="G1213">
            <v>51829</v>
          </cell>
        </row>
        <row r="1214">
          <cell r="A1214">
            <v>103234</v>
          </cell>
          <cell r="C1214" t="str">
            <v>LLAVE JARDINERA BRONCE LIV</v>
          </cell>
          <cell r="D1214" t="str">
            <v>UND</v>
          </cell>
          <cell r="G1214">
            <v>28866</v>
          </cell>
        </row>
        <row r="1215">
          <cell r="A1215">
            <v>101134</v>
          </cell>
          <cell r="C1215" t="str">
            <v>LLAVE JARDINERA CROMO LIVI</v>
          </cell>
          <cell r="D1215" t="str">
            <v>UND</v>
          </cell>
          <cell r="G1215">
            <v>27793</v>
          </cell>
        </row>
        <row r="1216">
          <cell r="A1216">
            <v>101133</v>
          </cell>
          <cell r="C1216" t="str">
            <v>LLAVE JARDINERA CROMO PESA</v>
          </cell>
          <cell r="D1216" t="str">
            <v>UND</v>
          </cell>
          <cell r="G1216">
            <v>28866</v>
          </cell>
        </row>
        <row r="1217">
          <cell r="A1217">
            <v>109071</v>
          </cell>
          <cell r="C1217" t="str">
            <v>LLAVE PARA CAJA ACOMETIDAS</v>
          </cell>
          <cell r="D1217" t="str">
            <v>UND</v>
          </cell>
          <cell r="G1217">
            <v>54269</v>
          </cell>
        </row>
        <row r="1218">
          <cell r="A1218">
            <v>101136</v>
          </cell>
          <cell r="C1218" t="str">
            <v>LLAVE PASO .1/2" BRONCE</v>
          </cell>
          <cell r="D1218" t="str">
            <v>UND</v>
          </cell>
          <cell r="G1218">
            <v>22533</v>
          </cell>
        </row>
        <row r="1219">
          <cell r="A1219">
            <v>109953</v>
          </cell>
          <cell r="C1219" t="str">
            <v>LOSA PREFABRICADA H=10CM</v>
          </cell>
          <cell r="D1219" t="str">
            <v>M2</v>
          </cell>
          <cell r="G1219">
            <v>30859</v>
          </cell>
        </row>
        <row r="1220">
          <cell r="A1220">
            <v>101141</v>
          </cell>
          <cell r="C1220" t="str">
            <v>LUBRICANTE TUB PVC/500GR</v>
          </cell>
          <cell r="D1220" t="str">
            <v>UND</v>
          </cell>
          <cell r="G1220">
            <v>12228</v>
          </cell>
        </row>
        <row r="1221">
          <cell r="A1221">
            <v>101142</v>
          </cell>
          <cell r="C1221" t="str">
            <v>LUCETA ALUM.VIDR.M0D= 7-44</v>
          </cell>
          <cell r="D1221" t="str">
            <v>M2</v>
          </cell>
          <cell r="G1221">
            <v>57602</v>
          </cell>
        </row>
        <row r="1222">
          <cell r="A1222">
            <v>101143</v>
          </cell>
          <cell r="C1222" t="str">
            <v>LUCETA ALUM.VIDR.M0D=50-20</v>
          </cell>
          <cell r="D1222" t="str">
            <v>M2</v>
          </cell>
          <cell r="G1222">
            <v>48029</v>
          </cell>
        </row>
        <row r="1223">
          <cell r="A1223">
            <v>101144</v>
          </cell>
          <cell r="C1223" t="str">
            <v>LUCETA ALUM/ MOD=38-31</v>
          </cell>
          <cell r="D1223" t="str">
            <v>ML</v>
          </cell>
          <cell r="G1223">
            <v>70728</v>
          </cell>
        </row>
        <row r="1224">
          <cell r="A1224">
            <v>101149</v>
          </cell>
          <cell r="C1224" t="str">
            <v>LUMIN CERRADA SODIO 150 WA</v>
          </cell>
          <cell r="D1224" t="str">
            <v>UND</v>
          </cell>
          <cell r="G1224">
            <v>502895</v>
          </cell>
        </row>
        <row r="1225">
          <cell r="A1225">
            <v>101152</v>
          </cell>
          <cell r="C1225" t="str">
            <v>LUMIN CERRADA SODIO 250 WA</v>
          </cell>
          <cell r="D1225" t="str">
            <v>UND</v>
          </cell>
          <cell r="G1225">
            <v>565895</v>
          </cell>
        </row>
        <row r="1226">
          <cell r="A1226">
            <v>101150</v>
          </cell>
          <cell r="C1226" t="str">
            <v>LUMIN CERRADA SODIO 400 WA</v>
          </cell>
          <cell r="D1226" t="str">
            <v>UND</v>
          </cell>
          <cell r="G1226">
            <v>591316</v>
          </cell>
        </row>
        <row r="1227">
          <cell r="A1227">
            <v>101145</v>
          </cell>
          <cell r="C1227" t="str">
            <v>LUMIN CERRADA SODIO 70 WAT</v>
          </cell>
          <cell r="D1227" t="str">
            <v>UND</v>
          </cell>
          <cell r="G1227">
            <v>270790</v>
          </cell>
        </row>
        <row r="1228">
          <cell r="A1228">
            <v>117085</v>
          </cell>
          <cell r="C1228" t="str">
            <v>LUMINARIA 128 LED COMPLETA</v>
          </cell>
          <cell r="D1228" t="str">
            <v>UND</v>
          </cell>
          <cell r="G1228">
            <v>4597040</v>
          </cell>
        </row>
        <row r="1229">
          <cell r="A1229">
            <v>117086</v>
          </cell>
          <cell r="C1229" t="str">
            <v>LUMINARIA 16 LED COMPLETA</v>
          </cell>
          <cell r="D1229" t="str">
            <v>UND</v>
          </cell>
          <cell r="G1229">
            <v>980702</v>
          </cell>
        </row>
        <row r="1230">
          <cell r="A1230">
            <v>117087</v>
          </cell>
          <cell r="C1230" t="str">
            <v>LUMINARIA 32 LED COMPLETA</v>
          </cell>
          <cell r="D1230" t="str">
            <v>UND</v>
          </cell>
          <cell r="G1230">
            <v>1538732</v>
          </cell>
        </row>
        <row r="1231">
          <cell r="A1231">
            <v>117088</v>
          </cell>
          <cell r="C1231" t="str">
            <v>LUMINARIA 48 LED COMPLETA</v>
          </cell>
          <cell r="D1231" t="str">
            <v>UND</v>
          </cell>
          <cell r="G1231">
            <v>2069946</v>
          </cell>
        </row>
        <row r="1232">
          <cell r="A1232">
            <v>117089</v>
          </cell>
          <cell r="C1232" t="str">
            <v>LUMINARIA 64 LED COMPLETA</v>
          </cell>
          <cell r="D1232" t="str">
            <v>ARR</v>
          </cell>
          <cell r="G1232">
            <v>2523265</v>
          </cell>
        </row>
        <row r="1233">
          <cell r="A1233">
            <v>116022</v>
          </cell>
          <cell r="C1233" t="str">
            <v>LUMINARIA 80 LED COMPLETA</v>
          </cell>
          <cell r="D1233" t="str">
            <v>UND</v>
          </cell>
          <cell r="G1233">
            <v>3320085</v>
          </cell>
        </row>
        <row r="1234">
          <cell r="A1234">
            <v>101146</v>
          </cell>
          <cell r="C1234" t="str">
            <v>LUMINARIA DECOR HG 250 W ALUMBRADO PUBLICO</v>
          </cell>
          <cell r="D1234" t="str">
            <v>UND</v>
          </cell>
          <cell r="G1234">
            <v>434198</v>
          </cell>
        </row>
        <row r="1235">
          <cell r="A1235">
            <v>101148</v>
          </cell>
          <cell r="C1235" t="str">
            <v>LUMINARIA DECOR SODIO 150W</v>
          </cell>
          <cell r="D1235" t="str">
            <v>UND</v>
          </cell>
          <cell r="G1235">
            <v>497369</v>
          </cell>
        </row>
        <row r="1236">
          <cell r="A1236">
            <v>116023</v>
          </cell>
          <cell r="C1236" t="str">
            <v>LUMINARIA DECORATIVA 32 LED CO</v>
          </cell>
          <cell r="D1236" t="str">
            <v>UND</v>
          </cell>
          <cell r="G1236">
            <v>1782631</v>
          </cell>
        </row>
        <row r="1237">
          <cell r="A1237">
            <v>101147</v>
          </cell>
          <cell r="C1237" t="str">
            <v>LUMINARIA DECQR SODIO 70 W</v>
          </cell>
          <cell r="D1237" t="str">
            <v>UND</v>
          </cell>
          <cell r="G1237">
            <v>455368</v>
          </cell>
        </row>
        <row r="1238">
          <cell r="A1238">
            <v>101157</v>
          </cell>
          <cell r="C1238" t="str">
            <v>MACHIMBRE L.CHANUL</v>
          </cell>
          <cell r="D1238" t="str">
            <v>M2</v>
          </cell>
          <cell r="G1238">
            <v>21998</v>
          </cell>
        </row>
        <row r="1239">
          <cell r="A1239">
            <v>101159</v>
          </cell>
          <cell r="C1239" t="str">
            <v>MACHIMBRE L.PINO CIPRES</v>
          </cell>
          <cell r="D1239" t="str">
            <v>M2</v>
          </cell>
          <cell r="G1239">
            <v>15291</v>
          </cell>
        </row>
        <row r="1240">
          <cell r="A1240">
            <v>101160</v>
          </cell>
          <cell r="C1240" t="str">
            <v>MACHIMBRE L.PINO PATULA</v>
          </cell>
          <cell r="D1240" t="str">
            <v>M2</v>
          </cell>
          <cell r="G1240">
            <v>16686</v>
          </cell>
        </row>
        <row r="1241">
          <cell r="A1241">
            <v>101161</v>
          </cell>
          <cell r="C1241" t="str">
            <v>MACHIMBRE L.PINO ROMERON</v>
          </cell>
          <cell r="D1241" t="str">
            <v>M2</v>
          </cell>
          <cell r="G1241">
            <v>17276</v>
          </cell>
        </row>
        <row r="1242">
          <cell r="A1242">
            <v>117090</v>
          </cell>
          <cell r="C1242" t="str">
            <v>MAD.AMARILL0 O NOGAL</v>
          </cell>
          <cell r="D1242" t="str">
            <v>PG2</v>
          </cell>
          <cell r="G1242">
            <v>2414</v>
          </cell>
        </row>
        <row r="1243">
          <cell r="A1243">
            <v>100543</v>
          </cell>
          <cell r="C1243" t="str">
            <v>MAD.CEDRO CAQUETA</v>
          </cell>
          <cell r="D1243" t="str">
            <v>PG2</v>
          </cell>
          <cell r="G1243">
            <v>4882</v>
          </cell>
        </row>
        <row r="1244">
          <cell r="A1244">
            <v>100083</v>
          </cell>
          <cell r="C1244" t="str">
            <v>MADERA AMARILLO O NOGAL</v>
          </cell>
          <cell r="D1244" t="str">
            <v>PG2</v>
          </cell>
          <cell r="E1244">
            <v>1</v>
          </cell>
          <cell r="G1244">
            <v>2584</v>
          </cell>
        </row>
        <row r="1245">
          <cell r="A1245">
            <v>101163</v>
          </cell>
          <cell r="C1245" t="str">
            <v>MALLA CON VENA 53X200 C24</v>
          </cell>
          <cell r="D1245" t="str">
            <v>UND</v>
          </cell>
          <cell r="G1245">
            <v>4614</v>
          </cell>
        </row>
        <row r="1246">
          <cell r="A1246">
            <v>101164</v>
          </cell>
          <cell r="C1246" t="str">
            <v>MALLA CON VENA 60x200</v>
          </cell>
          <cell r="D1246" t="str">
            <v>UND</v>
          </cell>
          <cell r="G1246">
            <v>4936</v>
          </cell>
        </row>
        <row r="1247">
          <cell r="A1247">
            <v>101165</v>
          </cell>
          <cell r="C1247" t="str">
            <v>MALLA ELEC.E-0.50/D050</v>
          </cell>
          <cell r="D1247" t="str">
            <v>KLS</v>
          </cell>
          <cell r="E1247">
            <v>1</v>
          </cell>
          <cell r="G1247">
            <v>3090</v>
          </cell>
        </row>
        <row r="1248">
          <cell r="A1248">
            <v>101166</v>
          </cell>
          <cell r="C1248" t="str">
            <v>MALLA ELEC.H-0.50/U050</v>
          </cell>
          <cell r="D1248" t="str">
            <v>KLS</v>
          </cell>
          <cell r="G1248">
            <v>3090</v>
          </cell>
        </row>
        <row r="1249">
          <cell r="A1249">
            <v>101167</v>
          </cell>
          <cell r="C1249" t="str">
            <v>MALLA ELEC.H-1.31/U131</v>
          </cell>
          <cell r="D1249" t="str">
            <v>KLS</v>
          </cell>
          <cell r="G1249">
            <v>3090</v>
          </cell>
        </row>
        <row r="1250">
          <cell r="A1250">
            <v>101168</v>
          </cell>
          <cell r="C1250" t="str">
            <v>MALLA ELEC.M-0.84 / DO84</v>
          </cell>
          <cell r="D1250" t="str">
            <v>KLS</v>
          </cell>
          <cell r="G1250">
            <v>3090</v>
          </cell>
        </row>
        <row r="1251">
          <cell r="A1251">
            <v>105085</v>
          </cell>
          <cell r="C1251" t="str">
            <v>MALLA ESLABONA #12 R-2.1/2</v>
          </cell>
          <cell r="D1251" t="str">
            <v>M2</v>
          </cell>
          <cell r="G1251">
            <v>8692</v>
          </cell>
        </row>
        <row r="1252">
          <cell r="A1252">
            <v>105086</v>
          </cell>
          <cell r="C1252" t="str">
            <v>MALLA ESLABONADA # 12 R-2</v>
          </cell>
          <cell r="D1252" t="str">
            <v>M2</v>
          </cell>
          <cell r="G1252">
            <v>9658</v>
          </cell>
        </row>
        <row r="1253">
          <cell r="A1253">
            <v>105087</v>
          </cell>
          <cell r="C1253" t="str">
            <v>MALLA ESLABONADA 1,1/2"</v>
          </cell>
          <cell r="D1253" t="str">
            <v>M2</v>
          </cell>
          <cell r="G1253">
            <v>19637</v>
          </cell>
        </row>
        <row r="1254">
          <cell r="A1254">
            <v>101169</v>
          </cell>
          <cell r="C1254" t="str">
            <v>MALLA ESLABONADA 2" #1</v>
          </cell>
          <cell r="D1254" t="str">
            <v>M2</v>
          </cell>
          <cell r="G1254">
            <v>13628</v>
          </cell>
        </row>
        <row r="1255">
          <cell r="A1255">
            <v>105088</v>
          </cell>
          <cell r="C1255" t="str">
            <v>MALLA ESLABONADA 2" P</v>
          </cell>
          <cell r="D1255" t="str">
            <v>M2</v>
          </cell>
          <cell r="G1255">
            <v>14701</v>
          </cell>
        </row>
        <row r="1256">
          <cell r="A1256">
            <v>105089</v>
          </cell>
          <cell r="C1256" t="str">
            <v>MALLA ESLABONADA 2,1/2"</v>
          </cell>
          <cell r="D1256" t="str">
            <v>M2</v>
          </cell>
          <cell r="G1256">
            <v>13735</v>
          </cell>
        </row>
        <row r="1257">
          <cell r="A1257">
            <v>106128</v>
          </cell>
          <cell r="C1257" t="str">
            <v>MALLA ESLABONADA GALV #12</v>
          </cell>
          <cell r="D1257" t="str">
            <v>M2</v>
          </cell>
          <cell r="G1257">
            <v>15399</v>
          </cell>
        </row>
        <row r="1258">
          <cell r="A1258">
            <v>103241</v>
          </cell>
          <cell r="C1258" t="str">
            <v>MALLA F.VIDRIO PING PONG</v>
          </cell>
          <cell r="D1258" t="str">
            <v>UND</v>
          </cell>
          <cell r="G1258">
            <v>12448</v>
          </cell>
        </row>
        <row r="1259">
          <cell r="A1259">
            <v>106182</v>
          </cell>
          <cell r="C1259" t="str">
            <v>MALLA FIBRA TEJIDA H=2.10M</v>
          </cell>
          <cell r="D1259" t="str">
            <v>ML</v>
          </cell>
          <cell r="E1259">
            <v>1</v>
          </cell>
          <cell r="G1259">
            <v>3380</v>
          </cell>
        </row>
        <row r="1260">
          <cell r="A1260">
            <v>109073</v>
          </cell>
          <cell r="C1260" t="str">
            <v>MALLA FIBRA VIDRIO CAL.10</v>
          </cell>
          <cell r="D1260" t="str">
            <v>M2</v>
          </cell>
          <cell r="G1260">
            <v>13568</v>
          </cell>
        </row>
        <row r="1261">
          <cell r="A1261">
            <v>103128</v>
          </cell>
          <cell r="C1261" t="str">
            <v>MALLA FIBRA VIDRIO TT-060</v>
          </cell>
          <cell r="D1261" t="str">
            <v>M2</v>
          </cell>
          <cell r="G1261">
            <v>16257</v>
          </cell>
        </row>
        <row r="1262">
          <cell r="A1262">
            <v>103129</v>
          </cell>
          <cell r="C1262" t="str">
            <v>MALLA FIBRA VIDRIO TT-090</v>
          </cell>
          <cell r="D1262" t="str">
            <v>M2</v>
          </cell>
          <cell r="G1262">
            <v>23952</v>
          </cell>
        </row>
        <row r="1263">
          <cell r="A1263">
            <v>107070</v>
          </cell>
          <cell r="C1263" t="str">
            <v>MALLA GALLINERO 1" ROLLO DE  1.80 X 36MTS LARGO</v>
          </cell>
          <cell r="D1263" t="str">
            <v>ROL</v>
          </cell>
          <cell r="G1263">
            <v>77581</v>
          </cell>
        </row>
        <row r="1264">
          <cell r="A1264">
            <v>107216</v>
          </cell>
          <cell r="C1264" t="str">
            <v>MALLA GALLINERO 1.1/4</v>
          </cell>
          <cell r="D1264" t="str">
            <v>RLL</v>
          </cell>
          <cell r="G1264">
            <v>84022</v>
          </cell>
        </row>
        <row r="1265">
          <cell r="A1265">
            <v>111078</v>
          </cell>
          <cell r="C1265" t="str">
            <v>MANGO ALUMINIO TELESCOPICO</v>
          </cell>
          <cell r="D1265" t="str">
            <v>UND</v>
          </cell>
          <cell r="G1265">
            <v>99366</v>
          </cell>
        </row>
        <row r="1266">
          <cell r="A1266">
            <v>111079</v>
          </cell>
          <cell r="C1266" t="str">
            <v>MANGO ALUMINIO TELESCOPICO</v>
          </cell>
          <cell r="D1266" t="str">
            <v>UND</v>
          </cell>
          <cell r="G1266">
            <v>168043</v>
          </cell>
        </row>
        <row r="1267">
          <cell r="A1267">
            <v>101171</v>
          </cell>
          <cell r="C1267" t="str">
            <v>MANGO ALUMINIO TELESCOPICO ANODIZADO LARGO 6MTS</v>
          </cell>
          <cell r="D1267" t="str">
            <v>UND</v>
          </cell>
          <cell r="G1267">
            <v>111703</v>
          </cell>
        </row>
        <row r="1268">
          <cell r="A1268">
            <v>101172</v>
          </cell>
          <cell r="C1268" t="str">
            <v>MANGO ALUMINIO TELESCOPICO ANODIZADO-LARGO 9MT</v>
          </cell>
          <cell r="D1268" t="str">
            <v>UND</v>
          </cell>
          <cell r="G1268">
            <v>188905</v>
          </cell>
        </row>
        <row r="1269">
          <cell r="A1269">
            <v>101173</v>
          </cell>
          <cell r="C1269" t="str">
            <v>MANGUERA ACOPLE REFORZADA</v>
          </cell>
          <cell r="D1269" t="str">
            <v>UND</v>
          </cell>
          <cell r="G1269">
            <v>8048</v>
          </cell>
        </row>
        <row r="1270">
          <cell r="A1270">
            <v>103029</v>
          </cell>
          <cell r="C1270" t="str">
            <v>MANGUERA FLEXIBLE GRIFLEX</v>
          </cell>
          <cell r="D1270" t="str">
            <v>UND</v>
          </cell>
          <cell r="G1270">
            <v>3327</v>
          </cell>
        </row>
        <row r="1271">
          <cell r="A1271">
            <v>101174</v>
          </cell>
          <cell r="C1271" t="str">
            <v>MANGUERA PF+UAD 1/2"</v>
          </cell>
          <cell r="D1271" t="str">
            <v>ML</v>
          </cell>
          <cell r="G1271">
            <v>1251</v>
          </cell>
        </row>
        <row r="1272">
          <cell r="A1272">
            <v>109074</v>
          </cell>
          <cell r="C1272" t="str">
            <v>MANGUERA PF+UAD 3/4"</v>
          </cell>
          <cell r="D1272" t="str">
            <v>ML</v>
          </cell>
          <cell r="G1272">
            <v>2318</v>
          </cell>
        </row>
        <row r="1273">
          <cell r="A1273">
            <v>101175</v>
          </cell>
          <cell r="C1273" t="str">
            <v>MANGUERA PLAST.3/4" AGUA</v>
          </cell>
          <cell r="D1273" t="str">
            <v>ML</v>
          </cell>
          <cell r="G1273">
            <v>2717</v>
          </cell>
        </row>
        <row r="1274">
          <cell r="A1274">
            <v>111080</v>
          </cell>
          <cell r="C1274" t="str">
            <v>MANGUERA SUCCION 1,1/2X12M</v>
          </cell>
          <cell r="D1274" t="str">
            <v>UND</v>
          </cell>
          <cell r="G1274">
            <v>128769</v>
          </cell>
        </row>
        <row r="1275">
          <cell r="A1275">
            <v>111081</v>
          </cell>
          <cell r="C1275" t="str">
            <v>MANGUERA SUCCION 1,1/2X15M</v>
          </cell>
          <cell r="D1275" t="str">
            <v>UND</v>
          </cell>
          <cell r="G1275">
            <v>180491</v>
          </cell>
        </row>
        <row r="1276">
          <cell r="A1276">
            <v>101176</v>
          </cell>
          <cell r="C1276" t="str">
            <v>MANGUERA SUCCION 11/2X12M PLASTICA FLOTANTE 40</v>
          </cell>
          <cell r="D1276" t="str">
            <v>UND</v>
          </cell>
          <cell r="G1276">
            <v>144754</v>
          </cell>
        </row>
        <row r="1277">
          <cell r="A1277">
            <v>105090</v>
          </cell>
          <cell r="C1277" t="str">
            <v>MANGUERA SUCCION 11/2X15M PLASTICA FLOTANTE 50</v>
          </cell>
          <cell r="D1277" t="str">
            <v>UND</v>
          </cell>
          <cell r="G1277">
            <v>202897</v>
          </cell>
        </row>
        <row r="1278">
          <cell r="A1278">
            <v>111082</v>
          </cell>
          <cell r="C1278" t="str">
            <v>MANIFOLD 1X1 CON MANGUERAS</v>
          </cell>
          <cell r="D1278" t="str">
            <v>UND</v>
          </cell>
          <cell r="G1278">
            <v>413247</v>
          </cell>
        </row>
        <row r="1279">
          <cell r="A1279">
            <v>109075</v>
          </cell>
          <cell r="C1279" t="str">
            <v>MANIFOLD 1X1 CON MANGUERAS SIMPLEX SIN UNIDAD REGULADORA</v>
          </cell>
          <cell r="D1279" t="str">
            <v>UND</v>
          </cell>
          <cell r="G1279">
            <v>464549</v>
          </cell>
        </row>
        <row r="1280">
          <cell r="A1280">
            <v>111083</v>
          </cell>
          <cell r="C1280" t="str">
            <v>MANIFOLD 2X1 CON MANGUERAS</v>
          </cell>
          <cell r="D1280" t="str">
            <v>UND</v>
          </cell>
          <cell r="G1280">
            <v>815571</v>
          </cell>
        </row>
        <row r="1281">
          <cell r="A1281">
            <v>109076</v>
          </cell>
          <cell r="C1281" t="str">
            <v>MANIFOLD 2X1 CON MANGUERAS DUPLEX SIN UNIDAD REGULADORA</v>
          </cell>
          <cell r="D1281" t="str">
            <v>UND</v>
          </cell>
          <cell r="G1281">
            <v>916817</v>
          </cell>
        </row>
        <row r="1282">
          <cell r="A1282">
            <v>111084</v>
          </cell>
          <cell r="C1282" t="str">
            <v>MANIFOLD 2X10 CON MANGUERA</v>
          </cell>
          <cell r="D1282" t="str">
            <v>UND</v>
          </cell>
          <cell r="G1282">
            <v>6842102</v>
          </cell>
        </row>
        <row r="1283">
          <cell r="A1283">
            <v>109077</v>
          </cell>
          <cell r="C1283" t="str">
            <v>MANIFOLD 2X10 CON MANGUERA DUPLEX SIN UNIDAD REGULADORA</v>
          </cell>
          <cell r="D1283" t="str">
            <v>UND</v>
          </cell>
          <cell r="G1283">
            <v>7691494</v>
          </cell>
        </row>
        <row r="1284">
          <cell r="A1284">
            <v>111085</v>
          </cell>
          <cell r="C1284" t="str">
            <v>MANIFOLD 2X2 CON MANGUERAS</v>
          </cell>
          <cell r="D1284" t="str">
            <v>UND</v>
          </cell>
          <cell r="G1284">
            <v>1677478</v>
          </cell>
        </row>
        <row r="1285">
          <cell r="A1285">
            <v>109078</v>
          </cell>
          <cell r="C1285" t="str">
            <v>MANIFOLD 2X2 CON MANGUERAS DUPLEX SIN UNIDAD REGULADORA</v>
          </cell>
          <cell r="D1285" t="str">
            <v>UND</v>
          </cell>
          <cell r="G1285">
            <v>1885722</v>
          </cell>
        </row>
        <row r="1286">
          <cell r="A1286">
            <v>111086</v>
          </cell>
          <cell r="C1286" t="str">
            <v>MANIFOLD 2X4 CON MANGUERAS</v>
          </cell>
          <cell r="D1286" t="str">
            <v>UND</v>
          </cell>
          <cell r="G1286">
            <v>3001068</v>
          </cell>
        </row>
        <row r="1287">
          <cell r="A1287">
            <v>109079</v>
          </cell>
          <cell r="C1287" t="str">
            <v>MANIFOLD 2X4 CON MANGUERAS DUPLEX SIN UNIDAD REGULADORA</v>
          </cell>
          <cell r="D1287" t="str">
            <v>UND</v>
          </cell>
          <cell r="G1287">
            <v>3373627</v>
          </cell>
        </row>
        <row r="1288">
          <cell r="A1288">
            <v>111087</v>
          </cell>
          <cell r="C1288" t="str">
            <v>MANIFOLD 2X6 CON MANGUERAS</v>
          </cell>
          <cell r="D1288" t="str">
            <v>UND</v>
          </cell>
          <cell r="G1288">
            <v>4275476</v>
          </cell>
        </row>
        <row r="1289">
          <cell r="A1289">
            <v>109080</v>
          </cell>
          <cell r="C1289" t="str">
            <v>MANIFOLD 2X6 CON MANGUERAS DUPLEX SIN UNIDAD REGULADORA</v>
          </cell>
          <cell r="D1289" t="str">
            <v>UND</v>
          </cell>
          <cell r="G1289">
            <v>4806243</v>
          </cell>
        </row>
        <row r="1290">
          <cell r="A1290">
            <v>101177</v>
          </cell>
          <cell r="C1290" t="str">
            <v>MANIJA ALUM.MEDIANA</v>
          </cell>
          <cell r="D1290" t="str">
            <v>UND</v>
          </cell>
          <cell r="G1290">
            <v>1417</v>
          </cell>
        </row>
        <row r="1291">
          <cell r="A1291">
            <v>101178</v>
          </cell>
          <cell r="C1291" t="str">
            <v>MANIJA ALUM.OREJA BURRO</v>
          </cell>
          <cell r="D1291" t="str">
            <v>UND</v>
          </cell>
          <cell r="G1291">
            <v>8499</v>
          </cell>
        </row>
        <row r="1292">
          <cell r="A1292">
            <v>101179</v>
          </cell>
          <cell r="C1292" t="str">
            <v>MANIJA ALUM.VENTANA</v>
          </cell>
          <cell r="D1292" t="str">
            <v>UND</v>
          </cell>
          <cell r="G1292">
            <v>2951</v>
          </cell>
        </row>
        <row r="1293">
          <cell r="A1293">
            <v>101180</v>
          </cell>
          <cell r="C1293" t="str">
            <v>MANIJA BASCULANTE</v>
          </cell>
          <cell r="D1293" t="str">
            <v>UND</v>
          </cell>
          <cell r="G1293">
            <v>4131</v>
          </cell>
        </row>
        <row r="1294">
          <cell r="A1294">
            <v>101181</v>
          </cell>
          <cell r="C1294" t="str">
            <v>MANIJA BATIENTE</v>
          </cell>
          <cell r="D1294" t="str">
            <v>UND</v>
          </cell>
          <cell r="G1294">
            <v>4131</v>
          </cell>
        </row>
        <row r="1295">
          <cell r="A1295">
            <v>117091</v>
          </cell>
          <cell r="C1295" t="str">
            <v>MANIJA DECORADA</v>
          </cell>
          <cell r="D1295" t="str">
            <v>UND</v>
          </cell>
          <cell r="G1295">
            <v>4131</v>
          </cell>
        </row>
        <row r="1296">
          <cell r="A1296">
            <v>101182</v>
          </cell>
          <cell r="C1296" t="str">
            <v>MANIJA DECORADA</v>
          </cell>
          <cell r="D1296" t="str">
            <v>UND</v>
          </cell>
          <cell r="G1296">
            <v>4421</v>
          </cell>
        </row>
        <row r="1297">
          <cell r="A1297">
            <v>101183</v>
          </cell>
          <cell r="C1297" t="str">
            <v>MANIJA HIERRO 1/2"</v>
          </cell>
          <cell r="D1297" t="str">
            <v>UND</v>
          </cell>
          <cell r="E1297">
            <v>1</v>
          </cell>
          <cell r="G1297">
            <v>1824</v>
          </cell>
        </row>
        <row r="1298">
          <cell r="A1298">
            <v>101184</v>
          </cell>
          <cell r="C1298" t="str">
            <v>MANIJA LLAVE DE PASO</v>
          </cell>
          <cell r="D1298" t="str">
            <v>UND</v>
          </cell>
          <cell r="G1298">
            <v>3596</v>
          </cell>
        </row>
        <row r="1299">
          <cell r="A1299">
            <v>111088</v>
          </cell>
          <cell r="C1299" t="str">
            <v>MANOMETRO 2"X1/4 0-100 P</v>
          </cell>
          <cell r="D1299" t="str">
            <v>UND</v>
          </cell>
          <cell r="G1299">
            <v>129807</v>
          </cell>
        </row>
        <row r="1300">
          <cell r="A1300">
            <v>111089</v>
          </cell>
          <cell r="C1300" t="str">
            <v>MANOMETRO CONTROL PRESION</v>
          </cell>
          <cell r="D1300" t="str">
            <v>UND</v>
          </cell>
          <cell r="G1300">
            <v>23715</v>
          </cell>
        </row>
        <row r="1301">
          <cell r="A1301">
            <v>107071</v>
          </cell>
          <cell r="C1301" t="str">
            <v>MANOMETRO GLICERINA 0-200P</v>
          </cell>
          <cell r="D1301" t="str">
            <v>UND</v>
          </cell>
          <cell r="G1301">
            <v>59019</v>
          </cell>
        </row>
        <row r="1302">
          <cell r="A1302">
            <v>105091</v>
          </cell>
          <cell r="C1302" t="str">
            <v>MANTO 500XT-F0IL ALUMINIO</v>
          </cell>
          <cell r="D1302" t="str">
            <v>M2</v>
          </cell>
          <cell r="G1302">
            <v>19637</v>
          </cell>
        </row>
        <row r="1303">
          <cell r="A1303">
            <v>101187</v>
          </cell>
          <cell r="C1303" t="str">
            <v>MANTO EDIL 3 MM.</v>
          </cell>
          <cell r="D1303" t="str">
            <v>M2</v>
          </cell>
          <cell r="G1303">
            <v>13252</v>
          </cell>
        </row>
        <row r="1304">
          <cell r="A1304">
            <v>101188</v>
          </cell>
          <cell r="C1304" t="str">
            <v>MANTO FIBERGLASS 500XT 3MM</v>
          </cell>
          <cell r="D1304" t="str">
            <v>M2</v>
          </cell>
          <cell r="G1304">
            <v>15560</v>
          </cell>
        </row>
        <row r="1305">
          <cell r="A1305">
            <v>101189</v>
          </cell>
          <cell r="C1305" t="str">
            <v>MANTO FIBERGLASS 800XT 4MM</v>
          </cell>
          <cell r="D1305" t="str">
            <v>M2</v>
          </cell>
          <cell r="G1305">
            <v>18189</v>
          </cell>
        </row>
        <row r="1306">
          <cell r="A1306">
            <v>105092</v>
          </cell>
          <cell r="C1306" t="str">
            <v>MANTO TECHOFIELT 3000</v>
          </cell>
          <cell r="D1306" t="str">
            <v>ROL</v>
          </cell>
          <cell r="G1306">
            <v>115033</v>
          </cell>
        </row>
        <row r="1307">
          <cell r="A1307">
            <v>111091</v>
          </cell>
          <cell r="C1307" t="str">
            <v>MARC0-REJILLA DESAG.12X12</v>
          </cell>
          <cell r="D1307" t="str">
            <v>UND</v>
          </cell>
          <cell r="E1307">
            <v>1</v>
          </cell>
          <cell r="G1307">
            <v>342310</v>
          </cell>
        </row>
        <row r="1308">
          <cell r="A1308">
            <v>111092</v>
          </cell>
          <cell r="C1308" t="str">
            <v>MARC0-REJILLA DESAGUE 8"</v>
          </cell>
          <cell r="D1308" t="str">
            <v>UND</v>
          </cell>
          <cell r="E1308">
            <v>1</v>
          </cell>
          <cell r="G1308">
            <v>43567</v>
          </cell>
        </row>
        <row r="1309">
          <cell r="A1309">
            <v>111093</v>
          </cell>
          <cell r="C1309" t="str">
            <v>MARC0-REJILLA-DESAG.10"X</v>
          </cell>
          <cell r="D1309" t="str">
            <v>UND</v>
          </cell>
          <cell r="E1309">
            <v>1</v>
          </cell>
          <cell r="G1309">
            <v>107307</v>
          </cell>
        </row>
        <row r="1310">
          <cell r="A1310">
            <v>101194</v>
          </cell>
          <cell r="C1310" t="str">
            <v>MARMOLINA</v>
          </cell>
          <cell r="D1310" t="str">
            <v>BTO</v>
          </cell>
          <cell r="G1310">
            <v>7297</v>
          </cell>
        </row>
        <row r="1311">
          <cell r="A1311">
            <v>101195</v>
          </cell>
          <cell r="C1311" t="str">
            <v>MARMOLINA BLANCA</v>
          </cell>
          <cell r="D1311" t="str">
            <v>BTO</v>
          </cell>
          <cell r="G1311">
            <v>4078</v>
          </cell>
        </row>
        <row r="1312">
          <cell r="A1312">
            <v>109081</v>
          </cell>
          <cell r="C1312" t="str">
            <v>MASILLA JUNTA INVIS.BOARD</v>
          </cell>
          <cell r="D1312" t="str">
            <v>CUN</v>
          </cell>
          <cell r="G1312">
            <v>95396</v>
          </cell>
        </row>
        <row r="1313">
          <cell r="A1313">
            <v>101197</v>
          </cell>
          <cell r="C1313" t="str">
            <v>MASILLA PLASTICA TEC PANEL</v>
          </cell>
          <cell r="D1313" t="str">
            <v>CU</v>
          </cell>
          <cell r="G1313">
            <v>40240</v>
          </cell>
        </row>
        <row r="1314">
          <cell r="A1314">
            <v>101198</v>
          </cell>
          <cell r="C1314" t="str">
            <v>MASILLA TIPO CWS (TEJ.AL.)</v>
          </cell>
          <cell r="D1314" t="str">
            <v>LBS</v>
          </cell>
          <cell r="G1314">
            <v>11911</v>
          </cell>
        </row>
        <row r="1315">
          <cell r="A1315">
            <v>105094</v>
          </cell>
          <cell r="C1315" t="str">
            <v>MASTIL ACERO 16 MT CANASTI</v>
          </cell>
          <cell r="D1315" t="str">
            <v>UND</v>
          </cell>
          <cell r="G1315">
            <v>7778297</v>
          </cell>
        </row>
        <row r="1316">
          <cell r="A1316">
            <v>103105</v>
          </cell>
          <cell r="C1316" t="str">
            <v>MASTIL ACERO 18 MT CANASTI</v>
          </cell>
          <cell r="D1316" t="str">
            <v>UND</v>
          </cell>
          <cell r="G1316">
            <v>8874842</v>
          </cell>
        </row>
        <row r="1317">
          <cell r="A1317">
            <v>101199</v>
          </cell>
          <cell r="C1317" t="str">
            <v>MASTIL ACERO 20 MT CANASTI</v>
          </cell>
          <cell r="D1317" t="str">
            <v>UND</v>
          </cell>
          <cell r="G1317">
            <v>9577168</v>
          </cell>
        </row>
        <row r="1318">
          <cell r="A1318">
            <v>101200</v>
          </cell>
          <cell r="C1318" t="str">
            <v>MASTIL ACERO 22 MT CANASTI</v>
          </cell>
          <cell r="D1318" t="str">
            <v>UND</v>
          </cell>
          <cell r="G1318">
            <v>14041147</v>
          </cell>
        </row>
        <row r="1319">
          <cell r="A1319">
            <v>101202</v>
          </cell>
          <cell r="C1319" t="str">
            <v>MASTIL ACERO 30 MT CANASTI</v>
          </cell>
          <cell r="D1319" t="str">
            <v>UND</v>
          </cell>
          <cell r="G1319">
            <v>24044689</v>
          </cell>
        </row>
        <row r="1320">
          <cell r="A1320">
            <v>101203</v>
          </cell>
          <cell r="C1320" t="str">
            <v>MASTIL ACERO 40 MT CANASTI</v>
          </cell>
          <cell r="D1320" t="str">
            <v>UND</v>
          </cell>
          <cell r="G1320">
            <v>33632596</v>
          </cell>
        </row>
        <row r="1321">
          <cell r="A1321">
            <v>101201</v>
          </cell>
          <cell r="C1321" t="str">
            <v>MASTIL ACERO PESADO 24 MTS</v>
          </cell>
          <cell r="D1321" t="str">
            <v>UND</v>
          </cell>
          <cell r="G1321">
            <v>15961946</v>
          </cell>
        </row>
        <row r="1322">
          <cell r="A1322">
            <v>101204</v>
          </cell>
          <cell r="C1322" t="str">
            <v>MASTIL ANTENA X2MTS</v>
          </cell>
          <cell r="D1322" t="str">
            <v>UND</v>
          </cell>
          <cell r="G1322">
            <v>64384</v>
          </cell>
        </row>
        <row r="1323">
          <cell r="A1323">
            <v>101205</v>
          </cell>
          <cell r="C1323" t="str">
            <v>MATA MALEZA</v>
          </cell>
          <cell r="D1323" t="str">
            <v>GLN</v>
          </cell>
          <cell r="G1323">
            <v>7512</v>
          </cell>
        </row>
        <row r="1324">
          <cell r="A1324">
            <v>115011</v>
          </cell>
          <cell r="C1324" t="str">
            <v>MATERIAL SELECC. CANTO ROD</v>
          </cell>
          <cell r="D1324" t="str">
            <v>M3</v>
          </cell>
          <cell r="G1324">
            <v>45069</v>
          </cell>
        </row>
        <row r="1325">
          <cell r="A1325">
            <v>111094</v>
          </cell>
          <cell r="C1325" t="str">
            <v>MECANISM0 CELOSIA UND/PAR</v>
          </cell>
          <cell r="D1325" t="str">
            <v>UND</v>
          </cell>
          <cell r="G1325">
            <v>8048</v>
          </cell>
        </row>
        <row r="1326">
          <cell r="A1326">
            <v>101207</v>
          </cell>
          <cell r="C1326" t="str">
            <v>MECANISMO CELOSIA UND/PAR</v>
          </cell>
          <cell r="D1326" t="str">
            <v>UND</v>
          </cell>
          <cell r="G1326">
            <v>8611</v>
          </cell>
        </row>
        <row r="1327">
          <cell r="A1327">
            <v>111097</v>
          </cell>
          <cell r="C1327" t="str">
            <v>MEDICION RESIST NUCLEO 2P</v>
          </cell>
          <cell r="D1327" t="str">
            <v>UND</v>
          </cell>
          <cell r="G1327">
            <v>140465</v>
          </cell>
        </row>
        <row r="1328">
          <cell r="A1328">
            <v>111098</v>
          </cell>
          <cell r="C1328" t="str">
            <v>MEDICION RESIST NUCLEO 3P</v>
          </cell>
          <cell r="D1328" t="str">
            <v>UND</v>
          </cell>
          <cell r="G1328">
            <v>168558</v>
          </cell>
        </row>
        <row r="1329">
          <cell r="A1329">
            <v>111099</v>
          </cell>
          <cell r="C1329" t="str">
            <v>MEDICION RESIST NUCLEO 4PU</v>
          </cell>
          <cell r="D1329" t="str">
            <v>UND</v>
          </cell>
          <cell r="G1329">
            <v>196651</v>
          </cell>
        </row>
        <row r="1330">
          <cell r="A1330">
            <v>111100</v>
          </cell>
          <cell r="C1330" t="str">
            <v>MEDICION RESIST NUCLEO 6P</v>
          </cell>
          <cell r="D1330" t="str">
            <v>UND</v>
          </cell>
          <cell r="G1330">
            <v>315408</v>
          </cell>
        </row>
        <row r="1331">
          <cell r="A1331">
            <v>111096</v>
          </cell>
          <cell r="C1331" t="str">
            <v>MEDICION RESIST NUCLEO A</v>
          </cell>
          <cell r="D1331" t="str">
            <v>UND</v>
          </cell>
          <cell r="G1331">
            <v>22475</v>
          </cell>
        </row>
        <row r="1332">
          <cell r="A1332">
            <v>111102</v>
          </cell>
          <cell r="C1332" t="str">
            <v>MEDID0R 3/4"VEL0CIDAD"</v>
          </cell>
          <cell r="D1332" t="str">
            <v>UND</v>
          </cell>
          <cell r="G1332">
            <v>301532</v>
          </cell>
        </row>
        <row r="1333">
          <cell r="A1333">
            <v>117092</v>
          </cell>
          <cell r="C1333" t="str">
            <v>MEDIDOR 1/2"VELO CHORR U</v>
          </cell>
          <cell r="D1333" t="str">
            <v>UND</v>
          </cell>
          <cell r="G1333">
            <v>48968</v>
          </cell>
        </row>
        <row r="1334">
          <cell r="A1334">
            <v>111103</v>
          </cell>
          <cell r="C1334" t="str">
            <v>MEDIDOR AGUA 1/2"VEL U-1</v>
          </cell>
          <cell r="D1334" t="str">
            <v>UND</v>
          </cell>
          <cell r="G1334">
            <v>80465</v>
          </cell>
        </row>
        <row r="1335">
          <cell r="A1335">
            <v>111104</v>
          </cell>
          <cell r="C1335" t="str">
            <v>MEDIDOR AGUA VOLU JSM 1/2</v>
          </cell>
          <cell r="D1335" t="str">
            <v>UND</v>
          </cell>
          <cell r="G1335">
            <v>87010</v>
          </cell>
        </row>
        <row r="1336">
          <cell r="A1336">
            <v>115017</v>
          </cell>
          <cell r="C1336" t="str">
            <v>MEMBRANA PLASTICA 12NTR</v>
          </cell>
          <cell r="D1336" t="str">
            <v>M2</v>
          </cell>
          <cell r="G1336">
            <v>51507</v>
          </cell>
        </row>
        <row r="1337">
          <cell r="A1337">
            <v>117093</v>
          </cell>
          <cell r="C1337" t="str">
            <v>MEMBRANA PVC SARNAFIL G 47</v>
          </cell>
          <cell r="D1337" t="str">
            <v>ROL</v>
          </cell>
          <cell r="G1337">
            <v>1738377</v>
          </cell>
        </row>
        <row r="1338">
          <cell r="A1338">
            <v>109994</v>
          </cell>
          <cell r="C1338" t="str">
            <v>MERULEX LFS [TRANSP] 16KG</v>
          </cell>
          <cell r="D1338" t="str">
            <v>KLS</v>
          </cell>
          <cell r="G1338">
            <v>23178</v>
          </cell>
        </row>
        <row r="1339">
          <cell r="A1339">
            <v>101216</v>
          </cell>
          <cell r="C1339" t="str">
            <v>MERULEX N [INZECT] 16KG.</v>
          </cell>
          <cell r="D1339" t="str">
            <v>KLS</v>
          </cell>
          <cell r="G1339">
            <v>24800</v>
          </cell>
        </row>
        <row r="1340">
          <cell r="A1340">
            <v>111105</v>
          </cell>
          <cell r="C1340" t="str">
            <v>MESA PING PONG 274X153X76C</v>
          </cell>
          <cell r="D1340" t="str">
            <v>UND</v>
          </cell>
          <cell r="G1340">
            <v>715739</v>
          </cell>
        </row>
        <row r="1341">
          <cell r="A1341">
            <v>115012</v>
          </cell>
          <cell r="C1341" t="str">
            <v>MESON GRANITO NATURAL NACI</v>
          </cell>
          <cell r="D1341" t="str">
            <v>M2</v>
          </cell>
          <cell r="G1341">
            <v>4078</v>
          </cell>
        </row>
        <row r="1342">
          <cell r="A1342">
            <v>107074</v>
          </cell>
          <cell r="C1342" t="str">
            <v>MESON KORIAN E=1CM PROCEMARMOL</v>
          </cell>
          <cell r="D1342" t="str">
            <v>ML</v>
          </cell>
          <cell r="G1342">
            <v>295658</v>
          </cell>
        </row>
        <row r="1343">
          <cell r="A1343">
            <v>111107</v>
          </cell>
          <cell r="C1343" t="str">
            <v>MEZCLA ASFALTO EN CALIENTE</v>
          </cell>
          <cell r="D1343" t="str">
            <v>M3</v>
          </cell>
          <cell r="G1343">
            <v>344973</v>
          </cell>
        </row>
        <row r="1344">
          <cell r="A1344">
            <v>100909</v>
          </cell>
          <cell r="C1344" t="str">
            <v>MICROFIBRA NYLON</v>
          </cell>
          <cell r="D1344" t="str">
            <v>UND</v>
          </cell>
          <cell r="G1344">
            <v>18618</v>
          </cell>
        </row>
        <row r="1345">
          <cell r="A1345">
            <v>101221</v>
          </cell>
          <cell r="C1345" t="str">
            <v>MINERAL ROJO</v>
          </cell>
          <cell r="D1345" t="str">
            <v>KLS</v>
          </cell>
          <cell r="G1345">
            <v>5396</v>
          </cell>
        </row>
        <row r="1346">
          <cell r="A1346">
            <v>111111</v>
          </cell>
          <cell r="C1346" t="str">
            <v>MINERAL ROJO</v>
          </cell>
          <cell r="D1346" t="str">
            <v>KLS</v>
          </cell>
          <cell r="G1346">
            <v>5580</v>
          </cell>
        </row>
        <row r="1347">
          <cell r="A1347">
            <v>111112</v>
          </cell>
          <cell r="C1347" t="str">
            <v>MINIBREAKER 1 A 4 AMPERIOS</v>
          </cell>
          <cell r="D1347" t="str">
            <v>UND</v>
          </cell>
          <cell r="E1347">
            <v>1</v>
          </cell>
          <cell r="G1347">
            <v>29390</v>
          </cell>
        </row>
        <row r="1348">
          <cell r="A1348">
            <v>105095</v>
          </cell>
          <cell r="C1348" t="str">
            <v>MINIBREAKER 1 A 4 AMPERIOS</v>
          </cell>
          <cell r="D1348" t="str">
            <v>UND</v>
          </cell>
          <cell r="E1348">
            <v>1</v>
          </cell>
          <cell r="G1348">
            <v>31446</v>
          </cell>
        </row>
        <row r="1349">
          <cell r="A1349">
            <v>111113</v>
          </cell>
          <cell r="C1349" t="str">
            <v>MINIBREAKER 5 A 32 AMPERIO</v>
          </cell>
          <cell r="D1349" t="str">
            <v>UND</v>
          </cell>
          <cell r="E1349">
            <v>1</v>
          </cell>
          <cell r="G1349">
            <v>19119</v>
          </cell>
        </row>
        <row r="1350">
          <cell r="A1350">
            <v>105096</v>
          </cell>
          <cell r="C1350" t="str">
            <v>MINIBREAKER 5 A 32 AMPERIOS</v>
          </cell>
          <cell r="D1350" t="str">
            <v>UND</v>
          </cell>
          <cell r="E1350">
            <v>1</v>
          </cell>
          <cell r="G1350">
            <v>20457</v>
          </cell>
        </row>
        <row r="1351">
          <cell r="A1351">
            <v>111114</v>
          </cell>
          <cell r="C1351" t="str">
            <v>MINIBREAKER CELCO</v>
          </cell>
          <cell r="D1351" t="str">
            <v>UND</v>
          </cell>
          <cell r="G1351">
            <v>29566</v>
          </cell>
        </row>
        <row r="1352">
          <cell r="A1352">
            <v>111116</v>
          </cell>
          <cell r="C1352" t="str">
            <v>MOLDE SOLDADURA 1/0 A 4/0</v>
          </cell>
          <cell r="D1352" t="str">
            <v>UND</v>
          </cell>
          <cell r="G1352">
            <v>218989</v>
          </cell>
        </row>
        <row r="1353">
          <cell r="A1353">
            <v>111117</v>
          </cell>
          <cell r="C1353" t="str">
            <v>MOLDE VARILLA-CABLE</v>
          </cell>
          <cell r="D1353" t="str">
            <v>ML</v>
          </cell>
          <cell r="G1353">
            <v>218989</v>
          </cell>
        </row>
        <row r="1354">
          <cell r="A1354">
            <v>111119</v>
          </cell>
          <cell r="C1354" t="str">
            <v>MONITOR DE VOLTAJE</v>
          </cell>
          <cell r="D1354" t="str">
            <v>UND</v>
          </cell>
          <cell r="G1354">
            <v>321922</v>
          </cell>
        </row>
        <row r="1355">
          <cell r="A1355">
            <v>101625</v>
          </cell>
          <cell r="C1355" t="str">
            <v>MORTERO - RELLENO DE ANCLA</v>
          </cell>
          <cell r="D1355" t="str">
            <v>KLS</v>
          </cell>
          <cell r="G1355">
            <v>3115</v>
          </cell>
        </row>
        <row r="1356">
          <cell r="A1356">
            <v>115018</v>
          </cell>
          <cell r="C1356" t="str">
            <v>MORTERO DE REPARACION ESTR</v>
          </cell>
          <cell r="D1356" t="str">
            <v>KLS</v>
          </cell>
          <cell r="G1356">
            <v>5805</v>
          </cell>
        </row>
        <row r="1357">
          <cell r="A1357">
            <v>101579</v>
          </cell>
          <cell r="C1357" t="str">
            <v>MORTERO LISTO</v>
          </cell>
          <cell r="D1357" t="str">
            <v>KLS</v>
          </cell>
          <cell r="G1357">
            <v>1385</v>
          </cell>
        </row>
        <row r="1358">
          <cell r="A1358">
            <v>108043</v>
          </cell>
          <cell r="C1358" t="str">
            <v>MORTERO SIKATOP SEAL 107</v>
          </cell>
          <cell r="D1358" t="str">
            <v>KLS</v>
          </cell>
          <cell r="G1358">
            <v>4297</v>
          </cell>
        </row>
        <row r="1359">
          <cell r="A1359">
            <v>103087</v>
          </cell>
          <cell r="C1359" t="str">
            <v>MOTOBOMBA 12.0HP 220/440V</v>
          </cell>
          <cell r="D1359" t="str">
            <v>UND</v>
          </cell>
          <cell r="G1359">
            <v>3983243</v>
          </cell>
        </row>
        <row r="1360">
          <cell r="A1360">
            <v>101225</v>
          </cell>
          <cell r="C1360" t="str">
            <v>MOTOBOMBA 2.0HP 100-GPM</v>
          </cell>
          <cell r="D1360" t="str">
            <v>UND</v>
          </cell>
          <cell r="G1360">
            <v>638478</v>
          </cell>
        </row>
        <row r="1361">
          <cell r="A1361">
            <v>105097</v>
          </cell>
          <cell r="C1361" t="str">
            <v>MOTOBOMBA IHM 10X16 12 HP</v>
          </cell>
          <cell r="D1361" t="str">
            <v>UND</v>
          </cell>
          <cell r="G1361">
            <v>2989922</v>
          </cell>
        </row>
        <row r="1362">
          <cell r="A1362">
            <v>101226</v>
          </cell>
          <cell r="C1362" t="str">
            <v>MOTOR EL.100HP 3600RPM BQM</v>
          </cell>
          <cell r="D1362" t="str">
            <v>UND</v>
          </cell>
          <cell r="G1362">
            <v>9463937</v>
          </cell>
        </row>
        <row r="1363">
          <cell r="A1363">
            <v>101229</v>
          </cell>
          <cell r="C1363" t="str">
            <v>MOTOR EL.BOMB 15 HP</v>
          </cell>
          <cell r="D1363" t="str">
            <v>UND</v>
          </cell>
          <cell r="G1363">
            <v>2104165</v>
          </cell>
        </row>
        <row r="1364">
          <cell r="A1364">
            <v>101230</v>
          </cell>
          <cell r="C1364" t="str">
            <v>MOTOR EL.BOMB 20 HP</v>
          </cell>
          <cell r="D1364" t="str">
            <v>UND</v>
          </cell>
          <cell r="G1364">
            <v>2221903</v>
          </cell>
        </row>
        <row r="1365">
          <cell r="A1365">
            <v>101231</v>
          </cell>
          <cell r="C1365" t="str">
            <v>MOTOR EL.BOMB 25 HP</v>
          </cell>
          <cell r="D1365" t="str">
            <v>UND</v>
          </cell>
          <cell r="G1365">
            <v>2386212</v>
          </cell>
        </row>
        <row r="1366">
          <cell r="A1366">
            <v>101234</v>
          </cell>
          <cell r="C1366" t="str">
            <v>MOTOR EL.BOMB 5 HP</v>
          </cell>
          <cell r="D1366" t="str">
            <v>UND</v>
          </cell>
          <cell r="G1366">
            <v>798267</v>
          </cell>
        </row>
        <row r="1367">
          <cell r="A1367">
            <v>101227</v>
          </cell>
          <cell r="C1367" t="str">
            <v>MOTOR EL.BQMB 150 HP</v>
          </cell>
          <cell r="D1367" t="str">
            <v>UND</v>
          </cell>
          <cell r="G1367">
            <v>14848784</v>
          </cell>
        </row>
        <row r="1368">
          <cell r="A1368">
            <v>101232</v>
          </cell>
          <cell r="C1368" t="str">
            <v>MOTOR EL.BQMB 30 HP</v>
          </cell>
          <cell r="D1368" t="str">
            <v>UND</v>
          </cell>
          <cell r="G1368">
            <v>3293644</v>
          </cell>
        </row>
        <row r="1369">
          <cell r="A1369">
            <v>101239</v>
          </cell>
          <cell r="C1369" t="str">
            <v>MOTOR EL.BQMB 35 HP</v>
          </cell>
          <cell r="D1369" t="str">
            <v>UND</v>
          </cell>
          <cell r="G1369">
            <v>3968306</v>
          </cell>
        </row>
        <row r="1370">
          <cell r="A1370">
            <v>101233</v>
          </cell>
          <cell r="C1370" t="str">
            <v>MOTOR EL.BQMB 50 HP</v>
          </cell>
          <cell r="D1370" t="str">
            <v>UND</v>
          </cell>
          <cell r="G1370">
            <v>5710975</v>
          </cell>
        </row>
        <row r="1371">
          <cell r="A1371">
            <v>101228</v>
          </cell>
          <cell r="C1371" t="str">
            <v>MOTOR EL.BQMB 60 HP</v>
          </cell>
          <cell r="D1371" t="str">
            <v>UND</v>
          </cell>
          <cell r="G1371">
            <v>6613428</v>
          </cell>
        </row>
        <row r="1372">
          <cell r="A1372">
            <v>101250</v>
          </cell>
          <cell r="C1372" t="str">
            <v>MUEBLE RACK 19"X43" CER</v>
          </cell>
          <cell r="D1372" t="str">
            <v>UND</v>
          </cell>
          <cell r="G1372">
            <v>633585</v>
          </cell>
        </row>
        <row r="1373">
          <cell r="A1373">
            <v>105098</v>
          </cell>
          <cell r="C1373" t="str">
            <v>MUEBLE-TAPA SANITARIO PVC</v>
          </cell>
          <cell r="D1373" t="str">
            <v>UND</v>
          </cell>
          <cell r="G1373">
            <v>59555</v>
          </cell>
        </row>
        <row r="1374">
          <cell r="A1374">
            <v>101251</v>
          </cell>
          <cell r="C1374" t="str">
            <v>MUESTRA ASFALT.ANALISIS</v>
          </cell>
          <cell r="D1374" t="str">
            <v>UND</v>
          </cell>
          <cell r="G1374">
            <v>28093</v>
          </cell>
        </row>
        <row r="1375">
          <cell r="A1375">
            <v>111121</v>
          </cell>
          <cell r="C1375" t="str">
            <v>NASA PLASTICA (RED)</v>
          </cell>
          <cell r="D1375" t="str">
            <v>UND</v>
          </cell>
          <cell r="G1375">
            <v>30261</v>
          </cell>
        </row>
        <row r="1376">
          <cell r="A1376">
            <v>101252</v>
          </cell>
          <cell r="C1376" t="str">
            <v>NASA PLASTICA (RED) SACA HOJAS-BORDE-ANG</v>
          </cell>
          <cell r="D1376" t="str">
            <v>UND</v>
          </cell>
          <cell r="G1376">
            <v>34017</v>
          </cell>
        </row>
        <row r="1377">
          <cell r="A1377">
            <v>101253</v>
          </cell>
          <cell r="C1377" t="str">
            <v>NEOLITE E=2.5MM LISO</v>
          </cell>
          <cell r="D1377" t="str">
            <v>UND</v>
          </cell>
          <cell r="G1377">
            <v>18242</v>
          </cell>
        </row>
        <row r="1378">
          <cell r="A1378">
            <v>106113</v>
          </cell>
          <cell r="C1378" t="str">
            <v>NEUMATIC0 LLANTA USADO</v>
          </cell>
          <cell r="D1378" t="str">
            <v>UND</v>
          </cell>
          <cell r="G1378">
            <v>3219</v>
          </cell>
        </row>
        <row r="1379">
          <cell r="A1379">
            <v>103153</v>
          </cell>
          <cell r="C1379" t="str">
            <v>NIPLE GALV .1/2x 10 CM</v>
          </cell>
          <cell r="D1379" t="str">
            <v>UND</v>
          </cell>
          <cell r="G1379">
            <v>1717</v>
          </cell>
        </row>
        <row r="1380">
          <cell r="A1380">
            <v>101255</v>
          </cell>
          <cell r="C1380" t="str">
            <v>NIPLE GALV .1/2x 11 CM</v>
          </cell>
          <cell r="D1380" t="str">
            <v>UND</v>
          </cell>
          <cell r="G1380">
            <v>703</v>
          </cell>
        </row>
        <row r="1381">
          <cell r="A1381">
            <v>101254</v>
          </cell>
          <cell r="C1381" t="str">
            <v>NIPLE GALV .1/2x 5 CM</v>
          </cell>
          <cell r="D1381" t="str">
            <v>UND</v>
          </cell>
          <cell r="G1381">
            <v>2468</v>
          </cell>
        </row>
        <row r="1382">
          <cell r="A1382">
            <v>111122</v>
          </cell>
          <cell r="C1382" t="str">
            <v>NIPLE GALV 1 x 50 CM</v>
          </cell>
          <cell r="D1382" t="str">
            <v>UND</v>
          </cell>
          <cell r="G1382">
            <v>8091</v>
          </cell>
        </row>
        <row r="1383">
          <cell r="A1383">
            <v>101256</v>
          </cell>
          <cell r="C1383" t="str">
            <v>NIPLE GALV 1.1/2x 30 CM</v>
          </cell>
          <cell r="D1383" t="str">
            <v>UND</v>
          </cell>
          <cell r="G1383">
            <v>6273</v>
          </cell>
        </row>
        <row r="1384">
          <cell r="A1384">
            <v>101257</v>
          </cell>
          <cell r="C1384" t="str">
            <v>NIPLE GALV 2.1/2x 30 CM</v>
          </cell>
          <cell r="D1384" t="str">
            <v>UND</v>
          </cell>
          <cell r="G1384">
            <v>12577</v>
          </cell>
        </row>
        <row r="1385">
          <cell r="A1385">
            <v>116007</v>
          </cell>
          <cell r="C1385" t="str">
            <v>NITROGENO - N2</v>
          </cell>
          <cell r="D1385" t="str">
            <v>LBS</v>
          </cell>
          <cell r="G1385">
            <v>9121</v>
          </cell>
        </row>
        <row r="1386">
          <cell r="A1386">
            <v>101260</v>
          </cell>
          <cell r="C1386" t="str">
            <v>ORGANIZADOR CABLES 19.....</v>
          </cell>
          <cell r="D1386" t="str">
            <v>UND</v>
          </cell>
          <cell r="G1386">
            <v>43567</v>
          </cell>
        </row>
        <row r="1387">
          <cell r="A1387">
            <v>106147</v>
          </cell>
          <cell r="C1387" t="str">
            <v>ORINAL COLBY PLUS-ALFA PREMOLDA</v>
          </cell>
          <cell r="D1387" t="str">
            <v>UND</v>
          </cell>
          <cell r="G1387">
            <v>157135</v>
          </cell>
        </row>
        <row r="1388">
          <cell r="A1388">
            <v>101261</v>
          </cell>
          <cell r="C1388" t="str">
            <v>ORINAL MEDIANO PARA FLUXO</v>
          </cell>
          <cell r="D1388" t="str">
            <v>UND</v>
          </cell>
          <cell r="G1388">
            <v>187788</v>
          </cell>
        </row>
        <row r="1389">
          <cell r="A1389">
            <v>106148</v>
          </cell>
          <cell r="C1389" t="str">
            <v>ORINAL PEQUENO</v>
          </cell>
          <cell r="D1389" t="str">
            <v>UND</v>
          </cell>
          <cell r="G1389">
            <v>119004</v>
          </cell>
        </row>
        <row r="1390">
          <cell r="A1390">
            <v>101262</v>
          </cell>
          <cell r="C1390" t="str">
            <v>ORINAL PEQUEÑO 6100</v>
          </cell>
          <cell r="D1390" t="str">
            <v>UND</v>
          </cell>
          <cell r="G1390">
            <v>143684</v>
          </cell>
        </row>
        <row r="1391">
          <cell r="A1391">
            <v>116002</v>
          </cell>
          <cell r="C1391" t="str">
            <v>OXIGENO</v>
          </cell>
          <cell r="D1391" t="str">
            <v>M3</v>
          </cell>
          <cell r="G1391">
            <v>14486</v>
          </cell>
        </row>
        <row r="1392">
          <cell r="A1392">
            <v>117241</v>
          </cell>
          <cell r="C1392" t="str">
            <v>P0RTERIA MULT/TORR/GIR.</v>
          </cell>
          <cell r="D1392" t="str">
            <v>JGO</v>
          </cell>
          <cell r="G1392">
            <v>7207181</v>
          </cell>
        </row>
        <row r="1393">
          <cell r="A1393">
            <v>101263</v>
          </cell>
          <cell r="C1393" t="str">
            <v>PAJA-SISGO</v>
          </cell>
          <cell r="D1393" t="str">
            <v>BTO</v>
          </cell>
          <cell r="G1393">
            <v>21461</v>
          </cell>
        </row>
        <row r="1394">
          <cell r="A1394">
            <v>113013</v>
          </cell>
          <cell r="C1394" t="str">
            <v>PALMA AFRICANA-CERA</v>
          </cell>
          <cell r="D1394" t="str">
            <v>UND</v>
          </cell>
          <cell r="G1394">
            <v>16096</v>
          </cell>
        </row>
        <row r="1395">
          <cell r="A1395">
            <v>109954</v>
          </cell>
          <cell r="C1395" t="str">
            <v>PALMA MANILA H=180-200CM</v>
          </cell>
          <cell r="D1395" t="str">
            <v>UND</v>
          </cell>
          <cell r="G1395">
            <v>42923</v>
          </cell>
        </row>
        <row r="1396">
          <cell r="A1396">
            <v>109082</v>
          </cell>
          <cell r="C1396" t="str">
            <v>PANEL CONECTOR POLICARBON</v>
          </cell>
          <cell r="D1396" t="str">
            <v>UND</v>
          </cell>
          <cell r="G1396">
            <v>48181</v>
          </cell>
        </row>
        <row r="1397">
          <cell r="A1397">
            <v>111123</v>
          </cell>
          <cell r="C1397" t="str">
            <v>PANEL DE CONTROL PANTALLA</v>
          </cell>
          <cell r="D1397" t="str">
            <v>UND</v>
          </cell>
          <cell r="G1397">
            <v>634829</v>
          </cell>
        </row>
        <row r="1398">
          <cell r="A1398">
            <v>117104</v>
          </cell>
          <cell r="C1398" t="str">
            <v>PANEL SOLAR 250W</v>
          </cell>
          <cell r="D1398" t="str">
            <v>UND</v>
          </cell>
          <cell r="G1398">
            <v>1229070</v>
          </cell>
        </row>
        <row r="1399">
          <cell r="A1399">
            <v>101266</v>
          </cell>
          <cell r="C1399" t="str">
            <v>PAPELERA BLANCA</v>
          </cell>
          <cell r="D1399" t="str">
            <v>UND</v>
          </cell>
          <cell r="G1399">
            <v>16418</v>
          </cell>
        </row>
        <row r="1400">
          <cell r="A1400">
            <v>117105</v>
          </cell>
          <cell r="C1400" t="str">
            <v>PARAL 39 GUIA L.GALV 2.44M</v>
          </cell>
          <cell r="D1400" t="str">
            <v>UND</v>
          </cell>
          <cell r="G1400">
            <v>4185</v>
          </cell>
        </row>
        <row r="1401">
          <cell r="A1401">
            <v>117106</v>
          </cell>
          <cell r="C1401" t="str">
            <v>PARAL EXTREMO A.INOX C.20</v>
          </cell>
          <cell r="D1401" t="str">
            <v>UND</v>
          </cell>
          <cell r="G1401">
            <v>368139</v>
          </cell>
        </row>
        <row r="1402">
          <cell r="A1402">
            <v>108025</v>
          </cell>
          <cell r="C1402" t="str">
            <v>PARAL EXTREMO A.INOX C.20</v>
          </cell>
          <cell r="D1402" t="str">
            <v>UND</v>
          </cell>
          <cell r="G1402">
            <v>445174</v>
          </cell>
        </row>
        <row r="1403">
          <cell r="A1403">
            <v>108024</v>
          </cell>
          <cell r="C1403" t="str">
            <v>PARAL EXTREMO A.INOX C.20 DE 10-11CMX1.80MTS</v>
          </cell>
          <cell r="D1403" t="str">
            <v>UND</v>
          </cell>
          <cell r="G1403">
            <v>393908</v>
          </cell>
        </row>
        <row r="1404">
          <cell r="A1404">
            <v>117107</v>
          </cell>
          <cell r="C1404" t="str">
            <v>PARAL LATERAL A.INOX C.20</v>
          </cell>
          <cell r="D1404" t="str">
            <v>UND</v>
          </cell>
          <cell r="G1404">
            <v>368139</v>
          </cell>
        </row>
        <row r="1405">
          <cell r="A1405">
            <v>108026</v>
          </cell>
          <cell r="C1405" t="str">
            <v>PARAL LATERAL A.INOX C.20 DE 25-30CMX1.80MTS</v>
          </cell>
          <cell r="D1405" t="str">
            <v>UND</v>
          </cell>
          <cell r="G1405">
            <v>393908</v>
          </cell>
        </row>
        <row r="1406">
          <cell r="A1406">
            <v>101269</v>
          </cell>
          <cell r="C1406" t="str">
            <v>PARARRAYO 10 KA POLIMERICO</v>
          </cell>
          <cell r="D1406" t="str">
            <v>UND</v>
          </cell>
          <cell r="G1406">
            <v>123789</v>
          </cell>
        </row>
        <row r="1407">
          <cell r="A1407">
            <v>101270</v>
          </cell>
          <cell r="C1407" t="str">
            <v>PARARRAYO TIPO FRANKLIN 5P</v>
          </cell>
          <cell r="D1407" t="str">
            <v>UND</v>
          </cell>
          <cell r="G1407">
            <v>138158</v>
          </cell>
        </row>
        <row r="1408">
          <cell r="A1408">
            <v>101271</v>
          </cell>
          <cell r="C1408" t="str">
            <v>PARLANTE</v>
          </cell>
          <cell r="D1408" t="str">
            <v>UND</v>
          </cell>
          <cell r="G1408">
            <v>80480</v>
          </cell>
        </row>
        <row r="1409">
          <cell r="A1409">
            <v>103037</v>
          </cell>
          <cell r="C1409" t="str">
            <v>PASADOR CIERRE NAVE PUERTA</v>
          </cell>
          <cell r="D1409" t="str">
            <v>UND</v>
          </cell>
          <cell r="G1409">
            <v>7404</v>
          </cell>
        </row>
        <row r="1410">
          <cell r="A1410">
            <v>111124</v>
          </cell>
          <cell r="C1410" t="str">
            <v>PASAMANOS A.INOX. PISCINA</v>
          </cell>
          <cell r="D1410" t="str">
            <v>JGO</v>
          </cell>
          <cell r="G1410">
            <v>186715</v>
          </cell>
        </row>
        <row r="1411">
          <cell r="A1411">
            <v>101276</v>
          </cell>
          <cell r="C1411" t="str">
            <v>PASAMANOS L=3.0MTS</v>
          </cell>
          <cell r="D1411" t="str">
            <v>UND</v>
          </cell>
          <cell r="G1411">
            <v>825192</v>
          </cell>
        </row>
        <row r="1412">
          <cell r="A1412">
            <v>101278</v>
          </cell>
          <cell r="C1412" t="str">
            <v>PASTA MASTIQUE(PANEL-YESO)</v>
          </cell>
          <cell r="D1412" t="str">
            <v>GLN</v>
          </cell>
          <cell r="G1412">
            <v>10623</v>
          </cell>
        </row>
        <row r="1413">
          <cell r="A1413">
            <v>106023</v>
          </cell>
          <cell r="C1413" t="str">
            <v>PATA TORNILLO NIVELADOR</v>
          </cell>
          <cell r="D1413" t="str">
            <v>UND</v>
          </cell>
          <cell r="G1413">
            <v>2925</v>
          </cell>
        </row>
        <row r="1414">
          <cell r="A1414">
            <v>101280</v>
          </cell>
          <cell r="C1414" t="str">
            <v>PATCH CORD 10 PIES CAT 5E</v>
          </cell>
          <cell r="D1414" t="str">
            <v>UND</v>
          </cell>
          <cell r="G1414">
            <v>12302</v>
          </cell>
        </row>
        <row r="1415">
          <cell r="A1415">
            <v>103097</v>
          </cell>
          <cell r="C1415" t="str">
            <v>PATCH CORD 3 PIES CAT 5E</v>
          </cell>
          <cell r="D1415" t="str">
            <v>UND</v>
          </cell>
          <cell r="G1415">
            <v>7708</v>
          </cell>
        </row>
        <row r="1416">
          <cell r="A1416">
            <v>101279</v>
          </cell>
          <cell r="C1416" t="str">
            <v>PATCH CORD 5 PIES CAT 5E</v>
          </cell>
          <cell r="D1416" t="str">
            <v>UND</v>
          </cell>
          <cell r="G1416">
            <v>9078</v>
          </cell>
        </row>
        <row r="1417">
          <cell r="A1417">
            <v>117108</v>
          </cell>
          <cell r="C1417" t="str">
            <v>PATCH PANEL 24 P-CAT 6A RA</v>
          </cell>
          <cell r="D1417" t="str">
            <v>UND</v>
          </cell>
          <cell r="G1417">
            <v>155595</v>
          </cell>
        </row>
        <row r="1418">
          <cell r="A1418">
            <v>103095</v>
          </cell>
          <cell r="C1418" t="str">
            <v>PATCH PANEL 24 PUNTOS 5E</v>
          </cell>
          <cell r="D1418" t="str">
            <v>UND</v>
          </cell>
          <cell r="G1418">
            <v>515933</v>
          </cell>
        </row>
        <row r="1419">
          <cell r="A1419">
            <v>101281</v>
          </cell>
          <cell r="C1419" t="str">
            <v>PATCH PANEL 48 PUNTOS 5E</v>
          </cell>
          <cell r="D1419" t="str">
            <v>UND</v>
          </cell>
          <cell r="G1419">
            <v>743597</v>
          </cell>
        </row>
        <row r="1420">
          <cell r="A1420">
            <v>101282</v>
          </cell>
          <cell r="C1420" t="str">
            <v>PEAJE CATEGORIA 1</v>
          </cell>
          <cell r="D1420" t="str">
            <v>UND</v>
          </cell>
          <cell r="G1420">
            <v>8585</v>
          </cell>
        </row>
        <row r="1421">
          <cell r="A1421">
            <v>101283</v>
          </cell>
          <cell r="C1421" t="str">
            <v>PEAJE CATEGORIA C</v>
          </cell>
          <cell r="D1421" t="str">
            <v>UND</v>
          </cell>
          <cell r="G1421">
            <v>8048</v>
          </cell>
        </row>
        <row r="1422">
          <cell r="A1422">
            <v>101284</v>
          </cell>
          <cell r="C1422" t="str">
            <v>PEAJE PISA</v>
          </cell>
          <cell r="D1422" t="str">
            <v>UND</v>
          </cell>
          <cell r="G1422">
            <v>9014</v>
          </cell>
        </row>
        <row r="1423">
          <cell r="A1423">
            <v>101285</v>
          </cell>
          <cell r="C1423" t="str">
            <v>PEDESTAL EN CONCRETO</v>
          </cell>
          <cell r="D1423" t="str">
            <v>UND</v>
          </cell>
          <cell r="G1423">
            <v>60622</v>
          </cell>
        </row>
        <row r="1424">
          <cell r="A1424">
            <v>101288</v>
          </cell>
          <cell r="C1424" t="str">
            <v>PEGACOR BLANCO</v>
          </cell>
          <cell r="D1424" t="str">
            <v>KLS</v>
          </cell>
          <cell r="G1424">
            <v>1395</v>
          </cell>
        </row>
        <row r="1425">
          <cell r="A1425">
            <v>101289</v>
          </cell>
          <cell r="C1425" t="str">
            <v>PEGANTE A X W</v>
          </cell>
          <cell r="D1425" t="str">
            <v>GLN</v>
          </cell>
          <cell r="G1425">
            <v>44532</v>
          </cell>
        </row>
        <row r="1426">
          <cell r="A1426">
            <v>101290</v>
          </cell>
          <cell r="C1426" t="str">
            <v>PEGANTE BOXER</v>
          </cell>
          <cell r="D1426" t="str">
            <v>GLN</v>
          </cell>
          <cell r="G1426">
            <v>57517</v>
          </cell>
        </row>
        <row r="1427">
          <cell r="A1427">
            <v>101291</v>
          </cell>
          <cell r="C1427" t="str">
            <v>PEGANTE CERAMICA</v>
          </cell>
          <cell r="D1427" t="str">
            <v>KLS</v>
          </cell>
          <cell r="G1427">
            <v>2683</v>
          </cell>
        </row>
        <row r="1428">
          <cell r="A1428">
            <v>101292</v>
          </cell>
          <cell r="C1428" t="str">
            <v>PEGANTE COLBON MADERA</v>
          </cell>
          <cell r="D1428" t="str">
            <v>GLN</v>
          </cell>
          <cell r="G1428">
            <v>35304</v>
          </cell>
        </row>
        <row r="1429">
          <cell r="A1429">
            <v>101293</v>
          </cell>
          <cell r="C1429" t="str">
            <v>PEGANTE EPOXICO</v>
          </cell>
          <cell r="D1429" t="str">
            <v>KLS</v>
          </cell>
          <cell r="G1429">
            <v>7512</v>
          </cell>
        </row>
        <row r="1430">
          <cell r="A1430">
            <v>105103</v>
          </cell>
          <cell r="C1430" t="str">
            <v>PEGANTE PORCELANATO B.ABSO</v>
          </cell>
          <cell r="D1430" t="str">
            <v>KLS</v>
          </cell>
          <cell r="G1430">
            <v>1449</v>
          </cell>
        </row>
        <row r="1431">
          <cell r="A1431">
            <v>107076</v>
          </cell>
          <cell r="C1431" t="str">
            <v>PELDANO GRESS 20X20 ESCALG</v>
          </cell>
          <cell r="D1431" t="str">
            <v>ML</v>
          </cell>
          <cell r="G1431">
            <v>10194</v>
          </cell>
        </row>
        <row r="1432">
          <cell r="A1432">
            <v>111125</v>
          </cell>
          <cell r="C1432" t="str">
            <v>PELDANO POLIESTER 3 ESCAL.</v>
          </cell>
          <cell r="D1432" t="str">
            <v>UND</v>
          </cell>
          <cell r="G1432">
            <v>242729</v>
          </cell>
        </row>
        <row r="1433">
          <cell r="A1433">
            <v>101294</v>
          </cell>
          <cell r="C1433" t="str">
            <v>PERCHA SECUNDAR 1 PUESTO</v>
          </cell>
          <cell r="D1433" t="str">
            <v>UND</v>
          </cell>
          <cell r="G1433">
            <v>8069</v>
          </cell>
        </row>
        <row r="1434">
          <cell r="A1434">
            <v>101295</v>
          </cell>
          <cell r="C1434" t="str">
            <v>PERCHA SECUNDAR 2 PUESTOS</v>
          </cell>
          <cell r="D1434" t="str">
            <v>UND</v>
          </cell>
          <cell r="G1434">
            <v>17021</v>
          </cell>
        </row>
        <row r="1435">
          <cell r="A1435">
            <v>101296</v>
          </cell>
          <cell r="C1435" t="str">
            <v>PERCHA SECUNDAR 3 PUESTOS</v>
          </cell>
          <cell r="D1435" t="str">
            <v>UND</v>
          </cell>
          <cell r="G1435">
            <v>23431</v>
          </cell>
        </row>
        <row r="1436">
          <cell r="A1436">
            <v>101297</v>
          </cell>
          <cell r="C1436" t="str">
            <v>PERCHA SECUNDAR 4 PUESTOS</v>
          </cell>
          <cell r="D1436" t="str">
            <v>UND</v>
          </cell>
          <cell r="G1436">
            <v>31169</v>
          </cell>
        </row>
        <row r="1437">
          <cell r="A1437">
            <v>101298</v>
          </cell>
          <cell r="C1437" t="str">
            <v>PERCHA SECUNDAR 5 PUESTOS CONJUNTO SECUNDARIO</v>
          </cell>
          <cell r="D1437" t="str">
            <v>UND</v>
          </cell>
          <cell r="G1437">
            <v>35828</v>
          </cell>
        </row>
        <row r="1438">
          <cell r="A1438">
            <v>101299</v>
          </cell>
          <cell r="C1438" t="str">
            <v>PERF."U" " 1.1/2"*3/4"</v>
          </cell>
          <cell r="D1438" t="str">
            <v>UND</v>
          </cell>
          <cell r="G1438">
            <v>27217</v>
          </cell>
        </row>
        <row r="1439">
          <cell r="A1439">
            <v>101302</v>
          </cell>
          <cell r="C1439" t="str">
            <v>PERF.OVALO 3"*1"*6M AL</v>
          </cell>
          <cell r="D1439" t="str">
            <v>UND</v>
          </cell>
          <cell r="G1439">
            <v>56587</v>
          </cell>
        </row>
        <row r="1440">
          <cell r="A1440">
            <v>101303</v>
          </cell>
          <cell r="C1440" t="str">
            <v>PERF/ENCHAPE ALUM.8CMX6.0M</v>
          </cell>
          <cell r="D1440" t="str">
            <v>UND</v>
          </cell>
          <cell r="G1440">
            <v>34349</v>
          </cell>
        </row>
        <row r="1441">
          <cell r="A1441">
            <v>101304</v>
          </cell>
          <cell r="C1441" t="str">
            <v>PERF/JUNTA ALUMINIO*6.QM</v>
          </cell>
          <cell r="D1441" t="str">
            <v>UND</v>
          </cell>
          <cell r="G1441">
            <v>47959</v>
          </cell>
        </row>
        <row r="1442">
          <cell r="A1442">
            <v>101306</v>
          </cell>
          <cell r="C1442" t="str">
            <v>PERFIL A/T/L 3"x1" x6</v>
          </cell>
          <cell r="D1442" t="str">
            <v>UND</v>
          </cell>
          <cell r="G1442">
            <v>77289</v>
          </cell>
        </row>
        <row r="1443">
          <cell r="A1443">
            <v>101307</v>
          </cell>
          <cell r="C1443" t="str">
            <v>PERFIL A/T/L 3"x1.1/2x6</v>
          </cell>
          <cell r="D1443" t="str">
            <v>UND</v>
          </cell>
          <cell r="G1443">
            <v>98732</v>
          </cell>
        </row>
        <row r="1444">
          <cell r="A1444">
            <v>111126</v>
          </cell>
          <cell r="C1444" t="str">
            <v>PERFIL ACERO TIPO I 6"</v>
          </cell>
          <cell r="D1444" t="str">
            <v>UND</v>
          </cell>
          <cell r="G1444">
            <v>258610</v>
          </cell>
        </row>
        <row r="1445">
          <cell r="A1445">
            <v>106159</v>
          </cell>
          <cell r="C1445" t="str">
            <v>PERFIL AG C 60mmx 40mm-1.2</v>
          </cell>
          <cell r="D1445" t="str">
            <v>UND</v>
          </cell>
          <cell r="G1445">
            <v>38041</v>
          </cell>
        </row>
        <row r="1446">
          <cell r="A1446">
            <v>106158</v>
          </cell>
          <cell r="C1446" t="str">
            <v>PERFIL AG C 60mmx 40mm-1.5</v>
          </cell>
          <cell r="D1446" t="str">
            <v>UND</v>
          </cell>
          <cell r="G1446">
            <v>46726</v>
          </cell>
        </row>
        <row r="1447">
          <cell r="A1447">
            <v>117109</v>
          </cell>
          <cell r="C1447" t="str">
            <v>PERFIL AG C 60mmx 40mm-1.9</v>
          </cell>
          <cell r="D1447" t="str">
            <v>UND</v>
          </cell>
          <cell r="G1447">
            <v>57841</v>
          </cell>
        </row>
        <row r="1448">
          <cell r="A1448">
            <v>106160</v>
          </cell>
          <cell r="C1448" t="str">
            <v>PERFIL AG C120mmx 60mm-1.2</v>
          </cell>
          <cell r="D1448" t="str">
            <v>UND</v>
          </cell>
          <cell r="G1448">
            <v>55561</v>
          </cell>
        </row>
        <row r="1449">
          <cell r="A1449">
            <v>105105</v>
          </cell>
          <cell r="C1449" t="str">
            <v>PERFIL AG C120mmx 60mm-1.5</v>
          </cell>
          <cell r="D1449" t="str">
            <v>UND</v>
          </cell>
          <cell r="G1449">
            <v>67882</v>
          </cell>
        </row>
        <row r="1450">
          <cell r="A1450">
            <v>101347</v>
          </cell>
          <cell r="C1450" t="str">
            <v>PERFIL AG C120mmx 60mm-1.9</v>
          </cell>
          <cell r="D1450" t="str">
            <v>UND</v>
          </cell>
          <cell r="G1450">
            <v>84529</v>
          </cell>
        </row>
        <row r="1451">
          <cell r="A1451">
            <v>106161</v>
          </cell>
          <cell r="C1451" t="str">
            <v>PERFIL AG C160mmx 60mm-1.2</v>
          </cell>
          <cell r="D1451" t="str">
            <v>UND</v>
          </cell>
          <cell r="G1451">
            <v>64965</v>
          </cell>
        </row>
        <row r="1452">
          <cell r="A1452">
            <v>103186</v>
          </cell>
          <cell r="C1452" t="str">
            <v>PERFIL AG C160mmx 60mm-1.5</v>
          </cell>
          <cell r="D1452" t="str">
            <v>UND</v>
          </cell>
          <cell r="G1452">
            <v>80444</v>
          </cell>
        </row>
        <row r="1453">
          <cell r="A1453">
            <v>101309</v>
          </cell>
          <cell r="C1453" t="str">
            <v>PERFIL AG C160mmx 60mm-1.9</v>
          </cell>
          <cell r="D1453" t="str">
            <v>UND</v>
          </cell>
          <cell r="G1453">
            <v>98834</v>
          </cell>
        </row>
        <row r="1454">
          <cell r="A1454">
            <v>103175</v>
          </cell>
          <cell r="C1454" t="str">
            <v>PERFIL AG C220mmx 80mm-1.2</v>
          </cell>
          <cell r="D1454" t="str">
            <v>UND</v>
          </cell>
          <cell r="G1454">
            <v>86762</v>
          </cell>
        </row>
        <row r="1455">
          <cell r="A1455">
            <v>103039</v>
          </cell>
          <cell r="C1455" t="str">
            <v>PERFIL AG C220mmx 80mm-1.5</v>
          </cell>
          <cell r="D1455" t="str">
            <v>UND</v>
          </cell>
          <cell r="G1455">
            <v>106001</v>
          </cell>
        </row>
        <row r="1456">
          <cell r="A1456">
            <v>103038</v>
          </cell>
          <cell r="C1456" t="str">
            <v>PERFIL AG C220mmx 80mm-1.9</v>
          </cell>
          <cell r="D1456" t="str">
            <v>UND</v>
          </cell>
          <cell r="G1456">
            <v>131995</v>
          </cell>
        </row>
        <row r="1457">
          <cell r="A1457">
            <v>103176</v>
          </cell>
          <cell r="C1457" t="str">
            <v>PERFIL AG C305mmx 80mm-1.5</v>
          </cell>
          <cell r="D1457" t="str">
            <v>UND</v>
          </cell>
          <cell r="G1457">
            <v>151844</v>
          </cell>
        </row>
        <row r="1458">
          <cell r="A1458">
            <v>103177</v>
          </cell>
          <cell r="C1458" t="str">
            <v>PERFIL AG C305mmx 80mm-1.9</v>
          </cell>
          <cell r="D1458" t="str">
            <v>UND</v>
          </cell>
          <cell r="G1458">
            <v>161906</v>
          </cell>
        </row>
        <row r="1459">
          <cell r="A1459">
            <v>105106</v>
          </cell>
          <cell r="C1459" t="str">
            <v>PERFIL AG C355mmx110mm-1.9</v>
          </cell>
          <cell r="D1459" t="str">
            <v>UND</v>
          </cell>
          <cell r="G1459">
            <v>196693</v>
          </cell>
        </row>
        <row r="1460">
          <cell r="A1460">
            <v>105101</v>
          </cell>
          <cell r="C1460" t="str">
            <v>PERFIL AG Z160x 60mm-1.9mm</v>
          </cell>
          <cell r="D1460" t="str">
            <v>UND</v>
          </cell>
          <cell r="G1460">
            <v>107729</v>
          </cell>
        </row>
        <row r="1461">
          <cell r="A1461">
            <v>103187</v>
          </cell>
          <cell r="C1461" t="str">
            <v>PERFIL AG Z220x 80mm-1.9mm</v>
          </cell>
          <cell r="D1461" t="str">
            <v>UND</v>
          </cell>
          <cell r="G1461">
            <v>143874</v>
          </cell>
        </row>
        <row r="1462">
          <cell r="A1462">
            <v>105107</v>
          </cell>
          <cell r="C1462" t="str">
            <v>PERFIL AG Z305x 80mm-1.9mm</v>
          </cell>
          <cell r="D1462" t="str">
            <v>UND</v>
          </cell>
          <cell r="G1462">
            <v>176477</v>
          </cell>
        </row>
        <row r="1463">
          <cell r="A1463">
            <v>101310</v>
          </cell>
          <cell r="C1463" t="str">
            <v>PERFIL ALUM.BARRA TOALLERO</v>
          </cell>
          <cell r="D1463" t="str">
            <v>UND</v>
          </cell>
          <cell r="G1463">
            <v>12704</v>
          </cell>
        </row>
        <row r="1464">
          <cell r="A1464">
            <v>101311</v>
          </cell>
          <cell r="C1464" t="str">
            <v>PERFIL ALUM.CABEZAL 4215</v>
          </cell>
          <cell r="D1464" t="str">
            <v>UND</v>
          </cell>
          <cell r="G1464">
            <v>58616</v>
          </cell>
        </row>
        <row r="1465">
          <cell r="A1465">
            <v>101312</v>
          </cell>
          <cell r="C1465" t="str">
            <v>PERFIL ALUM.CABEZAL 4215</v>
          </cell>
          <cell r="D1465" t="str">
            <v>UND</v>
          </cell>
          <cell r="G1465">
            <v>19010</v>
          </cell>
        </row>
        <row r="1466">
          <cell r="A1466">
            <v>109960</v>
          </cell>
          <cell r="C1466" t="str">
            <v>PERFIL ALUM.CABEZAL 7-44</v>
          </cell>
          <cell r="D1466" t="str">
            <v>UND</v>
          </cell>
          <cell r="E1466">
            <v>1</v>
          </cell>
          <cell r="G1466">
            <v>41635</v>
          </cell>
        </row>
        <row r="1467">
          <cell r="A1467">
            <v>109961</v>
          </cell>
          <cell r="C1467" t="str">
            <v>PERFIL ALUM.ENGANCHE 7-44</v>
          </cell>
          <cell r="D1467" t="str">
            <v>UND</v>
          </cell>
          <cell r="E1467">
            <v>1</v>
          </cell>
          <cell r="G1467">
            <v>46271</v>
          </cell>
        </row>
        <row r="1468">
          <cell r="A1468">
            <v>109962</v>
          </cell>
          <cell r="C1468" t="str">
            <v>PERFIL ALUM.HORIZONT 7-44</v>
          </cell>
          <cell r="D1468" t="str">
            <v>UND</v>
          </cell>
          <cell r="E1468">
            <v>1</v>
          </cell>
          <cell r="G1468">
            <v>43025</v>
          </cell>
        </row>
        <row r="1469">
          <cell r="A1469">
            <v>109963</v>
          </cell>
          <cell r="C1469" t="str">
            <v>PERFIL ALUM.HORIZONT 7-44</v>
          </cell>
          <cell r="D1469" t="str">
            <v>UND</v>
          </cell>
          <cell r="E1469">
            <v>1</v>
          </cell>
          <cell r="G1469">
            <v>37333</v>
          </cell>
        </row>
        <row r="1470">
          <cell r="A1470">
            <v>101313</v>
          </cell>
          <cell r="C1470" t="str">
            <v>PERFIL ALUM.JAMBA 4215</v>
          </cell>
          <cell r="D1470" t="str">
            <v>UND</v>
          </cell>
          <cell r="G1470">
            <v>22803</v>
          </cell>
        </row>
        <row r="1471">
          <cell r="A1471">
            <v>109964</v>
          </cell>
          <cell r="C1471" t="str">
            <v>PERFIL ALUM.JAMBA 7-44</v>
          </cell>
          <cell r="D1471" t="str">
            <v>UND</v>
          </cell>
          <cell r="E1471">
            <v>1</v>
          </cell>
          <cell r="G1471">
            <v>40659</v>
          </cell>
        </row>
        <row r="1472">
          <cell r="A1472">
            <v>101286</v>
          </cell>
          <cell r="C1472" t="str">
            <v>PERFIL ALUM.SILLAR 4215</v>
          </cell>
          <cell r="D1472" t="str">
            <v>UND</v>
          </cell>
          <cell r="G1472">
            <v>27891</v>
          </cell>
        </row>
        <row r="1473">
          <cell r="A1473">
            <v>109965</v>
          </cell>
          <cell r="C1473" t="str">
            <v>PERFIL ALUM.SILLAR 7-44</v>
          </cell>
          <cell r="D1473" t="str">
            <v>UND</v>
          </cell>
          <cell r="E1473">
            <v>1</v>
          </cell>
          <cell r="G1473">
            <v>43266</v>
          </cell>
        </row>
        <row r="1474">
          <cell r="A1474">
            <v>101314</v>
          </cell>
          <cell r="C1474" t="str">
            <v>PERFIL ALUM.TRASLAPE 4215</v>
          </cell>
          <cell r="D1474" t="str">
            <v>UND</v>
          </cell>
          <cell r="G1474">
            <v>22666</v>
          </cell>
        </row>
        <row r="1475">
          <cell r="A1475">
            <v>107080</v>
          </cell>
          <cell r="C1475" t="str">
            <v>PERFIL ALUM.TRASLAPE 50-20</v>
          </cell>
          <cell r="D1475" t="str">
            <v>UND</v>
          </cell>
          <cell r="G1475">
            <v>21944</v>
          </cell>
        </row>
        <row r="1476">
          <cell r="A1476">
            <v>109966</v>
          </cell>
          <cell r="C1476" t="str">
            <v>PERFIL ALUM.TRASLAPE 7-44</v>
          </cell>
          <cell r="D1476" t="str">
            <v>UND</v>
          </cell>
          <cell r="E1476">
            <v>1</v>
          </cell>
          <cell r="G1476">
            <v>46115</v>
          </cell>
        </row>
        <row r="1477">
          <cell r="A1477">
            <v>101316</v>
          </cell>
          <cell r="C1477" t="str">
            <v>PERFIL ALUMINIO 3 x6</v>
          </cell>
          <cell r="D1477" t="str">
            <v>UND</v>
          </cell>
          <cell r="G1477">
            <v>18854</v>
          </cell>
        </row>
        <row r="1478">
          <cell r="A1478">
            <v>109967</v>
          </cell>
          <cell r="C1478" t="str">
            <v>PERFIL D ANGULO 30 244-C26</v>
          </cell>
          <cell r="D1478" t="str">
            <v>UND</v>
          </cell>
          <cell r="G1478">
            <v>2253</v>
          </cell>
        </row>
        <row r="1479">
          <cell r="A1479">
            <v>109083</v>
          </cell>
          <cell r="C1479" t="str">
            <v>PERFIL D CANAL 140 244-C20</v>
          </cell>
          <cell r="D1479" t="str">
            <v>UND</v>
          </cell>
          <cell r="G1479">
            <v>24573</v>
          </cell>
        </row>
        <row r="1480">
          <cell r="A1480">
            <v>109084</v>
          </cell>
          <cell r="C1480" t="str">
            <v>PERFIL D CANAL 60 244-C26</v>
          </cell>
          <cell r="D1480" t="str">
            <v>UND</v>
          </cell>
          <cell r="G1480">
            <v>5258</v>
          </cell>
        </row>
        <row r="1481">
          <cell r="A1481">
            <v>109085</v>
          </cell>
          <cell r="C1481" t="str">
            <v>PERFIL D CANAL 63 244-C20</v>
          </cell>
          <cell r="D1481" t="str">
            <v>UND</v>
          </cell>
          <cell r="G1481">
            <v>13628</v>
          </cell>
        </row>
        <row r="1482">
          <cell r="A1482">
            <v>101317</v>
          </cell>
          <cell r="C1482" t="str">
            <v>PERFIL D CANAL 90 244-C26</v>
          </cell>
          <cell r="D1482" t="str">
            <v>UND</v>
          </cell>
          <cell r="G1482">
            <v>6868</v>
          </cell>
        </row>
        <row r="1483">
          <cell r="A1483">
            <v>109086</v>
          </cell>
          <cell r="C1483" t="str">
            <v>PERFIL D CANAL 90X25 244-</v>
          </cell>
          <cell r="D1483" t="str">
            <v>UND</v>
          </cell>
          <cell r="G1483">
            <v>8692</v>
          </cell>
        </row>
        <row r="1484">
          <cell r="A1484">
            <v>109087</v>
          </cell>
          <cell r="C1484" t="str">
            <v>PERFIL D CANAL 92 244-C20</v>
          </cell>
          <cell r="D1484" t="str">
            <v>UND</v>
          </cell>
          <cell r="G1484">
            <v>11696</v>
          </cell>
        </row>
        <row r="1485">
          <cell r="A1485">
            <v>109088</v>
          </cell>
          <cell r="C1485" t="str">
            <v>PERFIL D CANAL 93 244-C24</v>
          </cell>
          <cell r="D1485" t="str">
            <v>UND</v>
          </cell>
          <cell r="G1485">
            <v>7941</v>
          </cell>
        </row>
        <row r="1486">
          <cell r="A1486">
            <v>109091</v>
          </cell>
          <cell r="C1486" t="str">
            <v>PERFIL D OMEGA 60 244-C20</v>
          </cell>
          <cell r="D1486" t="str">
            <v>UND</v>
          </cell>
          <cell r="G1486">
            <v>10838</v>
          </cell>
        </row>
        <row r="1487">
          <cell r="A1487">
            <v>109092</v>
          </cell>
          <cell r="C1487" t="str">
            <v>PERFIL D OMEGA 60 244-C26</v>
          </cell>
          <cell r="D1487" t="str">
            <v>UND</v>
          </cell>
          <cell r="G1487">
            <v>4239</v>
          </cell>
        </row>
        <row r="1488">
          <cell r="A1488">
            <v>109995</v>
          </cell>
          <cell r="C1488" t="str">
            <v>PERFIL D OMEGA 63 305-C26</v>
          </cell>
          <cell r="D1488" t="str">
            <v>UNS</v>
          </cell>
          <cell r="E1488">
            <v>1</v>
          </cell>
          <cell r="G1488">
            <v>5795</v>
          </cell>
        </row>
        <row r="1489">
          <cell r="A1489">
            <v>105152</v>
          </cell>
          <cell r="C1489" t="str">
            <v>PERFIL D OMEGA 63 305-C26</v>
          </cell>
          <cell r="D1489" t="str">
            <v>UND</v>
          </cell>
          <cell r="G1489">
            <v>5258</v>
          </cell>
        </row>
        <row r="1490">
          <cell r="A1490">
            <v>109093</v>
          </cell>
          <cell r="C1490" t="str">
            <v>PERFIL D PARAL 140 244-C20</v>
          </cell>
          <cell r="D1490" t="str">
            <v>UND</v>
          </cell>
          <cell r="G1490">
            <v>31441</v>
          </cell>
        </row>
        <row r="1491">
          <cell r="A1491">
            <v>109094</v>
          </cell>
          <cell r="C1491" t="str">
            <v>PERFIL D PARAL 59 244-C26</v>
          </cell>
          <cell r="D1491" t="str">
            <v>UND</v>
          </cell>
          <cell r="G1491">
            <v>6331</v>
          </cell>
        </row>
        <row r="1492">
          <cell r="A1492">
            <v>109095</v>
          </cell>
          <cell r="C1492" t="str">
            <v>PERFIL D PARAL 63 244-C20</v>
          </cell>
          <cell r="D1492" t="str">
            <v>UND</v>
          </cell>
          <cell r="G1492">
            <v>13521</v>
          </cell>
        </row>
        <row r="1493">
          <cell r="A1493">
            <v>101328</v>
          </cell>
          <cell r="C1493" t="str">
            <v>PERFIL D PARAL 89 244-C26</v>
          </cell>
          <cell r="D1493" t="str">
            <v>UND</v>
          </cell>
          <cell r="G1493">
            <v>7082</v>
          </cell>
        </row>
        <row r="1494">
          <cell r="A1494">
            <v>109096</v>
          </cell>
          <cell r="C1494" t="str">
            <v>PERFIL D PARAL 89X32 244-</v>
          </cell>
          <cell r="D1494" t="str">
            <v>UND</v>
          </cell>
          <cell r="G1494">
            <v>11696</v>
          </cell>
        </row>
        <row r="1495">
          <cell r="A1495">
            <v>109097</v>
          </cell>
          <cell r="C1495" t="str">
            <v>PERFIL D PARAL 92 244-C20</v>
          </cell>
          <cell r="D1495" t="str">
            <v>UND</v>
          </cell>
          <cell r="G1495">
            <v>15560</v>
          </cell>
        </row>
        <row r="1496">
          <cell r="A1496">
            <v>109098</v>
          </cell>
          <cell r="C1496" t="str">
            <v>PERFIL D PARAL 92 244-C24</v>
          </cell>
          <cell r="D1496" t="str">
            <v>UND</v>
          </cell>
          <cell r="G1496">
            <v>10516</v>
          </cell>
        </row>
        <row r="1497">
          <cell r="A1497">
            <v>109968</v>
          </cell>
          <cell r="C1497" t="str">
            <v>PERFIL D VIGUE 41 305-C26</v>
          </cell>
          <cell r="D1497" t="str">
            <v>UND</v>
          </cell>
          <cell r="G1497">
            <v>4722</v>
          </cell>
        </row>
        <row r="1498">
          <cell r="A1498">
            <v>114503</v>
          </cell>
          <cell r="C1498" t="str">
            <v>PERFIL GALV L 1 X1 -305</v>
          </cell>
          <cell r="D1498" t="str">
            <v>UND</v>
          </cell>
          <cell r="G1498">
            <v>3756</v>
          </cell>
        </row>
        <row r="1499">
          <cell r="A1499">
            <v>117110</v>
          </cell>
          <cell r="C1499" t="str">
            <v>PERFIL GALV T 1 X1 - 61CM</v>
          </cell>
          <cell r="D1499" t="str">
            <v>UND</v>
          </cell>
          <cell r="G1499">
            <v>1180</v>
          </cell>
        </row>
        <row r="1500">
          <cell r="A1500">
            <v>114502</v>
          </cell>
          <cell r="C1500" t="str">
            <v>PERFIL GALV T 1 X1 -122CM</v>
          </cell>
          <cell r="D1500" t="str">
            <v>UND</v>
          </cell>
          <cell r="G1500">
            <v>2253</v>
          </cell>
        </row>
        <row r="1501">
          <cell r="A1501">
            <v>114501</v>
          </cell>
          <cell r="C1501" t="str">
            <v>PERFIL GALV T 1.1/2X1-366</v>
          </cell>
          <cell r="D1501" t="str">
            <v>UND</v>
          </cell>
          <cell r="G1501">
            <v>7833</v>
          </cell>
        </row>
        <row r="1502">
          <cell r="A1502">
            <v>100980</v>
          </cell>
          <cell r="C1502" t="str">
            <v>PERFIL GUIA INFERIOR *6.0M</v>
          </cell>
          <cell r="D1502" t="str">
            <v>UND</v>
          </cell>
          <cell r="G1502">
            <v>31447</v>
          </cell>
        </row>
        <row r="1503">
          <cell r="A1503">
            <v>105108</v>
          </cell>
          <cell r="C1503" t="str">
            <v>PERFIL HR C 4"x2" 2.</v>
          </cell>
          <cell r="D1503" t="str">
            <v>UND</v>
          </cell>
          <cell r="G1503">
            <v>66423</v>
          </cell>
        </row>
        <row r="1504">
          <cell r="A1504">
            <v>107082</v>
          </cell>
          <cell r="C1504" t="str">
            <v>PERFIL HR C 5"x2" 1.</v>
          </cell>
          <cell r="D1504" t="str">
            <v>UND</v>
          </cell>
          <cell r="E1504">
            <v>1</v>
          </cell>
          <cell r="G1504">
            <v>68892</v>
          </cell>
        </row>
        <row r="1505">
          <cell r="A1505">
            <v>107083</v>
          </cell>
          <cell r="C1505" t="str">
            <v>PERFIL HR C 5"x2" 2.</v>
          </cell>
          <cell r="D1505" t="str">
            <v>UND</v>
          </cell>
          <cell r="E1505">
            <v>1</v>
          </cell>
          <cell r="G1505">
            <v>80589</v>
          </cell>
        </row>
        <row r="1506">
          <cell r="A1506">
            <v>107084</v>
          </cell>
          <cell r="C1506" t="str">
            <v>PERFIL HR C 6"x2" 1.</v>
          </cell>
          <cell r="D1506" t="str">
            <v>UND</v>
          </cell>
          <cell r="E1506">
            <v>1</v>
          </cell>
          <cell r="G1506">
            <v>89732</v>
          </cell>
        </row>
        <row r="1507">
          <cell r="A1507">
            <v>107085</v>
          </cell>
          <cell r="C1507" t="str">
            <v>PERFIL HR C 6"x2" 2.</v>
          </cell>
          <cell r="D1507" t="str">
            <v>UND</v>
          </cell>
          <cell r="E1507">
            <v>1</v>
          </cell>
          <cell r="G1507">
            <v>100473</v>
          </cell>
        </row>
        <row r="1508">
          <cell r="A1508">
            <v>107086</v>
          </cell>
          <cell r="C1508" t="str">
            <v>PERFIL HR C 6"x2" 2.</v>
          </cell>
          <cell r="D1508" t="str">
            <v>UND</v>
          </cell>
          <cell r="E1508">
            <v>1</v>
          </cell>
          <cell r="G1508">
            <v>90950</v>
          </cell>
        </row>
        <row r="1509">
          <cell r="A1509">
            <v>107087</v>
          </cell>
          <cell r="C1509" t="str">
            <v>PERFIL HR C 6"x2.5/8"2.</v>
          </cell>
          <cell r="D1509" t="str">
            <v>UND</v>
          </cell>
          <cell r="E1509">
            <v>1</v>
          </cell>
          <cell r="G1509">
            <v>82011</v>
          </cell>
        </row>
        <row r="1510">
          <cell r="A1510">
            <v>107088</v>
          </cell>
          <cell r="C1510" t="str">
            <v>PERFIL HR C 6"x2.5/8"2.</v>
          </cell>
          <cell r="D1510" t="str">
            <v>UND</v>
          </cell>
          <cell r="E1510">
            <v>1</v>
          </cell>
          <cell r="G1510">
            <v>101731</v>
          </cell>
        </row>
        <row r="1511">
          <cell r="A1511">
            <v>103178</v>
          </cell>
          <cell r="C1511" t="str">
            <v>PERFIL HR C 60mmx 40mm-1.2</v>
          </cell>
          <cell r="D1511" t="str">
            <v>UND</v>
          </cell>
          <cell r="E1511">
            <v>1</v>
          </cell>
          <cell r="G1511">
            <v>30731</v>
          </cell>
        </row>
        <row r="1512">
          <cell r="A1512">
            <v>107089</v>
          </cell>
          <cell r="C1512" t="str">
            <v>PERFIL HR C 60mmx 40mm-1.5</v>
          </cell>
          <cell r="D1512" t="str">
            <v>UND</v>
          </cell>
          <cell r="E1512">
            <v>1</v>
          </cell>
          <cell r="G1512">
            <v>38428</v>
          </cell>
        </row>
        <row r="1513">
          <cell r="A1513">
            <v>105109</v>
          </cell>
          <cell r="C1513" t="str">
            <v>PERFIL HR C 60mmx 40mm-1.9</v>
          </cell>
          <cell r="D1513" t="str">
            <v>UND</v>
          </cell>
          <cell r="E1513">
            <v>1</v>
          </cell>
          <cell r="G1513">
            <v>46345</v>
          </cell>
        </row>
        <row r="1514">
          <cell r="A1514">
            <v>107090</v>
          </cell>
          <cell r="C1514" t="str">
            <v>PERFIL HR C 60mmx 40mm-2.5</v>
          </cell>
          <cell r="D1514" t="str">
            <v>UND</v>
          </cell>
          <cell r="E1514">
            <v>1</v>
          </cell>
          <cell r="G1514">
            <v>63169</v>
          </cell>
        </row>
        <row r="1515">
          <cell r="A1515">
            <v>107091</v>
          </cell>
          <cell r="C1515" t="str">
            <v>PERFIL HR C 60mmx 40mm-3.0</v>
          </cell>
          <cell r="D1515" t="str">
            <v>UND</v>
          </cell>
          <cell r="E1515">
            <v>1</v>
          </cell>
          <cell r="G1515">
            <v>75796</v>
          </cell>
        </row>
        <row r="1516">
          <cell r="A1516">
            <v>107092</v>
          </cell>
          <cell r="C1516" t="str">
            <v>PERFIL HR C 7"x2.5/8"2.</v>
          </cell>
          <cell r="D1516" t="str">
            <v>UND</v>
          </cell>
          <cell r="E1516">
            <v>1</v>
          </cell>
          <cell r="G1516">
            <v>120602</v>
          </cell>
        </row>
        <row r="1517">
          <cell r="A1517">
            <v>107093</v>
          </cell>
          <cell r="C1517" t="str">
            <v>PERFIL HR C 7"x2.5/8"2.</v>
          </cell>
          <cell r="D1517" t="str">
            <v>UND</v>
          </cell>
          <cell r="E1517">
            <v>1</v>
          </cell>
          <cell r="G1517">
            <v>110208</v>
          </cell>
        </row>
        <row r="1518">
          <cell r="A1518">
            <v>107094</v>
          </cell>
          <cell r="C1518" t="str">
            <v>PERFIL HR C 8"x2.5/8"1.</v>
          </cell>
          <cell r="D1518" t="str">
            <v>UND</v>
          </cell>
          <cell r="E1518">
            <v>1</v>
          </cell>
          <cell r="G1518">
            <v>77662</v>
          </cell>
        </row>
        <row r="1519">
          <cell r="A1519">
            <v>107095</v>
          </cell>
          <cell r="C1519" t="str">
            <v>PERFIL HR C 8"x2.5/8"2.</v>
          </cell>
          <cell r="D1519" t="str">
            <v>UND</v>
          </cell>
          <cell r="E1519">
            <v>1</v>
          </cell>
          <cell r="G1519">
            <v>132242</v>
          </cell>
        </row>
        <row r="1520">
          <cell r="A1520">
            <v>107096</v>
          </cell>
          <cell r="C1520" t="str">
            <v>PERFIL HR C 8"x3" 2.</v>
          </cell>
          <cell r="D1520" t="str">
            <v>UND</v>
          </cell>
          <cell r="E1520">
            <v>1</v>
          </cell>
          <cell r="G1520">
            <v>125337</v>
          </cell>
        </row>
        <row r="1521">
          <cell r="A1521">
            <v>107097</v>
          </cell>
          <cell r="C1521" t="str">
            <v>PERFIL HR C10"x2.5/8"1.</v>
          </cell>
          <cell r="D1521" t="str">
            <v>UND</v>
          </cell>
          <cell r="E1521">
            <v>1</v>
          </cell>
          <cell r="G1521">
            <v>111290</v>
          </cell>
        </row>
        <row r="1522">
          <cell r="A1522">
            <v>107098</v>
          </cell>
          <cell r="C1522" t="str">
            <v>PERFIL HR C10"x2.5/8"2.</v>
          </cell>
          <cell r="D1522" t="str">
            <v>UND</v>
          </cell>
          <cell r="E1522">
            <v>1</v>
          </cell>
          <cell r="G1522">
            <v>149938</v>
          </cell>
        </row>
        <row r="1523">
          <cell r="A1523">
            <v>107099</v>
          </cell>
          <cell r="C1523" t="str">
            <v>PERFIL HR C10"x2.5/8"2.</v>
          </cell>
          <cell r="D1523" t="str">
            <v>UND</v>
          </cell>
          <cell r="E1523">
            <v>1</v>
          </cell>
          <cell r="G1523">
            <v>186492</v>
          </cell>
        </row>
        <row r="1524">
          <cell r="A1524">
            <v>105111</v>
          </cell>
          <cell r="C1524" t="str">
            <v>PERFIL HR C120mmx 60mm-1.5</v>
          </cell>
          <cell r="D1524" t="str">
            <v>UND</v>
          </cell>
          <cell r="E1524">
            <v>1</v>
          </cell>
          <cell r="G1524">
            <v>73991</v>
          </cell>
        </row>
        <row r="1525">
          <cell r="A1525">
            <v>105112</v>
          </cell>
          <cell r="C1525" t="str">
            <v>PERFIL HR C120mmx 60mm-2.0</v>
          </cell>
          <cell r="D1525" t="str">
            <v>UND</v>
          </cell>
          <cell r="E1525">
            <v>1</v>
          </cell>
          <cell r="G1525">
            <v>84631</v>
          </cell>
        </row>
        <row r="1526">
          <cell r="A1526">
            <v>103179</v>
          </cell>
          <cell r="C1526" t="str">
            <v>PERFIL HR C160mmx 60mm-1.2</v>
          </cell>
          <cell r="D1526" t="str">
            <v>UND</v>
          </cell>
          <cell r="E1526">
            <v>1</v>
          </cell>
          <cell r="G1526">
            <v>70812</v>
          </cell>
        </row>
        <row r="1527">
          <cell r="A1527">
            <v>106156</v>
          </cell>
          <cell r="C1527" t="str">
            <v>PERFIL HR C160mmx 60mm-1.5</v>
          </cell>
          <cell r="D1527" t="str">
            <v>UND</v>
          </cell>
          <cell r="E1527">
            <v>1</v>
          </cell>
          <cell r="G1527">
            <v>71910</v>
          </cell>
        </row>
        <row r="1528">
          <cell r="A1528">
            <v>106171</v>
          </cell>
          <cell r="C1528" t="str">
            <v>PERFIL HR C160mmx 60mm-2.0</v>
          </cell>
          <cell r="D1528" t="str">
            <v>UND</v>
          </cell>
          <cell r="E1528">
            <v>1</v>
          </cell>
          <cell r="G1528">
            <v>98952</v>
          </cell>
        </row>
        <row r="1529">
          <cell r="A1529">
            <v>106155</v>
          </cell>
          <cell r="C1529" t="str">
            <v>PERFIL HR C160mmx 60mm-2.5</v>
          </cell>
          <cell r="D1529" t="str">
            <v>UND</v>
          </cell>
          <cell r="E1529">
            <v>1</v>
          </cell>
          <cell r="G1529">
            <v>144611</v>
          </cell>
        </row>
        <row r="1530">
          <cell r="A1530">
            <v>106154</v>
          </cell>
          <cell r="C1530" t="str">
            <v>PERFIL HR C160mmx 60mm-3.0</v>
          </cell>
          <cell r="D1530" t="str">
            <v>UND</v>
          </cell>
          <cell r="E1530">
            <v>1</v>
          </cell>
          <cell r="G1530">
            <v>148429</v>
          </cell>
        </row>
        <row r="1531">
          <cell r="A1531">
            <v>107100</v>
          </cell>
          <cell r="C1531" t="str">
            <v>PERFIL HR C220mmx 80mm-1.2</v>
          </cell>
          <cell r="D1531" t="str">
            <v>UND</v>
          </cell>
          <cell r="E1531">
            <v>1</v>
          </cell>
          <cell r="G1531">
            <v>94570</v>
          </cell>
        </row>
        <row r="1532">
          <cell r="A1532">
            <v>103184</v>
          </cell>
          <cell r="C1532" t="str">
            <v>PERFIL HR C220mmx 80mm-1.5</v>
          </cell>
          <cell r="D1532" t="str">
            <v>UND</v>
          </cell>
          <cell r="E1532">
            <v>1</v>
          </cell>
          <cell r="G1532">
            <v>115541</v>
          </cell>
        </row>
        <row r="1533">
          <cell r="A1533">
            <v>103180</v>
          </cell>
          <cell r="C1533" t="str">
            <v>PERFIL HR C220mmx 80mm-1.9</v>
          </cell>
          <cell r="D1533" t="str">
            <v>UND</v>
          </cell>
          <cell r="E1533">
            <v>1</v>
          </cell>
          <cell r="G1533">
            <v>143874</v>
          </cell>
        </row>
        <row r="1534">
          <cell r="A1534">
            <v>103185</v>
          </cell>
          <cell r="C1534" t="str">
            <v>PERFIL HR C220mmx 80mm-2.5</v>
          </cell>
          <cell r="D1534" t="str">
            <v>UND</v>
          </cell>
          <cell r="E1534">
            <v>1</v>
          </cell>
          <cell r="G1534">
            <v>165192</v>
          </cell>
        </row>
        <row r="1535">
          <cell r="A1535">
            <v>105113</v>
          </cell>
          <cell r="C1535" t="str">
            <v>PERFIL HR C220mmx 80mm-3.0</v>
          </cell>
          <cell r="D1535" t="str">
            <v>UND</v>
          </cell>
          <cell r="E1535">
            <v>1</v>
          </cell>
          <cell r="G1535">
            <v>198230</v>
          </cell>
        </row>
        <row r="1536">
          <cell r="A1536">
            <v>103181</v>
          </cell>
          <cell r="C1536" t="str">
            <v>PERFIL HR C305mmx 80mm-2.5</v>
          </cell>
          <cell r="D1536" t="str">
            <v>UND</v>
          </cell>
          <cell r="G1536">
            <v>236899</v>
          </cell>
        </row>
        <row r="1537">
          <cell r="A1537">
            <v>107101</v>
          </cell>
          <cell r="C1537" t="str">
            <v>PERFIL HR C305mmx 80mm-3.0</v>
          </cell>
          <cell r="D1537" t="str">
            <v>UND</v>
          </cell>
          <cell r="E1537">
            <v>1</v>
          </cell>
          <cell r="G1537">
            <v>284279</v>
          </cell>
        </row>
        <row r="1538">
          <cell r="A1538">
            <v>103182</v>
          </cell>
          <cell r="C1538" t="str">
            <v>PERFIL HR C305mmx 80xx-2.0</v>
          </cell>
          <cell r="D1538" t="str">
            <v>UND</v>
          </cell>
          <cell r="E1538">
            <v>1</v>
          </cell>
          <cell r="G1538">
            <v>162099</v>
          </cell>
        </row>
        <row r="1539">
          <cell r="A1539">
            <v>103183</v>
          </cell>
          <cell r="C1539" t="str">
            <v>PERFIL HR C355mmx110mm-2.0</v>
          </cell>
          <cell r="D1539" t="str">
            <v>UND</v>
          </cell>
          <cell r="E1539">
            <v>1</v>
          </cell>
          <cell r="G1539">
            <v>196927</v>
          </cell>
        </row>
        <row r="1540">
          <cell r="A1540">
            <v>107102</v>
          </cell>
          <cell r="C1540" t="str">
            <v>PERFIL HR C355mmx110mm-3.0</v>
          </cell>
          <cell r="D1540" t="str">
            <v>UND</v>
          </cell>
          <cell r="E1540">
            <v>1</v>
          </cell>
          <cell r="G1540">
            <v>341070</v>
          </cell>
        </row>
        <row r="1541">
          <cell r="A1541">
            <v>105114</v>
          </cell>
          <cell r="C1541" t="str">
            <v>PERFIL HR Z160x 60mm-1.2mm</v>
          </cell>
          <cell r="D1541" t="str">
            <v>UND</v>
          </cell>
          <cell r="E1541">
            <v>1</v>
          </cell>
          <cell r="G1541">
            <v>70217</v>
          </cell>
        </row>
        <row r="1542">
          <cell r="A1542">
            <v>105115</v>
          </cell>
          <cell r="C1542" t="str">
            <v>PERFIL HR Z160x 60mm-1.5mm</v>
          </cell>
          <cell r="D1542" t="str">
            <v>UND</v>
          </cell>
          <cell r="E1542">
            <v>1</v>
          </cell>
          <cell r="G1542">
            <v>79370</v>
          </cell>
        </row>
        <row r="1543">
          <cell r="A1543">
            <v>105116</v>
          </cell>
          <cell r="C1543" t="str">
            <v>PERFIL HR Z160x 60mm-2.0mm</v>
          </cell>
          <cell r="D1543" t="str">
            <v>UND</v>
          </cell>
          <cell r="E1543">
            <v>1</v>
          </cell>
          <cell r="G1543">
            <v>98950</v>
          </cell>
        </row>
        <row r="1544">
          <cell r="A1544">
            <v>105117</v>
          </cell>
          <cell r="C1544" t="str">
            <v>PERFIL HR Z160x 60mm-2.5mm</v>
          </cell>
          <cell r="D1544" t="str">
            <v>UND</v>
          </cell>
          <cell r="E1544">
            <v>1</v>
          </cell>
          <cell r="G1544">
            <v>123690</v>
          </cell>
        </row>
        <row r="1545">
          <cell r="A1545">
            <v>103188</v>
          </cell>
          <cell r="C1545" t="str">
            <v>PERFIL HR Z160x 60mm-3.0mm</v>
          </cell>
          <cell r="D1545" t="str">
            <v>UND</v>
          </cell>
          <cell r="E1545">
            <v>1</v>
          </cell>
          <cell r="G1545">
            <v>148429</v>
          </cell>
        </row>
        <row r="1546">
          <cell r="A1546">
            <v>103189</v>
          </cell>
          <cell r="C1546" t="str">
            <v>PERFIL HR Z220x 80mm-1.5mm</v>
          </cell>
          <cell r="D1546" t="str">
            <v>UND</v>
          </cell>
          <cell r="E1546">
            <v>1</v>
          </cell>
          <cell r="G1546">
            <v>115541</v>
          </cell>
        </row>
        <row r="1547">
          <cell r="A1547">
            <v>105118</v>
          </cell>
          <cell r="C1547" t="str">
            <v>PERFIL HR Z220x 80mm-2.5mm</v>
          </cell>
          <cell r="D1547" t="str">
            <v>UND</v>
          </cell>
          <cell r="E1547">
            <v>1</v>
          </cell>
          <cell r="G1547">
            <v>165191</v>
          </cell>
        </row>
        <row r="1548">
          <cell r="A1548">
            <v>105119</v>
          </cell>
          <cell r="C1548" t="str">
            <v>PERFIL HR Z220x 80mm-3.0mm</v>
          </cell>
          <cell r="D1548" t="str">
            <v>UND</v>
          </cell>
          <cell r="E1548">
            <v>1</v>
          </cell>
          <cell r="G1548">
            <v>192863</v>
          </cell>
        </row>
        <row r="1549">
          <cell r="A1549">
            <v>105120</v>
          </cell>
          <cell r="C1549" t="str">
            <v>PERFIL HR Z305x 80mm-1.5mm</v>
          </cell>
          <cell r="D1549" t="str">
            <v>UND</v>
          </cell>
          <cell r="E1549">
            <v>1</v>
          </cell>
          <cell r="G1549">
            <v>141721</v>
          </cell>
        </row>
        <row r="1550">
          <cell r="A1550">
            <v>103190</v>
          </cell>
          <cell r="C1550" t="str">
            <v>PERFIL HR Z305x 80mm-2.0mm</v>
          </cell>
          <cell r="D1550" t="str">
            <v>UND</v>
          </cell>
          <cell r="E1550">
            <v>1</v>
          </cell>
          <cell r="G1550">
            <v>162098</v>
          </cell>
        </row>
        <row r="1551">
          <cell r="A1551">
            <v>105121</v>
          </cell>
          <cell r="C1551" t="str">
            <v>PERFIL HR Z305x 80mm-3.0mm</v>
          </cell>
          <cell r="D1551" t="str">
            <v>UND</v>
          </cell>
          <cell r="E1551">
            <v>1</v>
          </cell>
          <cell r="G1551">
            <v>243150</v>
          </cell>
        </row>
        <row r="1552">
          <cell r="A1552">
            <v>109089</v>
          </cell>
          <cell r="C1552" t="str">
            <v>PERFIL IPE ESTRUCTURA</v>
          </cell>
          <cell r="D1552" t="str">
            <v>KLS</v>
          </cell>
          <cell r="G1552">
            <v>4936</v>
          </cell>
        </row>
        <row r="1553">
          <cell r="A1553">
            <v>109090</v>
          </cell>
          <cell r="C1553" t="str">
            <v>PERFIL IPE-240x120x12M</v>
          </cell>
          <cell r="D1553" t="str">
            <v>UND</v>
          </cell>
          <cell r="G1553">
            <v>1751408</v>
          </cell>
        </row>
        <row r="1554">
          <cell r="A1554">
            <v>105122</v>
          </cell>
          <cell r="C1554" t="str">
            <v>PERFIL IPE-300x150x12M</v>
          </cell>
          <cell r="D1554" t="str">
            <v>UND</v>
          </cell>
          <cell r="G1554">
            <v>2400688</v>
          </cell>
        </row>
        <row r="1555">
          <cell r="A1555">
            <v>105123</v>
          </cell>
          <cell r="C1555" t="str">
            <v>PERFIL IPE-360x170x12M</v>
          </cell>
          <cell r="D1555" t="str">
            <v>UND</v>
          </cell>
          <cell r="G1555">
            <v>3282742</v>
          </cell>
        </row>
        <row r="1556">
          <cell r="A1556">
            <v>105124</v>
          </cell>
          <cell r="C1556" t="str">
            <v>PERFIL IPN-300</v>
          </cell>
          <cell r="D1556" t="str">
            <v>UND</v>
          </cell>
          <cell r="G1556">
            <v>957717</v>
          </cell>
        </row>
        <row r="1557">
          <cell r="A1557">
            <v>105125</v>
          </cell>
          <cell r="C1557" t="str">
            <v>PERFIL IPN-360</v>
          </cell>
          <cell r="D1557" t="str">
            <v>UND</v>
          </cell>
          <cell r="G1557">
            <v>1317518</v>
          </cell>
        </row>
        <row r="1558">
          <cell r="A1558">
            <v>117111</v>
          </cell>
          <cell r="C1558" t="str">
            <v>PERFIL RECIBIDOR A.INOX</v>
          </cell>
          <cell r="D1558" t="str">
            <v>UND</v>
          </cell>
          <cell r="G1558">
            <v>68462</v>
          </cell>
        </row>
        <row r="1559">
          <cell r="A1559">
            <v>108030</v>
          </cell>
          <cell r="C1559" t="str">
            <v>PERFIL RECIBIDOR A.INOX</v>
          </cell>
          <cell r="D1559" t="str">
            <v>UND</v>
          </cell>
          <cell r="E1559">
            <v>1</v>
          </cell>
          <cell r="G1559">
            <v>73255</v>
          </cell>
        </row>
        <row r="1560">
          <cell r="A1560">
            <v>101305</v>
          </cell>
          <cell r="C1560" t="str">
            <v>PERFIL TUB ALUM 3" x1.1/</v>
          </cell>
          <cell r="D1560" t="str">
            <v>UND</v>
          </cell>
          <cell r="G1560">
            <v>123403</v>
          </cell>
        </row>
        <row r="1561">
          <cell r="A1561">
            <v>101332</v>
          </cell>
          <cell r="C1561" t="str">
            <v>PERFIL TUB ALUM 3" x1.1/</v>
          </cell>
          <cell r="D1561" t="str">
            <v>UND</v>
          </cell>
          <cell r="G1561">
            <v>123403</v>
          </cell>
        </row>
        <row r="1562">
          <cell r="A1562">
            <v>106022</v>
          </cell>
          <cell r="C1562" t="str">
            <v>PERFIL TUB.ALUM 3 x1.1/2</v>
          </cell>
          <cell r="D1562" t="str">
            <v>UND</v>
          </cell>
          <cell r="G1562">
            <v>107200</v>
          </cell>
        </row>
        <row r="1563">
          <cell r="A1563">
            <v>101334</v>
          </cell>
          <cell r="C1563" t="str">
            <v>PERFIL U 1 .1/2x1 x6</v>
          </cell>
          <cell r="D1563" t="str">
            <v>UND</v>
          </cell>
          <cell r="G1563">
            <v>35775</v>
          </cell>
        </row>
        <row r="1564">
          <cell r="A1564">
            <v>101333</v>
          </cell>
          <cell r="C1564" t="str">
            <v>PERFIL U 1/2x .1/2x6</v>
          </cell>
          <cell r="D1564" t="str">
            <v>UND</v>
          </cell>
          <cell r="G1564">
            <v>9916</v>
          </cell>
        </row>
        <row r="1565">
          <cell r="A1565">
            <v>101335</v>
          </cell>
          <cell r="C1565" t="str">
            <v>PERFIL U 2 x1 x6</v>
          </cell>
          <cell r="D1565" t="str">
            <v>UND</v>
          </cell>
          <cell r="G1565">
            <v>47816</v>
          </cell>
        </row>
        <row r="1566">
          <cell r="A1566">
            <v>101336</v>
          </cell>
          <cell r="C1566" t="str">
            <v>PERFIL U 3 x1.1/2x6 CP</v>
          </cell>
          <cell r="D1566" t="str">
            <v>UND</v>
          </cell>
          <cell r="G1566">
            <v>80480</v>
          </cell>
        </row>
        <row r="1567">
          <cell r="A1567">
            <v>101337</v>
          </cell>
          <cell r="C1567" t="str">
            <v>PERFIL U 3 x1.1/2x6 SP</v>
          </cell>
          <cell r="D1567" t="str">
            <v>UND</v>
          </cell>
          <cell r="G1567">
            <v>68462</v>
          </cell>
        </row>
        <row r="1568">
          <cell r="A1568">
            <v>116032</v>
          </cell>
          <cell r="C1568" t="str">
            <v>PERFORAC A ROTAC CON DIAM EN A</v>
          </cell>
          <cell r="D1568" t="str">
            <v>ML</v>
          </cell>
          <cell r="G1568">
            <v>1085412</v>
          </cell>
        </row>
        <row r="1569">
          <cell r="A1569">
            <v>116034</v>
          </cell>
          <cell r="C1569" t="str">
            <v>PERFORAC A ROTAC. CON DIAM</v>
          </cell>
          <cell r="D1569" t="str">
            <v>ML</v>
          </cell>
          <cell r="G1569">
            <v>229852</v>
          </cell>
        </row>
        <row r="1570">
          <cell r="A1570">
            <v>116033</v>
          </cell>
          <cell r="C1570" t="str">
            <v>PERFORAC A ROTAC.CON DIAMAN</v>
          </cell>
          <cell r="D1570" t="str">
            <v>ML</v>
          </cell>
          <cell r="G1570">
            <v>446934</v>
          </cell>
        </row>
        <row r="1571">
          <cell r="A1571">
            <v>107104</v>
          </cell>
          <cell r="C1571" t="str">
            <v>PERNO ,3/4 x 6,1/2</v>
          </cell>
          <cell r="D1571" t="str">
            <v>UND</v>
          </cell>
          <cell r="G1571">
            <v>1610</v>
          </cell>
        </row>
        <row r="1572">
          <cell r="A1572">
            <v>101348</v>
          </cell>
          <cell r="C1572" t="str">
            <v>PERNO ,3/8 x 3" EXPANSI</v>
          </cell>
          <cell r="D1572" t="str">
            <v>UND</v>
          </cell>
          <cell r="G1572">
            <v>1717</v>
          </cell>
        </row>
        <row r="1573">
          <cell r="A1573">
            <v>108031</v>
          </cell>
          <cell r="C1573" t="str">
            <v>PERNO ,5/8 x15" GALV."</v>
          </cell>
          <cell r="D1573" t="str">
            <v>UND</v>
          </cell>
          <cell r="G1573">
            <v>2790</v>
          </cell>
        </row>
        <row r="1574">
          <cell r="A1574">
            <v>101354</v>
          </cell>
          <cell r="C1574" t="str">
            <v>PERSIANA ALUMINIO 7CMX6M</v>
          </cell>
          <cell r="D1574" t="str">
            <v>UND</v>
          </cell>
          <cell r="G1574">
            <v>24604</v>
          </cell>
        </row>
        <row r="1575">
          <cell r="A1575">
            <v>117112</v>
          </cell>
          <cell r="C1575" t="str">
            <v>PIEDRA MUÑECA</v>
          </cell>
          <cell r="D1575" t="str">
            <v>M2</v>
          </cell>
          <cell r="G1575">
            <v>88528</v>
          </cell>
        </row>
        <row r="1576">
          <cell r="A1576">
            <v>117113</v>
          </cell>
          <cell r="C1576" t="str">
            <v>PIEDRA MUÑECA GOTERO</v>
          </cell>
          <cell r="D1576" t="str">
            <v>ML</v>
          </cell>
          <cell r="G1576">
            <v>6975</v>
          </cell>
        </row>
        <row r="1577">
          <cell r="A1577">
            <v>101357</v>
          </cell>
          <cell r="C1577" t="str">
            <v>PIEDRA RIO SONGA MANO D= 20</v>
          </cell>
          <cell r="D1577" t="str">
            <v>M3</v>
          </cell>
          <cell r="G1577">
            <v>49898</v>
          </cell>
        </row>
        <row r="1578">
          <cell r="A1578">
            <v>109099</v>
          </cell>
          <cell r="C1578" t="str">
            <v>PIGMENT0 SOBRE ESGRAFIADO</v>
          </cell>
          <cell r="D1578" t="str">
            <v>GLN</v>
          </cell>
          <cell r="G1578">
            <v>36592</v>
          </cell>
        </row>
        <row r="1579">
          <cell r="A1579">
            <v>103126</v>
          </cell>
          <cell r="C1579" t="str">
            <v>PIN FIBRA VIDRIO-KEYSTONE</v>
          </cell>
          <cell r="D1579" t="str">
            <v>UND</v>
          </cell>
          <cell r="G1579">
            <v>2580</v>
          </cell>
        </row>
        <row r="1580">
          <cell r="A1580">
            <v>101358</v>
          </cell>
          <cell r="C1580" t="str">
            <v>PIN PECHIPALOMO CRUC METAL</v>
          </cell>
          <cell r="D1580" t="str">
            <v>UND</v>
          </cell>
          <cell r="G1580">
            <v>38795</v>
          </cell>
        </row>
        <row r="1581">
          <cell r="A1581">
            <v>103247</v>
          </cell>
          <cell r="C1581" t="str">
            <v>PINTURA ACRILICA</v>
          </cell>
          <cell r="D1581" t="str">
            <v>GLN</v>
          </cell>
          <cell r="G1581">
            <v>68677</v>
          </cell>
        </row>
        <row r="1582">
          <cell r="A1582">
            <v>101362</v>
          </cell>
          <cell r="C1582" t="str">
            <v>PINTURA ANTICORROSIVA</v>
          </cell>
          <cell r="D1582" t="str">
            <v>GLN</v>
          </cell>
          <cell r="G1582">
            <v>39489</v>
          </cell>
        </row>
        <row r="1583">
          <cell r="A1583">
            <v>101363</v>
          </cell>
          <cell r="C1583" t="str">
            <v>PINTURA DEMARCACION</v>
          </cell>
          <cell r="D1583" t="str">
            <v>GLN</v>
          </cell>
          <cell r="G1583">
            <v>75866</v>
          </cell>
        </row>
        <row r="1584">
          <cell r="A1584">
            <v>101360</v>
          </cell>
          <cell r="C1584" t="str">
            <v>PINTURA ELECTROSTATICA ALU</v>
          </cell>
          <cell r="D1584" t="str">
            <v>GLN</v>
          </cell>
          <cell r="G1584">
            <v>32858</v>
          </cell>
        </row>
        <row r="1585">
          <cell r="A1585">
            <v>101364</v>
          </cell>
          <cell r="C1585" t="str">
            <v>PINTURA ESMALTE</v>
          </cell>
          <cell r="D1585" t="str">
            <v>GLN</v>
          </cell>
          <cell r="G1585">
            <v>54727</v>
          </cell>
        </row>
        <row r="1586">
          <cell r="A1586">
            <v>101365</v>
          </cell>
          <cell r="C1586" t="str">
            <v>PIOLA GRUESA</v>
          </cell>
          <cell r="D1586" t="str">
            <v>ROL</v>
          </cell>
          <cell r="G1586">
            <v>2897</v>
          </cell>
        </row>
        <row r="1587">
          <cell r="A1587">
            <v>101366</v>
          </cell>
          <cell r="C1587" t="str">
            <v>PIRAGUA ALUM. ANOLOK CAFE</v>
          </cell>
          <cell r="D1587" t="str">
            <v>UND</v>
          </cell>
          <cell r="G1587">
            <v>6009</v>
          </cell>
        </row>
        <row r="1588">
          <cell r="A1588">
            <v>101367</v>
          </cell>
          <cell r="C1588" t="str">
            <v>PIRAGUA ALUM. NATURAL</v>
          </cell>
          <cell r="D1588" t="str">
            <v>UND</v>
          </cell>
          <cell r="G1588">
            <v>5473</v>
          </cell>
        </row>
        <row r="1589">
          <cell r="A1589">
            <v>101369</v>
          </cell>
          <cell r="C1589" t="str">
            <v>PIRLAN BRONCE</v>
          </cell>
          <cell r="D1589" t="str">
            <v>ML</v>
          </cell>
          <cell r="G1589">
            <v>14808</v>
          </cell>
        </row>
        <row r="1590">
          <cell r="A1590">
            <v>103042</v>
          </cell>
          <cell r="C1590" t="str">
            <v>PIRLAN PLASTICO-PVC</v>
          </cell>
          <cell r="D1590" t="str">
            <v>UND</v>
          </cell>
          <cell r="G1590">
            <v>4185</v>
          </cell>
        </row>
        <row r="1591">
          <cell r="A1591">
            <v>101374</v>
          </cell>
          <cell r="C1591" t="str">
            <v>PISAVIDRIO U 1/2X1/2 ANOLO</v>
          </cell>
          <cell r="D1591" t="str">
            <v>UND</v>
          </cell>
          <cell r="G1591">
            <v>16096</v>
          </cell>
        </row>
        <row r="1592">
          <cell r="A1592">
            <v>103196</v>
          </cell>
          <cell r="C1592" t="str">
            <v>PISO TOPEROL CAUCHO</v>
          </cell>
          <cell r="D1592" t="str">
            <v>M2</v>
          </cell>
          <cell r="G1592">
            <v>13413</v>
          </cell>
        </row>
        <row r="1593">
          <cell r="A1593">
            <v>101372</v>
          </cell>
          <cell r="C1593" t="str">
            <v>PISO VINILICO 30x30 1.6MM</v>
          </cell>
          <cell r="D1593" t="str">
            <v>M2</v>
          </cell>
          <cell r="G1593">
            <v>20925</v>
          </cell>
        </row>
        <row r="1594">
          <cell r="A1594">
            <v>101370</v>
          </cell>
          <cell r="C1594" t="str">
            <v>PISO VINILICO 30X30 2.0MM</v>
          </cell>
          <cell r="D1594" t="str">
            <v>M2</v>
          </cell>
          <cell r="G1594">
            <v>24144</v>
          </cell>
        </row>
        <row r="1595">
          <cell r="A1595">
            <v>101371</v>
          </cell>
          <cell r="C1595" t="str">
            <v>PISO VINILICO 30X303.0MM</v>
          </cell>
          <cell r="D1595" t="str">
            <v>M2</v>
          </cell>
          <cell r="G1595">
            <v>26827</v>
          </cell>
        </row>
        <row r="1596">
          <cell r="A1596">
            <v>101376</v>
          </cell>
          <cell r="C1596" t="str">
            <v>PIVOTE AEREO</v>
          </cell>
          <cell r="D1596" t="str">
            <v>UND</v>
          </cell>
          <cell r="G1596">
            <v>6965</v>
          </cell>
        </row>
        <row r="1597">
          <cell r="A1597">
            <v>103043</v>
          </cell>
          <cell r="C1597" t="str">
            <v>PIVOTE NAVE PUERTA</v>
          </cell>
          <cell r="D1597" t="str">
            <v>UND</v>
          </cell>
          <cell r="G1597">
            <v>4719</v>
          </cell>
        </row>
        <row r="1598">
          <cell r="A1598">
            <v>107105</v>
          </cell>
          <cell r="C1598" t="str">
            <v>PLACA BOARD 10MM</v>
          </cell>
          <cell r="D1598" t="str">
            <v>UND</v>
          </cell>
          <cell r="G1598">
            <v>70715</v>
          </cell>
        </row>
        <row r="1599">
          <cell r="A1599">
            <v>101377</v>
          </cell>
          <cell r="C1599" t="str">
            <v>PLACA BOARD 11MM</v>
          </cell>
          <cell r="D1599" t="str">
            <v>UND</v>
          </cell>
          <cell r="G1599">
            <v>69750</v>
          </cell>
        </row>
        <row r="1600">
          <cell r="A1600">
            <v>109100</v>
          </cell>
          <cell r="C1600" t="str">
            <v>PLACA BOARD 14MM</v>
          </cell>
          <cell r="D1600" t="str">
            <v>UND</v>
          </cell>
          <cell r="E1600">
            <v>1</v>
          </cell>
          <cell r="G1600">
            <v>98723</v>
          </cell>
        </row>
        <row r="1601">
          <cell r="A1601">
            <v>105127</v>
          </cell>
          <cell r="C1601" t="str">
            <v>PLACA BOARD 4MM</v>
          </cell>
          <cell r="D1601" t="str">
            <v>UND</v>
          </cell>
          <cell r="G1601">
            <v>28963</v>
          </cell>
        </row>
        <row r="1602">
          <cell r="A1602">
            <v>101379</v>
          </cell>
          <cell r="C1602" t="str">
            <v>PLACA BOARD 4MM(C.F)</v>
          </cell>
          <cell r="D1602" t="str">
            <v>UND</v>
          </cell>
          <cell r="G1602">
            <v>26827</v>
          </cell>
        </row>
        <row r="1603">
          <cell r="A1603">
            <v>101378</v>
          </cell>
          <cell r="C1603" t="str">
            <v>PLACA BOARD 6MM</v>
          </cell>
          <cell r="D1603" t="str">
            <v>UND</v>
          </cell>
          <cell r="G1603">
            <v>42440</v>
          </cell>
        </row>
        <row r="1604">
          <cell r="A1604">
            <v>107106</v>
          </cell>
          <cell r="C1604" t="str">
            <v>PLACA BOARD 8MM</v>
          </cell>
          <cell r="D1604" t="str">
            <v>UND</v>
          </cell>
          <cell r="G1604">
            <v>58912</v>
          </cell>
        </row>
        <row r="1605">
          <cell r="A1605">
            <v>101381</v>
          </cell>
          <cell r="C1605" t="str">
            <v>PLACA YESO 12.7M-GYPLAC R</v>
          </cell>
          <cell r="D1605" t="str">
            <v>UND</v>
          </cell>
          <cell r="G1605">
            <v>17062</v>
          </cell>
        </row>
        <row r="1606">
          <cell r="A1606">
            <v>101382</v>
          </cell>
          <cell r="C1606" t="str">
            <v>PLACA YESO 12.7M-GYPLAC RH</v>
          </cell>
          <cell r="D1606" t="str">
            <v>UND</v>
          </cell>
          <cell r="G1606">
            <v>33265</v>
          </cell>
        </row>
        <row r="1607">
          <cell r="A1607">
            <v>101380</v>
          </cell>
          <cell r="C1607" t="str">
            <v>PLACA YESO 8.0M-GYPLAC</v>
          </cell>
          <cell r="D1607" t="str">
            <v>UND</v>
          </cell>
          <cell r="G1607">
            <v>16203</v>
          </cell>
        </row>
        <row r="1608">
          <cell r="A1608">
            <v>101383</v>
          </cell>
          <cell r="C1608" t="str">
            <v>PLACOTEX [PEGANTE IMP.]</v>
          </cell>
          <cell r="D1608" t="str">
            <v>GL</v>
          </cell>
          <cell r="G1608">
            <v>51507</v>
          </cell>
        </row>
        <row r="1609">
          <cell r="A1609">
            <v>101384</v>
          </cell>
          <cell r="C1609" t="str">
            <v>PLAFON-BLANCO 200W LUMINEX</v>
          </cell>
          <cell r="D1609" t="str">
            <v>UND</v>
          </cell>
          <cell r="G1609">
            <v>1646</v>
          </cell>
        </row>
        <row r="1610">
          <cell r="A1610">
            <v>103093</v>
          </cell>
          <cell r="C1610" t="str">
            <v>PLANO</v>
          </cell>
          <cell r="D1610" t="str">
            <v>UND</v>
          </cell>
          <cell r="G1610">
            <v>91211</v>
          </cell>
        </row>
        <row r="1611">
          <cell r="A1611">
            <v>111137</v>
          </cell>
          <cell r="C1611" t="str">
            <v>PLANT/EMERG/ 132KW/ 165KVA</v>
          </cell>
          <cell r="D1611" t="str">
            <v>UND</v>
          </cell>
          <cell r="G1611">
            <v>43500751</v>
          </cell>
        </row>
        <row r="1612">
          <cell r="A1612">
            <v>111146</v>
          </cell>
          <cell r="C1612" t="str">
            <v>PLANT/EMERG/ 40KW/ 50KVA</v>
          </cell>
          <cell r="D1612" t="str">
            <v>UND</v>
          </cell>
          <cell r="G1612">
            <v>25485289</v>
          </cell>
        </row>
        <row r="1613">
          <cell r="A1613">
            <v>111150</v>
          </cell>
          <cell r="C1613" t="str">
            <v>PLANT/EMERG/ 60KW/ 75KVA</v>
          </cell>
          <cell r="D1613" t="str">
            <v>UND</v>
          </cell>
          <cell r="G1613">
            <v>27682296</v>
          </cell>
        </row>
        <row r="1614">
          <cell r="A1614">
            <v>111152</v>
          </cell>
          <cell r="C1614" t="str">
            <v>PLANT/EMERG/ 70KW/ 88KVA</v>
          </cell>
          <cell r="D1614" t="str">
            <v>UND</v>
          </cell>
          <cell r="G1614">
            <v>29992362</v>
          </cell>
        </row>
        <row r="1615">
          <cell r="A1615">
            <v>101409</v>
          </cell>
          <cell r="C1615" t="str">
            <v>PLANTA ORNAMENTAL H=50-80C</v>
          </cell>
          <cell r="D1615" t="str">
            <v>UND</v>
          </cell>
          <cell r="G1615">
            <v>11804</v>
          </cell>
        </row>
        <row r="1616">
          <cell r="A1616">
            <v>105128</v>
          </cell>
          <cell r="C1616" t="str">
            <v>PLANTA ORNAMENTAL PEQUENA</v>
          </cell>
          <cell r="D1616" t="str">
            <v>UND</v>
          </cell>
          <cell r="G1616">
            <v>5902</v>
          </cell>
        </row>
        <row r="1617">
          <cell r="A1617">
            <v>113014</v>
          </cell>
          <cell r="C1617" t="str">
            <v>PLASTICO TRANSPARENTE # 2</v>
          </cell>
          <cell r="D1617" t="str">
            <v>KLS</v>
          </cell>
          <cell r="G1617">
            <v>1288</v>
          </cell>
        </row>
        <row r="1618">
          <cell r="A1618">
            <v>105130</v>
          </cell>
          <cell r="C1618" t="str">
            <v>PLASTIFICAN ACELERANTE</v>
          </cell>
          <cell r="D1618" t="str">
            <v>KLS</v>
          </cell>
          <cell r="G1618">
            <v>5848</v>
          </cell>
        </row>
        <row r="1619">
          <cell r="A1619">
            <v>101412</v>
          </cell>
          <cell r="C1619" t="str">
            <v>PLASTIFICANTE IMPERMEABILI</v>
          </cell>
          <cell r="D1619" t="str">
            <v>KLS</v>
          </cell>
          <cell r="G1619">
            <v>9121</v>
          </cell>
        </row>
        <row r="1620">
          <cell r="A1620">
            <v>101413</v>
          </cell>
          <cell r="C1620" t="str">
            <v>PLATIN ACANA ARMAZON DOBLE</v>
          </cell>
          <cell r="D1620" t="str">
            <v>UND</v>
          </cell>
          <cell r="G1620">
            <v>41006</v>
          </cell>
        </row>
        <row r="1621">
          <cell r="A1621">
            <v>101420</v>
          </cell>
          <cell r="C1621" t="str">
            <v>PLATINA 1 1/ 2x8x 1/ 8</v>
          </cell>
          <cell r="D1621" t="str">
            <v>UND</v>
          </cell>
          <cell r="G1621">
            <v>944</v>
          </cell>
        </row>
        <row r="1622">
          <cell r="A1622">
            <v>101417</v>
          </cell>
          <cell r="C1622" t="str">
            <v>PLATINA 1/ 4x3 x6M</v>
          </cell>
          <cell r="D1622" t="str">
            <v>UND</v>
          </cell>
          <cell r="G1622">
            <v>55253</v>
          </cell>
        </row>
        <row r="1623">
          <cell r="A1623">
            <v>101416</v>
          </cell>
          <cell r="C1623" t="str">
            <v>PLATINA 1/ 8x1 x6M</v>
          </cell>
          <cell r="D1623" t="str">
            <v>UND</v>
          </cell>
          <cell r="G1623">
            <v>10087</v>
          </cell>
        </row>
        <row r="1624">
          <cell r="A1624">
            <v>109101</v>
          </cell>
          <cell r="C1624" t="str">
            <v>PLATINA 1/ 8x1,1/2x6M</v>
          </cell>
          <cell r="D1624" t="str">
            <v>UND</v>
          </cell>
          <cell r="G1624">
            <v>16633</v>
          </cell>
        </row>
        <row r="1625">
          <cell r="A1625">
            <v>101414</v>
          </cell>
          <cell r="C1625" t="str">
            <v>PLATINA 1/ 8x4 x6M</v>
          </cell>
          <cell r="D1625" t="str">
            <v>UND</v>
          </cell>
          <cell r="G1625">
            <v>7404</v>
          </cell>
        </row>
        <row r="1626">
          <cell r="A1626">
            <v>105131</v>
          </cell>
          <cell r="C1626" t="str">
            <v>PLATINA 3/16x1 x6M</v>
          </cell>
          <cell r="D1626" t="str">
            <v>UND</v>
          </cell>
          <cell r="G1626">
            <v>15667</v>
          </cell>
        </row>
        <row r="1627">
          <cell r="A1627">
            <v>101418</v>
          </cell>
          <cell r="C1627" t="str">
            <v>PLATINA 3/16x3 x6M</v>
          </cell>
          <cell r="D1627" t="str">
            <v>UND</v>
          </cell>
          <cell r="G1627">
            <v>53117</v>
          </cell>
        </row>
        <row r="1628">
          <cell r="A1628">
            <v>101419</v>
          </cell>
          <cell r="C1628" t="str">
            <v>PLATINA 3/16x4 x6M</v>
          </cell>
          <cell r="D1628" t="str">
            <v>UND</v>
          </cell>
          <cell r="G1628">
            <v>65994</v>
          </cell>
        </row>
        <row r="1629">
          <cell r="A1629">
            <v>105132</v>
          </cell>
          <cell r="C1629" t="str">
            <v>PLATINA 3/4" x 1/</v>
          </cell>
          <cell r="D1629" t="str">
            <v>UND</v>
          </cell>
          <cell r="G1629">
            <v>8048</v>
          </cell>
        </row>
        <row r="1630">
          <cell r="A1630">
            <v>101421</v>
          </cell>
          <cell r="C1630" t="str">
            <v>PLATINA ANCLAJE 5X5 X 1/4</v>
          </cell>
          <cell r="D1630" t="str">
            <v>UND</v>
          </cell>
          <cell r="G1630">
            <v>6079</v>
          </cell>
        </row>
        <row r="1631">
          <cell r="A1631">
            <v>117114</v>
          </cell>
          <cell r="C1631" t="str">
            <v>PLATINA C UNION B.MALLA 60</v>
          </cell>
          <cell r="D1631" t="str">
            <v>UND</v>
          </cell>
          <cell r="G1631">
            <v>9121</v>
          </cell>
        </row>
        <row r="1632">
          <cell r="A1632">
            <v>117115</v>
          </cell>
          <cell r="C1632" t="str">
            <v>PLATINA C UNION B.MALLA 60</v>
          </cell>
          <cell r="D1632" t="str">
            <v>UND</v>
          </cell>
          <cell r="G1632">
            <v>12018</v>
          </cell>
        </row>
        <row r="1633">
          <cell r="A1633">
            <v>107107</v>
          </cell>
          <cell r="C1633" t="str">
            <v>POLIETILENO CAL. 4</v>
          </cell>
          <cell r="D1633" t="str">
            <v>KLL</v>
          </cell>
          <cell r="G1633">
            <v>6653</v>
          </cell>
        </row>
        <row r="1634">
          <cell r="A1634">
            <v>109102</v>
          </cell>
          <cell r="C1634" t="str">
            <v>POLIETILENO CAL. 6</v>
          </cell>
          <cell r="D1634" t="str">
            <v>KLS</v>
          </cell>
          <cell r="G1634">
            <v>9121</v>
          </cell>
        </row>
        <row r="1635">
          <cell r="A1635">
            <v>107108</v>
          </cell>
          <cell r="C1635" t="str">
            <v>POLIETILENO CAL. 7</v>
          </cell>
          <cell r="D1635" t="str">
            <v>ROL</v>
          </cell>
          <cell r="G1635">
            <v>1014053</v>
          </cell>
        </row>
        <row r="1636">
          <cell r="A1636">
            <v>106129</v>
          </cell>
          <cell r="C1636" t="str">
            <v>POLIURETANO TIPO A</v>
          </cell>
          <cell r="D1636" t="str">
            <v>GLN</v>
          </cell>
          <cell r="G1636">
            <v>19852</v>
          </cell>
        </row>
        <row r="1637">
          <cell r="A1637">
            <v>106130</v>
          </cell>
          <cell r="C1637" t="str">
            <v>POLIURETANO TIPO B</v>
          </cell>
          <cell r="D1637" t="str">
            <v>GLN</v>
          </cell>
          <cell r="G1637">
            <v>19852</v>
          </cell>
        </row>
        <row r="1638">
          <cell r="A1638">
            <v>109103</v>
          </cell>
          <cell r="C1638" t="str">
            <v>PORCELANAT0 80 X 80 CM</v>
          </cell>
          <cell r="D1638" t="str">
            <v>M2</v>
          </cell>
          <cell r="G1638">
            <v>35304</v>
          </cell>
        </row>
        <row r="1639">
          <cell r="A1639">
            <v>105133</v>
          </cell>
          <cell r="C1639" t="str">
            <v>PORCELANATO 50.0- 60CM</v>
          </cell>
          <cell r="D1639" t="str">
            <v>M2</v>
          </cell>
          <cell r="G1639">
            <v>28436</v>
          </cell>
        </row>
        <row r="1640">
          <cell r="A1640">
            <v>101446</v>
          </cell>
          <cell r="C1640" t="str">
            <v>PORTACANDADO</v>
          </cell>
          <cell r="D1640" t="str">
            <v>UND</v>
          </cell>
          <cell r="G1640">
            <v>2951</v>
          </cell>
        </row>
        <row r="1641">
          <cell r="A1641">
            <v>103209</v>
          </cell>
          <cell r="C1641" t="str">
            <v>PORTARROLLO CROMO SENCI</v>
          </cell>
          <cell r="D1641" t="str">
            <v>UND</v>
          </cell>
          <cell r="G1641">
            <v>27471</v>
          </cell>
        </row>
        <row r="1642">
          <cell r="A1642">
            <v>117094</v>
          </cell>
          <cell r="C1642" t="str">
            <v>PORTERIA F/CAB. 6.0 M 4"</v>
          </cell>
          <cell r="D1642" t="str">
            <v>JGO</v>
          </cell>
          <cell r="G1642">
            <v>4033407</v>
          </cell>
        </row>
        <row r="1643">
          <cell r="A1643">
            <v>101431</v>
          </cell>
          <cell r="C1643" t="str">
            <v>PORTERIA F/CAB. 7.32M 4"</v>
          </cell>
          <cell r="D1643" t="str">
            <v>JGO</v>
          </cell>
          <cell r="G1643">
            <v>5676122</v>
          </cell>
        </row>
        <row r="1644">
          <cell r="A1644">
            <v>101430</v>
          </cell>
          <cell r="C1644" t="str">
            <v>PORTERIA F/TRAD.6.0 M 3"</v>
          </cell>
          <cell r="D1644" t="str">
            <v>JGO</v>
          </cell>
          <cell r="G1644">
            <v>2638899</v>
          </cell>
        </row>
        <row r="1645">
          <cell r="A1645">
            <v>101429</v>
          </cell>
          <cell r="C1645" t="str">
            <v>PORTERIA F/TRAD.6.0 M 4"</v>
          </cell>
          <cell r="D1645" t="str">
            <v>JGO</v>
          </cell>
          <cell r="G1645">
            <v>3547576</v>
          </cell>
        </row>
        <row r="1646">
          <cell r="A1646">
            <v>101428</v>
          </cell>
          <cell r="C1646" t="str">
            <v>PORTERIA F/TRAD.7.32M 4"</v>
          </cell>
          <cell r="D1646" t="str">
            <v>JGO</v>
          </cell>
          <cell r="G1646">
            <v>4169958</v>
          </cell>
        </row>
        <row r="1647">
          <cell r="A1647">
            <v>117095</v>
          </cell>
          <cell r="C1647" t="str">
            <v>PORTERIA MF/PORT. 3"</v>
          </cell>
          <cell r="D1647" t="str">
            <v>JGO</v>
          </cell>
          <cell r="G1647">
            <v>1369240</v>
          </cell>
        </row>
        <row r="1648">
          <cell r="A1648">
            <v>101435</v>
          </cell>
          <cell r="C1648" t="str">
            <v>PORTERIA MF/PORT. 3"</v>
          </cell>
          <cell r="D1648" t="str">
            <v>JGO</v>
          </cell>
          <cell r="E1648">
            <v>1</v>
          </cell>
          <cell r="G1648">
            <v>1465087</v>
          </cell>
        </row>
        <row r="1649">
          <cell r="A1649">
            <v>117096</v>
          </cell>
          <cell r="C1649" t="str">
            <v>PORTERIA MF/PORTAT.2"</v>
          </cell>
          <cell r="D1649" t="str">
            <v>JGO</v>
          </cell>
          <cell r="G1649">
            <v>1574626</v>
          </cell>
        </row>
        <row r="1650">
          <cell r="A1650">
            <v>117097</v>
          </cell>
          <cell r="C1650" t="str">
            <v>PORTERIA MULT/MF/BALONC</v>
          </cell>
          <cell r="D1650" t="str">
            <v>JGO</v>
          </cell>
          <cell r="G1650">
            <v>3964572</v>
          </cell>
        </row>
        <row r="1651">
          <cell r="A1651">
            <v>117098</v>
          </cell>
          <cell r="C1651" t="str">
            <v>PORTERIA MULT/MF/BALONC</v>
          </cell>
          <cell r="D1651" t="str">
            <v>JGO</v>
          </cell>
          <cell r="G1651">
            <v>4854578</v>
          </cell>
        </row>
        <row r="1652">
          <cell r="A1652">
            <v>117099</v>
          </cell>
          <cell r="C1652" t="str">
            <v>PORTERIA MULT/RODACHIN</v>
          </cell>
          <cell r="D1652" t="str">
            <v>JGO</v>
          </cell>
          <cell r="G1652">
            <v>4655416</v>
          </cell>
        </row>
        <row r="1653">
          <cell r="A1653">
            <v>117100</v>
          </cell>
          <cell r="C1653" t="str">
            <v>PORTERIA MULT/RODACHIN</v>
          </cell>
          <cell r="D1653" t="str">
            <v>JGO</v>
          </cell>
          <cell r="G1653">
            <v>5564093</v>
          </cell>
        </row>
        <row r="1654">
          <cell r="A1654">
            <v>117101</v>
          </cell>
          <cell r="C1654" t="str">
            <v>PORTERIA MULT/TORR/GIR.</v>
          </cell>
          <cell r="D1654" t="str">
            <v>JGO</v>
          </cell>
          <cell r="G1654">
            <v>5881508</v>
          </cell>
        </row>
        <row r="1655">
          <cell r="A1655">
            <v>117102</v>
          </cell>
          <cell r="C1655" t="str">
            <v>PORTERIA MULT/TORR/GIR.</v>
          </cell>
          <cell r="D1655" t="str">
            <v>JGO</v>
          </cell>
          <cell r="G1655">
            <v>6908438</v>
          </cell>
        </row>
        <row r="1656">
          <cell r="A1656">
            <v>117103</v>
          </cell>
          <cell r="C1656" t="str">
            <v>PORTERIA MULT/TORR/GIR.</v>
          </cell>
          <cell r="D1656" t="str">
            <v>JGO</v>
          </cell>
          <cell r="G1656">
            <v>8209215</v>
          </cell>
        </row>
        <row r="1657">
          <cell r="A1657">
            <v>116029</v>
          </cell>
          <cell r="C1657" t="str">
            <v>POSTE ANG DE2X 2 1 4 DE 3</v>
          </cell>
          <cell r="D1657" t="str">
            <v>U/D</v>
          </cell>
          <cell r="G1657">
            <v>145715</v>
          </cell>
        </row>
        <row r="1658">
          <cell r="A1658">
            <v>101456</v>
          </cell>
          <cell r="C1658" t="str">
            <v>POSTE CONCRET 11x1050KG</v>
          </cell>
          <cell r="D1658" t="str">
            <v>UND</v>
          </cell>
          <cell r="E1658">
            <v>1</v>
          </cell>
          <cell r="G1658">
            <v>1079522</v>
          </cell>
        </row>
        <row r="1659">
          <cell r="A1659">
            <v>117116</v>
          </cell>
          <cell r="C1659" t="str">
            <v>POSTE CONCRET 11x1050KG DI</v>
          </cell>
          <cell r="D1659" t="str">
            <v>UND</v>
          </cell>
          <cell r="G1659">
            <v>1085996</v>
          </cell>
        </row>
        <row r="1660">
          <cell r="A1660">
            <v>101457</v>
          </cell>
          <cell r="C1660" t="str">
            <v>POSTE CONCRET 11x1050KG DI</v>
          </cell>
          <cell r="D1660" t="str">
            <v>UND</v>
          </cell>
          <cell r="E1660">
            <v>1</v>
          </cell>
          <cell r="G1660">
            <v>1085996</v>
          </cell>
        </row>
        <row r="1661">
          <cell r="A1661">
            <v>117117</v>
          </cell>
          <cell r="C1661" t="str">
            <v>POSTE CONCRET 16x1050KG DI</v>
          </cell>
          <cell r="D1661" t="str">
            <v>UND</v>
          </cell>
          <cell r="G1661">
            <v>2538880</v>
          </cell>
        </row>
        <row r="1662">
          <cell r="A1662">
            <v>117118</v>
          </cell>
          <cell r="C1662" t="str">
            <v>POSTE CONCRET 18x1050KG DI</v>
          </cell>
          <cell r="D1662" t="str">
            <v>UND</v>
          </cell>
          <cell r="G1662">
            <v>5156921</v>
          </cell>
        </row>
        <row r="1663">
          <cell r="A1663">
            <v>101448</v>
          </cell>
          <cell r="C1663" t="str">
            <v>POSTE CONCRET 8x 510KG CONJUNTO SECUNDARIO</v>
          </cell>
          <cell r="D1663" t="str">
            <v>UND</v>
          </cell>
          <cell r="G1663">
            <v>442511</v>
          </cell>
        </row>
        <row r="1664">
          <cell r="A1664">
            <v>101449</v>
          </cell>
          <cell r="C1664" t="str">
            <v>POSTE CONCRET 8x 510KG DI CONJUNTO SECUNDARIO</v>
          </cell>
          <cell r="D1664" t="str">
            <v>UND</v>
          </cell>
          <cell r="G1664">
            <v>426207</v>
          </cell>
        </row>
        <row r="1665">
          <cell r="A1665">
            <v>117119</v>
          </cell>
          <cell r="C1665" t="str">
            <v>POSTE CONCRETO 11 X 1050KG</v>
          </cell>
          <cell r="D1665" t="str">
            <v>UND</v>
          </cell>
          <cell r="G1665">
            <v>1079522</v>
          </cell>
        </row>
        <row r="1666">
          <cell r="A1666">
            <v>101453</v>
          </cell>
          <cell r="C1666" t="str">
            <v>POSTE CONCRETO 11 X 300 KG</v>
          </cell>
          <cell r="D1666" t="str">
            <v>UND</v>
          </cell>
          <cell r="G1666">
            <v>728955</v>
          </cell>
        </row>
        <row r="1667">
          <cell r="A1667">
            <v>117120</v>
          </cell>
          <cell r="C1667" t="str">
            <v>POSTE CONCRETO 11 X 510 KG</v>
          </cell>
          <cell r="D1667" t="str">
            <v>UND</v>
          </cell>
          <cell r="G1667">
            <v>780502</v>
          </cell>
        </row>
        <row r="1668">
          <cell r="A1668">
            <v>117131</v>
          </cell>
          <cell r="C1668" t="str">
            <v>POSTE CONCRETO 12 X 300 KG</v>
          </cell>
          <cell r="D1668" t="str">
            <v>UND</v>
          </cell>
          <cell r="G1668">
            <v>783579</v>
          </cell>
        </row>
        <row r="1669">
          <cell r="A1669">
            <v>117132</v>
          </cell>
          <cell r="C1669" t="str">
            <v>POSTE CONCRETO 12 X 510 KG</v>
          </cell>
          <cell r="D1669" t="str">
            <v>UND</v>
          </cell>
          <cell r="G1669">
            <v>847120</v>
          </cell>
        </row>
        <row r="1670">
          <cell r="A1670">
            <v>117121</v>
          </cell>
          <cell r="C1670" t="str">
            <v>POSTE CONCRETO 12X1050 KG</v>
          </cell>
          <cell r="D1670" t="str">
            <v>UND</v>
          </cell>
          <cell r="G1670">
            <v>1327421</v>
          </cell>
        </row>
        <row r="1671">
          <cell r="A1671">
            <v>117133</v>
          </cell>
          <cell r="C1671" t="str">
            <v>POSTE CONCRETO 12X510KG DI</v>
          </cell>
          <cell r="D1671" t="str">
            <v>UND</v>
          </cell>
          <cell r="G1671">
            <v>853596</v>
          </cell>
        </row>
        <row r="1672">
          <cell r="A1672">
            <v>117134</v>
          </cell>
          <cell r="C1672" t="str">
            <v>POSTE CONCRETO 13 X 1050KG</v>
          </cell>
          <cell r="D1672" t="str">
            <v>UND</v>
          </cell>
          <cell r="G1672">
            <v>1475925</v>
          </cell>
        </row>
        <row r="1673">
          <cell r="A1673">
            <v>117135</v>
          </cell>
          <cell r="C1673" t="str">
            <v>POSTE CONCRETO 13 X 750 KG</v>
          </cell>
          <cell r="D1673" t="str">
            <v>UND</v>
          </cell>
          <cell r="G1673">
            <v>1170794</v>
          </cell>
        </row>
        <row r="1674">
          <cell r="A1674">
            <v>117136</v>
          </cell>
          <cell r="C1674" t="str">
            <v>POSTE CONCRETO 13X750KG DI</v>
          </cell>
          <cell r="D1674" t="str">
            <v>UND</v>
          </cell>
          <cell r="G1674">
            <v>1367856</v>
          </cell>
        </row>
        <row r="1675">
          <cell r="A1675">
            <v>117122</v>
          </cell>
          <cell r="C1675" t="str">
            <v>POSTE CONCRETO 14X750KG DI</v>
          </cell>
          <cell r="D1675" t="str">
            <v>UND</v>
          </cell>
          <cell r="G1675">
            <v>1485392</v>
          </cell>
        </row>
        <row r="1676">
          <cell r="A1676">
            <v>101447</v>
          </cell>
          <cell r="C1676" t="str">
            <v>POSTE CONCRETO 8 X 300 KG</v>
          </cell>
          <cell r="D1676" t="str">
            <v>UND</v>
          </cell>
          <cell r="G1676">
            <v>377936</v>
          </cell>
        </row>
        <row r="1677">
          <cell r="A1677">
            <v>117123</v>
          </cell>
          <cell r="C1677" t="str">
            <v>POSTE CONCRETO 9 X 300 KG</v>
          </cell>
          <cell r="D1677" t="str">
            <v>UND</v>
          </cell>
          <cell r="G1677">
            <v>495563</v>
          </cell>
        </row>
        <row r="1678">
          <cell r="A1678">
            <v>117124</v>
          </cell>
          <cell r="C1678" t="str">
            <v>POSTE CONCRETO 9 X 510 KG</v>
          </cell>
          <cell r="D1678" t="str">
            <v>UND</v>
          </cell>
          <cell r="G1678">
            <v>517809</v>
          </cell>
        </row>
        <row r="1679">
          <cell r="A1679">
            <v>117125</v>
          </cell>
          <cell r="C1679" t="str">
            <v>POSTE CONCRETO 9X 510KG DI</v>
          </cell>
          <cell r="D1679" t="str">
            <v>UND</v>
          </cell>
          <cell r="G1679">
            <v>524283</v>
          </cell>
        </row>
        <row r="1680">
          <cell r="A1680">
            <v>106181</v>
          </cell>
          <cell r="C1680" t="str">
            <v>POSTE CONCRETO PREFABRICAD</v>
          </cell>
          <cell r="D1680" t="str">
            <v>UND</v>
          </cell>
          <cell r="G1680">
            <v>37772</v>
          </cell>
        </row>
        <row r="1681">
          <cell r="A1681">
            <v>117137</v>
          </cell>
          <cell r="C1681" t="str">
            <v>POSTE CQNCRET 11x 510KG DI</v>
          </cell>
          <cell r="D1681" t="str">
            <v>UND</v>
          </cell>
          <cell r="G1681">
            <v>786977</v>
          </cell>
        </row>
        <row r="1682">
          <cell r="A1682">
            <v>113015</v>
          </cell>
          <cell r="C1682" t="str">
            <v>POSTE FIBRA VIDRIO 11X510K</v>
          </cell>
          <cell r="D1682" t="str">
            <v>UND</v>
          </cell>
          <cell r="G1682">
            <v>1945265</v>
          </cell>
        </row>
        <row r="1683">
          <cell r="A1683">
            <v>113016</v>
          </cell>
          <cell r="C1683" t="str">
            <v>POSTE FIBRA VIDRIO 12X510K</v>
          </cell>
          <cell r="D1683" t="str">
            <v>UND</v>
          </cell>
          <cell r="G1683">
            <v>2321055</v>
          </cell>
        </row>
        <row r="1684">
          <cell r="A1684">
            <v>113017</v>
          </cell>
          <cell r="C1684" t="str">
            <v>POSTE FIBRA VIDRIO 12X750K</v>
          </cell>
          <cell r="D1684" t="str">
            <v>UND</v>
          </cell>
          <cell r="G1684">
            <v>2336529</v>
          </cell>
        </row>
        <row r="1685">
          <cell r="A1685">
            <v>113018</v>
          </cell>
          <cell r="C1685" t="str">
            <v>POSTE FIBRA VIDRIO 9X510KG</v>
          </cell>
          <cell r="D1685" t="str">
            <v>UND</v>
          </cell>
          <cell r="G1685">
            <v>1470001</v>
          </cell>
        </row>
        <row r="1686">
          <cell r="A1686">
            <v>117126</v>
          </cell>
          <cell r="C1686" t="str">
            <v>POSTE LAMINA 1/ 8"x 9MTS</v>
          </cell>
          <cell r="D1686" t="str">
            <v>UND</v>
          </cell>
          <cell r="G1686">
            <v>1348422</v>
          </cell>
        </row>
        <row r="1687">
          <cell r="A1687">
            <v>117127</v>
          </cell>
          <cell r="C1687" t="str">
            <v>POSTE LAMINA 1/ 8"x11MTS</v>
          </cell>
          <cell r="D1687" t="str">
            <v>UND</v>
          </cell>
          <cell r="G1687">
            <v>1624738</v>
          </cell>
        </row>
        <row r="1688">
          <cell r="A1688">
            <v>117128</v>
          </cell>
          <cell r="C1688" t="str">
            <v>POSTE LAMINA 1/ 8"x12MTS</v>
          </cell>
          <cell r="D1688" t="str">
            <v>UND</v>
          </cell>
          <cell r="G1688">
            <v>2088949</v>
          </cell>
        </row>
        <row r="1689">
          <cell r="A1689">
            <v>117129</v>
          </cell>
          <cell r="C1689" t="str">
            <v>POSTE LAMINA 3/16"X 11 M</v>
          </cell>
          <cell r="D1689" t="str">
            <v>UND</v>
          </cell>
          <cell r="G1689">
            <v>1797159</v>
          </cell>
        </row>
        <row r="1690">
          <cell r="A1690">
            <v>101473</v>
          </cell>
          <cell r="C1690" t="str">
            <v>POSTE LAMINA 3/16"X 12 M</v>
          </cell>
          <cell r="D1690" t="str">
            <v>UND</v>
          </cell>
          <cell r="G1690">
            <v>2088949</v>
          </cell>
        </row>
        <row r="1691">
          <cell r="A1691">
            <v>117130</v>
          </cell>
          <cell r="C1691" t="str">
            <v>POSTE LAMINA 3/16"X 9 MT</v>
          </cell>
          <cell r="D1691" t="str">
            <v>UND</v>
          </cell>
          <cell r="G1691">
            <v>1388212</v>
          </cell>
        </row>
        <row r="1692">
          <cell r="A1692">
            <v>101476</v>
          </cell>
          <cell r="C1692" t="str">
            <v>POSTE METALICO 10MTS X 4" CONJUNTO SECUNDARIO</v>
          </cell>
          <cell r="D1692" t="str">
            <v>UND</v>
          </cell>
          <cell r="G1692">
            <v>531428</v>
          </cell>
        </row>
        <row r="1693">
          <cell r="A1693">
            <v>101477</v>
          </cell>
          <cell r="C1693" t="str">
            <v>POSTE METALICO 11MTS X 4" CONJUNTO PRIMARIO</v>
          </cell>
          <cell r="D1693" t="str">
            <v>UND</v>
          </cell>
          <cell r="G1693">
            <v>584570</v>
          </cell>
        </row>
        <row r="1694">
          <cell r="A1694">
            <v>101478</v>
          </cell>
          <cell r="C1694" t="str">
            <v>POSTE METALICO 12MTS X 4" CONJUNTO PRIMARIO</v>
          </cell>
          <cell r="D1694" t="str">
            <v>UND</v>
          </cell>
          <cell r="G1694">
            <v>637712</v>
          </cell>
        </row>
        <row r="1695">
          <cell r="A1695">
            <v>103103</v>
          </cell>
          <cell r="C1695" t="str">
            <v>POSTE METALICO 14 MT X 4" METALTEC LTDA</v>
          </cell>
          <cell r="D1695" t="str">
            <v>UND</v>
          </cell>
          <cell r="G1695">
            <v>729826</v>
          </cell>
        </row>
        <row r="1696">
          <cell r="A1696">
            <v>109969</v>
          </cell>
          <cell r="C1696" t="str">
            <v>POSTE METALICO 16 MT POSTE METALICO LAMINA 3/16" 16</v>
          </cell>
          <cell r="D1696" t="str">
            <v>UND</v>
          </cell>
          <cell r="G1696">
            <v>4046968</v>
          </cell>
        </row>
        <row r="1697">
          <cell r="A1697">
            <v>101474</v>
          </cell>
          <cell r="C1697" t="str">
            <v>POSTE METALICO 8MTS X 4" CONJUNTO SECUNDARIO</v>
          </cell>
          <cell r="D1697" t="str">
            <v>UND</v>
          </cell>
          <cell r="G1697">
            <v>425142</v>
          </cell>
        </row>
        <row r="1698">
          <cell r="A1698">
            <v>101475</v>
          </cell>
          <cell r="C1698" t="str">
            <v>POSTE METALICO 9MTS X 4" CONJUNTO SECUNDARIO</v>
          </cell>
          <cell r="D1698" t="str">
            <v>UND</v>
          </cell>
          <cell r="G1698">
            <v>478285</v>
          </cell>
        </row>
        <row r="1699">
          <cell r="A1699">
            <v>105134</v>
          </cell>
          <cell r="C1699" t="str">
            <v>POSTE PINO PATULA [1.50M]</v>
          </cell>
          <cell r="D1699" t="str">
            <v>UND</v>
          </cell>
          <cell r="G1699">
            <v>22159</v>
          </cell>
        </row>
        <row r="1700">
          <cell r="A1700">
            <v>109970</v>
          </cell>
          <cell r="C1700" t="str">
            <v>POSTE PVC 1.1/2X3M</v>
          </cell>
          <cell r="D1700" t="str">
            <v>UND</v>
          </cell>
          <cell r="G1700">
            <v>30797</v>
          </cell>
        </row>
        <row r="1701">
          <cell r="A1701">
            <v>101038</v>
          </cell>
          <cell r="C1701" t="str">
            <v>POSTE PVC 1.1/4x295- 3.5CM</v>
          </cell>
          <cell r="D1701" t="str">
            <v>UND</v>
          </cell>
          <cell r="G1701">
            <v>10130</v>
          </cell>
        </row>
        <row r="1702">
          <cell r="A1702">
            <v>109145</v>
          </cell>
          <cell r="C1702" t="str">
            <v>POSTE PVC 1.1/4X295- 3.5CM</v>
          </cell>
          <cell r="D1702" t="str">
            <v>UND</v>
          </cell>
          <cell r="E1702">
            <v>1</v>
          </cell>
          <cell r="G1702">
            <v>10839</v>
          </cell>
        </row>
        <row r="1703">
          <cell r="A1703">
            <v>101035</v>
          </cell>
          <cell r="C1703" t="str">
            <v>POSTE PVC 1.3/4x295- 4.5CM</v>
          </cell>
          <cell r="D1703" t="str">
            <v>UND</v>
          </cell>
          <cell r="G1703">
            <v>16338</v>
          </cell>
        </row>
        <row r="1704">
          <cell r="A1704">
            <v>109146</v>
          </cell>
          <cell r="C1704" t="str">
            <v>POSTE PVC 1.3/4X295- 4.5CM</v>
          </cell>
          <cell r="D1704" t="str">
            <v>UND</v>
          </cell>
          <cell r="E1704">
            <v>1</v>
          </cell>
          <cell r="G1704">
            <v>17482</v>
          </cell>
        </row>
        <row r="1705">
          <cell r="A1705">
            <v>109971</v>
          </cell>
          <cell r="C1705" t="str">
            <v>POSTE PVC 2 X3M</v>
          </cell>
          <cell r="D1705" t="str">
            <v>UND</v>
          </cell>
          <cell r="G1705">
            <v>22535</v>
          </cell>
        </row>
        <row r="1706">
          <cell r="A1706">
            <v>101040</v>
          </cell>
          <cell r="C1706" t="str">
            <v>POSTE PVC 2.5/8x295- 6.8CM</v>
          </cell>
          <cell r="D1706" t="str">
            <v>UND</v>
          </cell>
          <cell r="G1706">
            <v>37250</v>
          </cell>
        </row>
        <row r="1707">
          <cell r="A1707">
            <v>109147</v>
          </cell>
          <cell r="C1707" t="str">
            <v>POSTE PVC 2.5/8X295- 6.8CM</v>
          </cell>
          <cell r="D1707" t="str">
            <v>UND</v>
          </cell>
          <cell r="E1707">
            <v>1</v>
          </cell>
          <cell r="G1707">
            <v>39857</v>
          </cell>
        </row>
        <row r="1708">
          <cell r="A1708">
            <v>109972</v>
          </cell>
          <cell r="C1708" t="str">
            <v>POSTE PVC 3 X300- 9.0CM</v>
          </cell>
          <cell r="D1708" t="str">
            <v>UND</v>
          </cell>
          <cell r="G1708">
            <v>51507</v>
          </cell>
        </row>
        <row r="1709">
          <cell r="A1709">
            <v>106119</v>
          </cell>
          <cell r="C1709" t="str">
            <v>POSTE PVC 3. x300- 7.5CM</v>
          </cell>
          <cell r="D1709" t="str">
            <v>UND</v>
          </cell>
          <cell r="G1709">
            <v>51507</v>
          </cell>
        </row>
        <row r="1710">
          <cell r="A1710">
            <v>109104</v>
          </cell>
          <cell r="C1710" t="str">
            <v>POSTE PVC 3.1/2x200- 7.5CM</v>
          </cell>
          <cell r="D1710" t="str">
            <v>UND</v>
          </cell>
          <cell r="G1710">
            <v>37577</v>
          </cell>
        </row>
        <row r="1711">
          <cell r="A1711">
            <v>101034</v>
          </cell>
          <cell r="C1711" t="str">
            <v>POSTE PVC 3.1/2X250- 9.0CM</v>
          </cell>
          <cell r="D1711" t="str">
            <v>UND</v>
          </cell>
          <cell r="G1711">
            <v>55548</v>
          </cell>
        </row>
        <row r="1712">
          <cell r="A1712">
            <v>109148</v>
          </cell>
          <cell r="C1712" t="str">
            <v>POSTE PVC 3.1/2X250- 9.0CM</v>
          </cell>
          <cell r="D1712" t="str">
            <v>UND</v>
          </cell>
          <cell r="E1712">
            <v>1</v>
          </cell>
          <cell r="G1712">
            <v>59437</v>
          </cell>
        </row>
        <row r="1713">
          <cell r="A1713">
            <v>101039</v>
          </cell>
          <cell r="C1713" t="str">
            <v>POSTE PVC 3.1/2X290- 9.0CM</v>
          </cell>
          <cell r="D1713" t="str">
            <v>UND</v>
          </cell>
          <cell r="G1713">
            <v>65350</v>
          </cell>
        </row>
        <row r="1714">
          <cell r="A1714">
            <v>109149</v>
          </cell>
          <cell r="C1714" t="str">
            <v>POSTE PVC 3.1/2X290- 9.0CM</v>
          </cell>
          <cell r="D1714" t="str">
            <v>UND</v>
          </cell>
          <cell r="E1714">
            <v>1</v>
          </cell>
          <cell r="G1714">
            <v>69925</v>
          </cell>
        </row>
        <row r="1715">
          <cell r="A1715">
            <v>109105</v>
          </cell>
          <cell r="C1715" t="str">
            <v>POSTE PVC 3.1/6X295- 8.0CM</v>
          </cell>
          <cell r="D1715" t="str">
            <v>UND</v>
          </cell>
          <cell r="G1715">
            <v>52280</v>
          </cell>
        </row>
        <row r="1716">
          <cell r="A1716">
            <v>106120</v>
          </cell>
          <cell r="C1716" t="str">
            <v>POSTE PVC 4 x300- REDON</v>
          </cell>
          <cell r="D1716" t="str">
            <v>UND</v>
          </cell>
          <cell r="G1716">
            <v>82777</v>
          </cell>
        </row>
        <row r="1717">
          <cell r="A1717">
            <v>109973</v>
          </cell>
          <cell r="C1717" t="str">
            <v>POSTE PVC 5X5X3200</v>
          </cell>
          <cell r="D1717" t="str">
            <v>UND</v>
          </cell>
          <cell r="G1717">
            <v>144865</v>
          </cell>
        </row>
        <row r="1718">
          <cell r="A1718">
            <v>101480</v>
          </cell>
          <cell r="C1718" t="str">
            <v>POZO SEPTICO ETERNIT [C]</v>
          </cell>
          <cell r="D1718" t="str">
            <v>UND</v>
          </cell>
          <cell r="G1718">
            <v>455785</v>
          </cell>
        </row>
        <row r="1719">
          <cell r="A1719">
            <v>113019</v>
          </cell>
          <cell r="C1719" t="str">
            <v>PRAD0 CHINO</v>
          </cell>
          <cell r="D1719" t="str">
            <v>M2</v>
          </cell>
          <cell r="E1719">
            <v>1</v>
          </cell>
          <cell r="G1719">
            <v>18242</v>
          </cell>
        </row>
        <row r="1720">
          <cell r="A1720">
            <v>108033</v>
          </cell>
          <cell r="C1720" t="str">
            <v>PRADO GATEADORA</v>
          </cell>
          <cell r="D1720" t="str">
            <v>M2</v>
          </cell>
          <cell r="G1720">
            <v>4829</v>
          </cell>
        </row>
        <row r="1721">
          <cell r="A1721">
            <v>113020</v>
          </cell>
          <cell r="C1721" t="str">
            <v>PRADO MANI FORRAGERO</v>
          </cell>
          <cell r="D1721" t="str">
            <v>UND</v>
          </cell>
          <cell r="E1721">
            <v>1</v>
          </cell>
          <cell r="G1721">
            <v>1073</v>
          </cell>
        </row>
        <row r="1722">
          <cell r="A1722">
            <v>101484</v>
          </cell>
          <cell r="C1722" t="str">
            <v>PRADO TRENZA</v>
          </cell>
          <cell r="D1722" t="str">
            <v>M2</v>
          </cell>
          <cell r="G1722">
            <v>3434</v>
          </cell>
        </row>
        <row r="1723">
          <cell r="A1723">
            <v>117138</v>
          </cell>
          <cell r="C1723" t="str">
            <v>PREFILTRO 30-35 - 24X24X2</v>
          </cell>
          <cell r="D1723" t="str">
            <v>UND</v>
          </cell>
          <cell r="G1723">
            <v>134134</v>
          </cell>
        </row>
        <row r="1724">
          <cell r="A1724">
            <v>117139</v>
          </cell>
          <cell r="C1724" t="str">
            <v>PREFILTRO 30-35 -16X20X2</v>
          </cell>
          <cell r="D1724" t="str">
            <v>UND</v>
          </cell>
          <cell r="G1724">
            <v>107307</v>
          </cell>
        </row>
        <row r="1725">
          <cell r="A1725">
            <v>117140</v>
          </cell>
          <cell r="C1725" t="str">
            <v>PREFILTRO 30-35 -20X20X2</v>
          </cell>
          <cell r="D1725" t="str">
            <v>UND</v>
          </cell>
          <cell r="G1725">
            <v>112673</v>
          </cell>
        </row>
        <row r="1726">
          <cell r="A1726">
            <v>117141</v>
          </cell>
          <cell r="C1726" t="str">
            <v>PREFILTRO 30-35 PORC 2-ALU</v>
          </cell>
          <cell r="D1726" t="str">
            <v>UND</v>
          </cell>
          <cell r="G1726">
            <v>1283</v>
          </cell>
        </row>
        <row r="1727">
          <cell r="A1727">
            <v>101485</v>
          </cell>
          <cell r="C1727" t="str">
            <v>PREMARMOL</v>
          </cell>
          <cell r="D1727" t="str">
            <v>ML</v>
          </cell>
          <cell r="G1727">
            <v>193153</v>
          </cell>
        </row>
        <row r="1728">
          <cell r="A1728">
            <v>111160</v>
          </cell>
          <cell r="C1728" t="str">
            <v>PROBADOR AGUA(AMERICANO)</v>
          </cell>
          <cell r="D1728" t="str">
            <v>UND</v>
          </cell>
          <cell r="G1728">
            <v>37343</v>
          </cell>
        </row>
        <row r="1729">
          <cell r="A1729">
            <v>101486</v>
          </cell>
          <cell r="C1729" t="str">
            <v>PROBADOR AGUA(AMERICANO) CLORO RESIDUAL-PH AG</v>
          </cell>
          <cell r="D1729" t="str">
            <v>UND</v>
          </cell>
          <cell r="G1729">
            <v>41979</v>
          </cell>
        </row>
        <row r="1730">
          <cell r="A1730">
            <v>101487</v>
          </cell>
          <cell r="C1730" t="str">
            <v>PROCOPIL</v>
          </cell>
          <cell r="D1730" t="str">
            <v>GLN</v>
          </cell>
          <cell r="G1730">
            <v>21086</v>
          </cell>
        </row>
        <row r="1731">
          <cell r="A1731">
            <v>101490</v>
          </cell>
          <cell r="C1731" t="str">
            <v>PRUEB.RESISTENCIA COMPRES.</v>
          </cell>
          <cell r="D1731" t="str">
            <v>UND</v>
          </cell>
          <cell r="G1731">
            <v>8428</v>
          </cell>
        </row>
        <row r="1732">
          <cell r="A1732">
            <v>101491</v>
          </cell>
          <cell r="C1732" t="str">
            <v>PRUEB.RESISTENCIA COMPRES.</v>
          </cell>
          <cell r="D1732" t="str">
            <v>UND</v>
          </cell>
          <cell r="G1732">
            <v>28093</v>
          </cell>
        </row>
        <row r="1733">
          <cell r="A1733">
            <v>101489</v>
          </cell>
          <cell r="C1733" t="str">
            <v>PRUEB.RESISTENCIA FLEXION</v>
          </cell>
          <cell r="D1733" t="str">
            <v>UND</v>
          </cell>
          <cell r="G1733">
            <v>21069</v>
          </cell>
        </row>
        <row r="1734">
          <cell r="A1734">
            <v>117142</v>
          </cell>
          <cell r="C1734" t="str">
            <v>PRUEB.RESISTENCIA LADRILLO</v>
          </cell>
          <cell r="D1734" t="str">
            <v>UND</v>
          </cell>
          <cell r="G1734">
            <v>21069</v>
          </cell>
        </row>
        <row r="1735">
          <cell r="A1735">
            <v>101493</v>
          </cell>
          <cell r="C1735" t="str">
            <v>PRUEB.RESISTENCIA VIGAS</v>
          </cell>
          <cell r="D1735" t="str">
            <v>UND</v>
          </cell>
          <cell r="G1735">
            <v>25539</v>
          </cell>
        </row>
        <row r="1736">
          <cell r="A1736">
            <v>117143</v>
          </cell>
          <cell r="C1736" t="str">
            <v>PTA.DIV.ACER0 INOX C.20</v>
          </cell>
          <cell r="D1736" t="str">
            <v>UND</v>
          </cell>
          <cell r="G1736">
            <v>403049</v>
          </cell>
        </row>
        <row r="1737">
          <cell r="A1737">
            <v>108034</v>
          </cell>
          <cell r="C1737" t="str">
            <v>PTA.DIV.ACERO INOX C.20 DE 55-60CMX1.50-1.60MTS</v>
          </cell>
          <cell r="D1737" t="str">
            <v>UND</v>
          </cell>
          <cell r="G1737">
            <v>431262</v>
          </cell>
        </row>
        <row r="1738">
          <cell r="A1738">
            <v>109106</v>
          </cell>
          <cell r="C1738" t="str">
            <v>PTA.MADERA 55- 75X200-4MM</v>
          </cell>
          <cell r="D1738" t="str">
            <v>UND</v>
          </cell>
          <cell r="G1738">
            <v>118038</v>
          </cell>
        </row>
        <row r="1739">
          <cell r="A1739">
            <v>101494</v>
          </cell>
          <cell r="C1739" t="str">
            <v>PTA.MADERA 60- 75X200-4MM</v>
          </cell>
          <cell r="D1739" t="str">
            <v>UND</v>
          </cell>
          <cell r="G1739">
            <v>128769</v>
          </cell>
        </row>
        <row r="1740">
          <cell r="A1740">
            <v>101495</v>
          </cell>
          <cell r="C1740" t="str">
            <v>PTA.MADERA 80- 95X200-4MM</v>
          </cell>
          <cell r="D1740" t="str">
            <v>UND</v>
          </cell>
          <cell r="G1740">
            <v>139499</v>
          </cell>
        </row>
        <row r="1741">
          <cell r="A1741">
            <v>103086</v>
          </cell>
          <cell r="C1741" t="str">
            <v>PULSADOR LUMINOSO VERDE</v>
          </cell>
          <cell r="D1741" t="str">
            <v>UND</v>
          </cell>
          <cell r="G1741">
            <v>73012</v>
          </cell>
        </row>
        <row r="1742">
          <cell r="A1742">
            <v>101501</v>
          </cell>
          <cell r="C1742" t="str">
            <v>PULSADOR TIMBRE AX040M</v>
          </cell>
          <cell r="D1742" t="str">
            <v>UND</v>
          </cell>
          <cell r="G1742">
            <v>4892</v>
          </cell>
        </row>
        <row r="1743">
          <cell r="A1743">
            <v>109974</v>
          </cell>
          <cell r="C1743" t="str">
            <v>PUNTA CAPTORA 16MM X 2.4M</v>
          </cell>
          <cell r="D1743" t="str">
            <v>UND</v>
          </cell>
          <cell r="G1743">
            <v>39210</v>
          </cell>
        </row>
        <row r="1744">
          <cell r="A1744">
            <v>101502</v>
          </cell>
          <cell r="C1744" t="str">
            <v>PUNTILLA .1/2 AC</v>
          </cell>
          <cell r="D1744" t="str">
            <v>LBS</v>
          </cell>
          <cell r="G1744">
            <v>3863</v>
          </cell>
        </row>
        <row r="1745">
          <cell r="A1745">
            <v>101503</v>
          </cell>
          <cell r="C1745" t="str">
            <v>PUNTILLA .1/2 CC</v>
          </cell>
          <cell r="D1745" t="str">
            <v>LBS</v>
          </cell>
          <cell r="G1745">
            <v>2790</v>
          </cell>
        </row>
        <row r="1746">
          <cell r="A1746">
            <v>101504</v>
          </cell>
          <cell r="C1746" t="str">
            <v>PUNTILLA .3/4 SC</v>
          </cell>
          <cell r="D1746" t="str">
            <v>LBS</v>
          </cell>
          <cell r="G1746">
            <v>2484</v>
          </cell>
        </row>
        <row r="1747">
          <cell r="A1747">
            <v>101505</v>
          </cell>
          <cell r="C1747" t="str">
            <v>PUNTILLA 1 CC</v>
          </cell>
          <cell r="D1747" t="str">
            <v>LBS</v>
          </cell>
          <cell r="G1747">
            <v>3112</v>
          </cell>
        </row>
        <row r="1748">
          <cell r="A1748">
            <v>117144</v>
          </cell>
          <cell r="C1748" t="str">
            <v>PUNTILLA 1 SC</v>
          </cell>
          <cell r="D1748" t="str">
            <v>LBS</v>
          </cell>
          <cell r="G1748">
            <v>3112</v>
          </cell>
        </row>
        <row r="1749">
          <cell r="A1749">
            <v>101506</v>
          </cell>
          <cell r="C1749" t="str">
            <v>PUNTILLA 1 SC</v>
          </cell>
          <cell r="D1749" t="str">
            <v>LBS</v>
          </cell>
          <cell r="G1749">
            <v>2361</v>
          </cell>
        </row>
        <row r="1750">
          <cell r="A1750">
            <v>105135</v>
          </cell>
          <cell r="C1750" t="str">
            <v>PUNTILLA 1.1/2 AC</v>
          </cell>
          <cell r="D1750" t="str">
            <v>LBS</v>
          </cell>
          <cell r="G1750">
            <v>4561</v>
          </cell>
        </row>
        <row r="1751">
          <cell r="A1751">
            <v>101507</v>
          </cell>
          <cell r="C1751" t="str">
            <v>PUNTILLA 1.1/2 CC</v>
          </cell>
          <cell r="D1751" t="str">
            <v>LBS</v>
          </cell>
          <cell r="G1751">
            <v>2575</v>
          </cell>
        </row>
        <row r="1752">
          <cell r="A1752">
            <v>107110</v>
          </cell>
          <cell r="C1752" t="str">
            <v>PUNTILLA 1.1/2 SC</v>
          </cell>
          <cell r="D1752" t="str">
            <v>LBS</v>
          </cell>
          <cell r="G1752">
            <v>2575</v>
          </cell>
        </row>
        <row r="1753">
          <cell r="A1753">
            <v>101508</v>
          </cell>
          <cell r="C1753" t="str">
            <v>PUNTILLA 2 AC</v>
          </cell>
          <cell r="D1753" t="str">
            <v>UND</v>
          </cell>
          <cell r="G1753">
            <v>4561</v>
          </cell>
        </row>
        <row r="1754">
          <cell r="A1754">
            <v>101509</v>
          </cell>
          <cell r="C1754" t="str">
            <v>PUNTILLA 2 CC</v>
          </cell>
          <cell r="D1754" t="str">
            <v>LBS</v>
          </cell>
          <cell r="G1754">
            <v>2575</v>
          </cell>
        </row>
        <row r="1755">
          <cell r="A1755">
            <v>101510</v>
          </cell>
          <cell r="C1755" t="str">
            <v>PUNTILLA 2 SC</v>
          </cell>
          <cell r="D1755" t="str">
            <v>LBS</v>
          </cell>
          <cell r="G1755">
            <v>2575</v>
          </cell>
        </row>
        <row r="1756">
          <cell r="A1756">
            <v>101511</v>
          </cell>
          <cell r="C1756" t="str">
            <v>PUNTILLA 2.1/2 CC</v>
          </cell>
          <cell r="D1756" t="str">
            <v>LBS</v>
          </cell>
          <cell r="E1756">
            <v>1</v>
          </cell>
          <cell r="G1756">
            <v>2575</v>
          </cell>
        </row>
        <row r="1757">
          <cell r="A1757">
            <v>101512</v>
          </cell>
          <cell r="C1757" t="str">
            <v>PUNTILLA 3 CC</v>
          </cell>
          <cell r="D1757" t="str">
            <v>LBS</v>
          </cell>
          <cell r="E1757">
            <v>1</v>
          </cell>
          <cell r="G1757">
            <v>2575</v>
          </cell>
        </row>
        <row r="1758">
          <cell r="A1758">
            <v>101513</v>
          </cell>
          <cell r="C1758" t="str">
            <v>PUNTILLA 3.1/2 CC</v>
          </cell>
          <cell r="D1758" t="str">
            <v>LBS</v>
          </cell>
          <cell r="E1758">
            <v>1</v>
          </cell>
          <cell r="G1758">
            <v>2575</v>
          </cell>
        </row>
        <row r="1759">
          <cell r="A1759">
            <v>101514</v>
          </cell>
          <cell r="C1759" t="str">
            <v>PUNTILLA 4 CC</v>
          </cell>
          <cell r="D1759" t="str">
            <v>LBS</v>
          </cell>
          <cell r="E1759">
            <v>1</v>
          </cell>
          <cell r="G1759">
            <v>2575</v>
          </cell>
        </row>
        <row r="1760">
          <cell r="A1760">
            <v>101594</v>
          </cell>
          <cell r="C1760" t="str">
            <v>R0MPE0LA ROJO 6,5X23</v>
          </cell>
          <cell r="D1760" t="str">
            <v>UND</v>
          </cell>
          <cell r="G1760">
            <v>1878</v>
          </cell>
        </row>
        <row r="1761">
          <cell r="A1761">
            <v>103096</v>
          </cell>
          <cell r="C1761" t="str">
            <v>RACK METALICO CERRADO 15"</v>
          </cell>
          <cell r="D1761" t="str">
            <v>UND</v>
          </cell>
          <cell r="G1761">
            <v>321922</v>
          </cell>
        </row>
        <row r="1762">
          <cell r="A1762">
            <v>103243</v>
          </cell>
          <cell r="C1762" t="str">
            <v>RAQUETAS BUTERFLY ADOY F1</v>
          </cell>
          <cell r="D1762" t="str">
            <v>JGO</v>
          </cell>
          <cell r="G1762">
            <v>79665</v>
          </cell>
        </row>
        <row r="1763">
          <cell r="A1763">
            <v>101626</v>
          </cell>
          <cell r="C1763" t="str">
            <v>RECUBRIMIENTO EPOX CON RES</v>
          </cell>
          <cell r="D1763" t="str">
            <v>KLS</v>
          </cell>
          <cell r="G1763">
            <v>63955</v>
          </cell>
        </row>
        <row r="1764">
          <cell r="A1764">
            <v>101627</v>
          </cell>
          <cell r="C1764" t="str">
            <v>RECUBRIMIENTO EPOX. SOLVEN</v>
          </cell>
          <cell r="D1764" t="str">
            <v>KLS</v>
          </cell>
          <cell r="G1764">
            <v>35626</v>
          </cell>
        </row>
        <row r="1765">
          <cell r="A1765">
            <v>101517</v>
          </cell>
          <cell r="C1765" t="str">
            <v>REDUC.PVC 2"X1.1/2" RD-</v>
          </cell>
          <cell r="D1765" t="str">
            <v>UND</v>
          </cell>
          <cell r="G1765">
            <v>5296</v>
          </cell>
        </row>
        <row r="1766">
          <cell r="A1766">
            <v>117145</v>
          </cell>
          <cell r="C1766" t="str">
            <v>REDUCCI0N PVC U.M 3"*2"</v>
          </cell>
          <cell r="D1766" t="str">
            <v>UND</v>
          </cell>
          <cell r="G1766">
            <v>71045</v>
          </cell>
        </row>
        <row r="1767">
          <cell r="A1767">
            <v>101518</v>
          </cell>
          <cell r="C1767" t="str">
            <v>REDUCCION H.F 3"*2"E.L PVC HIERRO NODULAR</v>
          </cell>
          <cell r="D1767" t="str">
            <v>UND</v>
          </cell>
          <cell r="G1767">
            <v>54873</v>
          </cell>
        </row>
        <row r="1768">
          <cell r="A1768">
            <v>101527</v>
          </cell>
          <cell r="C1768" t="str">
            <v>REDUCCION PVC 3"X2" RD-</v>
          </cell>
          <cell r="D1768" t="str">
            <v>UND</v>
          </cell>
          <cell r="G1768">
            <v>25139</v>
          </cell>
        </row>
        <row r="1769">
          <cell r="A1769">
            <v>101528</v>
          </cell>
          <cell r="C1769" t="str">
            <v>REDUCCION PVC U.M 2.1/2"</v>
          </cell>
          <cell r="D1769" t="str">
            <v>UND</v>
          </cell>
          <cell r="G1769">
            <v>69053</v>
          </cell>
        </row>
        <row r="1770">
          <cell r="A1770">
            <v>101530</v>
          </cell>
          <cell r="C1770" t="str">
            <v>REDUCCION PVC U.M 3"*21/</v>
          </cell>
          <cell r="D1770" t="str">
            <v>UND</v>
          </cell>
          <cell r="G1770">
            <v>89549</v>
          </cell>
        </row>
        <row r="1771">
          <cell r="A1771">
            <v>101531</v>
          </cell>
          <cell r="C1771" t="str">
            <v>REDUCCION PVC U.M 4"*2"</v>
          </cell>
          <cell r="D1771" t="str">
            <v>UND</v>
          </cell>
          <cell r="G1771">
            <v>99177</v>
          </cell>
        </row>
        <row r="1772">
          <cell r="A1772">
            <v>101532</v>
          </cell>
          <cell r="C1772" t="str">
            <v>REDUCCION PVC U.M 4"*21/</v>
          </cell>
          <cell r="D1772" t="str">
            <v>UND</v>
          </cell>
          <cell r="G1772">
            <v>101596</v>
          </cell>
        </row>
        <row r="1773">
          <cell r="A1773">
            <v>101533</v>
          </cell>
          <cell r="C1773" t="str">
            <v>REDUCCION PVC U.M 4"*3"</v>
          </cell>
          <cell r="D1773" t="str">
            <v>UND</v>
          </cell>
          <cell r="G1773">
            <v>101596</v>
          </cell>
        </row>
        <row r="1774">
          <cell r="A1774">
            <v>101534</v>
          </cell>
          <cell r="C1774" t="str">
            <v>REFLECT INDUSTR M-H 250 WA</v>
          </cell>
          <cell r="D1774" t="str">
            <v>UND</v>
          </cell>
          <cell r="G1774">
            <v>576947</v>
          </cell>
        </row>
        <row r="1775">
          <cell r="A1775">
            <v>101535</v>
          </cell>
          <cell r="C1775" t="str">
            <v>REFLECT INDUSTR M-H 400 WA</v>
          </cell>
          <cell r="D1775" t="str">
            <v>UND</v>
          </cell>
          <cell r="G1775">
            <v>641053</v>
          </cell>
        </row>
        <row r="1776">
          <cell r="A1776">
            <v>117146</v>
          </cell>
          <cell r="C1776" t="str">
            <v>REFLECTOR LED 200W</v>
          </cell>
          <cell r="D1776" t="str">
            <v>UND</v>
          </cell>
          <cell r="G1776">
            <v>525805</v>
          </cell>
        </row>
        <row r="1777">
          <cell r="A1777">
            <v>101536</v>
          </cell>
          <cell r="C1777" t="str">
            <v>REFLECTOR MET-HALID 1000 W</v>
          </cell>
          <cell r="D1777" t="str">
            <v>UND</v>
          </cell>
          <cell r="G1777">
            <v>1416455</v>
          </cell>
        </row>
        <row r="1778">
          <cell r="A1778">
            <v>101538</v>
          </cell>
          <cell r="C1778" t="str">
            <v>REFLECTOR MET-HALIDE 250 W</v>
          </cell>
          <cell r="D1778" t="str">
            <v>UND</v>
          </cell>
          <cell r="G1778">
            <v>924001</v>
          </cell>
        </row>
        <row r="1779">
          <cell r="A1779">
            <v>101539</v>
          </cell>
          <cell r="C1779" t="str">
            <v>REFLECTOR MET-HALIDE 400 W</v>
          </cell>
          <cell r="D1779" t="str">
            <v>UND</v>
          </cell>
          <cell r="G1779">
            <v>899685</v>
          </cell>
        </row>
        <row r="1780">
          <cell r="A1780">
            <v>101540</v>
          </cell>
          <cell r="C1780" t="str">
            <v>REFLECTOR SODIO 250 W ILUMINACION</v>
          </cell>
          <cell r="D1780" t="str">
            <v>UND</v>
          </cell>
          <cell r="G1780">
            <v>752522</v>
          </cell>
        </row>
        <row r="1781">
          <cell r="A1781">
            <v>111161</v>
          </cell>
          <cell r="C1781" t="str">
            <v>REFLECTOR SUBAC.400W-110V</v>
          </cell>
          <cell r="D1781" t="str">
            <v>UND</v>
          </cell>
          <cell r="G1781">
            <v>684620</v>
          </cell>
        </row>
        <row r="1782">
          <cell r="A1782">
            <v>117147</v>
          </cell>
          <cell r="C1782" t="str">
            <v>REG.HIE.D = 1/2E=1/2 1x.60MT</v>
          </cell>
          <cell r="D1782" t="str">
            <v>UND</v>
          </cell>
          <cell r="G1782">
            <v>148084</v>
          </cell>
        </row>
        <row r="1783">
          <cell r="A1783">
            <v>117148</v>
          </cell>
          <cell r="C1783" t="str">
            <v>REG.HIE.D=1/2E=1/2 .6x.4MT</v>
          </cell>
          <cell r="D1783" t="str">
            <v>UND</v>
          </cell>
          <cell r="G1783">
            <v>37021</v>
          </cell>
        </row>
        <row r="1784">
          <cell r="A1784">
            <v>101545</v>
          </cell>
          <cell r="C1784" t="str">
            <v>REG.HIE.D=1/2E=1/2 .6x.4MT</v>
          </cell>
          <cell r="D1784" t="str">
            <v>UND</v>
          </cell>
          <cell r="G1784">
            <v>37021</v>
          </cell>
        </row>
        <row r="1785">
          <cell r="A1785">
            <v>117149</v>
          </cell>
          <cell r="C1785" t="str">
            <v>REG.HIE.D=1/2E=1/2 1.5x40M</v>
          </cell>
          <cell r="D1785" t="str">
            <v>UND</v>
          </cell>
          <cell r="G1785">
            <v>88850</v>
          </cell>
        </row>
        <row r="1786">
          <cell r="A1786">
            <v>117150</v>
          </cell>
          <cell r="C1786" t="str">
            <v>REG.HIE.D=1/2E=1/2 1x.30MT</v>
          </cell>
          <cell r="D1786" t="str">
            <v>UND</v>
          </cell>
          <cell r="G1786">
            <v>44425</v>
          </cell>
        </row>
        <row r="1787">
          <cell r="A1787">
            <v>101547</v>
          </cell>
          <cell r="C1787" t="str">
            <v xml:space="preserve">REG.HIE.D=1/2E=1/2 1x.30MT </v>
          </cell>
          <cell r="D1787" t="str">
            <v>UND</v>
          </cell>
          <cell r="G1787">
            <v>44425</v>
          </cell>
        </row>
        <row r="1788">
          <cell r="A1788">
            <v>101549</v>
          </cell>
          <cell r="C1788" t="str">
            <v>REG.LAM.A.INQ.C=9 1 x.30M</v>
          </cell>
          <cell r="D1788" t="str">
            <v>UND</v>
          </cell>
          <cell r="G1788">
            <v>74042</v>
          </cell>
        </row>
        <row r="1789">
          <cell r="A1789">
            <v>117151</v>
          </cell>
          <cell r="C1789" t="str">
            <v>REG.LAM.A.INQ.C=9 1 x.60M</v>
          </cell>
          <cell r="D1789" t="str">
            <v>UND</v>
          </cell>
          <cell r="G1789">
            <v>222126</v>
          </cell>
        </row>
        <row r="1790">
          <cell r="A1790">
            <v>101551</v>
          </cell>
          <cell r="C1790" t="str">
            <v>REG.LAM.A.INQ.C=9 1.5x.40M</v>
          </cell>
          <cell r="D1790" t="str">
            <v>UND</v>
          </cell>
          <cell r="G1790">
            <v>259147</v>
          </cell>
        </row>
        <row r="1791">
          <cell r="A1791">
            <v>101554</v>
          </cell>
          <cell r="C1791" t="str">
            <v>REGILLA CUP.CONCE CC6X4 AL</v>
          </cell>
          <cell r="D1791" t="str">
            <v>UND</v>
          </cell>
          <cell r="G1791">
            <v>26719</v>
          </cell>
        </row>
        <row r="1792">
          <cell r="A1792">
            <v>101555</v>
          </cell>
          <cell r="C1792" t="str">
            <v>REGILLA PISO 2"</v>
          </cell>
          <cell r="D1792" t="str">
            <v>UND</v>
          </cell>
          <cell r="G1792">
            <v>4507</v>
          </cell>
        </row>
        <row r="1793">
          <cell r="A1793">
            <v>101556</v>
          </cell>
          <cell r="C1793" t="str">
            <v>REGILLA SIFON S-3X2 AL</v>
          </cell>
          <cell r="D1793" t="str">
            <v>UND</v>
          </cell>
          <cell r="G1793">
            <v>6438</v>
          </cell>
        </row>
        <row r="1794">
          <cell r="A1794">
            <v>101561</v>
          </cell>
          <cell r="C1794" t="str">
            <v>REGILLA SOSCO 3 X2"</v>
          </cell>
          <cell r="D1794" t="str">
            <v>UND</v>
          </cell>
          <cell r="G1794">
            <v>8799</v>
          </cell>
        </row>
        <row r="1795">
          <cell r="A1795">
            <v>101559</v>
          </cell>
          <cell r="C1795" t="str">
            <v>REGILLA SOSCO T-5"X3"</v>
          </cell>
          <cell r="D1795" t="str">
            <v>UND</v>
          </cell>
          <cell r="G1795">
            <v>15560</v>
          </cell>
        </row>
        <row r="1796">
          <cell r="A1796">
            <v>117152</v>
          </cell>
          <cell r="C1796" t="str">
            <v>REGILLA SOSCO T-6"X4"</v>
          </cell>
          <cell r="D1796" t="str">
            <v>UND</v>
          </cell>
          <cell r="G1796">
            <v>24573</v>
          </cell>
        </row>
        <row r="1797">
          <cell r="A1797">
            <v>101560</v>
          </cell>
          <cell r="C1797" t="str">
            <v>REGILLA SOSCO T-6"X4"</v>
          </cell>
          <cell r="D1797" t="str">
            <v>UND</v>
          </cell>
          <cell r="E1797">
            <v>1</v>
          </cell>
          <cell r="G1797">
            <v>25145</v>
          </cell>
        </row>
        <row r="1798">
          <cell r="A1798">
            <v>108035</v>
          </cell>
          <cell r="C1798" t="str">
            <v>REGIST CORTE BRONCE D=3/4</v>
          </cell>
          <cell r="D1798" t="str">
            <v>UND</v>
          </cell>
          <cell r="G1798">
            <v>64383</v>
          </cell>
        </row>
        <row r="1799">
          <cell r="A1799">
            <v>101562</v>
          </cell>
          <cell r="C1799" t="str">
            <v>REGIST.DE CORTE BRQNC.1/2</v>
          </cell>
          <cell r="D1799" t="str">
            <v>UND</v>
          </cell>
          <cell r="G1799">
            <v>27634</v>
          </cell>
        </row>
        <row r="1800">
          <cell r="A1800">
            <v>101563</v>
          </cell>
          <cell r="C1800" t="str">
            <v>REGIST/CORTE BRONCE D=1/2</v>
          </cell>
          <cell r="D1800" t="str">
            <v>UND</v>
          </cell>
          <cell r="G1800">
            <v>16007</v>
          </cell>
        </row>
        <row r="1801">
          <cell r="A1801">
            <v>101564</v>
          </cell>
          <cell r="C1801" t="str">
            <v>REGIST/INCORP/BRONCE 1/2"</v>
          </cell>
          <cell r="D1801" t="str">
            <v>UND</v>
          </cell>
          <cell r="G1801">
            <v>13797</v>
          </cell>
        </row>
        <row r="1802">
          <cell r="A1802">
            <v>117153</v>
          </cell>
          <cell r="C1802" t="str">
            <v>REGULAD0R MPPT</v>
          </cell>
          <cell r="D1802" t="str">
            <v>UND</v>
          </cell>
          <cell r="G1802">
            <v>1522131</v>
          </cell>
        </row>
        <row r="1803">
          <cell r="A1803">
            <v>111162</v>
          </cell>
          <cell r="C1803" t="str">
            <v>REGULADOR ALTA-REG.LINEA</v>
          </cell>
          <cell r="D1803" t="str">
            <v>UND</v>
          </cell>
          <cell r="G1803">
            <v>2122307</v>
          </cell>
        </row>
        <row r="1804">
          <cell r="A1804">
            <v>109108</v>
          </cell>
          <cell r="C1804" t="str">
            <v>REGULADOR ALTA-REG.LINEA CON BYPASS TIPO 2</v>
          </cell>
          <cell r="D1804" t="str">
            <v>UND</v>
          </cell>
          <cell r="G1804">
            <v>2385775</v>
          </cell>
        </row>
        <row r="1805">
          <cell r="A1805">
            <v>101553</v>
          </cell>
          <cell r="C1805" t="str">
            <v>REJILLA 6X4 PULG ALUMINIO</v>
          </cell>
          <cell r="D1805" t="str">
            <v>UND</v>
          </cell>
          <cell r="G1805">
            <v>23608</v>
          </cell>
        </row>
        <row r="1806">
          <cell r="A1806">
            <v>101566</v>
          </cell>
          <cell r="C1806" t="str">
            <v>REJILLA CIRCULAR BLANCA</v>
          </cell>
          <cell r="D1806" t="str">
            <v>UND</v>
          </cell>
          <cell r="G1806">
            <v>3112</v>
          </cell>
        </row>
        <row r="1807">
          <cell r="A1807">
            <v>117154</v>
          </cell>
          <cell r="C1807" t="str">
            <v>REJILLA LAM MICROOPERFORAD</v>
          </cell>
          <cell r="D1807" t="str">
            <v>UND</v>
          </cell>
          <cell r="G1807">
            <v>145723</v>
          </cell>
        </row>
        <row r="1808">
          <cell r="A1808">
            <v>117155</v>
          </cell>
          <cell r="C1808" t="str">
            <v>REJILLA R 18.0 X 10.0</v>
          </cell>
          <cell r="D1808" t="str">
            <v>UND</v>
          </cell>
          <cell r="G1808">
            <v>69750</v>
          </cell>
        </row>
        <row r="1809">
          <cell r="A1809">
            <v>103047</v>
          </cell>
          <cell r="C1809" t="str">
            <v>REJILLA SOSCO 4X3 ALUMINIO</v>
          </cell>
          <cell r="D1809" t="str">
            <v>UND</v>
          </cell>
          <cell r="G1809">
            <v>11267</v>
          </cell>
        </row>
        <row r="1810">
          <cell r="A1810">
            <v>117156</v>
          </cell>
          <cell r="C1810" t="str">
            <v>REJILLA SUM 10 X10 CD-4 VI</v>
          </cell>
          <cell r="D1810" t="str">
            <v>UND</v>
          </cell>
          <cell r="G1810">
            <v>85846</v>
          </cell>
        </row>
        <row r="1811">
          <cell r="A1811">
            <v>117157</v>
          </cell>
          <cell r="C1811" t="str">
            <v>REJILLA SUM 12 X 12 CD-4 V</v>
          </cell>
          <cell r="D1811" t="str">
            <v>UND</v>
          </cell>
          <cell r="G1811">
            <v>91211</v>
          </cell>
        </row>
        <row r="1812">
          <cell r="A1812">
            <v>103085</v>
          </cell>
          <cell r="C1812" t="str">
            <v>RELE BIMETALICO TERMICO</v>
          </cell>
          <cell r="D1812" t="str">
            <v>UND</v>
          </cell>
          <cell r="G1812">
            <v>363900</v>
          </cell>
        </row>
        <row r="1813">
          <cell r="A1813">
            <v>101571</v>
          </cell>
          <cell r="C1813" t="str">
            <v>RELOG ELECTRONICO CONMUTAC</v>
          </cell>
          <cell r="D1813" t="str">
            <v>UND</v>
          </cell>
          <cell r="G1813">
            <v>322385</v>
          </cell>
        </row>
        <row r="1814">
          <cell r="A1814">
            <v>101572</v>
          </cell>
          <cell r="C1814" t="str">
            <v>REMACHE POP 4-2 1/4"X1/8</v>
          </cell>
          <cell r="D1814" t="str">
            <v>UND</v>
          </cell>
          <cell r="G1814">
            <v>171</v>
          </cell>
        </row>
        <row r="1815">
          <cell r="A1815">
            <v>101573</v>
          </cell>
          <cell r="C1815" t="str">
            <v>REMACHE POT 4*4</v>
          </cell>
          <cell r="D1815" t="str">
            <v>UND</v>
          </cell>
          <cell r="G1815">
            <v>20</v>
          </cell>
        </row>
        <row r="1816">
          <cell r="A1816">
            <v>101574</v>
          </cell>
          <cell r="C1816" t="str">
            <v>REMATE SUP.CONT.MUR.TEJ.AJ</v>
          </cell>
          <cell r="D1816" t="str">
            <v>UND</v>
          </cell>
          <cell r="G1816">
            <v>54673</v>
          </cell>
        </row>
        <row r="1817">
          <cell r="A1817">
            <v>109109</v>
          </cell>
          <cell r="C1817" t="str">
            <v>REMATE U 6X2010MM POLICARB</v>
          </cell>
          <cell r="D1817" t="str">
            <v>UND</v>
          </cell>
          <cell r="G1817">
            <v>9550</v>
          </cell>
        </row>
        <row r="1818">
          <cell r="A1818">
            <v>101575</v>
          </cell>
          <cell r="C1818" t="str">
            <v>REMOVEDOR 1020</v>
          </cell>
          <cell r="D1818" t="str">
            <v>LTS</v>
          </cell>
          <cell r="G1818">
            <v>3811</v>
          </cell>
        </row>
        <row r="1819">
          <cell r="A1819">
            <v>117158</v>
          </cell>
          <cell r="C1819" t="str">
            <v>REPELENTE AGUA 10 AÑOS</v>
          </cell>
          <cell r="D1819" t="str">
            <v>GLN</v>
          </cell>
          <cell r="G1819">
            <v>45069</v>
          </cell>
        </row>
        <row r="1820">
          <cell r="A1820">
            <v>117159</v>
          </cell>
          <cell r="C1820" t="str">
            <v>REPUESTO KIT PISTON FLUXOM</v>
          </cell>
          <cell r="D1820" t="str">
            <v>UND</v>
          </cell>
          <cell r="G1820">
            <v>206888</v>
          </cell>
        </row>
        <row r="1821">
          <cell r="A1821">
            <v>101577</v>
          </cell>
          <cell r="C1821" t="str">
            <v>RESISTENCIA A LA COMPRESIO</v>
          </cell>
          <cell r="D1821" t="str">
            <v>UND</v>
          </cell>
          <cell r="G1821">
            <v>42140</v>
          </cell>
        </row>
        <row r="1822">
          <cell r="A1822">
            <v>107116</v>
          </cell>
          <cell r="C1822" t="str">
            <v>RETARDANTE EVAP. DE AGUA</v>
          </cell>
          <cell r="D1822" t="str">
            <v>KLS</v>
          </cell>
          <cell r="G1822">
            <v>6331</v>
          </cell>
        </row>
        <row r="1823">
          <cell r="A1823">
            <v>109110</v>
          </cell>
          <cell r="C1823" t="str">
            <v>REVISI0N PROYECTO</v>
          </cell>
          <cell r="D1823" t="str">
            <v>UND</v>
          </cell>
          <cell r="G1823">
            <v>133190</v>
          </cell>
        </row>
        <row r="1824">
          <cell r="A1824">
            <v>101580</v>
          </cell>
          <cell r="C1824" t="str">
            <v>RIEL ACERO 3MT CON ARGOLLA</v>
          </cell>
          <cell r="D1824" t="str">
            <v>UND</v>
          </cell>
          <cell r="G1824">
            <v>135726</v>
          </cell>
        </row>
        <row r="1825">
          <cell r="A1825">
            <v>101584</v>
          </cell>
          <cell r="C1825" t="str">
            <v>RIEL METALICO (ALUMINIO)</v>
          </cell>
          <cell r="D1825" t="str">
            <v>ML</v>
          </cell>
          <cell r="G1825">
            <v>4942</v>
          </cell>
        </row>
        <row r="1826">
          <cell r="A1826">
            <v>101585</v>
          </cell>
          <cell r="C1826" t="str">
            <v>RIEL NAVE COLGANTE *6.0M</v>
          </cell>
          <cell r="D1826" t="str">
            <v>UND</v>
          </cell>
          <cell r="G1826">
            <v>44163</v>
          </cell>
        </row>
        <row r="1827">
          <cell r="A1827">
            <v>117160</v>
          </cell>
          <cell r="C1827" t="str">
            <v>RIEL TIPO OMEGA X 1.2 MTS</v>
          </cell>
          <cell r="D1827" t="str">
            <v>UND</v>
          </cell>
          <cell r="G1827">
            <v>6314</v>
          </cell>
        </row>
        <row r="1828">
          <cell r="A1828">
            <v>101587</v>
          </cell>
          <cell r="C1828" t="str">
            <v>ROCA MUERTA</v>
          </cell>
          <cell r="D1828" t="str">
            <v>M3</v>
          </cell>
          <cell r="G1828">
            <v>8585</v>
          </cell>
        </row>
        <row r="1829">
          <cell r="A1829">
            <v>101589</v>
          </cell>
          <cell r="C1829" t="str">
            <v>RODACHIN ALACENA ALUM/ACRI</v>
          </cell>
          <cell r="D1829" t="str">
            <v>UND</v>
          </cell>
          <cell r="G1829">
            <v>3327</v>
          </cell>
        </row>
        <row r="1830">
          <cell r="A1830">
            <v>101590</v>
          </cell>
          <cell r="C1830" t="str">
            <v>RODACHIN/DIV/BANO COLGANTE</v>
          </cell>
          <cell r="D1830" t="str">
            <v>UND</v>
          </cell>
          <cell r="G1830">
            <v>3756</v>
          </cell>
        </row>
        <row r="1831">
          <cell r="A1831">
            <v>101591</v>
          </cell>
          <cell r="C1831" t="str">
            <v>RODAMIENTO NYLON VC-50-20</v>
          </cell>
          <cell r="D1831" t="str">
            <v>UND</v>
          </cell>
          <cell r="E1831">
            <v>1</v>
          </cell>
          <cell r="G1831">
            <v>1932</v>
          </cell>
        </row>
        <row r="1832">
          <cell r="A1832">
            <v>115013</v>
          </cell>
          <cell r="C1832" t="str">
            <v>RODILLO FELPA</v>
          </cell>
          <cell r="D1832" t="str">
            <v>UND</v>
          </cell>
          <cell r="G1832">
            <v>9658</v>
          </cell>
        </row>
        <row r="1833">
          <cell r="A1833">
            <v>108036</v>
          </cell>
          <cell r="C1833" t="str">
            <v>SACO TERRERO 30X60</v>
          </cell>
          <cell r="D1833" t="str">
            <v>UND</v>
          </cell>
          <cell r="G1833">
            <v>644</v>
          </cell>
        </row>
        <row r="1834">
          <cell r="A1834">
            <v>116026</v>
          </cell>
          <cell r="C1834" t="str">
            <v>SANITAR TANQ BAJO DUAL LIN</v>
          </cell>
          <cell r="D1834" t="str">
            <v>UND</v>
          </cell>
          <cell r="G1834">
            <v>304645</v>
          </cell>
        </row>
        <row r="1835">
          <cell r="A1835">
            <v>109975</v>
          </cell>
          <cell r="C1835" t="str">
            <v>SANITARI0 LINEA MEDIA - J</v>
          </cell>
          <cell r="D1835" t="str">
            <v>UND</v>
          </cell>
          <cell r="E1835">
            <v>1</v>
          </cell>
          <cell r="G1835">
            <v>206030</v>
          </cell>
        </row>
        <row r="1836">
          <cell r="A1836">
            <v>101598</v>
          </cell>
          <cell r="C1836" t="str">
            <v>SANITARIO AVANTI GRIFERIA-MUEBLE-PORC</v>
          </cell>
          <cell r="D1836" t="str">
            <v>JGO</v>
          </cell>
          <cell r="G1836">
            <v>220452</v>
          </cell>
        </row>
        <row r="1837">
          <cell r="A1837">
            <v>103214</v>
          </cell>
          <cell r="C1837" t="str">
            <v>SANITARIO INFANTIL</v>
          </cell>
          <cell r="D1837" t="str">
            <v>UND</v>
          </cell>
          <cell r="G1837">
            <v>415172</v>
          </cell>
        </row>
        <row r="1838">
          <cell r="A1838">
            <v>101597</v>
          </cell>
          <cell r="C1838" t="str">
            <v>SANITARIO LINEA ECONOMICA</v>
          </cell>
          <cell r="D1838" t="str">
            <v>JGO</v>
          </cell>
          <cell r="G1838">
            <v>152269</v>
          </cell>
        </row>
        <row r="1839">
          <cell r="A1839">
            <v>101599</v>
          </cell>
          <cell r="C1839" t="str">
            <v>SANITARIO LINEA MEDIA</v>
          </cell>
          <cell r="D1839" t="str">
            <v>UND</v>
          </cell>
          <cell r="G1839">
            <v>196265</v>
          </cell>
        </row>
        <row r="1840">
          <cell r="A1840">
            <v>101605</v>
          </cell>
          <cell r="C1840" t="str">
            <v>SEGUETA SIN MARCO</v>
          </cell>
          <cell r="D1840" t="str">
            <v>UND</v>
          </cell>
          <cell r="G1840">
            <v>3359</v>
          </cell>
        </row>
        <row r="1841">
          <cell r="A1841">
            <v>101607</v>
          </cell>
          <cell r="C1841" t="str">
            <v>SELECTOR AMPERIMETRO 4P</v>
          </cell>
          <cell r="D1841" t="str">
            <v>UND</v>
          </cell>
          <cell r="G1841">
            <v>31966</v>
          </cell>
        </row>
        <row r="1842">
          <cell r="A1842">
            <v>107113</v>
          </cell>
          <cell r="C1842" t="str">
            <v>SELECTOR DE FASES CELCO</v>
          </cell>
          <cell r="D1842" t="str">
            <v>UND</v>
          </cell>
          <cell r="G1842">
            <v>47305</v>
          </cell>
        </row>
        <row r="1843">
          <cell r="A1843">
            <v>101608</v>
          </cell>
          <cell r="C1843" t="str">
            <v>SELECTOR VOLTIMETRO 4P</v>
          </cell>
          <cell r="D1843" t="str">
            <v>UND</v>
          </cell>
          <cell r="G1843">
            <v>33611</v>
          </cell>
        </row>
        <row r="1844">
          <cell r="A1844">
            <v>107115</v>
          </cell>
          <cell r="C1844" t="str">
            <v>SELLAD0R 3 -8</v>
          </cell>
          <cell r="D1844" t="str">
            <v>ML</v>
          </cell>
          <cell r="G1844">
            <v>761</v>
          </cell>
        </row>
        <row r="1845">
          <cell r="A1845">
            <v>101609</v>
          </cell>
          <cell r="C1845" t="str">
            <v>SELLAD0R 40% 7204</v>
          </cell>
          <cell r="D1845" t="str">
            <v>LTS</v>
          </cell>
          <cell r="G1845">
            <v>11804</v>
          </cell>
        </row>
        <row r="1846">
          <cell r="A1846">
            <v>107117</v>
          </cell>
          <cell r="C1846" t="str">
            <v>SELLAD0R AUTONIVELANT</v>
          </cell>
          <cell r="D1846" t="str">
            <v>UND</v>
          </cell>
          <cell r="G1846">
            <v>29617</v>
          </cell>
        </row>
        <row r="1847">
          <cell r="A1847">
            <v>101610</v>
          </cell>
          <cell r="C1847" t="str">
            <v>SELLAD0R MADERA</v>
          </cell>
          <cell r="D1847" t="str">
            <v>GLN</v>
          </cell>
          <cell r="G1847">
            <v>40777</v>
          </cell>
        </row>
        <row r="1848">
          <cell r="A1848">
            <v>101622</v>
          </cell>
          <cell r="C1848" t="str">
            <v>SELLADOR ELASTICQ PQLIURET</v>
          </cell>
          <cell r="D1848" t="str">
            <v>UND</v>
          </cell>
          <cell r="G1848">
            <v>24573</v>
          </cell>
        </row>
        <row r="1849">
          <cell r="A1849">
            <v>105141</v>
          </cell>
          <cell r="C1849" t="str">
            <v>SELLANTE ELASTOMERICO</v>
          </cell>
          <cell r="D1849" t="str">
            <v>ML</v>
          </cell>
          <cell r="G1849">
            <v>37021</v>
          </cell>
        </row>
        <row r="1850">
          <cell r="A1850">
            <v>113022</v>
          </cell>
          <cell r="C1850" t="str">
            <v>SELLANTE FUERZA ALTA COBRE</v>
          </cell>
          <cell r="D1850" t="str">
            <v>UND</v>
          </cell>
          <cell r="G1850">
            <v>8585</v>
          </cell>
        </row>
        <row r="1851">
          <cell r="A1851">
            <v>101611</v>
          </cell>
          <cell r="C1851" t="str">
            <v>SELLO ANAEROBIO</v>
          </cell>
          <cell r="D1851" t="str">
            <v>KLS</v>
          </cell>
          <cell r="G1851">
            <v>450690</v>
          </cell>
        </row>
        <row r="1852">
          <cell r="A1852">
            <v>101623</v>
          </cell>
          <cell r="C1852" t="str">
            <v>SELLO POLIURETANO</v>
          </cell>
          <cell r="D1852" t="str">
            <v>ML</v>
          </cell>
          <cell r="G1852">
            <v>1717</v>
          </cell>
        </row>
        <row r="1853">
          <cell r="A1853">
            <v>102444</v>
          </cell>
          <cell r="C1853" t="str">
            <v>SELLO RELLENO .ESTRC.</v>
          </cell>
          <cell r="D1853" t="str">
            <v>ML</v>
          </cell>
          <cell r="G1853">
            <v>13789</v>
          </cell>
        </row>
        <row r="1854">
          <cell r="A1854">
            <v>101613</v>
          </cell>
          <cell r="C1854" t="str">
            <v>SEMC/P/TUB/GALV.1.5"BARR</v>
          </cell>
          <cell r="D1854" t="str">
            <v>UND</v>
          </cell>
          <cell r="G1854">
            <v>933573</v>
          </cell>
        </row>
        <row r="1855">
          <cell r="A1855">
            <v>106116</v>
          </cell>
          <cell r="C1855" t="str">
            <v>SENSOR DE FLUJO AGUA</v>
          </cell>
          <cell r="D1855" t="str">
            <v>UND</v>
          </cell>
          <cell r="G1855">
            <v>746858</v>
          </cell>
        </row>
        <row r="1856">
          <cell r="A1856">
            <v>103048</v>
          </cell>
          <cell r="C1856" t="str">
            <v>SEPAROL DESFORMALETEANTE</v>
          </cell>
          <cell r="D1856" t="str">
            <v>KLS</v>
          </cell>
          <cell r="G1856">
            <v>15881</v>
          </cell>
        </row>
        <row r="1857">
          <cell r="A1857">
            <v>101614</v>
          </cell>
          <cell r="C1857" t="str">
            <v>SERVICIO DE AGUA</v>
          </cell>
          <cell r="D1857" t="str">
            <v>MES</v>
          </cell>
          <cell r="G1857">
            <v>75115</v>
          </cell>
        </row>
        <row r="1858">
          <cell r="A1858">
            <v>101615</v>
          </cell>
          <cell r="C1858" t="str">
            <v>SERVICIO DE ENERGIA</v>
          </cell>
          <cell r="D1858" t="str">
            <v>MES</v>
          </cell>
          <cell r="G1858">
            <v>85846</v>
          </cell>
        </row>
        <row r="1859">
          <cell r="A1859">
            <v>106024</v>
          </cell>
          <cell r="C1859" t="str">
            <v>SHELADK CREMA SELLANTE</v>
          </cell>
          <cell r="D1859" t="str">
            <v>UND</v>
          </cell>
          <cell r="G1859">
            <v>9185</v>
          </cell>
        </row>
        <row r="1860">
          <cell r="A1860">
            <v>106142</v>
          </cell>
          <cell r="C1860" t="str">
            <v>SIAMESA 4X2,1/2X2,1/2"</v>
          </cell>
          <cell r="D1860" t="str">
            <v>UND</v>
          </cell>
          <cell r="G1860">
            <v>1145182</v>
          </cell>
        </row>
        <row r="1861">
          <cell r="A1861">
            <v>117162</v>
          </cell>
          <cell r="C1861" t="str">
            <v>SIFON LAVAMANOS ACOPLE</v>
          </cell>
          <cell r="D1861" t="str">
            <v>UND</v>
          </cell>
          <cell r="G1861">
            <v>10409</v>
          </cell>
        </row>
        <row r="1862">
          <cell r="A1862">
            <v>105138</v>
          </cell>
          <cell r="C1862" t="str">
            <v>SIFON LAVAPLATOS PVC</v>
          </cell>
          <cell r="D1862" t="str">
            <v>UND</v>
          </cell>
          <cell r="G1862">
            <v>4292</v>
          </cell>
        </row>
        <row r="1863">
          <cell r="A1863">
            <v>101616</v>
          </cell>
          <cell r="C1863" t="str">
            <v>SIFON SANI PVC 2-REGISTRO</v>
          </cell>
          <cell r="D1863" t="str">
            <v>UND</v>
          </cell>
          <cell r="G1863">
            <v>8370</v>
          </cell>
        </row>
        <row r="1864">
          <cell r="A1864">
            <v>101617</v>
          </cell>
          <cell r="C1864" t="str">
            <v>SIFON SANI PVC 3"</v>
          </cell>
          <cell r="D1864" t="str">
            <v>UND</v>
          </cell>
          <cell r="G1864">
            <v>8278</v>
          </cell>
        </row>
        <row r="1865">
          <cell r="A1865">
            <v>101618</v>
          </cell>
          <cell r="C1865" t="str">
            <v>SIFON SANI PVC 4"</v>
          </cell>
          <cell r="D1865" t="str">
            <v>UND</v>
          </cell>
          <cell r="G1865">
            <v>17813</v>
          </cell>
        </row>
        <row r="1866">
          <cell r="A1866">
            <v>117163</v>
          </cell>
          <cell r="C1866" t="str">
            <v>SIKA 10</v>
          </cell>
          <cell r="D1866" t="str">
            <v>LTS</v>
          </cell>
          <cell r="G1866">
            <v>1</v>
          </cell>
        </row>
        <row r="1867">
          <cell r="A1867">
            <v>115015</v>
          </cell>
          <cell r="C1867" t="str">
            <v xml:space="preserve">SIKA 10  </v>
          </cell>
          <cell r="D1867" t="str">
            <v>LTS</v>
          </cell>
          <cell r="G1867">
            <v>1</v>
          </cell>
        </row>
        <row r="1868">
          <cell r="A1868">
            <v>101624</v>
          </cell>
          <cell r="C1868" t="str">
            <v>SIKA TRANSPARENTE 5</v>
          </cell>
          <cell r="D1868" t="str">
            <v>KLS</v>
          </cell>
          <cell r="G1868">
            <v>12736</v>
          </cell>
        </row>
        <row r="1869">
          <cell r="A1869">
            <v>105140</v>
          </cell>
          <cell r="C1869" t="str">
            <v>SIKADUR 506 C=30KG</v>
          </cell>
          <cell r="D1869" t="str">
            <v>KLS</v>
          </cell>
          <cell r="G1869">
            <v>1385</v>
          </cell>
        </row>
        <row r="1870">
          <cell r="A1870">
            <v>115016</v>
          </cell>
          <cell r="C1870" t="str">
            <v xml:space="preserve">SIKAFELT FV 225  </v>
          </cell>
          <cell r="D1870" t="str">
            <v>M2</v>
          </cell>
          <cell r="G1870">
            <v>2732</v>
          </cell>
        </row>
        <row r="1871">
          <cell r="A1871">
            <v>105142</v>
          </cell>
          <cell r="C1871" t="str">
            <v>SIKAFLOOR 261 COLOR</v>
          </cell>
          <cell r="D1871" t="str">
            <v>KLS</v>
          </cell>
          <cell r="G1871">
            <v>31119</v>
          </cell>
        </row>
        <row r="1872">
          <cell r="A1872">
            <v>106121</v>
          </cell>
          <cell r="C1872" t="str">
            <v>SIKAFLOOR-3 QUARTZ TOP COL</v>
          </cell>
          <cell r="D1872" t="str">
            <v>KLS</v>
          </cell>
          <cell r="G1872">
            <v>993</v>
          </cell>
        </row>
        <row r="1873">
          <cell r="A1873">
            <v>106122</v>
          </cell>
          <cell r="C1873" t="str">
            <v>SIKAFLOOR-3 QUARTZ TOP NEU</v>
          </cell>
          <cell r="D1873" t="str">
            <v>KLS</v>
          </cell>
          <cell r="G1873">
            <v>987</v>
          </cell>
        </row>
        <row r="1874">
          <cell r="A1874">
            <v>105143</v>
          </cell>
          <cell r="C1874" t="str">
            <v>SIKALISTO RESANE 5.0K</v>
          </cell>
          <cell r="D1874" t="str">
            <v>KLS</v>
          </cell>
          <cell r="G1874">
            <v>1030</v>
          </cell>
        </row>
        <row r="1875">
          <cell r="A1875">
            <v>103050</v>
          </cell>
          <cell r="C1875" t="str">
            <v>SIKAMENT NS UNX230.0K</v>
          </cell>
          <cell r="D1875" t="str">
            <v>KLS</v>
          </cell>
          <cell r="G1875">
            <v>6975</v>
          </cell>
        </row>
        <row r="1876">
          <cell r="A1876">
            <v>107121</v>
          </cell>
          <cell r="C1876" t="str">
            <v>SIKASWELLS</v>
          </cell>
          <cell r="D1876" t="str">
            <v>UND</v>
          </cell>
          <cell r="G1876">
            <v>60629</v>
          </cell>
        </row>
        <row r="1877">
          <cell r="A1877">
            <v>105144</v>
          </cell>
          <cell r="C1877" t="str">
            <v>SIKAURETANO UNX 4.5KG</v>
          </cell>
          <cell r="D1877" t="str">
            <v>KLS</v>
          </cell>
          <cell r="G1877">
            <v>53117</v>
          </cell>
        </row>
        <row r="1878">
          <cell r="A1878">
            <v>101630</v>
          </cell>
          <cell r="C1878" t="str">
            <v>SILICONA FRIA EN TUBO</v>
          </cell>
          <cell r="D1878" t="str">
            <v>UND</v>
          </cell>
          <cell r="G1878">
            <v>9658</v>
          </cell>
        </row>
        <row r="1879">
          <cell r="A1879">
            <v>101631</v>
          </cell>
          <cell r="C1879" t="str">
            <v>SILICONA TRANSPARENT.11 OZ</v>
          </cell>
          <cell r="D1879" t="str">
            <v>UND</v>
          </cell>
          <cell r="G1879">
            <v>10981</v>
          </cell>
        </row>
        <row r="1880">
          <cell r="A1880">
            <v>101632</v>
          </cell>
          <cell r="C1880" t="str">
            <v>SILICONA TRANSPARENTE 781</v>
          </cell>
          <cell r="D1880" t="str">
            <v>UND</v>
          </cell>
          <cell r="G1880">
            <v>10981</v>
          </cell>
        </row>
        <row r="1881">
          <cell r="A1881">
            <v>101634</v>
          </cell>
          <cell r="C1881" t="str">
            <v>SILLA TEE NOVAF 250x160MM</v>
          </cell>
          <cell r="D1881" t="str">
            <v>UND</v>
          </cell>
          <cell r="G1881">
            <v>164662</v>
          </cell>
        </row>
        <row r="1882">
          <cell r="A1882">
            <v>101636</v>
          </cell>
          <cell r="C1882" t="str">
            <v>SILLA TEE NOVAF 400x110MM</v>
          </cell>
          <cell r="D1882" t="str">
            <v>UND</v>
          </cell>
          <cell r="G1882">
            <v>149793</v>
          </cell>
        </row>
        <row r="1883">
          <cell r="A1883">
            <v>101637</v>
          </cell>
          <cell r="C1883" t="str">
            <v>SILLA TEE NOVAF 400x160MM</v>
          </cell>
          <cell r="D1883" t="str">
            <v>UND</v>
          </cell>
          <cell r="G1883">
            <v>155707</v>
          </cell>
        </row>
        <row r="1884">
          <cell r="A1884">
            <v>101638</v>
          </cell>
          <cell r="C1884" t="str">
            <v>SILLA TEE NOVAF 450x160MM</v>
          </cell>
          <cell r="D1884" t="str">
            <v>UND</v>
          </cell>
          <cell r="G1884">
            <v>180254</v>
          </cell>
        </row>
        <row r="1885">
          <cell r="A1885">
            <v>101639</v>
          </cell>
          <cell r="C1885" t="str">
            <v>SILLA TEE NOVAF 500x160MM</v>
          </cell>
          <cell r="D1885" t="str">
            <v>UND</v>
          </cell>
          <cell r="G1885">
            <v>288809</v>
          </cell>
        </row>
        <row r="1886">
          <cell r="A1886">
            <v>117164</v>
          </cell>
          <cell r="C1886" t="str">
            <v>SILLA TEE NQVAF 200x160MM</v>
          </cell>
          <cell r="D1886" t="str">
            <v>UND</v>
          </cell>
          <cell r="G1886">
            <v>87345</v>
          </cell>
        </row>
        <row r="1887">
          <cell r="A1887">
            <v>105145</v>
          </cell>
          <cell r="C1887" t="str">
            <v>SILLA TEE NQVAF 315x160MM</v>
          </cell>
          <cell r="D1887" t="str">
            <v>UND</v>
          </cell>
          <cell r="G1887">
            <v>250246</v>
          </cell>
        </row>
        <row r="1888">
          <cell r="A1888">
            <v>103120</v>
          </cell>
          <cell r="C1888" t="str">
            <v>SILLA YEE 10x6" RIB LOC"</v>
          </cell>
          <cell r="D1888" t="str">
            <v>UND</v>
          </cell>
          <cell r="G1888">
            <v>48212</v>
          </cell>
        </row>
        <row r="1889">
          <cell r="A1889">
            <v>103121</v>
          </cell>
          <cell r="C1889" t="str">
            <v>SILLA YEE 12x6" RIB LOC"</v>
          </cell>
          <cell r="D1889" t="str">
            <v>UND</v>
          </cell>
          <cell r="G1889">
            <v>65729</v>
          </cell>
        </row>
        <row r="1890">
          <cell r="A1890">
            <v>103122</v>
          </cell>
          <cell r="C1890" t="str">
            <v>SILLA YEE 14x6" RIB LOC"</v>
          </cell>
          <cell r="D1890" t="str">
            <v>UND</v>
          </cell>
          <cell r="G1890">
            <v>73646</v>
          </cell>
        </row>
        <row r="1891">
          <cell r="A1891">
            <v>103117</v>
          </cell>
          <cell r="C1891" t="str">
            <v>SILLA YEE 6x4" RIB LOC"</v>
          </cell>
          <cell r="D1891" t="str">
            <v>UND</v>
          </cell>
          <cell r="G1891">
            <v>20411</v>
          </cell>
        </row>
        <row r="1892">
          <cell r="A1892">
            <v>103118</v>
          </cell>
          <cell r="C1892" t="str">
            <v>SILLA YEE 6x6" RIB LOC"</v>
          </cell>
          <cell r="D1892" t="str">
            <v>UND</v>
          </cell>
          <cell r="G1892">
            <v>21997</v>
          </cell>
        </row>
        <row r="1893">
          <cell r="A1893">
            <v>117165</v>
          </cell>
          <cell r="C1893" t="str">
            <v>SILLA YEE 8x6" RIB LOC"</v>
          </cell>
          <cell r="D1893" t="str">
            <v>UND</v>
          </cell>
          <cell r="G1893">
            <v>43633</v>
          </cell>
        </row>
        <row r="1894">
          <cell r="A1894">
            <v>117166</v>
          </cell>
          <cell r="C1894" t="str">
            <v>SILLA YEE NOVAF 200x160MM</v>
          </cell>
          <cell r="D1894" t="str">
            <v>UND</v>
          </cell>
          <cell r="G1894">
            <v>52584</v>
          </cell>
        </row>
        <row r="1895">
          <cell r="A1895">
            <v>101641</v>
          </cell>
          <cell r="C1895" t="str">
            <v>SILLA YEE NOVAF 250x160MM</v>
          </cell>
          <cell r="D1895" t="str">
            <v>UND</v>
          </cell>
          <cell r="G1895">
            <v>66706</v>
          </cell>
        </row>
        <row r="1896">
          <cell r="A1896">
            <v>117167</v>
          </cell>
          <cell r="C1896" t="str">
            <v>SILLA YEE NQVAF 315x160MM</v>
          </cell>
          <cell r="D1896" t="str">
            <v>UND</v>
          </cell>
          <cell r="G1896">
            <v>137116</v>
          </cell>
        </row>
        <row r="1897">
          <cell r="A1897">
            <v>117168</v>
          </cell>
          <cell r="C1897" t="str">
            <v>SILLA YEE NQVAF 400x110MM</v>
          </cell>
          <cell r="D1897" t="str">
            <v>UND</v>
          </cell>
          <cell r="G1897">
            <v>213275</v>
          </cell>
        </row>
        <row r="1898">
          <cell r="A1898">
            <v>117169</v>
          </cell>
          <cell r="C1898" t="str">
            <v>SILLA YEE NQVAF 400x160MM</v>
          </cell>
          <cell r="D1898" t="str">
            <v>UND</v>
          </cell>
          <cell r="G1898">
            <v>217945</v>
          </cell>
        </row>
        <row r="1899">
          <cell r="A1899">
            <v>117170</v>
          </cell>
          <cell r="C1899" t="str">
            <v>SILLA YEE NQVAF 450x160MM</v>
          </cell>
          <cell r="D1899" t="str">
            <v>UND</v>
          </cell>
          <cell r="G1899">
            <v>230045</v>
          </cell>
        </row>
        <row r="1900">
          <cell r="A1900">
            <v>117171</v>
          </cell>
          <cell r="C1900" t="str">
            <v>SILLA YEE NQVAF 500x160MM</v>
          </cell>
          <cell r="D1900" t="str">
            <v>UND</v>
          </cell>
          <cell r="G1900">
            <v>342432</v>
          </cell>
        </row>
        <row r="1901">
          <cell r="A1901">
            <v>101647</v>
          </cell>
          <cell r="C1901" t="str">
            <v>SIRENA 110 VOLTIOS</v>
          </cell>
          <cell r="D1901" t="str">
            <v>UND</v>
          </cell>
          <cell r="G1901">
            <v>27558</v>
          </cell>
        </row>
        <row r="1902">
          <cell r="A1902">
            <v>117172</v>
          </cell>
          <cell r="C1902" t="str">
            <v>SISTEMA EVACUACION GASES</v>
          </cell>
          <cell r="D1902" t="str">
            <v>UND</v>
          </cell>
          <cell r="G1902">
            <v>999545</v>
          </cell>
        </row>
        <row r="1903">
          <cell r="A1903">
            <v>108038</v>
          </cell>
          <cell r="C1903" t="str">
            <v>SISTEMA SEPTICO 4.000 LT</v>
          </cell>
          <cell r="D1903" t="str">
            <v>UND</v>
          </cell>
          <cell r="G1903">
            <v>2736334</v>
          </cell>
        </row>
        <row r="1904">
          <cell r="A1904">
            <v>111180</v>
          </cell>
          <cell r="C1904" t="str">
            <v>SODA CAUSTICA</v>
          </cell>
          <cell r="D1904" t="str">
            <v>KLS</v>
          </cell>
          <cell r="G1904">
            <v>3241</v>
          </cell>
        </row>
        <row r="1905">
          <cell r="A1905">
            <v>101650</v>
          </cell>
          <cell r="C1905" t="str">
            <v>SODA CAUSTICA BOLSA</v>
          </cell>
          <cell r="D1905" t="str">
            <v>KLS</v>
          </cell>
          <cell r="G1905">
            <v>3642</v>
          </cell>
        </row>
        <row r="1906">
          <cell r="A1906">
            <v>111181</v>
          </cell>
          <cell r="C1906" t="str">
            <v>SOLDADURA 6011 x 1/8 0.12</v>
          </cell>
          <cell r="D1906" t="str">
            <v>KLS</v>
          </cell>
          <cell r="G1906">
            <v>9709</v>
          </cell>
        </row>
        <row r="1907">
          <cell r="A1907">
            <v>101651</v>
          </cell>
          <cell r="C1907" t="str">
            <v>SOLDADURA 6011 x 1/8"</v>
          </cell>
          <cell r="D1907" t="str">
            <v>KLS</v>
          </cell>
          <cell r="G1907">
            <v>9336</v>
          </cell>
        </row>
        <row r="1908">
          <cell r="A1908">
            <v>101657</v>
          </cell>
          <cell r="C1908" t="str">
            <v>SOLDADURA 6013 x 1/8</v>
          </cell>
          <cell r="D1908" t="str">
            <v>KLS</v>
          </cell>
          <cell r="G1908">
            <v>6305</v>
          </cell>
        </row>
        <row r="1909">
          <cell r="A1909">
            <v>101652</v>
          </cell>
          <cell r="C1909" t="str">
            <v>SOLDADURA 7018 x 1/8"</v>
          </cell>
          <cell r="D1909" t="str">
            <v>KLS</v>
          </cell>
          <cell r="G1909">
            <v>8422</v>
          </cell>
        </row>
        <row r="1910">
          <cell r="A1910">
            <v>101653</v>
          </cell>
          <cell r="C1910" t="str">
            <v>SOLDADURA ACERO INOXIDABLE</v>
          </cell>
          <cell r="D1910" t="str">
            <v>KLS</v>
          </cell>
          <cell r="G1910">
            <v>23447</v>
          </cell>
        </row>
        <row r="1911">
          <cell r="A1911">
            <v>113023</v>
          </cell>
          <cell r="C1911" t="str">
            <v>SOLDADURA COBRE</v>
          </cell>
          <cell r="D1911" t="str">
            <v>KLS</v>
          </cell>
          <cell r="G1911">
            <v>9651</v>
          </cell>
        </row>
        <row r="1912">
          <cell r="A1912">
            <v>101654</v>
          </cell>
          <cell r="C1912" t="str">
            <v>SOLDADURA CPVC ,1/ 4 GLN</v>
          </cell>
          <cell r="D1912" t="str">
            <v>UND</v>
          </cell>
          <cell r="G1912">
            <v>55746</v>
          </cell>
        </row>
        <row r="1913">
          <cell r="A1913">
            <v>101656</v>
          </cell>
          <cell r="C1913" t="str">
            <v>SOLDADURA ESTAÑO</v>
          </cell>
          <cell r="D1913" t="str">
            <v>LBS</v>
          </cell>
          <cell r="G1913">
            <v>32729</v>
          </cell>
        </row>
        <row r="1914">
          <cell r="A1914">
            <v>101661</v>
          </cell>
          <cell r="C1914" t="str">
            <v>SOLDADURA PVC ,1/ 16 GLN</v>
          </cell>
          <cell r="D1914" t="str">
            <v>UND</v>
          </cell>
          <cell r="G1914">
            <v>23822</v>
          </cell>
        </row>
        <row r="1915">
          <cell r="A1915">
            <v>101658</v>
          </cell>
          <cell r="C1915" t="str">
            <v>SOLDADURA PVC ,1/ 4 GLN</v>
          </cell>
          <cell r="D1915" t="str">
            <v>UND</v>
          </cell>
          <cell r="G1915">
            <v>84129</v>
          </cell>
        </row>
        <row r="1916">
          <cell r="A1916">
            <v>101660</v>
          </cell>
          <cell r="C1916" t="str">
            <v>SOLDADURA PVC ,1/ 8 GLN</v>
          </cell>
          <cell r="D1916" t="str">
            <v>UND</v>
          </cell>
          <cell r="G1916">
            <v>38094</v>
          </cell>
        </row>
        <row r="1917">
          <cell r="A1917">
            <v>101659</v>
          </cell>
          <cell r="C1917" t="str">
            <v xml:space="preserve">SOLDADURA PVC 1/ 4 GLN </v>
          </cell>
          <cell r="D1917" t="str">
            <v>UND</v>
          </cell>
          <cell r="G1917">
            <v>84129</v>
          </cell>
        </row>
        <row r="1918">
          <cell r="A1918">
            <v>101662</v>
          </cell>
          <cell r="C1918" t="str">
            <v>SOLDADURA THERMOWELLD 115G</v>
          </cell>
          <cell r="D1918" t="str">
            <v>UND</v>
          </cell>
          <cell r="G1918">
            <v>17105</v>
          </cell>
        </row>
        <row r="1919">
          <cell r="A1919">
            <v>109112</v>
          </cell>
          <cell r="C1919" t="str">
            <v>SOLFAC EC INSECTICIDA</v>
          </cell>
          <cell r="D1919" t="str">
            <v>CM3</v>
          </cell>
          <cell r="G1919">
            <v>295</v>
          </cell>
        </row>
        <row r="1920">
          <cell r="A1920">
            <v>117161</v>
          </cell>
          <cell r="C1920" t="str">
            <v>SOP/F/BALC.4"/TO/G.2/TA/</v>
          </cell>
          <cell r="D1920" t="str">
            <v>JGO</v>
          </cell>
          <cell r="G1920">
            <v>6310951</v>
          </cell>
        </row>
        <row r="1921">
          <cell r="A1921">
            <v>117173</v>
          </cell>
          <cell r="C1921" t="str">
            <v>SOP/FI/BAL.4"/TO/GI.2/T.</v>
          </cell>
          <cell r="D1921" t="str">
            <v>JGO</v>
          </cell>
          <cell r="G1921">
            <v>4194853</v>
          </cell>
        </row>
        <row r="1922">
          <cell r="A1922">
            <v>117174</v>
          </cell>
          <cell r="C1922" t="str">
            <v>SOP/FI/BALONC.4""</v>
          </cell>
          <cell r="D1922" t="str">
            <v>JGO</v>
          </cell>
          <cell r="G1922">
            <v>4375344</v>
          </cell>
        </row>
        <row r="1923">
          <cell r="A1923">
            <v>117175</v>
          </cell>
          <cell r="C1923" t="str">
            <v>SOP/FI/BALONC.4""</v>
          </cell>
          <cell r="D1923" t="str">
            <v>JGO</v>
          </cell>
          <cell r="G1923">
            <v>3279952</v>
          </cell>
        </row>
        <row r="1924">
          <cell r="A1924">
            <v>101669</v>
          </cell>
          <cell r="C1924" t="str">
            <v>SOP/FI/MIN.BAL3""</v>
          </cell>
          <cell r="D1924" t="str">
            <v>JGO</v>
          </cell>
          <cell r="G1924">
            <v>3087014</v>
          </cell>
        </row>
        <row r="1925">
          <cell r="A1925">
            <v>101668</v>
          </cell>
          <cell r="C1925" t="str">
            <v>SOP/FI/MIN.BAL3""</v>
          </cell>
          <cell r="D1925" t="str">
            <v>JGO</v>
          </cell>
          <cell r="G1925">
            <v>2352603</v>
          </cell>
        </row>
        <row r="1926">
          <cell r="A1926">
            <v>101672</v>
          </cell>
          <cell r="C1926" t="str">
            <v>SOP/RODACH/BALC/GALV</v>
          </cell>
          <cell r="D1926" t="str">
            <v>JGO</v>
          </cell>
          <cell r="G1926">
            <v>5887731</v>
          </cell>
        </row>
        <row r="1927">
          <cell r="A1927">
            <v>101674</v>
          </cell>
          <cell r="C1927" t="str">
            <v>SOPORT.CANAL AMAZONAS PVC</v>
          </cell>
          <cell r="D1927" t="str">
            <v>UND</v>
          </cell>
          <cell r="G1927">
            <v>2951</v>
          </cell>
        </row>
        <row r="1928">
          <cell r="A1928">
            <v>101678</v>
          </cell>
          <cell r="C1928" t="str">
            <v>SOPORTE AISL LINE POST PTA</v>
          </cell>
          <cell r="D1928" t="str">
            <v>UND</v>
          </cell>
          <cell r="G1928">
            <v>47699</v>
          </cell>
        </row>
        <row r="1929">
          <cell r="A1929">
            <v>101679</v>
          </cell>
          <cell r="C1929" t="str">
            <v>SOPORTE ALUMINIO TOALLERO</v>
          </cell>
          <cell r="D1929" t="str">
            <v>UND</v>
          </cell>
          <cell r="G1929">
            <v>1771</v>
          </cell>
        </row>
        <row r="1930">
          <cell r="A1930">
            <v>101680</v>
          </cell>
          <cell r="C1930" t="str">
            <v>SOPORTE CANAL RAINGO PVC</v>
          </cell>
          <cell r="D1930" t="str">
            <v>UND</v>
          </cell>
          <cell r="G1930">
            <v>2575</v>
          </cell>
        </row>
        <row r="1931">
          <cell r="A1931">
            <v>101681</v>
          </cell>
          <cell r="C1931" t="str">
            <v>SOPORTE CODO 1.1/2" O 1"</v>
          </cell>
          <cell r="D1931" t="str">
            <v>UND</v>
          </cell>
          <cell r="G1931">
            <v>3541</v>
          </cell>
        </row>
        <row r="1932">
          <cell r="A1932">
            <v>101682</v>
          </cell>
          <cell r="C1932" t="str">
            <v>SOPORTE CODO 2"</v>
          </cell>
          <cell r="D1932" t="str">
            <v>UND</v>
          </cell>
          <cell r="G1932">
            <v>4722</v>
          </cell>
        </row>
        <row r="1933">
          <cell r="A1933">
            <v>101684</v>
          </cell>
          <cell r="C1933" t="str">
            <v>SOPORTE COLGANTE 12-18"</v>
          </cell>
          <cell r="D1933" t="str">
            <v>UND</v>
          </cell>
          <cell r="G1933">
            <v>8658</v>
          </cell>
        </row>
        <row r="1934">
          <cell r="A1934">
            <v>101683</v>
          </cell>
          <cell r="C1934" t="str">
            <v>SOPORTE COLGANTE 4 A 18" REBRA</v>
          </cell>
          <cell r="D1934" t="str">
            <v>UND</v>
          </cell>
          <cell r="G1934">
            <v>15317</v>
          </cell>
        </row>
        <row r="1935">
          <cell r="A1935">
            <v>100807</v>
          </cell>
          <cell r="C1935" t="str">
            <v>SOPORTE CUBO PROTECCIONES</v>
          </cell>
          <cell r="D1935" t="str">
            <v>UND</v>
          </cell>
          <cell r="G1935">
            <v>10389</v>
          </cell>
        </row>
        <row r="1936">
          <cell r="A1936">
            <v>103106</v>
          </cell>
          <cell r="C1936" t="str">
            <v>SOPORTE PARA 2 REFLECTORES</v>
          </cell>
          <cell r="D1936" t="str">
            <v>UND</v>
          </cell>
          <cell r="G1936">
            <v>154958</v>
          </cell>
        </row>
        <row r="1937">
          <cell r="A1937">
            <v>103107</v>
          </cell>
          <cell r="C1937" t="str">
            <v>SOPORTE PARA 3 REFLECTORES</v>
          </cell>
          <cell r="D1937" t="str">
            <v>UND</v>
          </cell>
          <cell r="G1937">
            <v>182810</v>
          </cell>
        </row>
        <row r="1938">
          <cell r="A1938">
            <v>103108</v>
          </cell>
          <cell r="C1938" t="str">
            <v>SOPORTE PARA 4 REFLECTORES</v>
          </cell>
          <cell r="D1938" t="str">
            <v>UND</v>
          </cell>
          <cell r="G1938">
            <v>225309</v>
          </cell>
        </row>
        <row r="1939">
          <cell r="A1939">
            <v>101677</v>
          </cell>
          <cell r="C1939" t="str">
            <v>SOPORTE PLATINA 4"*4"*1</v>
          </cell>
          <cell r="D1939" t="str">
            <v>UND</v>
          </cell>
          <cell r="G1939">
            <v>93357</v>
          </cell>
        </row>
        <row r="1940">
          <cell r="A1940">
            <v>101673</v>
          </cell>
          <cell r="C1940" t="str">
            <v>SOPORTE RODACH/BALC/GALV</v>
          </cell>
          <cell r="D1940" t="str">
            <v>JGO</v>
          </cell>
          <cell r="G1940">
            <v>7891801</v>
          </cell>
        </row>
        <row r="1941">
          <cell r="A1941">
            <v>101670</v>
          </cell>
          <cell r="C1941" t="str">
            <v>SOPORTE RODACH/BALC/GALV</v>
          </cell>
          <cell r="D1941" t="str">
            <v>JGO</v>
          </cell>
          <cell r="G1941">
            <v>4313106</v>
          </cell>
        </row>
        <row r="1942">
          <cell r="A1942">
            <v>101671</v>
          </cell>
          <cell r="C1942" t="str">
            <v>SOPORTE RODACH/BALC/GALV</v>
          </cell>
          <cell r="D1942" t="str">
            <v>JGO</v>
          </cell>
          <cell r="G1942">
            <v>5539198</v>
          </cell>
        </row>
        <row r="1943">
          <cell r="A1943">
            <v>101676</v>
          </cell>
          <cell r="C1943" t="str">
            <v>SOPORTE VOLEIBOL TIP.1</v>
          </cell>
          <cell r="D1943" t="str">
            <v>JGO</v>
          </cell>
          <cell r="G1943">
            <v>896230</v>
          </cell>
        </row>
        <row r="1944">
          <cell r="A1944">
            <v>101689</v>
          </cell>
          <cell r="C1944" t="str">
            <v>SPLINKER TIPO K ,1/2"</v>
          </cell>
          <cell r="D1944" t="str">
            <v>UND</v>
          </cell>
          <cell r="G1944">
            <v>73441</v>
          </cell>
        </row>
        <row r="1945">
          <cell r="A1945">
            <v>106117</v>
          </cell>
          <cell r="C1945" t="str">
            <v>SPLINKLER TIPO K 1/2"</v>
          </cell>
          <cell r="D1945" t="str">
            <v>UND</v>
          </cell>
          <cell r="G1945">
            <v>73441</v>
          </cell>
        </row>
        <row r="1946">
          <cell r="A1946">
            <v>101691</v>
          </cell>
          <cell r="C1946" t="str">
            <v>STRIP 10-40 PARES</v>
          </cell>
          <cell r="D1946" t="str">
            <v>UND</v>
          </cell>
          <cell r="G1946">
            <v>144865</v>
          </cell>
        </row>
        <row r="1947">
          <cell r="A1947">
            <v>101692</v>
          </cell>
          <cell r="C1947" t="str">
            <v>STRIP 40-80 PARES</v>
          </cell>
          <cell r="D1947" t="str">
            <v>UND</v>
          </cell>
          <cell r="G1947">
            <v>80541</v>
          </cell>
        </row>
        <row r="1948">
          <cell r="A1948">
            <v>103052</v>
          </cell>
          <cell r="C1948" t="str">
            <v>SUB-BASE TRITURADA</v>
          </cell>
          <cell r="D1948" t="str">
            <v>M3</v>
          </cell>
          <cell r="G1948">
            <v>38148</v>
          </cell>
        </row>
        <row r="1949">
          <cell r="A1949">
            <v>109113</v>
          </cell>
          <cell r="C1949" t="str">
            <v>SUB-BASE TRITURADA NORTE</v>
          </cell>
          <cell r="D1949" t="str">
            <v>M3</v>
          </cell>
          <cell r="G1949">
            <v>34714</v>
          </cell>
        </row>
        <row r="1950">
          <cell r="A1950">
            <v>111183</v>
          </cell>
          <cell r="C1950" t="str">
            <v>SULFAT0 DE ALUMINIO</v>
          </cell>
          <cell r="D1950" t="str">
            <v>KLS</v>
          </cell>
          <cell r="G1950">
            <v>1894</v>
          </cell>
        </row>
        <row r="1951">
          <cell r="A1951">
            <v>101693</v>
          </cell>
          <cell r="C1951" t="str">
            <v>SULFATO DE ALUMINIO BOLSA</v>
          </cell>
          <cell r="D1951" t="str">
            <v>KLS</v>
          </cell>
          <cell r="G1951">
            <v>2129</v>
          </cell>
        </row>
        <row r="1952">
          <cell r="A1952">
            <v>117176</v>
          </cell>
          <cell r="C1952" t="str">
            <v>SWITCHE 10/100/16 PUERTOS</v>
          </cell>
          <cell r="D1952" t="str">
            <v>UND</v>
          </cell>
          <cell r="G1952">
            <v>1</v>
          </cell>
        </row>
        <row r="1953">
          <cell r="A1953">
            <v>105146</v>
          </cell>
          <cell r="C1953" t="str">
            <v>SWITCHE 10/100/16 PUERTOS NETGEAR</v>
          </cell>
          <cell r="D1953" t="str">
            <v>UND</v>
          </cell>
          <cell r="G1953">
            <v>1</v>
          </cell>
        </row>
        <row r="1954">
          <cell r="A1954">
            <v>105147</v>
          </cell>
          <cell r="C1954" t="str">
            <v>SWITCHE 10/100/24 PUERTOS</v>
          </cell>
          <cell r="D1954" t="str">
            <v>UND</v>
          </cell>
          <cell r="G1954">
            <v>2217306</v>
          </cell>
        </row>
        <row r="1955">
          <cell r="A1955">
            <v>117177</v>
          </cell>
          <cell r="C1955" t="str">
            <v>SWITCHE 48 POE 10-100-1000</v>
          </cell>
          <cell r="D1955" t="str">
            <v>UND</v>
          </cell>
          <cell r="G1955">
            <v>8048040</v>
          </cell>
        </row>
        <row r="1956">
          <cell r="A1956">
            <v>115001</v>
          </cell>
          <cell r="C1956" t="str">
            <v>SWITCHE CONMUTABLE DOBLE</v>
          </cell>
          <cell r="D1956" t="str">
            <v>UND</v>
          </cell>
          <cell r="G1956">
            <v>9561</v>
          </cell>
        </row>
        <row r="1957">
          <cell r="A1957">
            <v>101694</v>
          </cell>
          <cell r="C1957" t="str">
            <v>SWITCHE CONMUTABLE LUNARE</v>
          </cell>
          <cell r="D1957" t="str">
            <v>UND</v>
          </cell>
          <cell r="G1957">
            <v>8091</v>
          </cell>
        </row>
        <row r="1958">
          <cell r="A1958">
            <v>101695</v>
          </cell>
          <cell r="C1958" t="str">
            <v>SWITCHE DOBLE LUNARE</v>
          </cell>
          <cell r="D1958" t="str">
            <v>UND</v>
          </cell>
          <cell r="G1958">
            <v>10954</v>
          </cell>
        </row>
        <row r="1959">
          <cell r="A1959">
            <v>101697</v>
          </cell>
          <cell r="C1959" t="str">
            <v>SWITCHE SENCILLO LUNARE</v>
          </cell>
          <cell r="D1959" t="str">
            <v>UND</v>
          </cell>
          <cell r="G1959">
            <v>6597</v>
          </cell>
        </row>
        <row r="1960">
          <cell r="A1960">
            <v>101698</v>
          </cell>
          <cell r="C1960" t="str">
            <v>SWITCHE TRIPLE LUNARE</v>
          </cell>
          <cell r="D1960" t="str">
            <v>UND</v>
          </cell>
          <cell r="G1960">
            <v>14564</v>
          </cell>
        </row>
        <row r="1961">
          <cell r="A1961">
            <v>108040</v>
          </cell>
          <cell r="C1961" t="str">
            <v>T/C/D 3600RPM 1.0HP 32 A</v>
          </cell>
          <cell r="D1961" t="str">
            <v>UND</v>
          </cell>
          <cell r="G1961">
            <v>1100650</v>
          </cell>
        </row>
        <row r="1962">
          <cell r="A1962">
            <v>101703</v>
          </cell>
          <cell r="C1962" t="str">
            <v>T/C/D 3600RPM 5 HP 16 A</v>
          </cell>
          <cell r="D1962" t="str">
            <v>UND</v>
          </cell>
          <cell r="G1962">
            <v>1090750</v>
          </cell>
        </row>
        <row r="1963">
          <cell r="A1963">
            <v>101704</v>
          </cell>
          <cell r="C1963" t="str">
            <v>T/C/D 3600RPM 6.6HP 17.5A</v>
          </cell>
          <cell r="D1963" t="str">
            <v>UND</v>
          </cell>
          <cell r="G1963">
            <v>1174050</v>
          </cell>
        </row>
        <row r="1964">
          <cell r="A1964">
            <v>101705</v>
          </cell>
          <cell r="C1964" t="str">
            <v>T/C/D 3600RPM 7.5HP 21.8A</v>
          </cell>
          <cell r="D1964" t="str">
            <v>UND</v>
          </cell>
          <cell r="G1964">
            <v>1185340</v>
          </cell>
        </row>
        <row r="1965">
          <cell r="A1965">
            <v>101706</v>
          </cell>
          <cell r="C1965" t="str">
            <v>T/C/D 3600RPM 9 HP 24 A</v>
          </cell>
          <cell r="D1965" t="str">
            <v>UND</v>
          </cell>
          <cell r="G1965">
            <v>1306754</v>
          </cell>
        </row>
        <row r="1966">
          <cell r="A1966">
            <v>101713</v>
          </cell>
          <cell r="C1966" t="str">
            <v>T/C/T 3600RPM 12 HP 32 A</v>
          </cell>
          <cell r="D1966" t="str">
            <v>UND</v>
          </cell>
          <cell r="G1966">
            <v>2162222</v>
          </cell>
        </row>
        <row r="1967">
          <cell r="A1967">
            <v>101708</v>
          </cell>
          <cell r="C1967" t="str">
            <v>T/C/T 3600RPM 3.6HP 10.5A</v>
          </cell>
          <cell r="D1967" t="str">
            <v>UND</v>
          </cell>
          <cell r="G1967">
            <v>1249676</v>
          </cell>
        </row>
        <row r="1968">
          <cell r="A1968">
            <v>101709</v>
          </cell>
          <cell r="C1968" t="str">
            <v>T/C/T 3600RPM 5 HP 16 A</v>
          </cell>
          <cell r="D1968" t="str">
            <v>UND</v>
          </cell>
          <cell r="G1968">
            <v>1408330</v>
          </cell>
        </row>
        <row r="1969">
          <cell r="A1969">
            <v>101710</v>
          </cell>
          <cell r="C1969" t="str">
            <v>T/C/T 3600RPM 6.6HP 17.5A</v>
          </cell>
          <cell r="D1969" t="str">
            <v>UND</v>
          </cell>
          <cell r="G1969">
            <v>1488282</v>
          </cell>
        </row>
        <row r="1970">
          <cell r="A1970">
            <v>101711</v>
          </cell>
          <cell r="C1970" t="str">
            <v>T/C/T 3600RPM 7.5HP 21.8A</v>
          </cell>
          <cell r="D1970" t="str">
            <v>UND</v>
          </cell>
          <cell r="G1970">
            <v>1502873</v>
          </cell>
        </row>
        <row r="1971">
          <cell r="A1971">
            <v>101712</v>
          </cell>
          <cell r="C1971" t="str">
            <v>T/C/T 3600RPM 9 HP 24 A</v>
          </cell>
          <cell r="D1971" t="str">
            <v>UND</v>
          </cell>
          <cell r="G1971">
            <v>1679682</v>
          </cell>
        </row>
        <row r="1972">
          <cell r="A1972">
            <v>113025</v>
          </cell>
          <cell r="C1972" t="str">
            <v>TABLA 1x05x300 AMARILL[1C]</v>
          </cell>
          <cell r="D1972" t="str">
            <v>UND</v>
          </cell>
          <cell r="G1972">
            <v>8585</v>
          </cell>
        </row>
        <row r="1973">
          <cell r="A1973">
            <v>101714</v>
          </cell>
          <cell r="C1973" t="str">
            <v>TABLA 1x05x300 OTOBO [1C]</v>
          </cell>
          <cell r="D1973" t="str">
            <v>UND</v>
          </cell>
          <cell r="E1973">
            <v>1</v>
          </cell>
          <cell r="G1973">
            <v>6975</v>
          </cell>
        </row>
        <row r="1974">
          <cell r="A1974">
            <v>101715</v>
          </cell>
          <cell r="C1974" t="str">
            <v>TABLA 1x08x300 OTOBO [1C]</v>
          </cell>
          <cell r="D1974" t="str">
            <v>UND</v>
          </cell>
          <cell r="E1974">
            <v>1</v>
          </cell>
          <cell r="G1974">
            <v>7404</v>
          </cell>
        </row>
        <row r="1975">
          <cell r="A1975">
            <v>105148</v>
          </cell>
          <cell r="C1975" t="str">
            <v>TABLA 1x10x280 CHANUL</v>
          </cell>
          <cell r="D1975" t="str">
            <v>UND</v>
          </cell>
          <cell r="G1975">
            <v>27900</v>
          </cell>
        </row>
        <row r="1976">
          <cell r="A1976">
            <v>109976</v>
          </cell>
          <cell r="C1976" t="str">
            <v>TABLA 1x10x280 MACHARE[1C]</v>
          </cell>
          <cell r="D1976" t="str">
            <v>UND</v>
          </cell>
          <cell r="G1976">
            <v>20388</v>
          </cell>
        </row>
        <row r="1977">
          <cell r="A1977">
            <v>101717</v>
          </cell>
          <cell r="C1977" t="str">
            <v>TABLA 1x10x300 OTOBO</v>
          </cell>
          <cell r="D1977" t="str">
            <v>UND</v>
          </cell>
          <cell r="E1977">
            <v>1</v>
          </cell>
          <cell r="G1977">
            <v>10194</v>
          </cell>
        </row>
        <row r="1978">
          <cell r="A1978">
            <v>101718</v>
          </cell>
          <cell r="C1978" t="str">
            <v>TABLA 1x10x300 OTOBO [2C]</v>
          </cell>
          <cell r="D1978" t="str">
            <v>UND</v>
          </cell>
          <cell r="E1978">
            <v>1</v>
          </cell>
          <cell r="G1978">
            <v>11375</v>
          </cell>
        </row>
        <row r="1979">
          <cell r="A1979">
            <v>106082</v>
          </cell>
          <cell r="C1979" t="str">
            <v>TABLA PVC 1"X4"X3.0M"</v>
          </cell>
          <cell r="D1979" t="str">
            <v>UND</v>
          </cell>
          <cell r="G1979">
            <v>28440</v>
          </cell>
        </row>
        <row r="1980">
          <cell r="A1980">
            <v>106083</v>
          </cell>
          <cell r="C1980" t="str">
            <v>TABLA PVC 1"X6"X3.0MT"</v>
          </cell>
          <cell r="D1980" t="str">
            <v>UND</v>
          </cell>
          <cell r="G1980">
            <v>42660</v>
          </cell>
        </row>
        <row r="1981">
          <cell r="A1981">
            <v>101719</v>
          </cell>
          <cell r="C1981" t="str">
            <v>TABLERO 1F 10 CTOS VTQ-SQ</v>
          </cell>
          <cell r="D1981" t="str">
            <v>UND</v>
          </cell>
          <cell r="G1981">
            <v>76188</v>
          </cell>
        </row>
        <row r="1982">
          <cell r="A1982">
            <v>101720</v>
          </cell>
          <cell r="C1982" t="str">
            <v>TABLERO 1F- 2 CTOS VTQ</v>
          </cell>
          <cell r="D1982" t="str">
            <v>UND</v>
          </cell>
          <cell r="G1982">
            <v>34338</v>
          </cell>
        </row>
        <row r="1983">
          <cell r="A1983">
            <v>101721</v>
          </cell>
          <cell r="C1983" t="str">
            <v>TABLERO 1F- 4 CTOS VTQ</v>
          </cell>
          <cell r="D1983" t="str">
            <v>UND</v>
          </cell>
          <cell r="G1983">
            <v>40777</v>
          </cell>
        </row>
        <row r="1984">
          <cell r="A1984">
            <v>101722</v>
          </cell>
          <cell r="C1984" t="str">
            <v>TABLERO 1F- 6 CTOS VTQ</v>
          </cell>
          <cell r="D1984" t="str">
            <v>UND</v>
          </cell>
          <cell r="G1984">
            <v>47215</v>
          </cell>
        </row>
        <row r="1985">
          <cell r="A1985">
            <v>101723</v>
          </cell>
          <cell r="C1985" t="str">
            <v>TABLERO 1F- 8 CTOS VTQ</v>
          </cell>
          <cell r="D1985" t="str">
            <v>UND</v>
          </cell>
          <cell r="G1985">
            <v>60092</v>
          </cell>
        </row>
        <row r="1986">
          <cell r="A1986">
            <v>101724</v>
          </cell>
          <cell r="C1986" t="str">
            <v>TABLERO 1F-12 CTOS VTQ</v>
          </cell>
          <cell r="D1986" t="str">
            <v>UND</v>
          </cell>
          <cell r="G1986">
            <v>93357</v>
          </cell>
        </row>
        <row r="1987">
          <cell r="A1987">
            <v>101725</v>
          </cell>
          <cell r="C1987" t="str">
            <v>TABLERO 2F- 6 CTOS TBC</v>
          </cell>
          <cell r="D1987" t="str">
            <v>UND</v>
          </cell>
          <cell r="G1987">
            <v>101942</v>
          </cell>
        </row>
        <row r="1988">
          <cell r="A1988">
            <v>101726</v>
          </cell>
          <cell r="C1988" t="str">
            <v>TABLERO 2F- 8 CTOS TBC</v>
          </cell>
          <cell r="D1988" t="str">
            <v>UND</v>
          </cell>
          <cell r="G1988">
            <v>104088</v>
          </cell>
        </row>
        <row r="1989">
          <cell r="A1989">
            <v>101727</v>
          </cell>
          <cell r="C1989" t="str">
            <v>TABLERO 2F-12 CTOS TBC</v>
          </cell>
          <cell r="D1989" t="str">
            <v>UND</v>
          </cell>
          <cell r="G1989">
            <v>217834</v>
          </cell>
        </row>
        <row r="1990">
          <cell r="A1990">
            <v>101728</v>
          </cell>
          <cell r="C1990" t="str">
            <v>TABLERO 2F-18 CTOS TBC</v>
          </cell>
          <cell r="D1990" t="str">
            <v>UND</v>
          </cell>
          <cell r="G1990">
            <v>250026</v>
          </cell>
        </row>
        <row r="1991">
          <cell r="A1991">
            <v>101729</v>
          </cell>
          <cell r="C1991" t="str">
            <v>TABLERO 2F-24 CTOS TBC</v>
          </cell>
          <cell r="D1991" t="str">
            <v>UND</v>
          </cell>
          <cell r="G1991">
            <v>307972</v>
          </cell>
        </row>
        <row r="1992">
          <cell r="A1992">
            <v>101730</v>
          </cell>
          <cell r="C1992" t="str">
            <v>TABLERO 3F-12 CTOS TWC</v>
          </cell>
          <cell r="D1992" t="str">
            <v>UND</v>
          </cell>
          <cell r="G1992">
            <v>257537</v>
          </cell>
        </row>
        <row r="1993">
          <cell r="A1993">
            <v>101731</v>
          </cell>
          <cell r="C1993" t="str">
            <v>TABLERO 3F-18 CTOS TWC</v>
          </cell>
          <cell r="D1993" t="str">
            <v>UND</v>
          </cell>
          <cell r="G1993">
            <v>312264</v>
          </cell>
        </row>
        <row r="1994">
          <cell r="A1994">
            <v>101732</v>
          </cell>
          <cell r="C1994" t="str">
            <v>TABLERO 3F-24 CTOS TWC</v>
          </cell>
          <cell r="D1994" t="str">
            <v>UND</v>
          </cell>
          <cell r="G1994">
            <v>366991</v>
          </cell>
        </row>
        <row r="1995">
          <cell r="A1995">
            <v>101733</v>
          </cell>
          <cell r="C1995" t="str">
            <v>TABLERO 3F-30 CTOS TWC</v>
          </cell>
          <cell r="D1995" t="str">
            <v>UND</v>
          </cell>
          <cell r="G1995">
            <v>460348</v>
          </cell>
        </row>
        <row r="1996">
          <cell r="A1996">
            <v>101734</v>
          </cell>
          <cell r="C1996" t="str">
            <v>TABLERO 3F-36 CTOS TWC</v>
          </cell>
          <cell r="D1996" t="str">
            <v>UND</v>
          </cell>
          <cell r="G1996">
            <v>488248</v>
          </cell>
        </row>
        <row r="1997">
          <cell r="A1997">
            <v>101735</v>
          </cell>
          <cell r="C1997" t="str">
            <v>TABLERO 3F-42 CTOS TWC</v>
          </cell>
          <cell r="D1997" t="str">
            <v>UND</v>
          </cell>
          <cell r="G1997">
            <v>559071</v>
          </cell>
        </row>
        <row r="1998">
          <cell r="A1998">
            <v>116035</v>
          </cell>
          <cell r="C1998" t="str">
            <v>TABLERO LAM GALV 75X75 CM</v>
          </cell>
          <cell r="D1998" t="str">
            <v>UND</v>
          </cell>
          <cell r="G1998">
            <v>128769</v>
          </cell>
        </row>
        <row r="1999">
          <cell r="A1999">
            <v>116030</v>
          </cell>
          <cell r="C1999" t="str">
            <v>TABLERO LAM.GALV.DE 60X60</v>
          </cell>
          <cell r="D1999" t="str">
            <v>ARR</v>
          </cell>
          <cell r="G1999">
            <v>107307</v>
          </cell>
        </row>
        <row r="2000">
          <cell r="A2000">
            <v>117179</v>
          </cell>
          <cell r="C2000" t="str">
            <v>TABLERO PARA TRANSFERENCIA</v>
          </cell>
          <cell r="D2000" t="str">
            <v>UND</v>
          </cell>
          <cell r="G2000">
            <v>1244764</v>
          </cell>
        </row>
        <row r="2001">
          <cell r="A2001">
            <v>105149</v>
          </cell>
          <cell r="C2001" t="str">
            <v>TABLERQ MINIGRAMA 12 CTQS</v>
          </cell>
          <cell r="D2001" t="str">
            <v>UND</v>
          </cell>
          <cell r="G2001">
            <v>90508</v>
          </cell>
        </row>
        <row r="2002">
          <cell r="A2002">
            <v>101737</v>
          </cell>
          <cell r="C2002" t="str">
            <v>TABLETA ALFA EGIPCIA 10x10</v>
          </cell>
          <cell r="D2002" t="str">
            <v>M2</v>
          </cell>
          <cell r="G2002">
            <v>16847</v>
          </cell>
        </row>
        <row r="2003">
          <cell r="A2003">
            <v>101738</v>
          </cell>
          <cell r="C2003" t="str">
            <v>TABLETA CORRIENTE 10x20</v>
          </cell>
          <cell r="D2003" t="str">
            <v>M2</v>
          </cell>
          <cell r="G2003">
            <v>13091</v>
          </cell>
        </row>
        <row r="2004">
          <cell r="A2004">
            <v>101739</v>
          </cell>
          <cell r="C2004" t="str">
            <v>TABLETA CORRIENTE 20x20</v>
          </cell>
          <cell r="D2004" t="str">
            <v>M2</v>
          </cell>
          <cell r="G2004">
            <v>13553</v>
          </cell>
        </row>
        <row r="2005">
          <cell r="A2005">
            <v>101740</v>
          </cell>
          <cell r="C2005" t="str">
            <v>TABLETA ROMANA 10x21</v>
          </cell>
          <cell r="D2005" t="str">
            <v>M2</v>
          </cell>
          <cell r="G2005">
            <v>15494</v>
          </cell>
        </row>
        <row r="2006">
          <cell r="A2006">
            <v>101741</v>
          </cell>
          <cell r="C2006" t="str">
            <v>TABLON 2"x10"X3M AMARIL</v>
          </cell>
          <cell r="D2006" t="str">
            <v>#</v>
          </cell>
          <cell r="G2006">
            <v>27900</v>
          </cell>
        </row>
        <row r="2007">
          <cell r="A2007">
            <v>101742</v>
          </cell>
          <cell r="C2007" t="str">
            <v>TABLON 2"X10"X3M OTOBO"</v>
          </cell>
          <cell r="D2007" t="str">
            <v>UND</v>
          </cell>
          <cell r="E2007">
            <v>1</v>
          </cell>
          <cell r="G2007">
            <v>18564</v>
          </cell>
        </row>
        <row r="2008">
          <cell r="A2008">
            <v>101743</v>
          </cell>
          <cell r="C2008" t="str">
            <v>TABLON CORRIENTE 25X25</v>
          </cell>
          <cell r="D2008" t="str">
            <v>M2</v>
          </cell>
          <cell r="G2008">
            <v>14379</v>
          </cell>
        </row>
        <row r="2009">
          <cell r="A2009">
            <v>107124</v>
          </cell>
          <cell r="C2009" t="str">
            <v>TABLON GRESS 30X30 ALFA</v>
          </cell>
          <cell r="D2009" t="str">
            <v>M2</v>
          </cell>
          <cell r="G2009">
            <v>24573</v>
          </cell>
        </row>
        <row r="2010">
          <cell r="A2010">
            <v>101744</v>
          </cell>
          <cell r="C2010" t="str">
            <v>TABLON GRESS LISO 20X10</v>
          </cell>
          <cell r="D2010" t="str">
            <v>M2</v>
          </cell>
          <cell r="G2010">
            <v>14272</v>
          </cell>
        </row>
        <row r="2011">
          <cell r="A2011">
            <v>101745</v>
          </cell>
          <cell r="C2011" t="str">
            <v>TABLON GRESS LISO 20x20</v>
          </cell>
          <cell r="D2011" t="str">
            <v>M2</v>
          </cell>
          <cell r="G2011">
            <v>18564</v>
          </cell>
        </row>
        <row r="2012">
          <cell r="A2012">
            <v>101746</v>
          </cell>
          <cell r="C2012" t="str">
            <v>TABLON GRESS LISO 25x20</v>
          </cell>
          <cell r="D2012" t="str">
            <v>M2</v>
          </cell>
          <cell r="G2012">
            <v>13864</v>
          </cell>
        </row>
        <row r="2013">
          <cell r="A2013">
            <v>101747</v>
          </cell>
          <cell r="C2013" t="str">
            <v>TABLON ROJA ABRASIVO 15X15</v>
          </cell>
          <cell r="D2013" t="str">
            <v>M2</v>
          </cell>
          <cell r="G2013">
            <v>21998</v>
          </cell>
        </row>
        <row r="2014">
          <cell r="A2014">
            <v>105150</v>
          </cell>
          <cell r="C2014" t="str">
            <v>TABLON RUSTICO 33x33</v>
          </cell>
          <cell r="D2014" t="str">
            <v>M2</v>
          </cell>
          <cell r="G2014">
            <v>19208</v>
          </cell>
        </row>
        <row r="2015">
          <cell r="A2015">
            <v>101748</v>
          </cell>
          <cell r="C2015" t="str">
            <v>TACHA REFLECTIVA</v>
          </cell>
          <cell r="D2015" t="str">
            <v>UND</v>
          </cell>
          <cell r="G2015">
            <v>8263</v>
          </cell>
        </row>
        <row r="2016">
          <cell r="A2016">
            <v>107125</v>
          </cell>
          <cell r="C2016" t="str">
            <v>TALICON</v>
          </cell>
          <cell r="D2016" t="str">
            <v>UND</v>
          </cell>
          <cell r="G2016">
            <v>644</v>
          </cell>
        </row>
        <row r="2017">
          <cell r="A2017">
            <v>111187</v>
          </cell>
          <cell r="C2017" t="str">
            <v>TANQUE COMBUSTIBLE 1000 LT</v>
          </cell>
          <cell r="D2017" t="str">
            <v>UND</v>
          </cell>
          <cell r="G2017">
            <v>746858</v>
          </cell>
        </row>
        <row r="2018">
          <cell r="A2018">
            <v>101751</v>
          </cell>
          <cell r="C2018" t="str">
            <v>TANQUE PLASTICO 1000LT</v>
          </cell>
          <cell r="D2018" t="str">
            <v>UND</v>
          </cell>
          <cell r="G2018">
            <v>257430</v>
          </cell>
        </row>
        <row r="2019">
          <cell r="A2019">
            <v>101752</v>
          </cell>
          <cell r="C2019" t="str">
            <v>TANQUE PLASTICO 2000LT</v>
          </cell>
          <cell r="D2019" t="str">
            <v>UND</v>
          </cell>
          <cell r="G2019">
            <v>478719</v>
          </cell>
        </row>
        <row r="2020">
          <cell r="A2020">
            <v>101753</v>
          </cell>
          <cell r="C2020" t="str">
            <v>TANQUE PLASTICO 5000LT</v>
          </cell>
          <cell r="D2020" t="str">
            <v>UND</v>
          </cell>
          <cell r="G2020">
            <v>1867145</v>
          </cell>
        </row>
        <row r="2021">
          <cell r="A2021">
            <v>101750</v>
          </cell>
          <cell r="C2021" t="str">
            <v>TANQUE PLASTICO 500LT</v>
          </cell>
          <cell r="D2021" t="str">
            <v>UND</v>
          </cell>
          <cell r="G2021">
            <v>209249</v>
          </cell>
        </row>
        <row r="2022">
          <cell r="A2022">
            <v>115002</v>
          </cell>
          <cell r="C2022" t="str">
            <v>TANQUE PLASTICO AGUA 10000</v>
          </cell>
          <cell r="D2022" t="str">
            <v>UND</v>
          </cell>
          <cell r="G2022">
            <v>4560556</v>
          </cell>
        </row>
        <row r="2023">
          <cell r="A2023">
            <v>107126</v>
          </cell>
          <cell r="C2023" t="str">
            <v>TANQUE SEPTICO 1000LT</v>
          </cell>
          <cell r="D2023" t="str">
            <v>UND</v>
          </cell>
          <cell r="G2023">
            <v>192938</v>
          </cell>
        </row>
        <row r="2024">
          <cell r="A2024">
            <v>107127</v>
          </cell>
          <cell r="C2024" t="str">
            <v>TANQUE SEPTICO 250LT</v>
          </cell>
          <cell r="D2024" t="str">
            <v>UND</v>
          </cell>
          <cell r="G2024">
            <v>65457</v>
          </cell>
        </row>
        <row r="2025">
          <cell r="A2025">
            <v>107128</v>
          </cell>
          <cell r="C2025" t="str">
            <v>TANQUE SEPTICO TAPA 1000LT</v>
          </cell>
          <cell r="D2025" t="str">
            <v>UND</v>
          </cell>
          <cell r="G2025">
            <v>55800</v>
          </cell>
        </row>
        <row r="2026">
          <cell r="A2026">
            <v>107129</v>
          </cell>
          <cell r="C2026" t="str">
            <v>TANQUE SEPTICO TAPA 250LT</v>
          </cell>
          <cell r="D2026" t="str">
            <v>UND</v>
          </cell>
          <cell r="G2026">
            <v>24681</v>
          </cell>
        </row>
        <row r="2027">
          <cell r="A2027">
            <v>117181</v>
          </cell>
          <cell r="C2027" t="str">
            <v>TAPA CANAL PVC EXTERNA {R}</v>
          </cell>
          <cell r="D2027" t="str">
            <v>UND</v>
          </cell>
          <cell r="G2027">
            <v>5795</v>
          </cell>
        </row>
        <row r="2028">
          <cell r="A2028">
            <v>101754</v>
          </cell>
          <cell r="C2028" t="str">
            <v>TAPA CANAL PVC INTERNA [A]</v>
          </cell>
          <cell r="D2028" t="str">
            <v>UND</v>
          </cell>
          <cell r="G2028">
            <v>4722</v>
          </cell>
        </row>
        <row r="2029">
          <cell r="A2029">
            <v>117182</v>
          </cell>
          <cell r="C2029" t="str">
            <v>TAPA CANAL PVC INTERNA [A]</v>
          </cell>
          <cell r="D2029" t="str">
            <v>UND</v>
          </cell>
          <cell r="G2029">
            <v>4722</v>
          </cell>
        </row>
        <row r="2030">
          <cell r="A2030">
            <v>111189</v>
          </cell>
          <cell r="C2030" t="str">
            <v>TAPA DESNATADOR FV 10"</v>
          </cell>
          <cell r="D2030" t="str">
            <v>UND</v>
          </cell>
          <cell r="G2030">
            <v>48376</v>
          </cell>
        </row>
        <row r="2031">
          <cell r="A2031">
            <v>101758</v>
          </cell>
          <cell r="C2031" t="str">
            <v>TAPA OVALO 3"x1"</v>
          </cell>
          <cell r="D2031" t="str">
            <v>UND</v>
          </cell>
          <cell r="G2031">
            <v>1653</v>
          </cell>
        </row>
        <row r="2032">
          <cell r="A2032">
            <v>117183</v>
          </cell>
          <cell r="C2032" t="str">
            <v>TAPA PVC CANAL INTERNA {R}</v>
          </cell>
          <cell r="D2032" t="str">
            <v>UND</v>
          </cell>
          <cell r="G2032">
            <v>4453</v>
          </cell>
        </row>
        <row r="2033">
          <cell r="A2033">
            <v>103211</v>
          </cell>
          <cell r="C2033" t="str">
            <v>TAPA REGISTRO 6X6</v>
          </cell>
          <cell r="D2033" t="str">
            <v>UND</v>
          </cell>
          <cell r="G2033">
            <v>22427</v>
          </cell>
        </row>
        <row r="2034">
          <cell r="A2034">
            <v>103212</v>
          </cell>
          <cell r="C2034" t="str">
            <v>TAPA REGISTRO 6X6 AL-BR</v>
          </cell>
          <cell r="D2034" t="str">
            <v>UND</v>
          </cell>
          <cell r="E2034">
            <v>1</v>
          </cell>
          <cell r="G2034">
            <v>24573</v>
          </cell>
        </row>
        <row r="2035">
          <cell r="A2035">
            <v>101760</v>
          </cell>
          <cell r="C2035" t="str">
            <v>TAPA REGISTRO A TIERRA 20</v>
          </cell>
          <cell r="D2035" t="str">
            <v>UND</v>
          </cell>
          <cell r="G2035">
            <v>47512</v>
          </cell>
        </row>
        <row r="2036">
          <cell r="A2036">
            <v>101761</v>
          </cell>
          <cell r="C2036" t="str">
            <v>TAPA REGISTRO PVC 6X6</v>
          </cell>
          <cell r="D2036" t="str">
            <v>UND</v>
          </cell>
          <cell r="G2036">
            <v>8799</v>
          </cell>
        </row>
        <row r="2037">
          <cell r="A2037">
            <v>101762</v>
          </cell>
          <cell r="C2037" t="str">
            <v>TAPA REGISTRO PVC 8X8</v>
          </cell>
          <cell r="D2037" t="str">
            <v>UND</v>
          </cell>
          <cell r="G2037">
            <v>10194</v>
          </cell>
        </row>
        <row r="2038">
          <cell r="A2038">
            <v>101763</v>
          </cell>
          <cell r="C2038" t="str">
            <v>TAPAPOROS INCOLORO</v>
          </cell>
          <cell r="D2038" t="str">
            <v>GLN</v>
          </cell>
          <cell r="G2038">
            <v>27900</v>
          </cell>
        </row>
        <row r="2039">
          <cell r="A2039">
            <v>101765</v>
          </cell>
          <cell r="C2039" t="str">
            <v>TAPON 100MM TUB DREN CORRU</v>
          </cell>
          <cell r="D2039" t="str">
            <v>UND</v>
          </cell>
          <cell r="G2039">
            <v>5649</v>
          </cell>
        </row>
        <row r="2040">
          <cell r="A2040">
            <v>117180</v>
          </cell>
          <cell r="C2040" t="str">
            <v>TAPON 160MM TUB DREN CORRU</v>
          </cell>
          <cell r="D2040" t="str">
            <v>UND</v>
          </cell>
          <cell r="G2040">
            <v>16853</v>
          </cell>
        </row>
        <row r="2041">
          <cell r="A2041">
            <v>101767</v>
          </cell>
          <cell r="C2041" t="str">
            <v>TAPON 200MM TUB DREN CORRU</v>
          </cell>
          <cell r="D2041" t="str">
            <v>UND</v>
          </cell>
          <cell r="G2041">
            <v>25382</v>
          </cell>
        </row>
        <row r="2042">
          <cell r="A2042">
            <v>101764</v>
          </cell>
          <cell r="C2042" t="str">
            <v>TAPON 65MM TUB DREN CORRU</v>
          </cell>
          <cell r="D2042" t="str">
            <v>UND</v>
          </cell>
          <cell r="G2042">
            <v>2981</v>
          </cell>
        </row>
        <row r="2043">
          <cell r="A2043">
            <v>113026</v>
          </cell>
          <cell r="C2043" t="str">
            <v>TAPON COBRE .3/4 LISO</v>
          </cell>
          <cell r="D2043" t="str">
            <v>UND</v>
          </cell>
          <cell r="G2043">
            <v>1019</v>
          </cell>
        </row>
        <row r="2044">
          <cell r="A2044">
            <v>111522</v>
          </cell>
          <cell r="C2044" t="str">
            <v>TAPON COBRE .3/4 LISO COBRE</v>
          </cell>
          <cell r="D2044" t="str">
            <v>UND</v>
          </cell>
          <cell r="G2044">
            <v>1092</v>
          </cell>
        </row>
        <row r="2045">
          <cell r="A2045">
            <v>113027</v>
          </cell>
          <cell r="C2045" t="str">
            <v>TAPON COBRE 1 LISO</v>
          </cell>
          <cell r="D2045" t="str">
            <v>UND</v>
          </cell>
          <cell r="G2045">
            <v>2683</v>
          </cell>
        </row>
        <row r="2046">
          <cell r="A2046">
            <v>111523</v>
          </cell>
          <cell r="C2046" t="str">
            <v>TAPON COBRE 1 LISO COBRE</v>
          </cell>
          <cell r="D2046" t="str">
            <v>UND</v>
          </cell>
          <cell r="G2046">
            <v>2870</v>
          </cell>
        </row>
        <row r="2047">
          <cell r="A2047">
            <v>113028</v>
          </cell>
          <cell r="C2047" t="str">
            <v>TAPON COBRE 1/2" LI</v>
          </cell>
          <cell r="D2047" t="str">
            <v>UND</v>
          </cell>
          <cell r="G2047">
            <v>537</v>
          </cell>
        </row>
        <row r="2048">
          <cell r="A2048">
            <v>111524</v>
          </cell>
          <cell r="C2048" t="str">
            <v>TAPON COBRE 1/2" LISO COBRE</v>
          </cell>
          <cell r="D2048" t="str">
            <v>UND</v>
          </cell>
          <cell r="G2048">
            <v>574</v>
          </cell>
        </row>
        <row r="2049">
          <cell r="A2049">
            <v>113029</v>
          </cell>
          <cell r="C2049" t="str">
            <v>TAPON GALV .1/2</v>
          </cell>
          <cell r="D2049" t="str">
            <v>UND</v>
          </cell>
          <cell r="G2049">
            <v>764</v>
          </cell>
        </row>
        <row r="2050">
          <cell r="A2050">
            <v>101770</v>
          </cell>
          <cell r="C2050" t="str">
            <v>TAPON GALV .3/4</v>
          </cell>
          <cell r="D2050" t="str">
            <v>UND</v>
          </cell>
          <cell r="G2050">
            <v>1051</v>
          </cell>
        </row>
        <row r="2051">
          <cell r="A2051">
            <v>113030</v>
          </cell>
          <cell r="C2051" t="str">
            <v>TAPON GALV 1</v>
          </cell>
          <cell r="D2051" t="str">
            <v>UND</v>
          </cell>
          <cell r="G2051">
            <v>1127</v>
          </cell>
        </row>
        <row r="2052">
          <cell r="A2052">
            <v>117184</v>
          </cell>
          <cell r="C2052" t="str">
            <v>TAPON GALV 1.1/2</v>
          </cell>
          <cell r="D2052" t="str">
            <v>UND</v>
          </cell>
          <cell r="G2052">
            <v>2039</v>
          </cell>
        </row>
        <row r="2053">
          <cell r="A2053">
            <v>113032</v>
          </cell>
          <cell r="C2053" t="str">
            <v>TAPON GALV 1.1/4</v>
          </cell>
          <cell r="D2053" t="str">
            <v>UND</v>
          </cell>
          <cell r="G2053">
            <v>1771</v>
          </cell>
        </row>
        <row r="2054">
          <cell r="A2054">
            <v>113033</v>
          </cell>
          <cell r="C2054" t="str">
            <v>TAPON GALV 2</v>
          </cell>
          <cell r="D2054" t="str">
            <v>UND</v>
          </cell>
          <cell r="G2054">
            <v>3541</v>
          </cell>
        </row>
        <row r="2055">
          <cell r="A2055">
            <v>113034</v>
          </cell>
          <cell r="C2055" t="str">
            <v>TAPON GALV 2.1/2</v>
          </cell>
          <cell r="D2055" t="str">
            <v>UND</v>
          </cell>
          <cell r="G2055">
            <v>7190</v>
          </cell>
        </row>
        <row r="2056">
          <cell r="A2056">
            <v>108042</v>
          </cell>
          <cell r="C2056" t="str">
            <v>TAPON GALV 3</v>
          </cell>
          <cell r="D2056" t="str">
            <v>UND</v>
          </cell>
          <cell r="G2056">
            <v>10838</v>
          </cell>
        </row>
        <row r="2057">
          <cell r="A2057">
            <v>101771</v>
          </cell>
          <cell r="C2057" t="str">
            <v>TAPON GALV 4</v>
          </cell>
          <cell r="D2057" t="str">
            <v>UND</v>
          </cell>
          <cell r="G2057">
            <v>21032</v>
          </cell>
        </row>
        <row r="2058">
          <cell r="A2058">
            <v>101774</v>
          </cell>
          <cell r="C2058" t="str">
            <v>TAPON H.F D= 6" MACHO HIERRO DUCTIL PVC/AC</v>
          </cell>
          <cell r="D2058" t="str">
            <v>UND</v>
          </cell>
          <cell r="G2058">
            <v>198919</v>
          </cell>
        </row>
        <row r="2059">
          <cell r="A2059">
            <v>101777</v>
          </cell>
          <cell r="C2059" t="str">
            <v>TAPON MADERA CEDRO P/TORN.</v>
          </cell>
          <cell r="D2059" t="str">
            <v>UND</v>
          </cell>
          <cell r="G2059">
            <v>161</v>
          </cell>
        </row>
        <row r="2060">
          <cell r="A2060">
            <v>105153</v>
          </cell>
          <cell r="C2060" t="str">
            <v>TAPON PRS CPVC .1/2 S</v>
          </cell>
          <cell r="D2060" t="str">
            <v>UND</v>
          </cell>
          <cell r="G2060">
            <v>939</v>
          </cell>
        </row>
        <row r="2061">
          <cell r="A2061">
            <v>101778</v>
          </cell>
          <cell r="C2061" t="str">
            <v>TAPON PRS PVC .1/2 R</v>
          </cell>
          <cell r="D2061" t="str">
            <v>UND</v>
          </cell>
          <cell r="G2061">
            <v>399</v>
          </cell>
        </row>
        <row r="2062">
          <cell r="A2062">
            <v>101779</v>
          </cell>
          <cell r="C2062" t="str">
            <v>TAPON PRS PVC .3/4 R</v>
          </cell>
          <cell r="D2062" t="str">
            <v>UND</v>
          </cell>
          <cell r="G2062">
            <v>987</v>
          </cell>
        </row>
        <row r="2063">
          <cell r="A2063">
            <v>101780</v>
          </cell>
          <cell r="C2063" t="str">
            <v>TAPON PRS PVC 1 R</v>
          </cell>
          <cell r="D2063" t="str">
            <v>UND</v>
          </cell>
          <cell r="G2063">
            <v>1395</v>
          </cell>
        </row>
        <row r="2064">
          <cell r="A2064">
            <v>106175</v>
          </cell>
          <cell r="C2064" t="str">
            <v>TAPON SAN PVC 2 SOLDADO</v>
          </cell>
          <cell r="D2064" t="str">
            <v>UND</v>
          </cell>
          <cell r="G2064">
            <v>4857</v>
          </cell>
        </row>
        <row r="2065">
          <cell r="A2065">
            <v>101769</v>
          </cell>
          <cell r="C2065" t="str">
            <v>TAPON SAN PVC 6 LIMPIEZA</v>
          </cell>
          <cell r="D2065" t="str">
            <v>UND</v>
          </cell>
          <cell r="G2065">
            <v>31012</v>
          </cell>
        </row>
        <row r="2066">
          <cell r="A2066">
            <v>107130</v>
          </cell>
          <cell r="C2066" t="str">
            <v>TAZA CAMPESINA POLIETILENO ROTOPLAST</v>
          </cell>
          <cell r="D2066" t="str">
            <v>UND</v>
          </cell>
          <cell r="G2066">
            <v>59017</v>
          </cell>
        </row>
        <row r="2067">
          <cell r="A2067">
            <v>103057</v>
          </cell>
          <cell r="C2067" t="str">
            <v>TAZA SANITARIA FLUXOMETRO</v>
          </cell>
          <cell r="D2067" t="str">
            <v>UND</v>
          </cell>
          <cell r="G2067">
            <v>222019</v>
          </cell>
        </row>
        <row r="2068">
          <cell r="A2068">
            <v>101782</v>
          </cell>
          <cell r="C2068" t="str">
            <v>TAZA SANITARIA PARAFLUXOM</v>
          </cell>
          <cell r="D2068" t="str">
            <v>UND</v>
          </cell>
          <cell r="G2068">
            <v>492540</v>
          </cell>
        </row>
        <row r="2069">
          <cell r="A2069">
            <v>106065</v>
          </cell>
          <cell r="C2069" t="str">
            <v>TEE AC 1 x 1 ACERO CARBON</v>
          </cell>
          <cell r="D2069" t="str">
            <v>UND</v>
          </cell>
          <cell r="G2069">
            <v>11649</v>
          </cell>
        </row>
        <row r="2070">
          <cell r="A2070">
            <v>106062</v>
          </cell>
          <cell r="C2070" t="str">
            <v>TEE AC 2 x 2</v>
          </cell>
          <cell r="D2070" t="str">
            <v>UND</v>
          </cell>
          <cell r="G2070">
            <v>7256</v>
          </cell>
        </row>
        <row r="2071">
          <cell r="A2071">
            <v>105154</v>
          </cell>
          <cell r="C2071" t="str">
            <v>TEE ALUM. ,7/8" X ,3/4"</v>
          </cell>
          <cell r="D2071" t="str">
            <v>UND</v>
          </cell>
          <cell r="G2071">
            <v>9872</v>
          </cell>
        </row>
        <row r="2072">
          <cell r="A2072">
            <v>101784</v>
          </cell>
          <cell r="C2072" t="str">
            <v>TEE ALUM.ANODIZADO 1"X3/</v>
          </cell>
          <cell r="D2072" t="str">
            <v>ML</v>
          </cell>
          <cell r="G2072">
            <v>3058</v>
          </cell>
        </row>
        <row r="2073">
          <cell r="A2073">
            <v>113035</v>
          </cell>
          <cell r="C2073" t="str">
            <v>TEE CU .1/2 LISA</v>
          </cell>
          <cell r="D2073" t="str">
            <v>UND</v>
          </cell>
          <cell r="G2073">
            <v>1395</v>
          </cell>
        </row>
        <row r="2074">
          <cell r="A2074">
            <v>111531</v>
          </cell>
          <cell r="C2074" t="str">
            <v>TEE CU .1/2 LISA</v>
          </cell>
          <cell r="D2074" t="str">
            <v>UND</v>
          </cell>
          <cell r="G2074">
            <v>1493</v>
          </cell>
        </row>
        <row r="2075">
          <cell r="A2075">
            <v>113036</v>
          </cell>
          <cell r="C2075" t="str">
            <v>TEE CU .3/4" LI</v>
          </cell>
          <cell r="D2075" t="str">
            <v>UND</v>
          </cell>
          <cell r="G2075">
            <v>3219</v>
          </cell>
        </row>
        <row r="2076">
          <cell r="A2076">
            <v>111532</v>
          </cell>
          <cell r="C2076" t="str">
            <v>TEE CU .3/4" LISA</v>
          </cell>
          <cell r="D2076" t="str">
            <v>UND</v>
          </cell>
          <cell r="G2076">
            <v>3444</v>
          </cell>
        </row>
        <row r="2077">
          <cell r="A2077">
            <v>113037</v>
          </cell>
          <cell r="C2077" t="str">
            <v>TEE CU 1 LISA</v>
          </cell>
          <cell r="D2077" t="str">
            <v>UND</v>
          </cell>
          <cell r="G2077">
            <v>9980</v>
          </cell>
        </row>
        <row r="2078">
          <cell r="A2078">
            <v>111533</v>
          </cell>
          <cell r="C2078" t="str">
            <v>TEE CU 1 LISA COBRE</v>
          </cell>
          <cell r="D2078" t="str">
            <v>UND</v>
          </cell>
          <cell r="G2078">
            <v>10678</v>
          </cell>
        </row>
        <row r="2079">
          <cell r="A2079">
            <v>101786</v>
          </cell>
          <cell r="C2079" t="str">
            <v>TEE GALV .1/2"</v>
          </cell>
          <cell r="D2079" t="str">
            <v>UND</v>
          </cell>
          <cell r="G2079">
            <v>2361</v>
          </cell>
        </row>
        <row r="2080">
          <cell r="A2080">
            <v>101787</v>
          </cell>
          <cell r="C2080" t="str">
            <v>TEE GALV .1/4"</v>
          </cell>
          <cell r="D2080" t="str">
            <v>UND</v>
          </cell>
          <cell r="G2080">
            <v>1341</v>
          </cell>
        </row>
        <row r="2081">
          <cell r="A2081">
            <v>101788</v>
          </cell>
          <cell r="C2081" t="str">
            <v>TEE GALV .3/4</v>
          </cell>
          <cell r="D2081" t="str">
            <v>UND</v>
          </cell>
          <cell r="G2081">
            <v>2253</v>
          </cell>
        </row>
        <row r="2082">
          <cell r="A2082">
            <v>101789</v>
          </cell>
          <cell r="C2082" t="str">
            <v>TEE GALV 1</v>
          </cell>
          <cell r="D2082" t="str">
            <v>UND</v>
          </cell>
          <cell r="G2082">
            <v>4239</v>
          </cell>
        </row>
        <row r="2083">
          <cell r="A2083">
            <v>101790</v>
          </cell>
          <cell r="C2083" t="str">
            <v>TEE GALV 1.1/2 SEN</v>
          </cell>
          <cell r="D2083" t="str">
            <v>UND</v>
          </cell>
          <cell r="G2083">
            <v>6653</v>
          </cell>
        </row>
        <row r="2084">
          <cell r="A2084">
            <v>101791</v>
          </cell>
          <cell r="C2084" t="str">
            <v>TEE GALV 1.1/4"</v>
          </cell>
          <cell r="D2084" t="str">
            <v>UND</v>
          </cell>
          <cell r="G2084">
            <v>5258</v>
          </cell>
        </row>
        <row r="2085">
          <cell r="A2085">
            <v>101792</v>
          </cell>
          <cell r="C2085" t="str">
            <v>TEE GALV 1.3/4"</v>
          </cell>
          <cell r="D2085" t="str">
            <v>UND</v>
          </cell>
          <cell r="G2085">
            <v>6259</v>
          </cell>
        </row>
        <row r="2086">
          <cell r="A2086">
            <v>101793</v>
          </cell>
          <cell r="C2086" t="str">
            <v>TEE GALV 2</v>
          </cell>
          <cell r="D2086" t="str">
            <v>UND</v>
          </cell>
          <cell r="G2086">
            <v>13521</v>
          </cell>
        </row>
        <row r="2087">
          <cell r="A2087">
            <v>101794</v>
          </cell>
          <cell r="C2087" t="str">
            <v>TEE GALV 2.1/2</v>
          </cell>
          <cell r="D2087" t="str">
            <v>UND</v>
          </cell>
          <cell r="G2087">
            <v>27363</v>
          </cell>
        </row>
        <row r="2088">
          <cell r="A2088">
            <v>101795</v>
          </cell>
          <cell r="C2088" t="str">
            <v>TEE GALV 2.1/4"</v>
          </cell>
          <cell r="D2088" t="str">
            <v>UND</v>
          </cell>
          <cell r="G2088">
            <v>29188</v>
          </cell>
        </row>
        <row r="2089">
          <cell r="A2089">
            <v>101796</v>
          </cell>
          <cell r="C2089" t="str">
            <v>TEE GALV 3</v>
          </cell>
          <cell r="D2089" t="str">
            <v>UND</v>
          </cell>
          <cell r="G2089">
            <v>35089</v>
          </cell>
        </row>
        <row r="2090">
          <cell r="A2090">
            <v>101797</v>
          </cell>
          <cell r="C2090" t="str">
            <v>TEE GALV 3 x2</v>
          </cell>
          <cell r="D2090" t="str">
            <v>UND</v>
          </cell>
          <cell r="G2090">
            <v>45560</v>
          </cell>
        </row>
        <row r="2091">
          <cell r="A2091">
            <v>101798</v>
          </cell>
          <cell r="C2091" t="str">
            <v>TEE GALV 4</v>
          </cell>
          <cell r="D2091" t="str">
            <v>UND</v>
          </cell>
          <cell r="G2091">
            <v>65511</v>
          </cell>
        </row>
        <row r="2092">
          <cell r="A2092">
            <v>101799</v>
          </cell>
          <cell r="C2092" t="str">
            <v>TEE GALV 4 x3</v>
          </cell>
          <cell r="D2092" t="str">
            <v>UND</v>
          </cell>
          <cell r="G2092">
            <v>63049</v>
          </cell>
        </row>
        <row r="2093">
          <cell r="A2093">
            <v>101800</v>
          </cell>
          <cell r="C2093" t="str">
            <v>TEE GALV 6""</v>
          </cell>
          <cell r="D2093" t="str">
            <v>UND</v>
          </cell>
          <cell r="G2093">
            <v>104542</v>
          </cell>
        </row>
        <row r="2094">
          <cell r="A2094">
            <v>101802</v>
          </cell>
          <cell r="C2094" t="str">
            <v>TEE HF 3 x 3 EL HIERRO DUCTIL 250PSI</v>
          </cell>
          <cell r="D2094" t="str">
            <v>UND</v>
          </cell>
          <cell r="G2094">
            <v>120723</v>
          </cell>
        </row>
        <row r="2095">
          <cell r="A2095">
            <v>101815</v>
          </cell>
          <cell r="C2095" t="str">
            <v>TEE NOVAFORT 160 X 160 MM</v>
          </cell>
          <cell r="D2095" t="str">
            <v>UND</v>
          </cell>
          <cell r="G2095">
            <v>46899</v>
          </cell>
        </row>
        <row r="2096">
          <cell r="A2096">
            <v>101816</v>
          </cell>
          <cell r="C2096" t="str">
            <v>TEE NOVAFORT 200 X 160 MM</v>
          </cell>
          <cell r="D2096" t="str">
            <v>UND</v>
          </cell>
          <cell r="G2096">
            <v>117028</v>
          </cell>
        </row>
        <row r="2097">
          <cell r="A2097">
            <v>105155</v>
          </cell>
          <cell r="C2097" t="str">
            <v>TEE PRS CPVC .1/2"</v>
          </cell>
          <cell r="D2097" t="str">
            <v>UND</v>
          </cell>
          <cell r="G2097">
            <v>1608</v>
          </cell>
        </row>
        <row r="2098">
          <cell r="A2098">
            <v>101817</v>
          </cell>
          <cell r="C2098" t="str">
            <v>TEE PRS PVC .1/2</v>
          </cell>
          <cell r="D2098" t="str">
            <v>UND</v>
          </cell>
          <cell r="G2098">
            <v>985</v>
          </cell>
        </row>
        <row r="2099">
          <cell r="A2099">
            <v>101818</v>
          </cell>
          <cell r="C2099" t="str">
            <v>TEE PRS PVC .3/4</v>
          </cell>
          <cell r="D2099" t="str">
            <v>UND</v>
          </cell>
          <cell r="G2099">
            <v>1663</v>
          </cell>
        </row>
        <row r="2100">
          <cell r="A2100">
            <v>101819</v>
          </cell>
          <cell r="C2100" t="str">
            <v>TEE PRS PVC .3/4x.1/2 RED</v>
          </cell>
          <cell r="D2100" t="str">
            <v>UND</v>
          </cell>
          <cell r="G2100">
            <v>1687</v>
          </cell>
        </row>
        <row r="2101">
          <cell r="A2101">
            <v>101820</v>
          </cell>
          <cell r="C2101" t="str">
            <v>TEE PRS PVC 1</v>
          </cell>
          <cell r="D2101" t="str">
            <v>UND</v>
          </cell>
          <cell r="G2101">
            <v>3251</v>
          </cell>
        </row>
        <row r="2102">
          <cell r="A2102">
            <v>101821</v>
          </cell>
          <cell r="C2102" t="str">
            <v>TEE PRS PVC 1 x.1/2 RED</v>
          </cell>
          <cell r="D2102" t="str">
            <v>UND</v>
          </cell>
          <cell r="G2102">
            <v>3230</v>
          </cell>
        </row>
        <row r="2103">
          <cell r="A2103">
            <v>101822</v>
          </cell>
          <cell r="C2103" t="str">
            <v>TEE PRS PVC 1 x.3/4 RED</v>
          </cell>
          <cell r="D2103" t="str">
            <v>UND</v>
          </cell>
          <cell r="G2103">
            <v>3219</v>
          </cell>
        </row>
        <row r="2104">
          <cell r="A2104">
            <v>101823</v>
          </cell>
          <cell r="C2104" t="str">
            <v>TEE PRS PVC 1.1/2</v>
          </cell>
          <cell r="D2104" t="str">
            <v>UND</v>
          </cell>
          <cell r="G2104">
            <v>11019</v>
          </cell>
        </row>
        <row r="2105">
          <cell r="A2105">
            <v>101824</v>
          </cell>
          <cell r="C2105" t="str">
            <v>TEE PRS PVC 1.1/4</v>
          </cell>
          <cell r="D2105" t="str">
            <v>UND</v>
          </cell>
          <cell r="G2105">
            <v>8394</v>
          </cell>
        </row>
        <row r="2106">
          <cell r="A2106">
            <v>101825</v>
          </cell>
          <cell r="C2106" t="str">
            <v>TEE PRS PVC 2</v>
          </cell>
          <cell r="D2106" t="str">
            <v>UND</v>
          </cell>
          <cell r="G2106">
            <v>17545</v>
          </cell>
        </row>
        <row r="2107">
          <cell r="A2107">
            <v>117185</v>
          </cell>
          <cell r="C2107" t="str">
            <v>TEE PRS PVC 2.1/2</v>
          </cell>
          <cell r="D2107" t="str">
            <v>UND</v>
          </cell>
          <cell r="G2107">
            <v>41713</v>
          </cell>
        </row>
        <row r="2108">
          <cell r="A2108">
            <v>101826</v>
          </cell>
          <cell r="C2108" t="str">
            <v>TEE PRS PVC 3</v>
          </cell>
          <cell r="D2108" t="str">
            <v>UND</v>
          </cell>
          <cell r="G2108">
            <v>66198</v>
          </cell>
        </row>
        <row r="2109">
          <cell r="A2109">
            <v>101827</v>
          </cell>
          <cell r="C2109" t="str">
            <v>TEE PRS PVC 4</v>
          </cell>
          <cell r="D2109" t="str">
            <v>UND</v>
          </cell>
          <cell r="G2109">
            <v>144457</v>
          </cell>
        </row>
        <row r="2110">
          <cell r="A2110">
            <v>101828</v>
          </cell>
          <cell r="C2110" t="str">
            <v>TEE PVC UM 2 x2x2"</v>
          </cell>
          <cell r="D2110" t="str">
            <v>UND</v>
          </cell>
          <cell r="G2110">
            <v>32200</v>
          </cell>
        </row>
        <row r="2111">
          <cell r="A2111">
            <v>101829</v>
          </cell>
          <cell r="C2111" t="str">
            <v>TEE PVC UM 2.1/2x2 x2"</v>
          </cell>
          <cell r="D2111" t="str">
            <v>UND</v>
          </cell>
          <cell r="G2111">
            <v>39704</v>
          </cell>
        </row>
        <row r="2112">
          <cell r="A2112">
            <v>101830</v>
          </cell>
          <cell r="C2112" t="str">
            <v>TEE PVC UM 2.1/2x21/2x2</v>
          </cell>
          <cell r="D2112" t="str">
            <v>UND</v>
          </cell>
          <cell r="G2112">
            <v>36229</v>
          </cell>
        </row>
        <row r="2113">
          <cell r="A2113">
            <v>101831</v>
          </cell>
          <cell r="C2113" t="str">
            <v>TEE PVC UM 2.1/2x21/2x21/2</v>
          </cell>
          <cell r="D2113" t="str">
            <v>UND</v>
          </cell>
          <cell r="G2113">
            <v>39965</v>
          </cell>
        </row>
        <row r="2114">
          <cell r="A2114">
            <v>101832</v>
          </cell>
          <cell r="C2114" t="str">
            <v>TEE PVC UM 2.1/2x2x2.1/2</v>
          </cell>
          <cell r="D2114" t="str">
            <v>UND</v>
          </cell>
          <cell r="G2114">
            <v>46157</v>
          </cell>
        </row>
        <row r="2115">
          <cell r="A2115">
            <v>101833</v>
          </cell>
          <cell r="C2115" t="str">
            <v>TEE PVC UM 3 x21/2x21/2</v>
          </cell>
          <cell r="D2115" t="str">
            <v>UND</v>
          </cell>
          <cell r="G2115">
            <v>61112</v>
          </cell>
        </row>
        <row r="2116">
          <cell r="A2116">
            <v>101834</v>
          </cell>
          <cell r="C2116" t="str">
            <v>TEE PVC UM 3 x2x2</v>
          </cell>
          <cell r="D2116" t="str">
            <v>UND</v>
          </cell>
          <cell r="G2116">
            <v>54250</v>
          </cell>
        </row>
        <row r="2117">
          <cell r="A2117">
            <v>101835</v>
          </cell>
          <cell r="C2117" t="str">
            <v>TEE PVC UM 3 x2x2.1/2</v>
          </cell>
          <cell r="D2117" t="str">
            <v>UND</v>
          </cell>
          <cell r="G2117">
            <v>57696</v>
          </cell>
        </row>
        <row r="2118">
          <cell r="A2118">
            <v>101836</v>
          </cell>
          <cell r="C2118" t="str">
            <v>TEE PVC UM 3 x2x3</v>
          </cell>
          <cell r="D2118" t="str">
            <v>UND</v>
          </cell>
          <cell r="G2118">
            <v>56394</v>
          </cell>
        </row>
        <row r="2119">
          <cell r="A2119">
            <v>101837</v>
          </cell>
          <cell r="C2119" t="str">
            <v>TEE PVC UM 3 x3x2</v>
          </cell>
          <cell r="D2119" t="str">
            <v>UND</v>
          </cell>
          <cell r="G2119">
            <v>60282</v>
          </cell>
        </row>
        <row r="2120">
          <cell r="A2120">
            <v>101838</v>
          </cell>
          <cell r="C2120" t="str">
            <v>TEE PVC UM 3 x3x2.1/2</v>
          </cell>
          <cell r="D2120" t="str">
            <v>UND</v>
          </cell>
          <cell r="G2120">
            <v>64965</v>
          </cell>
        </row>
        <row r="2121">
          <cell r="A2121">
            <v>101839</v>
          </cell>
          <cell r="C2121" t="str">
            <v>TEE PVC UM 3x2.1/2x3</v>
          </cell>
          <cell r="D2121" t="str">
            <v>UND</v>
          </cell>
          <cell r="G2121">
            <v>62699</v>
          </cell>
        </row>
        <row r="2122">
          <cell r="A2122">
            <v>101840</v>
          </cell>
          <cell r="C2122" t="str">
            <v>TEE PVC UM 4 x2x3</v>
          </cell>
          <cell r="D2122" t="str">
            <v>UND</v>
          </cell>
          <cell r="G2122">
            <v>93549</v>
          </cell>
        </row>
        <row r="2123">
          <cell r="A2123">
            <v>101849</v>
          </cell>
          <cell r="C2123" t="str">
            <v>TEE PVC UM 4 x2x4</v>
          </cell>
          <cell r="D2123" t="str">
            <v>UND</v>
          </cell>
          <cell r="G2123">
            <v>91382</v>
          </cell>
        </row>
        <row r="2124">
          <cell r="A2124">
            <v>101841</v>
          </cell>
          <cell r="C2124" t="str">
            <v>TEE PVC UM 4 x3x2</v>
          </cell>
          <cell r="D2124" t="str">
            <v>UND</v>
          </cell>
          <cell r="G2124">
            <v>86038</v>
          </cell>
        </row>
        <row r="2125">
          <cell r="A2125">
            <v>101842</v>
          </cell>
          <cell r="C2125" t="str">
            <v>TEE PVC UM 4 x3x2.1/2</v>
          </cell>
          <cell r="D2125" t="str">
            <v>UND</v>
          </cell>
          <cell r="G2125">
            <v>89065</v>
          </cell>
        </row>
        <row r="2126">
          <cell r="A2126">
            <v>117186</v>
          </cell>
          <cell r="C2126" t="str">
            <v>TEE PVC UM 4 x3x3</v>
          </cell>
          <cell r="D2126" t="str">
            <v>UND</v>
          </cell>
          <cell r="G2126">
            <v>97491</v>
          </cell>
        </row>
        <row r="2127">
          <cell r="A2127">
            <v>101850</v>
          </cell>
          <cell r="C2127" t="str">
            <v>TEE PVC UM 4 x3x4</v>
          </cell>
          <cell r="D2127" t="str">
            <v>UND</v>
          </cell>
          <cell r="G2127">
            <v>101874</v>
          </cell>
        </row>
        <row r="2128">
          <cell r="A2128">
            <v>101844</v>
          </cell>
          <cell r="C2128" t="str">
            <v>TEE PVC UM 4 x4x2</v>
          </cell>
          <cell r="D2128" t="str">
            <v>UND</v>
          </cell>
          <cell r="G2128">
            <v>91392</v>
          </cell>
        </row>
        <row r="2129">
          <cell r="A2129">
            <v>101845</v>
          </cell>
          <cell r="C2129" t="str">
            <v>TEE PVC UM 4 x4x2.1/2</v>
          </cell>
          <cell r="D2129" t="str">
            <v>UND</v>
          </cell>
          <cell r="G2129">
            <v>94430</v>
          </cell>
        </row>
        <row r="2130">
          <cell r="A2130">
            <v>101848</v>
          </cell>
          <cell r="C2130" t="str">
            <v>TEE PVC UM 4 x4x2.1/2</v>
          </cell>
          <cell r="D2130" t="str">
            <v>UND</v>
          </cell>
          <cell r="G2130">
            <v>94430</v>
          </cell>
        </row>
        <row r="2131">
          <cell r="A2131">
            <v>101846</v>
          </cell>
          <cell r="C2131" t="str">
            <v>TEE PVC UM 4 x4x3</v>
          </cell>
          <cell r="D2131" t="str">
            <v>UND</v>
          </cell>
          <cell r="G2131">
            <v>107927</v>
          </cell>
        </row>
        <row r="2132">
          <cell r="A2132">
            <v>101847</v>
          </cell>
          <cell r="C2132" t="str">
            <v>TEE PVC UM 4 x4x4</v>
          </cell>
          <cell r="D2132" t="str">
            <v>UND</v>
          </cell>
          <cell r="G2132">
            <v>112780</v>
          </cell>
        </row>
        <row r="2133">
          <cell r="A2133">
            <v>117187</v>
          </cell>
          <cell r="C2133" t="str">
            <v>TEE SAN PVC 1.1/2 SEN</v>
          </cell>
          <cell r="D2133" t="str">
            <v>UND</v>
          </cell>
          <cell r="G2133">
            <v>4614</v>
          </cell>
        </row>
        <row r="2134">
          <cell r="A2134">
            <v>101852</v>
          </cell>
          <cell r="C2134" t="str">
            <v>TEE SAN PVC 2 DOB</v>
          </cell>
          <cell r="D2134" t="str">
            <v>UND</v>
          </cell>
          <cell r="G2134">
            <v>9443</v>
          </cell>
        </row>
        <row r="2135">
          <cell r="A2135">
            <v>101854</v>
          </cell>
          <cell r="C2135" t="str">
            <v>TEE SAN PVC 3 SEN</v>
          </cell>
          <cell r="D2135" t="str">
            <v>UND</v>
          </cell>
          <cell r="G2135">
            <v>6304</v>
          </cell>
        </row>
        <row r="2136">
          <cell r="A2136">
            <v>101855</v>
          </cell>
          <cell r="C2136" t="str">
            <v>TEE SAN PVC 4 DOB</v>
          </cell>
          <cell r="D2136" t="str">
            <v>UND</v>
          </cell>
          <cell r="G2136">
            <v>33416</v>
          </cell>
        </row>
        <row r="2137">
          <cell r="A2137">
            <v>101856</v>
          </cell>
          <cell r="C2137" t="str">
            <v>TEE SAN PVC 4 SEN</v>
          </cell>
          <cell r="D2137" t="str">
            <v>UND</v>
          </cell>
          <cell r="G2137">
            <v>12877</v>
          </cell>
        </row>
        <row r="2138">
          <cell r="A2138">
            <v>117188</v>
          </cell>
          <cell r="C2138" t="str">
            <v>TEES ALUMINIO BANDEJA</v>
          </cell>
          <cell r="D2138" t="str">
            <v>UND</v>
          </cell>
          <cell r="G2138">
            <v>0</v>
          </cell>
        </row>
        <row r="2139">
          <cell r="A2139">
            <v>101888</v>
          </cell>
          <cell r="C2139" t="str">
            <v>TEJA    PLAST.0NDUL.AJ0VER#10</v>
          </cell>
          <cell r="D2139" t="str">
            <v>UND</v>
          </cell>
          <cell r="G2139">
            <v>57409</v>
          </cell>
        </row>
        <row r="2140">
          <cell r="A2140">
            <v>101885</v>
          </cell>
          <cell r="C2140" t="str">
            <v>TEJA    PLAST.ONDUL.AJOVER# 5</v>
          </cell>
          <cell r="D2140" t="str">
            <v>UND</v>
          </cell>
          <cell r="G2140">
            <v>21247</v>
          </cell>
        </row>
        <row r="2141">
          <cell r="A2141">
            <v>101886</v>
          </cell>
          <cell r="C2141" t="str">
            <v>TEJA    PLAST.ONDUL.AJOVER# 6</v>
          </cell>
          <cell r="D2141" t="str">
            <v>UND</v>
          </cell>
          <cell r="G2141">
            <v>24144</v>
          </cell>
        </row>
        <row r="2142">
          <cell r="A2142">
            <v>101887</v>
          </cell>
          <cell r="C2142" t="str">
            <v>TEJA    PLAST.ONDUL.AJOVER# 8</v>
          </cell>
          <cell r="D2142" t="str">
            <v>UND</v>
          </cell>
          <cell r="G2142">
            <v>34875</v>
          </cell>
        </row>
        <row r="2143">
          <cell r="A2143">
            <v>101865</v>
          </cell>
          <cell r="C2143" t="str">
            <v>TEJA AC.TERMINAL CANAL</v>
          </cell>
          <cell r="D2143" t="str">
            <v>UND</v>
          </cell>
          <cell r="G2143">
            <v>25087</v>
          </cell>
        </row>
        <row r="2144">
          <cell r="A2144">
            <v>101860</v>
          </cell>
          <cell r="C2144" t="str">
            <v>TEJA AJOVER ONDULADA</v>
          </cell>
          <cell r="D2144" t="str">
            <v>UND</v>
          </cell>
          <cell r="G2144">
            <v>143684</v>
          </cell>
        </row>
        <row r="2145">
          <cell r="A2145">
            <v>101893</v>
          </cell>
          <cell r="C2145" t="str">
            <v>TEJA AJOVER SUPER ONDULADA</v>
          </cell>
          <cell r="D2145" t="str">
            <v>UND</v>
          </cell>
          <cell r="G2145">
            <v>142182</v>
          </cell>
        </row>
        <row r="2146">
          <cell r="A2146">
            <v>103169</v>
          </cell>
          <cell r="C2146" t="str">
            <v>TEJA AJOVER SUPER TRAPEZOI</v>
          </cell>
          <cell r="D2146" t="str">
            <v>UND</v>
          </cell>
          <cell r="G2146">
            <v>123564</v>
          </cell>
        </row>
        <row r="2147">
          <cell r="A2147">
            <v>103058</v>
          </cell>
          <cell r="C2147" t="str">
            <v>TEJA AJOVER TRAPEZOIDAL</v>
          </cell>
          <cell r="D2147" t="str">
            <v>UND</v>
          </cell>
          <cell r="G2147">
            <v>131129</v>
          </cell>
        </row>
        <row r="2148">
          <cell r="A2148">
            <v>103170</v>
          </cell>
          <cell r="C2148" t="str">
            <v>TEJA ALUMINIO-POLIURETANO</v>
          </cell>
          <cell r="D2148" t="str">
            <v>M2</v>
          </cell>
          <cell r="G2148">
            <v>133973</v>
          </cell>
        </row>
        <row r="2149">
          <cell r="A2149">
            <v>109117</v>
          </cell>
          <cell r="C2149" t="str">
            <v>TEJA ASB.CEMENTO P 7 # 2</v>
          </cell>
          <cell r="D2149" t="str">
            <v>UND</v>
          </cell>
          <cell r="G2149">
            <v>13199</v>
          </cell>
        </row>
        <row r="2150">
          <cell r="A2150">
            <v>101878</v>
          </cell>
          <cell r="C2150" t="str">
            <v>TEJA ASB.CEMENTO P 7 # 3</v>
          </cell>
          <cell r="D2150" t="str">
            <v>UND</v>
          </cell>
          <cell r="E2150">
            <v>1</v>
          </cell>
          <cell r="G2150">
            <v>18779</v>
          </cell>
        </row>
        <row r="2151">
          <cell r="A2151">
            <v>101879</v>
          </cell>
          <cell r="C2151" t="str">
            <v>TEJA ASB.CEMENTO P 7 # 4</v>
          </cell>
          <cell r="D2151" t="str">
            <v>UND</v>
          </cell>
          <cell r="E2151">
            <v>1</v>
          </cell>
          <cell r="G2151">
            <v>18993</v>
          </cell>
        </row>
        <row r="2152">
          <cell r="A2152">
            <v>101880</v>
          </cell>
          <cell r="C2152" t="str">
            <v>TEJA ASB.CEMENTO P 7 # 5</v>
          </cell>
          <cell r="D2152" t="str">
            <v>UND</v>
          </cell>
          <cell r="E2152">
            <v>1</v>
          </cell>
          <cell r="G2152">
            <v>24037</v>
          </cell>
        </row>
        <row r="2153">
          <cell r="A2153">
            <v>101881</v>
          </cell>
          <cell r="C2153" t="str">
            <v>TEJA ASB.CEMENTO P 7 # 6</v>
          </cell>
          <cell r="D2153" t="str">
            <v>UND</v>
          </cell>
          <cell r="E2153">
            <v>1</v>
          </cell>
          <cell r="G2153">
            <v>27041</v>
          </cell>
        </row>
        <row r="2154">
          <cell r="A2154">
            <v>101882</v>
          </cell>
          <cell r="C2154" t="str">
            <v>TEJA ASB.CEMENTO P 7 # 8</v>
          </cell>
          <cell r="D2154" t="str">
            <v>UND</v>
          </cell>
          <cell r="E2154">
            <v>1</v>
          </cell>
          <cell r="G2154">
            <v>39060</v>
          </cell>
        </row>
        <row r="2155">
          <cell r="A2155">
            <v>101877</v>
          </cell>
          <cell r="C2155" t="str">
            <v>TEJA ASB.CEMENTO P 7 #10</v>
          </cell>
          <cell r="D2155" t="str">
            <v>UND</v>
          </cell>
          <cell r="E2155">
            <v>1</v>
          </cell>
          <cell r="G2155">
            <v>41635</v>
          </cell>
        </row>
        <row r="2156">
          <cell r="A2156">
            <v>109118</v>
          </cell>
          <cell r="C2156" t="str">
            <v>TEJA BARRO ANTIGUA</v>
          </cell>
          <cell r="D2156" t="str">
            <v>UND</v>
          </cell>
          <cell r="G2156">
            <v>483</v>
          </cell>
        </row>
        <row r="2157">
          <cell r="A2157">
            <v>101873</v>
          </cell>
          <cell r="C2157" t="str">
            <v>TEJA BARRO COMUN 15X35CM</v>
          </cell>
          <cell r="D2157" t="str">
            <v>UND</v>
          </cell>
          <cell r="E2157">
            <v>1</v>
          </cell>
          <cell r="G2157">
            <v>483</v>
          </cell>
        </row>
        <row r="2158">
          <cell r="A2158">
            <v>101874</v>
          </cell>
          <cell r="C2158" t="str">
            <v>TEJA BARRO MOORE</v>
          </cell>
          <cell r="D2158" t="str">
            <v>UND</v>
          </cell>
          <cell r="G2158">
            <v>1019</v>
          </cell>
        </row>
        <row r="2159">
          <cell r="A2159">
            <v>101875</v>
          </cell>
          <cell r="C2159" t="str">
            <v>TEJA BARRO TUBO</v>
          </cell>
          <cell r="D2159" t="str">
            <v>UND</v>
          </cell>
          <cell r="G2159">
            <v>998</v>
          </cell>
        </row>
        <row r="2160">
          <cell r="A2160">
            <v>101869</v>
          </cell>
          <cell r="C2160" t="str">
            <v>TEJA CIDUT.TRAPEZ.DE 5.50</v>
          </cell>
          <cell r="D2160" t="str">
            <v>UND</v>
          </cell>
          <cell r="G2160">
            <v>23983</v>
          </cell>
        </row>
        <row r="2161">
          <cell r="A2161">
            <v>101870</v>
          </cell>
          <cell r="C2161" t="str">
            <v>TEJA CLARABOYA # 4</v>
          </cell>
          <cell r="D2161" t="str">
            <v>UND</v>
          </cell>
          <cell r="G2161">
            <v>33158</v>
          </cell>
        </row>
        <row r="2162">
          <cell r="A2162">
            <v>101871</v>
          </cell>
          <cell r="C2162" t="str">
            <v>TEJA CLARABOYA # 5</v>
          </cell>
          <cell r="D2162" t="str">
            <v>UND</v>
          </cell>
          <cell r="G2162">
            <v>34883</v>
          </cell>
        </row>
        <row r="2163">
          <cell r="A2163">
            <v>101872</v>
          </cell>
          <cell r="C2163" t="str">
            <v>TEJA CLARABOYA # 6</v>
          </cell>
          <cell r="D2163" t="str">
            <v>UND</v>
          </cell>
          <cell r="G2163">
            <v>52044</v>
          </cell>
        </row>
        <row r="2164">
          <cell r="A2164">
            <v>103167</v>
          </cell>
          <cell r="C2164" t="str">
            <v>TEJA ESPANOLA 1.64M</v>
          </cell>
          <cell r="D2164" t="str">
            <v>UND</v>
          </cell>
          <cell r="G2164">
            <v>53468</v>
          </cell>
        </row>
        <row r="2165">
          <cell r="A2165">
            <v>101883</v>
          </cell>
          <cell r="C2165" t="str">
            <v>TEJA GALVANIZ.TRAPEZOIDAL</v>
          </cell>
          <cell r="D2165" t="str">
            <v>UND</v>
          </cell>
          <cell r="G2165">
            <v>16651</v>
          </cell>
        </row>
        <row r="2166">
          <cell r="A2166">
            <v>105156</v>
          </cell>
          <cell r="C2166" t="str">
            <v>TEJA GALVANIZADA CAL.26</v>
          </cell>
          <cell r="D2166" t="str">
            <v>UND</v>
          </cell>
          <cell r="G2166">
            <v>65243</v>
          </cell>
        </row>
        <row r="2167">
          <cell r="A2167">
            <v>101889</v>
          </cell>
          <cell r="C2167" t="str">
            <v>TEJA ONDULIT #6</v>
          </cell>
          <cell r="D2167" t="str">
            <v>UND</v>
          </cell>
          <cell r="G2167">
            <v>26612</v>
          </cell>
        </row>
        <row r="2168">
          <cell r="A2168">
            <v>101859</v>
          </cell>
          <cell r="C2168" t="str">
            <v>TEJA PLAST.ONDUL.AJOVER# 4</v>
          </cell>
          <cell r="D2168" t="str">
            <v>UND</v>
          </cell>
          <cell r="G2168">
            <v>25378</v>
          </cell>
        </row>
        <row r="2169">
          <cell r="A2169">
            <v>101867</v>
          </cell>
          <cell r="C2169" t="str">
            <v>TEJA POLICARBONATO 82X180C</v>
          </cell>
          <cell r="D2169" t="str">
            <v>UND</v>
          </cell>
          <cell r="G2169">
            <v>73505</v>
          </cell>
        </row>
        <row r="2170">
          <cell r="A2170">
            <v>100963</v>
          </cell>
          <cell r="C2170" t="str">
            <v>TEJA TERMINAL CONT.MURO #6</v>
          </cell>
          <cell r="D2170" t="str">
            <v>UND</v>
          </cell>
          <cell r="G2170">
            <v>33495</v>
          </cell>
        </row>
        <row r="2171">
          <cell r="A2171">
            <v>101891</v>
          </cell>
          <cell r="C2171" t="str">
            <v>TEJA VENTILACION #4</v>
          </cell>
          <cell r="D2171" t="str">
            <v>UND</v>
          </cell>
          <cell r="G2171">
            <v>52978</v>
          </cell>
        </row>
        <row r="2172">
          <cell r="A2172">
            <v>101892</v>
          </cell>
          <cell r="C2172" t="str">
            <v>TEJA VENTILACION #6</v>
          </cell>
          <cell r="D2172" t="str">
            <v>UND</v>
          </cell>
          <cell r="G2172">
            <v>65350</v>
          </cell>
        </row>
        <row r="2173">
          <cell r="A2173">
            <v>101876</v>
          </cell>
          <cell r="C2173" t="str">
            <v>TEJA ZINC OND 800X2438 C34</v>
          </cell>
          <cell r="D2173" t="str">
            <v>UND</v>
          </cell>
          <cell r="G2173">
            <v>19047</v>
          </cell>
        </row>
        <row r="2174">
          <cell r="A2174">
            <v>109119</v>
          </cell>
          <cell r="C2174" t="str">
            <v>TELA CERRAMIENTO VERDE</v>
          </cell>
          <cell r="D2174" t="str">
            <v>ML</v>
          </cell>
          <cell r="G2174">
            <v>2092</v>
          </cell>
        </row>
        <row r="2175">
          <cell r="A2175">
            <v>109120</v>
          </cell>
          <cell r="C2175" t="str">
            <v>TELA FIBRA TEJIDA H=2.10M</v>
          </cell>
          <cell r="D2175" t="str">
            <v>ML</v>
          </cell>
          <cell r="G2175">
            <v>2253</v>
          </cell>
        </row>
        <row r="2176">
          <cell r="A2176">
            <v>101894</v>
          </cell>
          <cell r="C2176" t="str">
            <v>TENS/VAR 3/8" C.R TUERC.</v>
          </cell>
          <cell r="D2176" t="str">
            <v>UND</v>
          </cell>
          <cell r="G2176">
            <v>4829</v>
          </cell>
        </row>
        <row r="2177">
          <cell r="A2177">
            <v>117189</v>
          </cell>
          <cell r="C2177" t="str">
            <v>TERMINAL JACK RJ45 6A HERR</v>
          </cell>
          <cell r="D2177" t="str">
            <v>UND</v>
          </cell>
          <cell r="G2177">
            <v>15989</v>
          </cell>
        </row>
        <row r="2178">
          <cell r="A2178">
            <v>117190</v>
          </cell>
          <cell r="C2178" t="str">
            <v>TERMINAL JACK RJ45 CAT 6A</v>
          </cell>
          <cell r="D2178" t="str">
            <v>UND</v>
          </cell>
          <cell r="G2178">
            <v>30583</v>
          </cell>
        </row>
        <row r="2179">
          <cell r="A2179">
            <v>101895</v>
          </cell>
          <cell r="C2179" t="str">
            <v>TERMINAL PREMOLDEADO EXTER</v>
          </cell>
          <cell r="D2179" t="str">
            <v>JGO</v>
          </cell>
          <cell r="G2179">
            <v>467833</v>
          </cell>
        </row>
        <row r="2180">
          <cell r="A2180">
            <v>101896</v>
          </cell>
          <cell r="C2180" t="str">
            <v>TERMINAL PREMOLDEADO INTER</v>
          </cell>
          <cell r="D2180" t="str">
            <v>JGO</v>
          </cell>
          <cell r="G2180">
            <v>566352</v>
          </cell>
        </row>
        <row r="2181">
          <cell r="A2181">
            <v>101897</v>
          </cell>
          <cell r="C2181" t="str">
            <v>TERMINAL PVC ,1/2"</v>
          </cell>
          <cell r="D2181" t="str">
            <v>UND</v>
          </cell>
          <cell r="G2181">
            <v>268</v>
          </cell>
        </row>
        <row r="2182">
          <cell r="A2182">
            <v>101898</v>
          </cell>
          <cell r="C2182" t="str">
            <v>TERMINAL PVC ,3/4"</v>
          </cell>
          <cell r="D2182" t="str">
            <v>UND</v>
          </cell>
          <cell r="G2182">
            <v>354</v>
          </cell>
        </row>
        <row r="2183">
          <cell r="A2183">
            <v>101904</v>
          </cell>
          <cell r="C2183" t="str">
            <v>THINER</v>
          </cell>
          <cell r="D2183" t="str">
            <v>GLN</v>
          </cell>
          <cell r="G2183">
            <v>21998</v>
          </cell>
        </row>
        <row r="2184">
          <cell r="A2184">
            <v>103221</v>
          </cell>
          <cell r="C2184" t="str">
            <v>TIERRA AGRICOLA (NEGRA)</v>
          </cell>
          <cell r="D2184" t="str">
            <v>M3</v>
          </cell>
          <cell r="G2184">
            <v>30046</v>
          </cell>
        </row>
        <row r="2185">
          <cell r="A2185">
            <v>101905</v>
          </cell>
          <cell r="C2185" t="str">
            <v>TIERRA AMARILLA</v>
          </cell>
          <cell r="D2185" t="str">
            <v>M3</v>
          </cell>
          <cell r="G2185">
            <v>19315</v>
          </cell>
        </row>
        <row r="2186">
          <cell r="A2186">
            <v>105157</v>
          </cell>
          <cell r="C2186" t="str">
            <v>TIERRA CAPOTE</v>
          </cell>
          <cell r="D2186" t="str">
            <v>BTO</v>
          </cell>
          <cell r="G2186">
            <v>5365</v>
          </cell>
        </row>
        <row r="2187">
          <cell r="A2187">
            <v>109121</v>
          </cell>
          <cell r="C2187" t="str">
            <v>TIERRA ENCIELADO BAHAREQUE</v>
          </cell>
          <cell r="D2187" t="str">
            <v>M3</v>
          </cell>
          <cell r="G2187">
            <v>21461</v>
          </cell>
        </row>
        <row r="2188">
          <cell r="A2188">
            <v>101909</v>
          </cell>
          <cell r="C2188" t="str">
            <v>TINTILLA MADERA</v>
          </cell>
          <cell r="D2188" t="str">
            <v>GLN</v>
          </cell>
          <cell r="G2188">
            <v>39167</v>
          </cell>
        </row>
        <row r="2189">
          <cell r="A2189">
            <v>106112</v>
          </cell>
          <cell r="C2189" t="str">
            <v>TIR0 ANCLAJE ROJO</v>
          </cell>
          <cell r="D2189" t="str">
            <v>UND</v>
          </cell>
          <cell r="G2189">
            <v>1610</v>
          </cell>
        </row>
        <row r="2190">
          <cell r="A2190">
            <v>109977</v>
          </cell>
          <cell r="C2190" t="str">
            <v>TIRO ANCLAJE AMARILLO</v>
          </cell>
          <cell r="D2190" t="str">
            <v>UND</v>
          </cell>
          <cell r="G2190">
            <v>258</v>
          </cell>
        </row>
        <row r="2191">
          <cell r="A2191">
            <v>101910</v>
          </cell>
          <cell r="C2191" t="str">
            <v>TOALL.GANCH.SENC-CERAMICO</v>
          </cell>
          <cell r="D2191" t="str">
            <v>UND</v>
          </cell>
          <cell r="G2191">
            <v>15989</v>
          </cell>
        </row>
        <row r="2192">
          <cell r="A2192">
            <v>103206</v>
          </cell>
          <cell r="C2192" t="str">
            <v>TOALLERO BARRA CERAMICA</v>
          </cell>
          <cell r="D2192" t="str">
            <v>UND</v>
          </cell>
          <cell r="G2192">
            <v>19745</v>
          </cell>
        </row>
        <row r="2193">
          <cell r="A2193">
            <v>103208</v>
          </cell>
          <cell r="C2193" t="str">
            <v>TOALLERO BARRA CROMO</v>
          </cell>
          <cell r="D2193" t="str">
            <v>UND</v>
          </cell>
          <cell r="G2193">
            <v>33158</v>
          </cell>
        </row>
        <row r="2194">
          <cell r="A2194">
            <v>103207</v>
          </cell>
          <cell r="C2194" t="str">
            <v>TOALLERO GANCHO CROMADO</v>
          </cell>
          <cell r="D2194" t="str">
            <v>UND</v>
          </cell>
          <cell r="G2194">
            <v>25754</v>
          </cell>
        </row>
        <row r="2195">
          <cell r="A2195">
            <v>109978</v>
          </cell>
          <cell r="C2195" t="str">
            <v>TOBOGAN FIBRA VIDRIO L=180</v>
          </cell>
          <cell r="D2195" t="str">
            <v>UND</v>
          </cell>
          <cell r="G2195">
            <v>268268</v>
          </cell>
        </row>
        <row r="2196">
          <cell r="A2196">
            <v>101912</v>
          </cell>
          <cell r="C2196" t="str">
            <v>TOMA + SWITCHE LUNARE</v>
          </cell>
          <cell r="D2196" t="str">
            <v>UND</v>
          </cell>
          <cell r="G2196">
            <v>12074</v>
          </cell>
        </row>
        <row r="2197">
          <cell r="A2197">
            <v>101913</v>
          </cell>
          <cell r="C2197" t="str">
            <v>TOMA 2X20</v>
          </cell>
          <cell r="D2197" t="str">
            <v>UND</v>
          </cell>
          <cell r="G2197">
            <v>3224</v>
          </cell>
        </row>
        <row r="2198">
          <cell r="A2198">
            <v>111190</v>
          </cell>
          <cell r="C2198" t="str">
            <v>TOMA CHEMETRON GAS MEDICIN</v>
          </cell>
          <cell r="D2198" t="str">
            <v>UND</v>
          </cell>
          <cell r="G2198">
            <v>224842</v>
          </cell>
        </row>
        <row r="2199">
          <cell r="A2199">
            <v>100899</v>
          </cell>
          <cell r="C2199" t="str">
            <v>TOMA CHEMETRON GAS MEDICIN PARED-CEILO GASES MEDICINALES</v>
          </cell>
          <cell r="D2199" t="str">
            <v>UND</v>
          </cell>
          <cell r="E2199">
            <v>1</v>
          </cell>
          <cell r="G2199">
            <v>240580</v>
          </cell>
        </row>
        <row r="2200">
          <cell r="A2200">
            <v>101917</v>
          </cell>
          <cell r="C2200" t="str">
            <v>TOMA DOBLE P-T LUNARE</v>
          </cell>
          <cell r="D2200" t="str">
            <v>UND</v>
          </cell>
          <cell r="G2200">
            <v>9087</v>
          </cell>
        </row>
        <row r="2201">
          <cell r="A2201">
            <v>101911</v>
          </cell>
          <cell r="C2201" t="str">
            <v>TOMA DOBLE RJ45-5E</v>
          </cell>
          <cell r="D2201" t="str">
            <v>UND</v>
          </cell>
          <cell r="G2201">
            <v>40777</v>
          </cell>
        </row>
        <row r="2202">
          <cell r="A2202">
            <v>117191</v>
          </cell>
          <cell r="C2202" t="str">
            <v>TOMA NARANJA TIERRA AISLAD</v>
          </cell>
          <cell r="D2202" t="str">
            <v>UND</v>
          </cell>
          <cell r="G2202">
            <v>14896</v>
          </cell>
        </row>
        <row r="2203">
          <cell r="A2203">
            <v>101919</v>
          </cell>
          <cell r="C2203" t="str">
            <v>TOMA TEL.REF DOBLE COLOMBI</v>
          </cell>
          <cell r="D2203" t="str">
            <v>UND</v>
          </cell>
          <cell r="G2203">
            <v>7829</v>
          </cell>
        </row>
        <row r="2204">
          <cell r="A2204">
            <v>105158</v>
          </cell>
          <cell r="C2204" t="str">
            <v>TOMA TIERRA AISLADA NARANJ</v>
          </cell>
          <cell r="D2204" t="str">
            <v>UND</v>
          </cell>
          <cell r="G2204">
            <v>21354</v>
          </cell>
        </row>
        <row r="2205">
          <cell r="A2205">
            <v>101921</v>
          </cell>
          <cell r="C2205" t="str">
            <v>TOMA TV USA-DERIVACION</v>
          </cell>
          <cell r="D2205" t="str">
            <v>UND</v>
          </cell>
          <cell r="G2205">
            <v>12759</v>
          </cell>
        </row>
        <row r="2206">
          <cell r="A2206">
            <v>107218</v>
          </cell>
          <cell r="C2206" t="str">
            <v>TOMA ZONA HUMEDA GFCI-LEVI</v>
          </cell>
          <cell r="D2206" t="str">
            <v>UND</v>
          </cell>
          <cell r="G2206">
            <v>39737</v>
          </cell>
        </row>
        <row r="2207">
          <cell r="A2207">
            <v>101922</v>
          </cell>
          <cell r="C2207" t="str">
            <v>TOPE PARA PUERTA</v>
          </cell>
          <cell r="D2207" t="str">
            <v>UND</v>
          </cell>
          <cell r="G2207">
            <v>1771</v>
          </cell>
        </row>
        <row r="2208">
          <cell r="A2208">
            <v>117192</v>
          </cell>
          <cell r="C2208" t="str">
            <v>TORN .1/2x 4</v>
          </cell>
          <cell r="D2208" t="str">
            <v>UND</v>
          </cell>
          <cell r="G2208">
            <v>498</v>
          </cell>
        </row>
        <row r="2209">
          <cell r="A2209">
            <v>109979</v>
          </cell>
          <cell r="C2209" t="str">
            <v>TORN .3/8x 3.1/2</v>
          </cell>
          <cell r="D2209" t="str">
            <v>UND</v>
          </cell>
          <cell r="G2209">
            <v>41</v>
          </cell>
        </row>
        <row r="2210">
          <cell r="A2210">
            <v>117193</v>
          </cell>
          <cell r="C2210" t="str">
            <v>TORN 1.1/2x .1/4</v>
          </cell>
          <cell r="D2210" t="str">
            <v>UND</v>
          </cell>
          <cell r="G2210">
            <v>22</v>
          </cell>
        </row>
        <row r="2211">
          <cell r="A2211">
            <v>109980</v>
          </cell>
          <cell r="C2211" t="str">
            <v>TORN 2 x10</v>
          </cell>
          <cell r="D2211" t="str">
            <v>UND</v>
          </cell>
          <cell r="G2211">
            <v>161</v>
          </cell>
        </row>
        <row r="2212">
          <cell r="A2212">
            <v>105162</v>
          </cell>
          <cell r="C2212" t="str">
            <v>TORN AUTOPE .3/4x .3/16</v>
          </cell>
          <cell r="D2212" t="str">
            <v>UND</v>
          </cell>
          <cell r="G2212">
            <v>270</v>
          </cell>
        </row>
        <row r="2213">
          <cell r="A2213">
            <v>105161</v>
          </cell>
          <cell r="C2213" t="str">
            <v>TORN AUTOPE 6 x 1</v>
          </cell>
          <cell r="D2213" t="str">
            <v>UND</v>
          </cell>
          <cell r="G2213">
            <v>64</v>
          </cell>
        </row>
        <row r="2214">
          <cell r="A2214">
            <v>101938</v>
          </cell>
          <cell r="C2214" t="str">
            <v>TORN AVELLA .1/2x 8</v>
          </cell>
          <cell r="D2214" t="str">
            <v>UND</v>
          </cell>
          <cell r="G2214">
            <v>41</v>
          </cell>
        </row>
        <row r="2215">
          <cell r="A2215">
            <v>101937</v>
          </cell>
          <cell r="C2215" t="str">
            <v>TORN AVELLA .3/4x10</v>
          </cell>
          <cell r="D2215" t="str">
            <v>UND</v>
          </cell>
          <cell r="G2215">
            <v>37</v>
          </cell>
        </row>
        <row r="2216">
          <cell r="A2216">
            <v>101939</v>
          </cell>
          <cell r="C2216" t="str">
            <v>TORN AVELLA 2 x 8</v>
          </cell>
          <cell r="D2216" t="str">
            <v>UND</v>
          </cell>
          <cell r="G2216">
            <v>55</v>
          </cell>
        </row>
        <row r="2217">
          <cell r="A2217">
            <v>101940</v>
          </cell>
          <cell r="C2217" t="str">
            <v>TORN CARRUAJE 5/8X 1.1/2"</v>
          </cell>
          <cell r="D2217" t="str">
            <v>UND</v>
          </cell>
          <cell r="G2217">
            <v>1215</v>
          </cell>
        </row>
        <row r="2218">
          <cell r="A2218">
            <v>101941</v>
          </cell>
          <cell r="C2218" t="str">
            <v>TORN CARRUAJE 5/8X 3.3/4"</v>
          </cell>
          <cell r="D2218" t="str">
            <v>UND</v>
          </cell>
          <cell r="G2218">
            <v>1791</v>
          </cell>
        </row>
        <row r="2219">
          <cell r="A2219">
            <v>105160</v>
          </cell>
          <cell r="C2219" t="str">
            <v>TORN GALVAN .5/8x 6</v>
          </cell>
          <cell r="D2219" t="str">
            <v>UND</v>
          </cell>
          <cell r="E2219">
            <v>1</v>
          </cell>
          <cell r="G2219">
            <v>2683</v>
          </cell>
        </row>
        <row r="2220">
          <cell r="A2220">
            <v>111192</v>
          </cell>
          <cell r="C2220" t="str">
            <v>TORN GALVAN 3 x .5/8</v>
          </cell>
          <cell r="D2220" t="str">
            <v>UND</v>
          </cell>
          <cell r="G2220">
            <v>3433</v>
          </cell>
        </row>
        <row r="2221">
          <cell r="A2221">
            <v>101936</v>
          </cell>
          <cell r="C2221" t="str">
            <v>TORN GOLOSO 2.1/2x 8</v>
          </cell>
          <cell r="D2221" t="str">
            <v>UND</v>
          </cell>
          <cell r="G2221">
            <v>106</v>
          </cell>
        </row>
        <row r="2222">
          <cell r="A2222">
            <v>101926</v>
          </cell>
          <cell r="C2222" t="str">
            <v>TORN GOLOSO 3 x10</v>
          </cell>
          <cell r="D2222" t="str">
            <v>UND</v>
          </cell>
          <cell r="G2222">
            <v>236</v>
          </cell>
        </row>
        <row r="2223">
          <cell r="A2223">
            <v>101943</v>
          </cell>
          <cell r="C2223" t="str">
            <v>TORN MAQUINA 5/8 X 2"</v>
          </cell>
          <cell r="D2223" t="str">
            <v>UND</v>
          </cell>
          <cell r="G2223">
            <v>2067</v>
          </cell>
        </row>
        <row r="2224">
          <cell r="A2224">
            <v>101944</v>
          </cell>
          <cell r="C2224" t="str">
            <v>TORN MAQUINA 5/8 X 9"</v>
          </cell>
          <cell r="D2224" t="str">
            <v>UND</v>
          </cell>
          <cell r="G2224">
            <v>5472</v>
          </cell>
        </row>
        <row r="2225">
          <cell r="A2225">
            <v>101945</v>
          </cell>
          <cell r="C2225" t="str">
            <v>TORN MET. CANALETA 43</v>
          </cell>
          <cell r="D2225" t="str">
            <v>UND</v>
          </cell>
          <cell r="G2225">
            <v>2790</v>
          </cell>
        </row>
        <row r="2226">
          <cell r="A2226">
            <v>101946</v>
          </cell>
          <cell r="C2226" t="str">
            <v>TORN MET. CANALETA 90</v>
          </cell>
          <cell r="D2226" t="str">
            <v>UND</v>
          </cell>
          <cell r="G2226">
            <v>4400</v>
          </cell>
        </row>
        <row r="2227">
          <cell r="A2227">
            <v>101927</v>
          </cell>
          <cell r="C2227" t="str">
            <v>TORN P/LAM .1/2x 5</v>
          </cell>
          <cell r="D2227" t="str">
            <v>UND</v>
          </cell>
          <cell r="G2227">
            <v>1190</v>
          </cell>
        </row>
        <row r="2228">
          <cell r="A2228">
            <v>101928</v>
          </cell>
          <cell r="C2228" t="str">
            <v>TORN P/LAM .3/4x 8</v>
          </cell>
          <cell r="D2228" t="str">
            <v>UND</v>
          </cell>
          <cell r="G2228">
            <v>27</v>
          </cell>
        </row>
        <row r="2229">
          <cell r="A2229">
            <v>101929</v>
          </cell>
          <cell r="C2229" t="str">
            <v>TORN P/LAM 1.1/2x 8</v>
          </cell>
          <cell r="D2229" t="str">
            <v>UND</v>
          </cell>
          <cell r="G2229">
            <v>37</v>
          </cell>
        </row>
        <row r="2230">
          <cell r="A2230">
            <v>106143</v>
          </cell>
          <cell r="C2230" t="str">
            <v>TORN P/LAM 2 x 8</v>
          </cell>
          <cell r="D2230" t="str">
            <v>UND</v>
          </cell>
          <cell r="G2230">
            <v>43</v>
          </cell>
        </row>
        <row r="2231">
          <cell r="A2231">
            <v>103059</v>
          </cell>
          <cell r="C2231" t="str">
            <v>TORN P/LAM AUT.1/2-14X3/4</v>
          </cell>
          <cell r="D2231" t="str">
            <v>UND</v>
          </cell>
          <cell r="G2231">
            <v>761</v>
          </cell>
        </row>
        <row r="2232">
          <cell r="A2232">
            <v>103060</v>
          </cell>
          <cell r="C2232" t="str">
            <v>TORN P/LAM AUT.1/4-14X7/8</v>
          </cell>
          <cell r="D2232" t="str">
            <v>UND</v>
          </cell>
          <cell r="G2232">
            <v>761</v>
          </cell>
        </row>
        <row r="2233">
          <cell r="A2233">
            <v>101930</v>
          </cell>
          <cell r="C2233" t="str">
            <v>TORN P/MAD 1 x 6</v>
          </cell>
          <cell r="D2233" t="str">
            <v>UND</v>
          </cell>
          <cell r="G2233">
            <v>31</v>
          </cell>
        </row>
        <row r="2234">
          <cell r="A2234">
            <v>101931</v>
          </cell>
          <cell r="C2234" t="str">
            <v>TORN P/MAD 2 x 8</v>
          </cell>
          <cell r="D2234" t="str">
            <v>UND</v>
          </cell>
          <cell r="G2234">
            <v>74</v>
          </cell>
        </row>
        <row r="2235">
          <cell r="A2235">
            <v>101932</v>
          </cell>
          <cell r="C2235" t="str">
            <v>TORN P/MAD 2 x12</v>
          </cell>
          <cell r="D2235" t="str">
            <v>UND</v>
          </cell>
          <cell r="G2235">
            <v>86</v>
          </cell>
        </row>
        <row r="2236">
          <cell r="A2236">
            <v>101953</v>
          </cell>
          <cell r="C2236" t="str">
            <v>TORN P/MAD 4</v>
          </cell>
          <cell r="D2236" t="str">
            <v>UND</v>
          </cell>
          <cell r="G2236">
            <v>215</v>
          </cell>
        </row>
        <row r="2237">
          <cell r="A2237">
            <v>109122</v>
          </cell>
          <cell r="C2237" t="str">
            <v>TORN P/MAD 5" x .3/1</v>
          </cell>
          <cell r="D2237" t="str">
            <v>UND</v>
          </cell>
          <cell r="G2237">
            <v>966</v>
          </cell>
        </row>
        <row r="2238">
          <cell r="A2238">
            <v>101947</v>
          </cell>
          <cell r="C2238" t="str">
            <v>TORN PAMPH .1/2x 8</v>
          </cell>
          <cell r="D2238" t="str">
            <v>UND</v>
          </cell>
          <cell r="G2238">
            <v>28</v>
          </cell>
        </row>
        <row r="2239">
          <cell r="A2239">
            <v>101948</v>
          </cell>
          <cell r="C2239" t="str">
            <v>TORN PAMPH 1 x 8</v>
          </cell>
          <cell r="D2239" t="str">
            <v>UND</v>
          </cell>
          <cell r="E2239">
            <v>1</v>
          </cell>
          <cell r="G2239">
            <v>35</v>
          </cell>
        </row>
        <row r="2240">
          <cell r="A2240">
            <v>101949</v>
          </cell>
          <cell r="C2240" t="str">
            <v>TORN PAMPH 2 x 8</v>
          </cell>
          <cell r="D2240" t="str">
            <v>UND</v>
          </cell>
          <cell r="G2240">
            <v>64</v>
          </cell>
        </row>
        <row r="2241">
          <cell r="A2241">
            <v>101950</v>
          </cell>
          <cell r="C2241" t="str">
            <v>TORN PAMPH 3 x 8</v>
          </cell>
          <cell r="D2241" t="str">
            <v>UND</v>
          </cell>
          <cell r="G2241">
            <v>141</v>
          </cell>
        </row>
        <row r="2242">
          <cell r="A2242">
            <v>106037</v>
          </cell>
          <cell r="C2242" t="str">
            <v>TORN PANEL 6 x 1</v>
          </cell>
          <cell r="D2242" t="str">
            <v>UND</v>
          </cell>
          <cell r="G2242">
            <v>22</v>
          </cell>
        </row>
        <row r="2243">
          <cell r="A2243">
            <v>108044</v>
          </cell>
          <cell r="C2243" t="str">
            <v>TORN PASAN .5/8x 6</v>
          </cell>
          <cell r="D2243" t="str">
            <v>UND</v>
          </cell>
          <cell r="G2243">
            <v>912</v>
          </cell>
        </row>
        <row r="2244">
          <cell r="A2244">
            <v>101951</v>
          </cell>
          <cell r="C2244" t="str">
            <v>TORN PASANTE 5/8 X 12"</v>
          </cell>
          <cell r="D2244" t="str">
            <v>UND</v>
          </cell>
          <cell r="G2244">
            <v>7848</v>
          </cell>
        </row>
        <row r="2245">
          <cell r="A2245">
            <v>101952</v>
          </cell>
          <cell r="C2245" t="str">
            <v>TORN PERNO .3/8x10</v>
          </cell>
          <cell r="D2245" t="str">
            <v>UND</v>
          </cell>
          <cell r="G2245">
            <v>35</v>
          </cell>
        </row>
        <row r="2246">
          <cell r="A2246">
            <v>101924</v>
          </cell>
          <cell r="C2246" t="str">
            <v>TORN x 6</v>
          </cell>
          <cell r="D2246" t="str">
            <v>UND</v>
          </cell>
          <cell r="G2246">
            <v>22</v>
          </cell>
        </row>
        <row r="2247">
          <cell r="A2247">
            <v>105167</v>
          </cell>
          <cell r="C2247" t="str">
            <v>TR0MP0 OCTAGONAL SIST.GIRA</v>
          </cell>
          <cell r="D2247" t="str">
            <v>UND</v>
          </cell>
          <cell r="G2247">
            <v>2178336</v>
          </cell>
        </row>
        <row r="2248">
          <cell r="A2248">
            <v>116008</v>
          </cell>
          <cell r="C2248" t="str">
            <v>TRAFO 1F 5 KVA 13200 V</v>
          </cell>
          <cell r="D2248" t="str">
            <v>UND</v>
          </cell>
          <cell r="G2248">
            <v>2216923</v>
          </cell>
        </row>
        <row r="2249">
          <cell r="A2249">
            <v>117194</v>
          </cell>
          <cell r="C2249" t="str">
            <v>TRAFO 1F 5 KVA/13200 V</v>
          </cell>
          <cell r="D2249" t="str">
            <v>UND</v>
          </cell>
          <cell r="G2249">
            <v>2329101</v>
          </cell>
        </row>
        <row r="2250">
          <cell r="A2250">
            <v>107174</v>
          </cell>
          <cell r="C2250" t="str">
            <v>TRAFO CTE 1000/5 AMP CL-1 CELCO</v>
          </cell>
          <cell r="D2250" t="str">
            <v>UND</v>
          </cell>
          <cell r="G2250">
            <v>146925</v>
          </cell>
        </row>
        <row r="2251">
          <cell r="A2251">
            <v>101983</v>
          </cell>
          <cell r="C2251" t="str">
            <v>TRAFO CTE 13200/120 EXTERI MEDICION</v>
          </cell>
          <cell r="D2251" t="str">
            <v>UND</v>
          </cell>
          <cell r="G2251">
            <v>3706004</v>
          </cell>
        </row>
        <row r="2252">
          <cell r="A2252">
            <v>101984</v>
          </cell>
          <cell r="C2252" t="str">
            <v>TRAFO CTE 13200/120V INTER ALSTOM</v>
          </cell>
          <cell r="D2252" t="str">
            <v>UND</v>
          </cell>
          <cell r="G2252">
            <v>3566155</v>
          </cell>
        </row>
        <row r="2253">
          <cell r="A2253">
            <v>101985</v>
          </cell>
          <cell r="C2253" t="str">
            <v>TRAFO CTE 150-300/5 CL</v>
          </cell>
          <cell r="D2253" t="str">
            <v>UND</v>
          </cell>
          <cell r="G2253">
            <v>109477</v>
          </cell>
        </row>
        <row r="2254">
          <cell r="A2254">
            <v>101986</v>
          </cell>
          <cell r="C2254" t="str">
            <v>TRAFO CTE 400-600/5 CL</v>
          </cell>
          <cell r="D2254" t="str">
            <v>UND</v>
          </cell>
          <cell r="G2254">
            <v>120150</v>
          </cell>
        </row>
        <row r="2255">
          <cell r="A2255">
            <v>107175</v>
          </cell>
          <cell r="C2255" t="str">
            <v>TRAFO CTE 800/5 AMP</v>
          </cell>
          <cell r="D2255" t="str">
            <v>UND</v>
          </cell>
          <cell r="G2255">
            <v>116323</v>
          </cell>
        </row>
        <row r="2256">
          <cell r="A2256">
            <v>101987</v>
          </cell>
          <cell r="C2256" t="str">
            <v>TRAFO POTENCIAL 13.2/120 E ALSTOM</v>
          </cell>
          <cell r="D2256" t="str">
            <v>UND</v>
          </cell>
          <cell r="G2256">
            <v>4249318</v>
          </cell>
        </row>
        <row r="2257">
          <cell r="A2257">
            <v>101988</v>
          </cell>
          <cell r="C2257" t="str">
            <v>TRAFO POTENCIAL 13.2/120 I ALSTOM</v>
          </cell>
          <cell r="D2257" t="str">
            <v>UND</v>
          </cell>
          <cell r="G2257">
            <v>3168982</v>
          </cell>
        </row>
        <row r="2258">
          <cell r="A2258">
            <v>107176</v>
          </cell>
          <cell r="C2258" t="str">
            <v>TRAFO SECO 1000 KVA ABB</v>
          </cell>
          <cell r="D2258" t="str">
            <v>UND</v>
          </cell>
          <cell r="E2258">
            <v>1</v>
          </cell>
          <cell r="G2258">
            <v>52059490</v>
          </cell>
        </row>
        <row r="2259">
          <cell r="A2259">
            <v>107177</v>
          </cell>
          <cell r="C2259" t="str">
            <v>TRAFO SECO 1500 KVA ASEA BROWN  BOVERY ABB</v>
          </cell>
          <cell r="D2259" t="str">
            <v>UND</v>
          </cell>
          <cell r="G2259">
            <v>74903222</v>
          </cell>
        </row>
        <row r="2260">
          <cell r="A2260">
            <v>107178</v>
          </cell>
          <cell r="C2260" t="str">
            <v>TRAFOS DE CTE 2500/5 AMP CELCO</v>
          </cell>
          <cell r="D2260" t="str">
            <v>UND</v>
          </cell>
          <cell r="G2260">
            <v>158448</v>
          </cell>
        </row>
        <row r="2261">
          <cell r="A2261">
            <v>107179</v>
          </cell>
          <cell r="C2261" t="str">
            <v>TRAGANTE LOSA PIT 3" BRO</v>
          </cell>
          <cell r="D2261" t="str">
            <v>UND</v>
          </cell>
          <cell r="G2261">
            <v>281252</v>
          </cell>
        </row>
        <row r="2262">
          <cell r="A2262">
            <v>101994</v>
          </cell>
          <cell r="C2262" t="str">
            <v>TRAGANTE TCI-4 ALUMINIO</v>
          </cell>
          <cell r="D2262" t="str">
            <v>UND</v>
          </cell>
          <cell r="G2262">
            <v>501053</v>
          </cell>
        </row>
        <row r="2263">
          <cell r="A2263">
            <v>101995</v>
          </cell>
          <cell r="C2263" t="str">
            <v>TRAMPA DE GRASAS</v>
          </cell>
          <cell r="D2263" t="str">
            <v>UND</v>
          </cell>
          <cell r="G2263">
            <v>109924</v>
          </cell>
        </row>
        <row r="2264">
          <cell r="A2264">
            <v>111194</v>
          </cell>
          <cell r="C2264" t="str">
            <v>TRAMPA FILTRACION HF 6X6</v>
          </cell>
          <cell r="D2264" t="str">
            <v>UND</v>
          </cell>
          <cell r="G2264">
            <v>672172</v>
          </cell>
        </row>
        <row r="2265">
          <cell r="A2265">
            <v>111195</v>
          </cell>
          <cell r="C2265" t="str">
            <v>TRAMPA FILTRACION HF 8X4X4</v>
          </cell>
          <cell r="D2265" t="str">
            <v>UND</v>
          </cell>
          <cell r="G2265">
            <v>1019418</v>
          </cell>
        </row>
        <row r="2266">
          <cell r="A2266">
            <v>111196</v>
          </cell>
          <cell r="C2266" t="str">
            <v>TRANSF.REFLECTOR 300 VATIO</v>
          </cell>
          <cell r="D2266" t="str">
            <v>UND</v>
          </cell>
          <cell r="G2266">
            <v>128769</v>
          </cell>
        </row>
        <row r="2267">
          <cell r="A2267">
            <v>111197</v>
          </cell>
          <cell r="C2267" t="str">
            <v>TRANSF/AUTOMAT. 100 KW</v>
          </cell>
          <cell r="D2267" t="str">
            <v>UND</v>
          </cell>
          <cell r="G2267">
            <v>7966487</v>
          </cell>
        </row>
        <row r="2268">
          <cell r="A2268">
            <v>111198</v>
          </cell>
          <cell r="C2268" t="str">
            <v>TRANSF/AUTOMAT. 1000 AMP</v>
          </cell>
          <cell r="D2268" t="str">
            <v>UND</v>
          </cell>
          <cell r="G2268">
            <v>27216754</v>
          </cell>
        </row>
        <row r="2269">
          <cell r="A2269">
            <v>101997</v>
          </cell>
          <cell r="C2269" t="str">
            <v>TRANSF/AUTOMAT. 12/15 KVA</v>
          </cell>
          <cell r="D2269" t="str">
            <v>UND</v>
          </cell>
          <cell r="G2269">
            <v>3608741</v>
          </cell>
        </row>
        <row r="2270">
          <cell r="A2270">
            <v>111200</v>
          </cell>
          <cell r="C2270" t="str">
            <v>TRANSF/AUTOMAT. 200 KW</v>
          </cell>
          <cell r="D2270" t="str">
            <v>UND</v>
          </cell>
          <cell r="G2270">
            <v>13070017</v>
          </cell>
        </row>
        <row r="2271">
          <cell r="A2271">
            <v>102003</v>
          </cell>
          <cell r="C2271" t="str">
            <v>TRANSF/AUTOMAT. 40KW/50KVA</v>
          </cell>
          <cell r="D2271" t="str">
            <v>UND</v>
          </cell>
          <cell r="G2271">
            <v>7344105</v>
          </cell>
        </row>
        <row r="2272">
          <cell r="A2272">
            <v>111205</v>
          </cell>
          <cell r="C2272" t="str">
            <v>TRANSF/AUTOMAT. 60KW/75KV</v>
          </cell>
          <cell r="D2272" t="str">
            <v>UND</v>
          </cell>
          <cell r="G2272">
            <v>7593057</v>
          </cell>
        </row>
        <row r="2273">
          <cell r="A2273">
            <v>111206</v>
          </cell>
          <cell r="C2273" t="str">
            <v>TRANSF/AUTOMAT. 75KW</v>
          </cell>
          <cell r="D2273" t="str">
            <v>UND</v>
          </cell>
          <cell r="G2273">
            <v>7966487</v>
          </cell>
        </row>
        <row r="2274">
          <cell r="A2274">
            <v>111207</v>
          </cell>
          <cell r="C2274" t="str">
            <v>TRANSF/AUTOMAT.132KW/165KV</v>
          </cell>
          <cell r="D2274" t="str">
            <v>UND</v>
          </cell>
          <cell r="G2274">
            <v>9335726</v>
          </cell>
        </row>
        <row r="2275">
          <cell r="A2275">
            <v>111208</v>
          </cell>
          <cell r="C2275" t="str">
            <v>TRANSF/AUTOMAT.145KW/182KV</v>
          </cell>
          <cell r="D2275" t="str">
            <v>UND</v>
          </cell>
          <cell r="G2275">
            <v>9833632</v>
          </cell>
        </row>
        <row r="2276">
          <cell r="A2276">
            <v>111209</v>
          </cell>
          <cell r="C2276" t="str">
            <v>TRANSFERENCIA 275 AMP AC1</v>
          </cell>
          <cell r="D2276" t="str">
            <v>UND</v>
          </cell>
          <cell r="G2276">
            <v>8694673</v>
          </cell>
        </row>
        <row r="2277">
          <cell r="A2277">
            <v>101972</v>
          </cell>
          <cell r="C2277" t="str">
            <v>TRANSFORMADOR 17 35,5 KVA</v>
          </cell>
          <cell r="D2277" t="str">
            <v>UND</v>
          </cell>
          <cell r="G2277">
            <v>5291151</v>
          </cell>
        </row>
        <row r="2278">
          <cell r="A2278">
            <v>101969</v>
          </cell>
          <cell r="C2278" t="str">
            <v>TRANSFORMADOR 1F 10 KVA</v>
          </cell>
          <cell r="D2278" t="str">
            <v>UND</v>
          </cell>
          <cell r="G2278">
            <v>2924125</v>
          </cell>
        </row>
        <row r="2279">
          <cell r="A2279">
            <v>101970</v>
          </cell>
          <cell r="C2279" t="str">
            <v>TRANSFORMADOR 1F 15 KVA</v>
          </cell>
          <cell r="D2279" t="str">
            <v>UND</v>
          </cell>
          <cell r="G2279">
            <v>3441994</v>
          </cell>
        </row>
        <row r="2280">
          <cell r="A2280">
            <v>101971</v>
          </cell>
          <cell r="C2280" t="str">
            <v>TRANSFORMADOR 1F 25 KVA</v>
          </cell>
          <cell r="D2280" t="str">
            <v>UND</v>
          </cell>
          <cell r="G2280">
            <v>4420190</v>
          </cell>
        </row>
        <row r="2281">
          <cell r="A2281">
            <v>101973</v>
          </cell>
          <cell r="C2281" t="str">
            <v>TRANSFORMADOR 1F 50 KVA</v>
          </cell>
          <cell r="D2281" t="str">
            <v>UND</v>
          </cell>
          <cell r="G2281">
            <v>6536128</v>
          </cell>
        </row>
        <row r="2282">
          <cell r="A2282">
            <v>101974</v>
          </cell>
          <cell r="C2282" t="str">
            <v>TRANSFORMADOR 1F 75 KVA</v>
          </cell>
          <cell r="D2282" t="str">
            <v>UND</v>
          </cell>
          <cell r="G2282">
            <v>8769761</v>
          </cell>
        </row>
        <row r="2283">
          <cell r="A2283">
            <v>101978</v>
          </cell>
          <cell r="C2283" t="str">
            <v>TRANSFORMADOR 3F 112,5 KVA</v>
          </cell>
          <cell r="D2283" t="str">
            <v>UND</v>
          </cell>
          <cell r="G2283">
            <v>14734534</v>
          </cell>
        </row>
        <row r="2284">
          <cell r="A2284">
            <v>101975</v>
          </cell>
          <cell r="C2284" t="str">
            <v>TRANSFORMADOR 3F 15 KVA</v>
          </cell>
          <cell r="D2284" t="str">
            <v>UND</v>
          </cell>
          <cell r="G2284">
            <v>5649477</v>
          </cell>
        </row>
        <row r="2285">
          <cell r="A2285">
            <v>102011</v>
          </cell>
          <cell r="C2285" t="str">
            <v>TRANSFORMADOR 3F 225 KVA ABB</v>
          </cell>
          <cell r="D2285" t="str">
            <v>UND</v>
          </cell>
          <cell r="G2285">
            <v>22375869</v>
          </cell>
        </row>
        <row r="2286">
          <cell r="A2286">
            <v>101976</v>
          </cell>
          <cell r="C2286" t="str">
            <v>TRANSFORMADOR 3F 30 KVA</v>
          </cell>
          <cell r="D2286" t="str">
            <v>UND</v>
          </cell>
          <cell r="G2286">
            <v>7866238</v>
          </cell>
        </row>
        <row r="2287">
          <cell r="A2287">
            <v>102012</v>
          </cell>
          <cell r="C2287" t="str">
            <v>TRANSFORMADOR 3F 315 KVA ABB</v>
          </cell>
          <cell r="D2287" t="str">
            <v>UND</v>
          </cell>
          <cell r="G2287">
            <v>28366742</v>
          </cell>
        </row>
        <row r="2288">
          <cell r="A2288">
            <v>102013</v>
          </cell>
          <cell r="C2288" t="str">
            <v>TRANSFORMADOR 3F 400 KVA ABB</v>
          </cell>
          <cell r="D2288" t="str">
            <v>UND</v>
          </cell>
          <cell r="G2288">
            <v>36101707</v>
          </cell>
        </row>
        <row r="2289">
          <cell r="A2289">
            <v>101977</v>
          </cell>
          <cell r="C2289" t="str">
            <v>TRANSFORMADOR 3F 45 KVA</v>
          </cell>
          <cell r="D2289" t="str">
            <v>UND</v>
          </cell>
          <cell r="G2289">
            <v>9368711</v>
          </cell>
        </row>
        <row r="2290">
          <cell r="A2290">
            <v>102014</v>
          </cell>
          <cell r="C2290" t="str">
            <v>TRANSFORMADOR 3F 500 KVA ABB</v>
          </cell>
          <cell r="D2290" t="str">
            <v>UND</v>
          </cell>
          <cell r="G2290">
            <v>42258587</v>
          </cell>
        </row>
        <row r="2291">
          <cell r="A2291">
            <v>102015</v>
          </cell>
          <cell r="C2291" t="str">
            <v>TRANSFORMADOR 3F 630 KVA ABB</v>
          </cell>
          <cell r="D2291" t="str">
            <v>UND</v>
          </cell>
          <cell r="G2291">
            <v>50304509</v>
          </cell>
        </row>
        <row r="2292">
          <cell r="A2292">
            <v>101979</v>
          </cell>
          <cell r="C2292" t="str">
            <v>TRANSFORMADOR 3F 75 KVA</v>
          </cell>
          <cell r="D2292" t="str">
            <v>UND</v>
          </cell>
          <cell r="G2292">
            <v>11866511</v>
          </cell>
        </row>
        <row r="2293">
          <cell r="A2293">
            <v>102016</v>
          </cell>
          <cell r="C2293" t="str">
            <v>TRANSFORMADOR 3F 800 KVA ABB</v>
          </cell>
          <cell r="D2293" t="str">
            <v>UND</v>
          </cell>
          <cell r="G2293">
            <v>61988589</v>
          </cell>
        </row>
        <row r="2294">
          <cell r="A2294">
            <v>102010</v>
          </cell>
          <cell r="C2294" t="str">
            <v>TRANSFQRMADQR 3F 150 KVA</v>
          </cell>
          <cell r="D2294" t="str">
            <v>UND</v>
          </cell>
          <cell r="G2294">
            <v>18313187</v>
          </cell>
        </row>
        <row r="2295">
          <cell r="A2295">
            <v>117195</v>
          </cell>
          <cell r="C2295" t="str">
            <v>TRANSP POSCONCR HASTA 12MT</v>
          </cell>
          <cell r="D2295" t="str">
            <v>UND</v>
          </cell>
          <cell r="G2295">
            <v>55868</v>
          </cell>
        </row>
        <row r="2296">
          <cell r="A2296">
            <v>117196</v>
          </cell>
          <cell r="C2296" t="str">
            <v>TRANSP POSCONCR HASTA 18MT</v>
          </cell>
          <cell r="D2296" t="str">
            <v>UND</v>
          </cell>
          <cell r="G2296">
            <v>78080</v>
          </cell>
        </row>
        <row r="2297">
          <cell r="A2297">
            <v>102019</v>
          </cell>
          <cell r="C2297" t="str">
            <v>TRANSP.EQUIPQ EST.SUELQS</v>
          </cell>
          <cell r="D2297" t="str">
            <v>UND</v>
          </cell>
          <cell r="G2297">
            <v>134166</v>
          </cell>
        </row>
        <row r="2298">
          <cell r="A2298">
            <v>105166</v>
          </cell>
          <cell r="C2298" t="str">
            <v>TRIPLE 15</v>
          </cell>
          <cell r="D2298" t="str">
            <v>KLS</v>
          </cell>
          <cell r="G2298">
            <v>966</v>
          </cell>
        </row>
        <row r="2299">
          <cell r="A2299">
            <v>102082</v>
          </cell>
          <cell r="C2299" t="str">
            <v>TUB A.INOX 1 12</v>
          </cell>
          <cell r="D2299" t="str">
            <v>ML</v>
          </cell>
          <cell r="G2299">
            <v>49791</v>
          </cell>
        </row>
        <row r="2300">
          <cell r="A2300">
            <v>109981</v>
          </cell>
          <cell r="C2300" t="str">
            <v>TUBO 2" EMT"</v>
          </cell>
          <cell r="D2300" t="str">
            <v>UND</v>
          </cell>
          <cell r="G2300">
            <v>60406</v>
          </cell>
        </row>
        <row r="2301">
          <cell r="A2301">
            <v>109982</v>
          </cell>
          <cell r="C2301" t="str">
            <v>TUBO 3" EMT"</v>
          </cell>
          <cell r="D2301" t="str">
            <v>UND</v>
          </cell>
          <cell r="G2301">
            <v>117020</v>
          </cell>
        </row>
        <row r="2302">
          <cell r="A2302">
            <v>102084</v>
          </cell>
          <cell r="C2302" t="str">
            <v>TUBO A INOX 4 CAL.40</v>
          </cell>
          <cell r="D2302" t="str">
            <v>ML</v>
          </cell>
          <cell r="G2302">
            <v>174267</v>
          </cell>
        </row>
        <row r="2303">
          <cell r="A2303">
            <v>111210</v>
          </cell>
          <cell r="C2303" t="str">
            <v>TUBO A.CARBON D= .3/8"</v>
          </cell>
          <cell r="D2303" t="str">
            <v>ML</v>
          </cell>
          <cell r="E2303">
            <v>1</v>
          </cell>
          <cell r="G2303">
            <v>6399</v>
          </cell>
        </row>
        <row r="2304">
          <cell r="A2304">
            <v>106029</v>
          </cell>
          <cell r="C2304" t="str">
            <v>TUBO A.CARBON D=1"</v>
          </cell>
          <cell r="D2304" t="str">
            <v>ML</v>
          </cell>
          <cell r="G2304">
            <v>16933</v>
          </cell>
        </row>
        <row r="2305">
          <cell r="A2305">
            <v>102037</v>
          </cell>
          <cell r="C2305" t="str">
            <v>TUBO A.CARBON D=2"</v>
          </cell>
          <cell r="D2305" t="str">
            <v>ML</v>
          </cell>
          <cell r="G2305">
            <v>35336</v>
          </cell>
        </row>
        <row r="2306">
          <cell r="A2306">
            <v>102038</v>
          </cell>
          <cell r="C2306" t="str">
            <v>TUBO A.CARBON D=3"</v>
          </cell>
          <cell r="D2306" t="str">
            <v>ML</v>
          </cell>
          <cell r="G2306">
            <v>89001</v>
          </cell>
        </row>
        <row r="2307">
          <cell r="A2307">
            <v>102039</v>
          </cell>
          <cell r="C2307" t="str">
            <v>TUBO A.CARBQN D=4"</v>
          </cell>
          <cell r="D2307" t="str">
            <v>ML</v>
          </cell>
          <cell r="G2307">
            <v>120496</v>
          </cell>
        </row>
        <row r="2308">
          <cell r="A2308">
            <v>102040</v>
          </cell>
          <cell r="C2308" t="str">
            <v>TUBO A.CARBQN D=6"</v>
          </cell>
          <cell r="D2308" t="str">
            <v>ML</v>
          </cell>
          <cell r="G2308">
            <v>149372</v>
          </cell>
        </row>
        <row r="2309">
          <cell r="A2309">
            <v>102041</v>
          </cell>
          <cell r="C2309" t="str">
            <v>TUBO A.CARBQN D=8"</v>
          </cell>
          <cell r="D2309" t="str">
            <v>ML</v>
          </cell>
          <cell r="G2309">
            <v>394300</v>
          </cell>
        </row>
        <row r="2310">
          <cell r="A2310">
            <v>102083</v>
          </cell>
          <cell r="C2310" t="str">
            <v>TUBO A.INOXID. 2.1/2"</v>
          </cell>
          <cell r="D2310" t="str">
            <v>ML</v>
          </cell>
          <cell r="G2310">
            <v>126837</v>
          </cell>
        </row>
        <row r="2311">
          <cell r="A2311">
            <v>109983</v>
          </cell>
          <cell r="C2311" t="str">
            <v>TUBO ALUMINIO .3/4x6M</v>
          </cell>
          <cell r="D2311" t="str">
            <v>ML</v>
          </cell>
          <cell r="E2311">
            <v>1</v>
          </cell>
          <cell r="G2311">
            <v>4507</v>
          </cell>
        </row>
        <row r="2312">
          <cell r="A2312">
            <v>102087</v>
          </cell>
          <cell r="C2312" t="str">
            <v>TUBO ALUMINIO 1.1/2x6M</v>
          </cell>
          <cell r="D2312" t="str">
            <v>UND</v>
          </cell>
          <cell r="G2312">
            <v>43683</v>
          </cell>
        </row>
        <row r="2313">
          <cell r="A2313">
            <v>102086</v>
          </cell>
          <cell r="C2313" t="str">
            <v>TUBO ALUMINIO 2" x6M</v>
          </cell>
          <cell r="D2313" t="str">
            <v>UND</v>
          </cell>
          <cell r="E2313">
            <v>1</v>
          </cell>
          <cell r="G2313">
            <v>106348</v>
          </cell>
        </row>
        <row r="2314">
          <cell r="A2314">
            <v>102085</v>
          </cell>
          <cell r="C2314" t="str">
            <v>TUBO ALUMINIO D=1" x6M</v>
          </cell>
          <cell r="D2314" t="str">
            <v>ML</v>
          </cell>
          <cell r="E2314">
            <v>1</v>
          </cell>
          <cell r="G2314">
            <v>4730</v>
          </cell>
        </row>
        <row r="2315">
          <cell r="A2315">
            <v>102100</v>
          </cell>
          <cell r="C2315" t="str">
            <v>TUBO COBRE .1/2 [F]</v>
          </cell>
          <cell r="D2315" t="str">
            <v>ML</v>
          </cell>
          <cell r="G2315">
            <v>9228</v>
          </cell>
        </row>
        <row r="2316">
          <cell r="A2316">
            <v>111211</v>
          </cell>
          <cell r="C2316" t="str">
            <v>TUBO COBRE .1/2 [K]</v>
          </cell>
          <cell r="D2316" t="str">
            <v>ML</v>
          </cell>
          <cell r="G2316">
            <v>63955</v>
          </cell>
        </row>
        <row r="2317">
          <cell r="A2317">
            <v>109125</v>
          </cell>
          <cell r="C2317" t="str">
            <v>TUBO COBRE .1/2 G-M RIGIDA TIPO K</v>
          </cell>
          <cell r="D2317" t="str">
            <v>ML</v>
          </cell>
          <cell r="G2317">
            <v>77625</v>
          </cell>
        </row>
        <row r="2318">
          <cell r="A2318">
            <v>113039</v>
          </cell>
          <cell r="C2318" t="str">
            <v>TUBO COBRE .1/2" [</v>
          </cell>
          <cell r="D2318" t="str">
            <v>ML</v>
          </cell>
          <cell r="G2318">
            <v>12662</v>
          </cell>
        </row>
        <row r="2319">
          <cell r="A2319">
            <v>102103</v>
          </cell>
          <cell r="C2319" t="str">
            <v>TUBO COBRE .1/4" [</v>
          </cell>
          <cell r="D2319" t="str">
            <v>ML</v>
          </cell>
          <cell r="G2319">
            <v>4099</v>
          </cell>
        </row>
        <row r="2320">
          <cell r="A2320">
            <v>102101</v>
          </cell>
          <cell r="C2320" t="str">
            <v>TUBO COBRE .3/4 [M]</v>
          </cell>
          <cell r="D2320" t="str">
            <v>ML</v>
          </cell>
          <cell r="G2320">
            <v>15989</v>
          </cell>
        </row>
        <row r="2321">
          <cell r="A2321">
            <v>111212</v>
          </cell>
          <cell r="C2321" t="str">
            <v>TUBO COBRE .3/4" G</v>
          </cell>
          <cell r="D2321" t="str">
            <v>ML</v>
          </cell>
          <cell r="G2321">
            <v>103018</v>
          </cell>
        </row>
        <row r="2322">
          <cell r="A2322">
            <v>109126</v>
          </cell>
          <cell r="C2322" t="str">
            <v>TUBO COBRE .3/4" G-M RIGIDA TIPO K</v>
          </cell>
          <cell r="D2322" t="str">
            <v>ML</v>
          </cell>
          <cell r="G2322">
            <v>115808</v>
          </cell>
        </row>
        <row r="2323">
          <cell r="A2323">
            <v>102102</v>
          </cell>
          <cell r="C2323" t="str">
            <v>TUBO COBRE .3/8 [F]</v>
          </cell>
          <cell r="D2323" t="str">
            <v>ML</v>
          </cell>
          <cell r="G2323">
            <v>6868</v>
          </cell>
        </row>
        <row r="2324">
          <cell r="A2324">
            <v>111213</v>
          </cell>
          <cell r="C2324" t="str">
            <v>TUBO COBRE 1" G</v>
          </cell>
          <cell r="D2324" t="str">
            <v>ML</v>
          </cell>
          <cell r="G2324">
            <v>129086</v>
          </cell>
        </row>
        <row r="2325">
          <cell r="A2325">
            <v>109127</v>
          </cell>
          <cell r="C2325" t="str">
            <v>TUBO COBRE 1" G-M RIGIDA TIPO K</v>
          </cell>
          <cell r="D2325" t="str">
            <v>ML</v>
          </cell>
          <cell r="G2325">
            <v>145112</v>
          </cell>
        </row>
        <row r="2326">
          <cell r="A2326">
            <v>111214</v>
          </cell>
          <cell r="C2326" t="str">
            <v>TUBO COBRE 1.1/2" G</v>
          </cell>
          <cell r="D2326" t="str">
            <v>ML</v>
          </cell>
          <cell r="G2326">
            <v>193710</v>
          </cell>
        </row>
        <row r="2327">
          <cell r="A2327">
            <v>109128</v>
          </cell>
          <cell r="C2327" t="str">
            <v>TUBO COBRE 1.1/2" G-M RIGIDA TIPO K</v>
          </cell>
          <cell r="D2327" t="str">
            <v>ML</v>
          </cell>
          <cell r="G2327">
            <v>217758</v>
          </cell>
        </row>
        <row r="2328">
          <cell r="A2328">
            <v>111215</v>
          </cell>
          <cell r="C2328" t="str">
            <v>TUBO COBRE 1.1/4" G</v>
          </cell>
          <cell r="D2328" t="str">
            <v>ML</v>
          </cell>
          <cell r="G2328">
            <v>154805</v>
          </cell>
        </row>
        <row r="2329">
          <cell r="A2329">
            <v>109129</v>
          </cell>
          <cell r="C2329" t="str">
            <v>TUBO COBRE 1.1/4" G-M RIGIDA TIPO K</v>
          </cell>
          <cell r="D2329" t="str">
            <v>ML</v>
          </cell>
          <cell r="G2329">
            <v>174022</v>
          </cell>
        </row>
        <row r="2330">
          <cell r="A2330">
            <v>111216</v>
          </cell>
          <cell r="C2330" t="str">
            <v>TUBO COBRE 2" G</v>
          </cell>
          <cell r="D2330" t="str">
            <v>ML</v>
          </cell>
          <cell r="G2330">
            <v>289315</v>
          </cell>
        </row>
        <row r="2331">
          <cell r="A2331">
            <v>111217</v>
          </cell>
          <cell r="C2331" t="str">
            <v>TUBO COBRE 2.1/2" G</v>
          </cell>
          <cell r="D2331" t="str">
            <v>ML</v>
          </cell>
          <cell r="G2331">
            <v>288868</v>
          </cell>
        </row>
        <row r="2332">
          <cell r="A2332">
            <v>109130</v>
          </cell>
          <cell r="C2332" t="str">
            <v>TUBO COBRE 2.1/2" G-M RIGIDA TIPO K</v>
          </cell>
          <cell r="D2332" t="str">
            <v>ML</v>
          </cell>
          <cell r="G2332">
            <v>324729</v>
          </cell>
        </row>
        <row r="2333">
          <cell r="A2333">
            <v>102024</v>
          </cell>
          <cell r="C2333" t="str">
            <v>TUBO CONCRETO CII 1.0M HR</v>
          </cell>
          <cell r="D2333" t="str">
            <v>ML</v>
          </cell>
          <cell r="G2333">
            <v>265301</v>
          </cell>
        </row>
        <row r="2334">
          <cell r="A2334">
            <v>102023</v>
          </cell>
          <cell r="C2334" t="str">
            <v>TUBO CONCRETO CII 1.1M HR</v>
          </cell>
          <cell r="D2334" t="str">
            <v>ML</v>
          </cell>
          <cell r="G2334">
            <v>310167</v>
          </cell>
        </row>
        <row r="2335">
          <cell r="A2335">
            <v>102090</v>
          </cell>
          <cell r="C2335" t="str">
            <v>TUBO CONCRETO CII 10"</v>
          </cell>
          <cell r="D2335" t="str">
            <v>ML</v>
          </cell>
          <cell r="G2335">
            <v>20949</v>
          </cell>
        </row>
        <row r="2336">
          <cell r="A2336">
            <v>102091</v>
          </cell>
          <cell r="C2336" t="str">
            <v>TUBO CONCRETO CII 12"</v>
          </cell>
          <cell r="D2336" t="str">
            <v>ML</v>
          </cell>
          <cell r="G2336">
            <v>39827</v>
          </cell>
        </row>
        <row r="2337">
          <cell r="A2337">
            <v>102092</v>
          </cell>
          <cell r="C2337" t="str">
            <v>TUBO CONCRETO CII 15"</v>
          </cell>
          <cell r="D2337" t="str">
            <v>ML</v>
          </cell>
          <cell r="G2337">
            <v>59538</v>
          </cell>
        </row>
        <row r="2338">
          <cell r="A2338">
            <v>102093</v>
          </cell>
          <cell r="C2338" t="str">
            <v>TUBO CONCRETO CII 18"</v>
          </cell>
          <cell r="D2338" t="str">
            <v>ML</v>
          </cell>
          <cell r="G2338">
            <v>61079</v>
          </cell>
        </row>
        <row r="2339">
          <cell r="A2339">
            <v>102094</v>
          </cell>
          <cell r="C2339" t="str">
            <v>TUBO CONCRETO CII 21"</v>
          </cell>
          <cell r="D2339" t="str">
            <v>ML</v>
          </cell>
          <cell r="G2339">
            <v>81598</v>
          </cell>
        </row>
        <row r="2340">
          <cell r="A2340">
            <v>102095</v>
          </cell>
          <cell r="C2340" t="str">
            <v>TUBO CONCRETO CII 24"</v>
          </cell>
          <cell r="D2340" t="str">
            <v>ML</v>
          </cell>
          <cell r="G2340">
            <v>99740</v>
          </cell>
        </row>
        <row r="2341">
          <cell r="A2341">
            <v>102096</v>
          </cell>
          <cell r="C2341" t="str">
            <v>TUBO CONCRETO CII 27"</v>
          </cell>
          <cell r="D2341" t="str">
            <v>ML</v>
          </cell>
          <cell r="G2341">
            <v>170119</v>
          </cell>
        </row>
        <row r="2342">
          <cell r="A2342">
            <v>102097</v>
          </cell>
          <cell r="C2342" t="str">
            <v>TUBO CONCRETO CII 30"</v>
          </cell>
          <cell r="D2342" t="str">
            <v>ML</v>
          </cell>
          <cell r="G2342">
            <v>166511</v>
          </cell>
        </row>
        <row r="2343">
          <cell r="A2343">
            <v>102098</v>
          </cell>
          <cell r="C2343" t="str">
            <v>TUBO CONCRETO CII 33"</v>
          </cell>
          <cell r="D2343" t="str">
            <v>ML</v>
          </cell>
          <cell r="G2343">
            <v>238577</v>
          </cell>
        </row>
        <row r="2344">
          <cell r="A2344">
            <v>102099</v>
          </cell>
          <cell r="C2344" t="str">
            <v>TUBO CONCRETO CII 36"</v>
          </cell>
          <cell r="D2344" t="str">
            <v>ML</v>
          </cell>
          <cell r="G2344">
            <v>298314</v>
          </cell>
        </row>
        <row r="2345">
          <cell r="A2345">
            <v>102088</v>
          </cell>
          <cell r="C2345" t="str">
            <v>TUBO CONCRETO CII 6"</v>
          </cell>
          <cell r="D2345" t="str">
            <v>ML</v>
          </cell>
          <cell r="E2345">
            <v>1</v>
          </cell>
          <cell r="G2345">
            <v>12877</v>
          </cell>
        </row>
        <row r="2346">
          <cell r="A2346">
            <v>102089</v>
          </cell>
          <cell r="C2346" t="str">
            <v>TUBO CONCRETO CII 8"</v>
          </cell>
          <cell r="D2346" t="str">
            <v>ML</v>
          </cell>
          <cell r="E2346">
            <v>1</v>
          </cell>
          <cell r="G2346">
            <v>17131</v>
          </cell>
        </row>
        <row r="2347">
          <cell r="A2347">
            <v>105168</v>
          </cell>
          <cell r="C2347" t="str">
            <v>TUBO CPVC 1/2" RDE-11"</v>
          </cell>
          <cell r="D2347" t="str">
            <v>ML</v>
          </cell>
          <cell r="G2347">
            <v>3502</v>
          </cell>
        </row>
        <row r="2348">
          <cell r="A2348">
            <v>107188</v>
          </cell>
          <cell r="C2348" t="str">
            <v>TUBO CPVC 3/4" RDE-11"</v>
          </cell>
          <cell r="D2348" t="str">
            <v>ML</v>
          </cell>
          <cell r="G2348">
            <v>5194</v>
          </cell>
        </row>
        <row r="2349">
          <cell r="A2349">
            <v>109984</v>
          </cell>
          <cell r="C2349" t="str">
            <v>TUBO DRE 100 PVC CORR CF</v>
          </cell>
          <cell r="D2349" t="str">
            <v>ML</v>
          </cell>
          <cell r="G2349">
            <v>22558</v>
          </cell>
        </row>
        <row r="2350">
          <cell r="A2350">
            <v>102050</v>
          </cell>
          <cell r="C2350" t="str">
            <v>TUBO DRE 100 PVC CORR SF</v>
          </cell>
          <cell r="D2350" t="str">
            <v>ML</v>
          </cell>
          <cell r="E2350">
            <v>1</v>
          </cell>
          <cell r="G2350">
            <v>22070</v>
          </cell>
        </row>
        <row r="2351">
          <cell r="A2351">
            <v>102027</v>
          </cell>
          <cell r="C2351" t="str">
            <v>TUBO DRE 160 PVC CORR CF</v>
          </cell>
          <cell r="D2351" t="str">
            <v>ML</v>
          </cell>
          <cell r="E2351">
            <v>1</v>
          </cell>
          <cell r="G2351">
            <v>50261</v>
          </cell>
        </row>
        <row r="2352">
          <cell r="A2352">
            <v>117197</v>
          </cell>
          <cell r="C2352" t="str">
            <v>TUBO DRE 160 PVC CORR SF</v>
          </cell>
          <cell r="D2352" t="str">
            <v>ML</v>
          </cell>
          <cell r="G2352">
            <v>50261</v>
          </cell>
        </row>
        <row r="2353">
          <cell r="A2353">
            <v>109131</v>
          </cell>
          <cell r="C2353" t="str">
            <v>TUBO DRE 2" PERFO FILT</v>
          </cell>
          <cell r="D2353" t="str">
            <v>ML</v>
          </cell>
          <cell r="G2353">
            <v>84146</v>
          </cell>
        </row>
        <row r="2354">
          <cell r="A2354">
            <v>117198</v>
          </cell>
          <cell r="C2354" t="str">
            <v>TUBO DRE 2,1/2 PVC CON FI</v>
          </cell>
          <cell r="D2354" t="str">
            <v>ML</v>
          </cell>
          <cell r="G2354">
            <v>17489</v>
          </cell>
        </row>
        <row r="2355">
          <cell r="A2355">
            <v>117199</v>
          </cell>
          <cell r="C2355" t="str">
            <v>TUBO DRE 2,1/2 PVC SIN FI</v>
          </cell>
          <cell r="D2355" t="str">
            <v>ML</v>
          </cell>
          <cell r="G2355">
            <v>12759</v>
          </cell>
        </row>
        <row r="2356">
          <cell r="A2356">
            <v>102152</v>
          </cell>
          <cell r="C2356" t="str">
            <v>TUBO DRE 200 PVC CORR SF</v>
          </cell>
          <cell r="D2356" t="str">
            <v>ML</v>
          </cell>
          <cell r="G2356">
            <v>68092</v>
          </cell>
        </row>
        <row r="2357">
          <cell r="A2357">
            <v>102108</v>
          </cell>
          <cell r="C2357" t="str">
            <v>TUBO DRE 4" PVC CON</v>
          </cell>
          <cell r="D2357" t="str">
            <v>ML</v>
          </cell>
          <cell r="G2357">
            <v>30432</v>
          </cell>
        </row>
        <row r="2358">
          <cell r="A2358">
            <v>117200</v>
          </cell>
          <cell r="C2358" t="str">
            <v>TUBO DRE 65 PVC CORR SF</v>
          </cell>
          <cell r="D2358" t="str">
            <v>ML</v>
          </cell>
          <cell r="G2358">
            <v>12770</v>
          </cell>
        </row>
        <row r="2359">
          <cell r="A2359">
            <v>109132</v>
          </cell>
          <cell r="C2359" t="str">
            <v>TUBO EMT 3/4"X 3 MT"</v>
          </cell>
          <cell r="D2359" t="str">
            <v>UND</v>
          </cell>
          <cell r="E2359">
            <v>1</v>
          </cell>
          <cell r="G2359">
            <v>14518</v>
          </cell>
        </row>
        <row r="2360">
          <cell r="A2360">
            <v>109985</v>
          </cell>
          <cell r="C2360" t="str">
            <v>TUBO EMT 3MT X1"</v>
          </cell>
          <cell r="D2360" t="str">
            <v>UND</v>
          </cell>
          <cell r="G2360">
            <v>28265</v>
          </cell>
        </row>
        <row r="2361">
          <cell r="A2361">
            <v>105170</v>
          </cell>
          <cell r="C2361" t="str">
            <v>TUBO ESTRUC. 100x6.3MMx100</v>
          </cell>
          <cell r="D2361" t="str">
            <v>UND</v>
          </cell>
          <cell r="G2361">
            <v>338554</v>
          </cell>
        </row>
        <row r="2362">
          <cell r="A2362">
            <v>109133</v>
          </cell>
          <cell r="C2362" t="str">
            <v>TUBO ESTRUC. 127x2.3MM</v>
          </cell>
          <cell r="D2362" t="str">
            <v>UND</v>
          </cell>
          <cell r="G2362">
            <v>394386</v>
          </cell>
        </row>
        <row r="2363">
          <cell r="A2363">
            <v>109134</v>
          </cell>
          <cell r="C2363" t="str">
            <v>TUBO ESTRUC. 141x3.4MM</v>
          </cell>
          <cell r="D2363" t="str">
            <v>UND</v>
          </cell>
          <cell r="G2363">
            <v>492894</v>
          </cell>
        </row>
        <row r="2364">
          <cell r="A2364">
            <v>105169</v>
          </cell>
          <cell r="C2364" t="str">
            <v>TUBO ESTRUC. 76x2.0MMx 38</v>
          </cell>
          <cell r="D2364" t="str">
            <v>UND</v>
          </cell>
          <cell r="G2364">
            <v>68569</v>
          </cell>
        </row>
        <row r="2365">
          <cell r="A2365">
            <v>117208</v>
          </cell>
          <cell r="C2365" t="str">
            <v>TUBO FLUORES 32W T8 4100K</v>
          </cell>
          <cell r="D2365" t="str">
            <v>UND</v>
          </cell>
          <cell r="G2365">
            <v>5130</v>
          </cell>
        </row>
        <row r="2366">
          <cell r="A2366">
            <v>113040</v>
          </cell>
          <cell r="C2366" t="str">
            <v>TUBO GALV. ,1/2" AGUA"</v>
          </cell>
          <cell r="D2366" t="str">
            <v>UND</v>
          </cell>
          <cell r="G2366">
            <v>37655</v>
          </cell>
        </row>
        <row r="2367">
          <cell r="A2367">
            <v>102110</v>
          </cell>
          <cell r="C2367" t="str">
            <v>TUBO GALV. ,1/2" X 3 MT</v>
          </cell>
          <cell r="D2367" t="str">
            <v>UND</v>
          </cell>
          <cell r="G2367">
            <v>34853</v>
          </cell>
        </row>
        <row r="2368">
          <cell r="A2368">
            <v>102066</v>
          </cell>
          <cell r="C2368" t="str">
            <v>TUBO GALV. ,1/4"</v>
          </cell>
          <cell r="D2368" t="str">
            <v>ML</v>
          </cell>
          <cell r="G2368">
            <v>5151</v>
          </cell>
        </row>
        <row r="2369">
          <cell r="A2369">
            <v>109135</v>
          </cell>
          <cell r="C2369" t="str">
            <v>TUBO GALV. ,3/4 1.8MM</v>
          </cell>
          <cell r="D2369" t="str">
            <v>UND</v>
          </cell>
          <cell r="G2369">
            <v>33055</v>
          </cell>
        </row>
        <row r="2370">
          <cell r="A2370">
            <v>102111</v>
          </cell>
          <cell r="C2370" t="str">
            <v>TUBO GALV. ,3/4 AGUA</v>
          </cell>
          <cell r="D2370" t="str">
            <v>UND</v>
          </cell>
          <cell r="G2370">
            <v>51346</v>
          </cell>
        </row>
        <row r="2371">
          <cell r="A2371">
            <v>102072</v>
          </cell>
          <cell r="C2371" t="str">
            <v>TUBO GALV. ,3/4"</v>
          </cell>
          <cell r="D2371" t="str">
            <v>UND</v>
          </cell>
          <cell r="G2371">
            <v>27857</v>
          </cell>
        </row>
        <row r="2372">
          <cell r="A2372">
            <v>106165</v>
          </cell>
          <cell r="C2372" t="str">
            <v>TUBO GALV. ,3/4" 1.5M</v>
          </cell>
          <cell r="D2372" t="str">
            <v>UND</v>
          </cell>
          <cell r="G2372">
            <v>26376</v>
          </cell>
        </row>
        <row r="2373">
          <cell r="A2373">
            <v>106169</v>
          </cell>
          <cell r="C2373" t="str">
            <v>TUBO GALV. ,3/4" 2.3M</v>
          </cell>
          <cell r="D2373" t="str">
            <v>UND</v>
          </cell>
          <cell r="G2373">
            <v>42523</v>
          </cell>
        </row>
        <row r="2374">
          <cell r="A2374">
            <v>102064</v>
          </cell>
          <cell r="C2374" t="str">
            <v>TUBO GALV. 1 AGUA</v>
          </cell>
          <cell r="D2374" t="str">
            <v>UND</v>
          </cell>
          <cell r="G2374">
            <v>76864</v>
          </cell>
        </row>
        <row r="2375">
          <cell r="A2375">
            <v>102124</v>
          </cell>
          <cell r="C2375" t="str">
            <v>TUBO GALV. 1"</v>
          </cell>
          <cell r="D2375" t="str">
            <v>UND</v>
          </cell>
          <cell r="G2375">
            <v>13489</v>
          </cell>
        </row>
        <row r="2376">
          <cell r="A2376">
            <v>106166</v>
          </cell>
          <cell r="C2376" t="str">
            <v>TUBO GALV. 1" 1.5MM</v>
          </cell>
          <cell r="D2376" t="str">
            <v>UND</v>
          </cell>
          <cell r="G2376">
            <v>31946</v>
          </cell>
        </row>
        <row r="2377">
          <cell r="A2377">
            <v>106168</v>
          </cell>
          <cell r="C2377" t="str">
            <v>TUBO GALV. 1" 1.8MM</v>
          </cell>
          <cell r="D2377" t="str">
            <v>UND</v>
          </cell>
          <cell r="G2377">
            <v>25185</v>
          </cell>
        </row>
        <row r="2378">
          <cell r="A2378">
            <v>106170</v>
          </cell>
          <cell r="C2378" t="str">
            <v>TUBO GALV. 1" 2.3MM</v>
          </cell>
          <cell r="D2378" t="str">
            <v>UND</v>
          </cell>
          <cell r="G2378">
            <v>56953</v>
          </cell>
        </row>
        <row r="2379">
          <cell r="A2379">
            <v>117201</v>
          </cell>
          <cell r="C2379" t="str">
            <v>TUBO GALV. 1" ACUED</v>
          </cell>
          <cell r="D2379" t="str">
            <v>UND</v>
          </cell>
          <cell r="G2379">
            <v>66407</v>
          </cell>
        </row>
        <row r="2380">
          <cell r="A2380">
            <v>102113</v>
          </cell>
          <cell r="C2380" t="str">
            <v>TUBO GALV. 1" X 3 M</v>
          </cell>
          <cell r="D2380" t="str">
            <v>UND</v>
          </cell>
          <cell r="G2380">
            <v>44322</v>
          </cell>
        </row>
        <row r="2381">
          <cell r="A2381">
            <v>103226</v>
          </cell>
          <cell r="C2381" t="str">
            <v>TUBO GALV. 1,1/2" 1.5</v>
          </cell>
          <cell r="D2381" t="str">
            <v>UND</v>
          </cell>
          <cell r="G2381">
            <v>43567</v>
          </cell>
        </row>
        <row r="2382">
          <cell r="A2382">
            <v>103224</v>
          </cell>
          <cell r="C2382" t="str">
            <v>TUBO GALV. 1,1/2" 1.8</v>
          </cell>
          <cell r="D2382" t="str">
            <v>UND</v>
          </cell>
          <cell r="G2382">
            <v>58742</v>
          </cell>
        </row>
        <row r="2383">
          <cell r="A2383">
            <v>102114</v>
          </cell>
          <cell r="C2383" t="str">
            <v>TUBO GALV. 1,1/2" 2.3</v>
          </cell>
          <cell r="D2383" t="str">
            <v>UND</v>
          </cell>
          <cell r="G2383">
            <v>57946</v>
          </cell>
        </row>
        <row r="2384">
          <cell r="A2384">
            <v>102125</v>
          </cell>
          <cell r="C2384" t="str">
            <v>TUBO GALV. 1,1/2" 2.5</v>
          </cell>
          <cell r="D2384" t="str">
            <v>UND</v>
          </cell>
          <cell r="G2384">
            <v>81071</v>
          </cell>
        </row>
        <row r="2385">
          <cell r="A2385">
            <v>103223</v>
          </cell>
          <cell r="C2385" t="str">
            <v>TUBO GALV. 1,1/2" 3.0</v>
          </cell>
          <cell r="D2385" t="str">
            <v>UND</v>
          </cell>
          <cell r="G2385">
            <v>55800</v>
          </cell>
        </row>
        <row r="2386">
          <cell r="A2386">
            <v>102062</v>
          </cell>
          <cell r="C2386" t="str">
            <v>TUBO GALV. 1,1/2" AGUA"</v>
          </cell>
          <cell r="D2386" t="str">
            <v>UND</v>
          </cell>
          <cell r="G2386">
            <v>127588</v>
          </cell>
        </row>
        <row r="2387">
          <cell r="A2387">
            <v>102115</v>
          </cell>
          <cell r="C2387" t="str">
            <v>TUBO GALV. 1,1/2" X 3M</v>
          </cell>
          <cell r="D2387" t="str">
            <v>UND</v>
          </cell>
          <cell r="G2387">
            <v>74031</v>
          </cell>
        </row>
        <row r="2388">
          <cell r="A2388">
            <v>102063</v>
          </cell>
          <cell r="C2388" t="str">
            <v>TUBO GALV. 1,1/4" AGUA"</v>
          </cell>
          <cell r="D2388" t="str">
            <v>UND</v>
          </cell>
          <cell r="G2388">
            <v>103937</v>
          </cell>
        </row>
        <row r="2389">
          <cell r="A2389">
            <v>102127</v>
          </cell>
          <cell r="C2389" t="str">
            <v>TUBO GALV. 1.1/2" X 3 MT</v>
          </cell>
          <cell r="D2389" t="str">
            <v>UND</v>
          </cell>
          <cell r="G2389">
            <v>47674</v>
          </cell>
        </row>
        <row r="2390">
          <cell r="A2390">
            <v>103228</v>
          </cell>
          <cell r="C2390" t="str">
            <v>TUBO GALV. 2"</v>
          </cell>
          <cell r="D2390" t="str">
            <v>UND</v>
          </cell>
          <cell r="G2390">
            <v>144751</v>
          </cell>
        </row>
        <row r="2391">
          <cell r="A2391">
            <v>103062</v>
          </cell>
          <cell r="C2391" t="str">
            <v>TUBO GALV. 2" 2.3</v>
          </cell>
          <cell r="D2391" t="str">
            <v>UND</v>
          </cell>
          <cell r="G2391">
            <v>68182</v>
          </cell>
        </row>
        <row r="2392">
          <cell r="A2392">
            <v>102126</v>
          </cell>
          <cell r="C2392" t="str">
            <v>TUBO GALV. 2" 2.5</v>
          </cell>
          <cell r="D2392" t="str">
            <v>UND</v>
          </cell>
          <cell r="G2392">
            <v>102747</v>
          </cell>
        </row>
        <row r="2393">
          <cell r="A2393">
            <v>102118</v>
          </cell>
          <cell r="C2393" t="str">
            <v>TUBO GALV. 2" AGUA"</v>
          </cell>
          <cell r="D2393" t="str">
            <v>UND</v>
          </cell>
          <cell r="G2393">
            <v>168665</v>
          </cell>
        </row>
        <row r="2394">
          <cell r="A2394">
            <v>102117</v>
          </cell>
          <cell r="C2394" t="str">
            <v>TUBO GALV. 2" X 3</v>
          </cell>
          <cell r="D2394" t="str">
            <v>UND</v>
          </cell>
          <cell r="G2394">
            <v>86890</v>
          </cell>
        </row>
        <row r="2395">
          <cell r="A2395">
            <v>117202</v>
          </cell>
          <cell r="C2395" t="str">
            <v>TUBO GALV. 2,1/2 2.3MM</v>
          </cell>
          <cell r="D2395" t="str">
            <v>UND</v>
          </cell>
          <cell r="G2395">
            <v>140572</v>
          </cell>
        </row>
        <row r="2396">
          <cell r="A2396">
            <v>102119</v>
          </cell>
          <cell r="C2396" t="str">
            <v>TUBO GALV. 2,1/2 AGUA</v>
          </cell>
          <cell r="D2396" t="str">
            <v>UND</v>
          </cell>
          <cell r="G2396">
            <v>209120</v>
          </cell>
        </row>
        <row r="2397">
          <cell r="A2397">
            <v>102068</v>
          </cell>
          <cell r="C2397" t="str">
            <v>TUBO GALV. 2,1/4"</v>
          </cell>
          <cell r="D2397" t="str">
            <v>ML</v>
          </cell>
          <cell r="G2397">
            <v>23108</v>
          </cell>
        </row>
        <row r="2398">
          <cell r="A2398">
            <v>102069</v>
          </cell>
          <cell r="C2398" t="str">
            <v>TUBO GALV. 2,3/4"</v>
          </cell>
          <cell r="D2398" t="str">
            <v>ML</v>
          </cell>
          <cell r="G2398">
            <v>29708</v>
          </cell>
        </row>
        <row r="2399">
          <cell r="A2399">
            <v>103225</v>
          </cell>
          <cell r="C2399" t="str">
            <v>TUBO GALV. 3" 2.3M</v>
          </cell>
          <cell r="D2399" t="str">
            <v>UND</v>
          </cell>
          <cell r="G2399">
            <v>177057</v>
          </cell>
        </row>
        <row r="2400">
          <cell r="A2400">
            <v>102071</v>
          </cell>
          <cell r="C2400" t="str">
            <v>TUBO GALV. 3" AGUA"</v>
          </cell>
          <cell r="D2400" t="str">
            <v>UND</v>
          </cell>
          <cell r="G2400">
            <v>245571</v>
          </cell>
        </row>
        <row r="2401">
          <cell r="A2401">
            <v>102121</v>
          </cell>
          <cell r="C2401" t="str">
            <v>TUBO GALV. 3" CON RO</v>
          </cell>
          <cell r="D2401" t="str">
            <v>ML</v>
          </cell>
          <cell r="G2401">
            <v>38028</v>
          </cell>
        </row>
        <row r="2402">
          <cell r="A2402">
            <v>102120</v>
          </cell>
          <cell r="C2402" t="str">
            <v>TUBO GALV. 3" X 3M</v>
          </cell>
          <cell r="D2402" t="str">
            <v>UND</v>
          </cell>
          <cell r="G2402">
            <v>191401</v>
          </cell>
        </row>
        <row r="2403">
          <cell r="A2403">
            <v>102070</v>
          </cell>
          <cell r="C2403" t="str">
            <v>TUBO GALV. 3,1/2"</v>
          </cell>
          <cell r="D2403" t="str">
            <v>ML</v>
          </cell>
          <cell r="G2403">
            <v>38195</v>
          </cell>
        </row>
        <row r="2404">
          <cell r="A2404">
            <v>102073</v>
          </cell>
          <cell r="C2404" t="str">
            <v>TUBO GALV. 4"</v>
          </cell>
          <cell r="D2404" t="str">
            <v>ML</v>
          </cell>
          <cell r="G2404">
            <v>41134</v>
          </cell>
        </row>
        <row r="2405">
          <cell r="A2405">
            <v>102123</v>
          </cell>
          <cell r="C2405" t="str">
            <v>TUBO GALV. 4" CON RO</v>
          </cell>
          <cell r="D2405" t="str">
            <v>ML</v>
          </cell>
          <cell r="G2405">
            <v>70191</v>
          </cell>
        </row>
        <row r="2406">
          <cell r="A2406">
            <v>102122</v>
          </cell>
          <cell r="C2406" t="str">
            <v>TUBO GALV. 4" X 3 MT</v>
          </cell>
          <cell r="D2406" t="str">
            <v>UND</v>
          </cell>
          <cell r="G2406">
            <v>246724</v>
          </cell>
        </row>
        <row r="2407">
          <cell r="A2407">
            <v>102074</v>
          </cell>
          <cell r="C2407" t="str">
            <v>TUBO GALV. 6"</v>
          </cell>
          <cell r="D2407" t="str">
            <v>UND</v>
          </cell>
          <cell r="G2407">
            <v>521674</v>
          </cell>
        </row>
        <row r="2408">
          <cell r="A2408">
            <v>102075</v>
          </cell>
          <cell r="C2408" t="str">
            <v>TUBO GALV. 8"</v>
          </cell>
          <cell r="D2408" t="str">
            <v>UND</v>
          </cell>
          <cell r="G2408">
            <v>656827</v>
          </cell>
        </row>
        <row r="2409">
          <cell r="A2409">
            <v>103065</v>
          </cell>
          <cell r="C2409" t="str">
            <v>TUBO LA CR C20 1,1/2X1.1/2</v>
          </cell>
          <cell r="D2409" t="str">
            <v>UND</v>
          </cell>
          <cell r="G2409">
            <v>20281</v>
          </cell>
        </row>
        <row r="2410">
          <cell r="A2410">
            <v>106127</v>
          </cell>
          <cell r="C2410" t="str">
            <v>TUBO LAM CR C20 ,3/4X ,3/4</v>
          </cell>
          <cell r="D2410" t="str">
            <v>UND</v>
          </cell>
          <cell r="G2410">
            <v>10248</v>
          </cell>
        </row>
        <row r="2411">
          <cell r="A2411">
            <v>106126</v>
          </cell>
          <cell r="C2411" t="str">
            <v>TUBO LAM CR C20 1 X1</v>
          </cell>
          <cell r="D2411" t="str">
            <v>UND</v>
          </cell>
          <cell r="G2411">
            <v>12770</v>
          </cell>
        </row>
        <row r="2412">
          <cell r="A2412">
            <v>103088</v>
          </cell>
          <cell r="C2412" t="str">
            <v>TUBO PE 2" ALTA DEN</v>
          </cell>
          <cell r="D2412" t="str">
            <v>ML</v>
          </cell>
          <cell r="G2412">
            <v>9505</v>
          </cell>
        </row>
        <row r="2413">
          <cell r="A2413">
            <v>103089</v>
          </cell>
          <cell r="C2413" t="str">
            <v>TUBO PE 2,1/2"ALTA DEN</v>
          </cell>
          <cell r="D2413" t="str">
            <v>ML</v>
          </cell>
          <cell r="G2413">
            <v>13318</v>
          </cell>
        </row>
        <row r="2414">
          <cell r="A2414">
            <v>103090</v>
          </cell>
          <cell r="C2414" t="str">
            <v>TUBO PE 3" ALTA DEN</v>
          </cell>
          <cell r="D2414" t="str">
            <v>ML</v>
          </cell>
          <cell r="G2414">
            <v>19134</v>
          </cell>
        </row>
        <row r="2415">
          <cell r="A2415">
            <v>103091</v>
          </cell>
          <cell r="C2415" t="str">
            <v>TUBO PE 4" ALTA DEN</v>
          </cell>
          <cell r="D2415" t="str">
            <v>ML</v>
          </cell>
          <cell r="G2415">
            <v>28661</v>
          </cell>
        </row>
        <row r="2416">
          <cell r="A2416">
            <v>103092</v>
          </cell>
          <cell r="C2416" t="str">
            <v>TUBO PE 6" ALTA DEN</v>
          </cell>
          <cell r="D2416" t="str">
            <v>ML</v>
          </cell>
          <cell r="G2416">
            <v>59999</v>
          </cell>
        </row>
        <row r="2417">
          <cell r="A2417">
            <v>102128</v>
          </cell>
          <cell r="C2417" t="str">
            <v>TUBO PRS .1/2 RDE- 9</v>
          </cell>
          <cell r="D2417" t="str">
            <v>ML</v>
          </cell>
          <cell r="E2417">
            <v>1</v>
          </cell>
          <cell r="G2417">
            <v>4578</v>
          </cell>
        </row>
        <row r="2418">
          <cell r="A2418">
            <v>102129</v>
          </cell>
          <cell r="C2418" t="str">
            <v>TUBO PRS .1/2 RDE-13.5</v>
          </cell>
          <cell r="D2418" t="str">
            <v>ML</v>
          </cell>
          <cell r="E2418">
            <v>1</v>
          </cell>
          <cell r="G2418">
            <v>3274</v>
          </cell>
        </row>
        <row r="2419">
          <cell r="A2419">
            <v>102130</v>
          </cell>
          <cell r="C2419" t="str">
            <v>TUBO PRS .3/4 RDE-11</v>
          </cell>
          <cell r="D2419" t="str">
            <v>ML</v>
          </cell>
          <cell r="E2419">
            <v>1</v>
          </cell>
          <cell r="G2419">
            <v>4056</v>
          </cell>
        </row>
        <row r="2420">
          <cell r="A2420">
            <v>102131</v>
          </cell>
          <cell r="C2420" t="str">
            <v>TUBO PRS .3/4 RDE-21</v>
          </cell>
          <cell r="D2420" t="str">
            <v>ML</v>
          </cell>
          <cell r="E2420">
            <v>1</v>
          </cell>
          <cell r="G2420">
            <v>2683</v>
          </cell>
        </row>
        <row r="2421">
          <cell r="A2421">
            <v>102132</v>
          </cell>
          <cell r="C2421" t="str">
            <v>TUBO PRS 1 RDE-13.5</v>
          </cell>
          <cell r="D2421" t="str">
            <v>ML</v>
          </cell>
          <cell r="E2421">
            <v>1</v>
          </cell>
          <cell r="G2421">
            <v>4078</v>
          </cell>
        </row>
        <row r="2422">
          <cell r="A2422">
            <v>102133</v>
          </cell>
          <cell r="C2422" t="str">
            <v>TUBO PRS 1 RDE-21</v>
          </cell>
          <cell r="D2422" t="str">
            <v>ML</v>
          </cell>
          <cell r="E2422">
            <v>1</v>
          </cell>
          <cell r="G2422">
            <v>3970</v>
          </cell>
        </row>
        <row r="2423">
          <cell r="A2423">
            <v>117203</v>
          </cell>
          <cell r="C2423" t="str">
            <v>TUBO PRS 1.1/2 RDE-21</v>
          </cell>
          <cell r="D2423" t="str">
            <v>ML</v>
          </cell>
          <cell r="G2423">
            <v>8048</v>
          </cell>
        </row>
        <row r="2424">
          <cell r="A2424">
            <v>117204</v>
          </cell>
          <cell r="C2424" t="str">
            <v>TUBO PRS 1.1/4 RDE-21</v>
          </cell>
          <cell r="D2424" t="str">
            <v>ML</v>
          </cell>
          <cell r="G2424">
            <v>10258</v>
          </cell>
        </row>
        <row r="2425">
          <cell r="A2425">
            <v>102047</v>
          </cell>
          <cell r="C2425" t="str">
            <v>TUBO PRS 10 RDE-13.5UM</v>
          </cell>
          <cell r="D2425" t="str">
            <v>ML</v>
          </cell>
          <cell r="E2425">
            <v>1</v>
          </cell>
          <cell r="G2425">
            <v>324509</v>
          </cell>
        </row>
        <row r="2426">
          <cell r="A2426">
            <v>102163</v>
          </cell>
          <cell r="C2426" t="str">
            <v>TUBO PRS 10 RDE-21 UZ</v>
          </cell>
          <cell r="D2426" t="str">
            <v>ML</v>
          </cell>
          <cell r="G2426">
            <v>136817</v>
          </cell>
        </row>
        <row r="2427">
          <cell r="A2427">
            <v>102164</v>
          </cell>
          <cell r="C2427" t="str">
            <v>TUBO PRS 10 RDE-26 UZ</v>
          </cell>
          <cell r="D2427" t="str">
            <v>ML</v>
          </cell>
          <cell r="G2427">
            <v>126538</v>
          </cell>
        </row>
        <row r="2428">
          <cell r="A2428">
            <v>102165</v>
          </cell>
          <cell r="C2428" t="str">
            <v>TUBO PRS 10 RDE-32.5UZ</v>
          </cell>
          <cell r="D2428" t="str">
            <v>ML</v>
          </cell>
          <cell r="G2428">
            <v>103728</v>
          </cell>
        </row>
        <row r="2429">
          <cell r="A2429">
            <v>102166</v>
          </cell>
          <cell r="C2429" t="str">
            <v>TUBO PRS 10 RDE-41 UZ</v>
          </cell>
          <cell r="D2429" t="str">
            <v>ML</v>
          </cell>
          <cell r="G2429">
            <v>83006</v>
          </cell>
        </row>
        <row r="2430">
          <cell r="A2430">
            <v>102048</v>
          </cell>
          <cell r="C2430" t="str">
            <v>TUBO PRS 12 RDE-13.5UM</v>
          </cell>
          <cell r="D2430" t="str">
            <v>ML</v>
          </cell>
          <cell r="E2430">
            <v>1</v>
          </cell>
          <cell r="G2430">
            <v>469336</v>
          </cell>
        </row>
        <row r="2431">
          <cell r="A2431">
            <v>102168</v>
          </cell>
          <cell r="C2431" t="str">
            <v>TUBO PRS 12 RDE-26 UZ</v>
          </cell>
          <cell r="D2431" t="str">
            <v>ML</v>
          </cell>
          <cell r="G2431">
            <v>185794</v>
          </cell>
        </row>
        <row r="2432">
          <cell r="A2432">
            <v>102169</v>
          </cell>
          <cell r="C2432" t="str">
            <v>TUBO PRS 12 RDE-32.5UZ</v>
          </cell>
          <cell r="D2432" t="str">
            <v>ML</v>
          </cell>
          <cell r="G2432">
            <v>151303</v>
          </cell>
        </row>
        <row r="2433">
          <cell r="A2433">
            <v>105171</v>
          </cell>
          <cell r="C2433" t="str">
            <v>TUBO PRS 12 RDE-41 UZ</v>
          </cell>
          <cell r="D2433" t="str">
            <v>ML</v>
          </cell>
          <cell r="G2433">
            <v>119958</v>
          </cell>
        </row>
        <row r="2434">
          <cell r="A2434">
            <v>102136</v>
          </cell>
          <cell r="C2434" t="str">
            <v>TUBO PRS 2 RDE-21</v>
          </cell>
          <cell r="D2434" t="str">
            <v>ML</v>
          </cell>
          <cell r="E2434">
            <v>1</v>
          </cell>
          <cell r="G2434">
            <v>14594</v>
          </cell>
        </row>
        <row r="2435">
          <cell r="A2435">
            <v>102077</v>
          </cell>
          <cell r="C2435" t="str">
            <v>TUBO PRS 2 RDE-21 UM</v>
          </cell>
          <cell r="D2435" t="str">
            <v>ML</v>
          </cell>
          <cell r="E2435">
            <v>1</v>
          </cell>
          <cell r="G2435">
            <v>17062</v>
          </cell>
        </row>
        <row r="2436">
          <cell r="A2436">
            <v>102137</v>
          </cell>
          <cell r="C2436" t="str">
            <v>TUBO PRS 2 RDE-26 UM</v>
          </cell>
          <cell r="D2436" t="str">
            <v>ML</v>
          </cell>
          <cell r="E2436">
            <v>1</v>
          </cell>
          <cell r="G2436">
            <v>6760</v>
          </cell>
        </row>
        <row r="2437">
          <cell r="A2437">
            <v>117178</v>
          </cell>
          <cell r="C2437" t="str">
            <v>TUBO PRS 2.1/2 RDE 26 UZ</v>
          </cell>
          <cell r="D2437" t="str">
            <v>ML</v>
          </cell>
          <cell r="G2437">
            <v>9926</v>
          </cell>
        </row>
        <row r="2438">
          <cell r="A2438">
            <v>117205</v>
          </cell>
          <cell r="C2438" t="str">
            <v>TUBO PRS 2.1/2 RDE-21</v>
          </cell>
          <cell r="D2438" t="str">
            <v>ML</v>
          </cell>
          <cell r="G2438">
            <v>17915</v>
          </cell>
        </row>
        <row r="2439">
          <cell r="A2439">
            <v>117206</v>
          </cell>
          <cell r="C2439" t="str">
            <v>TUBO PRS 2.1/2 RDE-21 UM</v>
          </cell>
          <cell r="D2439" t="str">
            <v>ML</v>
          </cell>
          <cell r="G2439">
            <v>12030</v>
          </cell>
        </row>
        <row r="2440">
          <cell r="A2440">
            <v>117207</v>
          </cell>
          <cell r="C2440" t="str">
            <v>TUBO PRS 2.1/2 RDE-26 UM</v>
          </cell>
          <cell r="D2440" t="str">
            <v>ML</v>
          </cell>
          <cell r="G2440">
            <v>9497</v>
          </cell>
        </row>
        <row r="2441">
          <cell r="A2441">
            <v>102054</v>
          </cell>
          <cell r="C2441" t="str">
            <v>TUBO PRS 3 RDE- 9 UM</v>
          </cell>
          <cell r="D2441" t="str">
            <v>ML</v>
          </cell>
          <cell r="E2441">
            <v>1</v>
          </cell>
          <cell r="G2441">
            <v>55832</v>
          </cell>
        </row>
        <row r="2442">
          <cell r="A2442">
            <v>102059</v>
          </cell>
          <cell r="C2442" t="str">
            <v>TUBO PRS 3 RDE-11 UM</v>
          </cell>
          <cell r="D2442" t="str">
            <v>ML</v>
          </cell>
          <cell r="E2442">
            <v>1</v>
          </cell>
          <cell r="G2442">
            <v>45369</v>
          </cell>
        </row>
        <row r="2443">
          <cell r="A2443">
            <v>102042</v>
          </cell>
          <cell r="C2443" t="str">
            <v>TUBO PRS 3 RDE-13.5UM</v>
          </cell>
          <cell r="D2443" t="str">
            <v>ML</v>
          </cell>
          <cell r="E2443">
            <v>1</v>
          </cell>
          <cell r="G2443">
            <v>35003</v>
          </cell>
        </row>
        <row r="2444">
          <cell r="A2444">
            <v>102139</v>
          </cell>
          <cell r="C2444" t="str">
            <v>TUBO PRS 3 RDE-21</v>
          </cell>
          <cell r="D2444" t="str">
            <v>ML</v>
          </cell>
          <cell r="E2444">
            <v>1</v>
          </cell>
          <cell r="G2444">
            <v>26728</v>
          </cell>
        </row>
        <row r="2445">
          <cell r="A2445">
            <v>102078</v>
          </cell>
          <cell r="C2445" t="str">
            <v>TUBO PRS 3 RDE-21 UM</v>
          </cell>
          <cell r="D2445" t="str">
            <v>ML</v>
          </cell>
          <cell r="E2445">
            <v>1</v>
          </cell>
          <cell r="G2445">
            <v>16659</v>
          </cell>
        </row>
        <row r="2446">
          <cell r="A2446">
            <v>102154</v>
          </cell>
          <cell r="C2446" t="str">
            <v>TUBO PRS 3 RDE-21 UZ</v>
          </cell>
          <cell r="D2446" t="str">
            <v>ML</v>
          </cell>
          <cell r="G2446">
            <v>17738</v>
          </cell>
        </row>
        <row r="2447">
          <cell r="A2447">
            <v>102079</v>
          </cell>
          <cell r="C2447" t="str">
            <v>TUBO PRS 3 RDE-26 UM</v>
          </cell>
          <cell r="D2447" t="str">
            <v>ML</v>
          </cell>
          <cell r="E2447">
            <v>1</v>
          </cell>
          <cell r="G2447">
            <v>14486</v>
          </cell>
        </row>
        <row r="2448">
          <cell r="A2448">
            <v>102140</v>
          </cell>
          <cell r="C2448" t="str">
            <v>TUBO PRS 3 RDE-32.5UM</v>
          </cell>
          <cell r="D2448" t="str">
            <v>ML</v>
          </cell>
          <cell r="E2448">
            <v>1</v>
          </cell>
          <cell r="G2448">
            <v>11536</v>
          </cell>
        </row>
        <row r="2449">
          <cell r="A2449">
            <v>102055</v>
          </cell>
          <cell r="C2449" t="str">
            <v>TUBO PRS 4 RDE- 9 UM</v>
          </cell>
          <cell r="D2449" t="str">
            <v>ML</v>
          </cell>
          <cell r="E2449">
            <v>1</v>
          </cell>
          <cell r="G2449">
            <v>90806</v>
          </cell>
        </row>
        <row r="2450">
          <cell r="A2450">
            <v>102043</v>
          </cell>
          <cell r="C2450" t="str">
            <v>TUBO PRS 4 RDE-11 EL</v>
          </cell>
          <cell r="D2450" t="str">
            <v>ML</v>
          </cell>
          <cell r="E2450">
            <v>1</v>
          </cell>
          <cell r="G2450">
            <v>75399</v>
          </cell>
        </row>
        <row r="2451">
          <cell r="A2451">
            <v>102060</v>
          </cell>
          <cell r="C2451" t="str">
            <v>TUBO PRS 4 RDE-13.5UM</v>
          </cell>
          <cell r="D2451" t="str">
            <v>ML</v>
          </cell>
          <cell r="E2451">
            <v>1</v>
          </cell>
          <cell r="G2451">
            <v>57306</v>
          </cell>
        </row>
        <row r="2452">
          <cell r="A2452">
            <v>102141</v>
          </cell>
          <cell r="C2452" t="str">
            <v>TUBO PRS 4 RDE-21</v>
          </cell>
          <cell r="D2452" t="str">
            <v>ML</v>
          </cell>
          <cell r="E2452">
            <v>1</v>
          </cell>
          <cell r="G2452">
            <v>75776</v>
          </cell>
        </row>
        <row r="2453">
          <cell r="A2453">
            <v>102155</v>
          </cell>
          <cell r="C2453" t="str">
            <v>TUBO PRS 4 RDE-21 UZ</v>
          </cell>
          <cell r="D2453" t="str">
            <v>ML</v>
          </cell>
          <cell r="G2453">
            <v>28204</v>
          </cell>
        </row>
        <row r="2454">
          <cell r="A2454">
            <v>102080</v>
          </cell>
          <cell r="C2454" t="str">
            <v>TUBO PRS 4 RDE-26 UM</v>
          </cell>
          <cell r="D2454" t="str">
            <v>ML</v>
          </cell>
          <cell r="E2454">
            <v>1</v>
          </cell>
          <cell r="G2454">
            <v>23071</v>
          </cell>
        </row>
        <row r="2455">
          <cell r="A2455">
            <v>102142</v>
          </cell>
          <cell r="C2455" t="str">
            <v>TUBO PRS 4 RDE-32.5UM</v>
          </cell>
          <cell r="D2455" t="str">
            <v>ML</v>
          </cell>
          <cell r="E2455">
            <v>1</v>
          </cell>
          <cell r="G2455">
            <v>17887</v>
          </cell>
        </row>
        <row r="2456">
          <cell r="A2456">
            <v>102143</v>
          </cell>
          <cell r="C2456" t="str">
            <v>TUBO PRS 4 RDE-41 UM</v>
          </cell>
          <cell r="D2456" t="str">
            <v>ML</v>
          </cell>
          <cell r="E2456">
            <v>1</v>
          </cell>
          <cell r="G2456">
            <v>15463</v>
          </cell>
        </row>
        <row r="2457">
          <cell r="A2457">
            <v>102051</v>
          </cell>
          <cell r="C2457" t="str">
            <v>TUBO PRS 6 RDE- 9 UM</v>
          </cell>
          <cell r="D2457" t="str">
            <v>ML</v>
          </cell>
          <cell r="E2457">
            <v>1</v>
          </cell>
          <cell r="G2457">
            <v>192757</v>
          </cell>
        </row>
        <row r="2458">
          <cell r="A2458">
            <v>102044</v>
          </cell>
          <cell r="C2458" t="str">
            <v>TUBO PRS 6 RDE-11 EL</v>
          </cell>
          <cell r="D2458" t="str">
            <v>ML</v>
          </cell>
          <cell r="E2458">
            <v>1</v>
          </cell>
          <cell r="G2458">
            <v>161578</v>
          </cell>
        </row>
        <row r="2459">
          <cell r="A2459">
            <v>102045</v>
          </cell>
          <cell r="C2459" t="str">
            <v>TUBO PRS 6 RDE-13.5EU</v>
          </cell>
          <cell r="D2459" t="str">
            <v>ML</v>
          </cell>
          <cell r="E2459">
            <v>1</v>
          </cell>
          <cell r="G2459">
            <v>123597</v>
          </cell>
        </row>
        <row r="2460">
          <cell r="A2460">
            <v>102156</v>
          </cell>
          <cell r="C2460" t="str">
            <v>TUBO PRS 6 RDE-21 UZ</v>
          </cell>
          <cell r="D2460" t="str">
            <v>ML</v>
          </cell>
          <cell r="G2460">
            <v>59244</v>
          </cell>
        </row>
        <row r="2461">
          <cell r="A2461">
            <v>102081</v>
          </cell>
          <cell r="C2461" t="str">
            <v>TUBO PRS 6 RDE-26 UM</v>
          </cell>
          <cell r="D2461" t="str">
            <v>ML</v>
          </cell>
          <cell r="E2461">
            <v>1</v>
          </cell>
          <cell r="G2461">
            <v>49435</v>
          </cell>
        </row>
        <row r="2462">
          <cell r="A2462">
            <v>102157</v>
          </cell>
          <cell r="C2462" t="str">
            <v>TUBO PRS 6 RDE-32.5UZ</v>
          </cell>
          <cell r="D2462" t="str">
            <v>ML</v>
          </cell>
          <cell r="G2462">
            <v>41313</v>
          </cell>
        </row>
        <row r="2463">
          <cell r="A2463">
            <v>102158</v>
          </cell>
          <cell r="C2463" t="str">
            <v>TUBO PRS 6 RDE-41 UZ</v>
          </cell>
          <cell r="D2463" t="str">
            <v>ML</v>
          </cell>
          <cell r="G2463">
            <v>31656</v>
          </cell>
        </row>
        <row r="2464">
          <cell r="A2464">
            <v>102052</v>
          </cell>
          <cell r="C2464" t="str">
            <v>TUBO PRS 8 RDE- 9 EL</v>
          </cell>
          <cell r="D2464" t="str">
            <v>ML</v>
          </cell>
          <cell r="E2464">
            <v>1</v>
          </cell>
          <cell r="G2464">
            <v>326300</v>
          </cell>
        </row>
        <row r="2465">
          <cell r="A2465">
            <v>102053</v>
          </cell>
          <cell r="C2465" t="str">
            <v>TUBO PRS 8 RDE-11 EL</v>
          </cell>
          <cell r="D2465" t="str">
            <v>ML</v>
          </cell>
          <cell r="E2465">
            <v>1</v>
          </cell>
          <cell r="G2465">
            <v>273498</v>
          </cell>
        </row>
        <row r="2466">
          <cell r="A2466">
            <v>102046</v>
          </cell>
          <cell r="C2466" t="str">
            <v>TUBO PRS 8 RDE-13.5UM</v>
          </cell>
          <cell r="D2466" t="str">
            <v>ML</v>
          </cell>
          <cell r="E2466">
            <v>1</v>
          </cell>
          <cell r="G2466">
            <v>213112</v>
          </cell>
        </row>
        <row r="2467">
          <cell r="A2467">
            <v>102159</v>
          </cell>
          <cell r="C2467" t="str">
            <v>TUBO PRS 8 RDE-21 UZ</v>
          </cell>
          <cell r="D2467" t="str">
            <v>ML</v>
          </cell>
          <cell r="G2467">
            <v>102800</v>
          </cell>
        </row>
        <row r="2468">
          <cell r="A2468">
            <v>102160</v>
          </cell>
          <cell r="C2468" t="str">
            <v>TUBO PRS 8 RDE-26 UZ</v>
          </cell>
          <cell r="D2468" t="str">
            <v>ML</v>
          </cell>
          <cell r="G2468">
            <v>83163</v>
          </cell>
        </row>
        <row r="2469">
          <cell r="A2469">
            <v>102161</v>
          </cell>
          <cell r="C2469" t="str">
            <v>TUBO PRS 8 RDE-32.5UZ</v>
          </cell>
          <cell r="D2469" t="str">
            <v>ML</v>
          </cell>
          <cell r="G2469">
            <v>67983</v>
          </cell>
        </row>
        <row r="2470">
          <cell r="A2470">
            <v>102162</v>
          </cell>
          <cell r="C2470" t="str">
            <v>TUBO PRS 8 RDE-41 UZ</v>
          </cell>
          <cell r="D2470" t="str">
            <v>ML</v>
          </cell>
          <cell r="G2470">
            <v>54555</v>
          </cell>
        </row>
        <row r="2471">
          <cell r="A2471">
            <v>102144</v>
          </cell>
          <cell r="C2471" t="str">
            <v>TUBO PVC ,1/2" X 3 MTS</v>
          </cell>
          <cell r="D2471" t="str">
            <v>UND</v>
          </cell>
          <cell r="G2471">
            <v>9791</v>
          </cell>
        </row>
        <row r="2472">
          <cell r="A2472">
            <v>102145</v>
          </cell>
          <cell r="C2472" t="str">
            <v>TUBO PVC ,3/4" X 3 MTS</v>
          </cell>
          <cell r="D2472" t="str">
            <v>UND</v>
          </cell>
          <cell r="G2472">
            <v>12824</v>
          </cell>
        </row>
        <row r="2473">
          <cell r="A2473">
            <v>102146</v>
          </cell>
          <cell r="C2473" t="str">
            <v>TUBO PVC 1" x 3 MTS</v>
          </cell>
          <cell r="D2473" t="str">
            <v>UND</v>
          </cell>
          <cell r="G2473">
            <v>17772</v>
          </cell>
        </row>
        <row r="2474">
          <cell r="A2474">
            <v>102147</v>
          </cell>
          <cell r="C2474" t="str">
            <v>TUBO PVC 1,1/2" x 3 MTS</v>
          </cell>
          <cell r="D2474" t="str">
            <v>UND</v>
          </cell>
          <cell r="G2474">
            <v>35007</v>
          </cell>
        </row>
        <row r="2475">
          <cell r="A2475">
            <v>103078</v>
          </cell>
          <cell r="C2475" t="str">
            <v>TUBO PVC 10" ALIG RIB LO</v>
          </cell>
          <cell r="D2475" t="str">
            <v>ML</v>
          </cell>
          <cell r="G2475">
            <v>52373</v>
          </cell>
        </row>
        <row r="2476">
          <cell r="A2476">
            <v>103079</v>
          </cell>
          <cell r="C2476" t="str">
            <v>TUBO PVC 12" ALIG RIB LO</v>
          </cell>
          <cell r="D2476" t="str">
            <v>ML</v>
          </cell>
          <cell r="G2476">
            <v>77705</v>
          </cell>
        </row>
        <row r="2477">
          <cell r="A2477">
            <v>103080</v>
          </cell>
          <cell r="C2477" t="str">
            <v>TUBO PVC 14" ALIG RIB LO</v>
          </cell>
          <cell r="D2477" t="str">
            <v>ML</v>
          </cell>
          <cell r="G2477">
            <v>91821</v>
          </cell>
        </row>
        <row r="2478">
          <cell r="A2478">
            <v>102149</v>
          </cell>
          <cell r="C2478" t="str">
            <v>TUBO PVC 2" x 3 MTS</v>
          </cell>
          <cell r="D2478" t="str">
            <v>UND</v>
          </cell>
          <cell r="G2478">
            <v>53839</v>
          </cell>
        </row>
        <row r="2479">
          <cell r="A2479">
            <v>102030</v>
          </cell>
          <cell r="C2479" t="str">
            <v>TUBO PVC 200 PVC CORR CF</v>
          </cell>
          <cell r="D2479" t="str">
            <v>ML</v>
          </cell>
          <cell r="G2479">
            <v>93311</v>
          </cell>
        </row>
        <row r="2480">
          <cell r="A2480">
            <v>102150</v>
          </cell>
          <cell r="C2480" t="str">
            <v>TUBO PVC 3" X 6 MTS</v>
          </cell>
          <cell r="D2480" t="str">
            <v>UND</v>
          </cell>
          <cell r="G2480">
            <v>138684</v>
          </cell>
        </row>
        <row r="2481">
          <cell r="A2481">
            <v>102151</v>
          </cell>
          <cell r="C2481" t="str">
            <v>TUBO PVC 4" X 6 MTS</v>
          </cell>
          <cell r="D2481" t="str">
            <v>UND</v>
          </cell>
          <cell r="G2481">
            <v>233998</v>
          </cell>
        </row>
        <row r="2482">
          <cell r="A2482">
            <v>103076</v>
          </cell>
          <cell r="C2482" t="str">
            <v>TUBO PVC 6" ALIG RIB LO</v>
          </cell>
          <cell r="D2482" t="str">
            <v>ML</v>
          </cell>
          <cell r="G2482">
            <v>27937</v>
          </cell>
        </row>
        <row r="2483">
          <cell r="A2483">
            <v>103077</v>
          </cell>
          <cell r="C2483" t="str">
            <v>TUBO PVC 8" ALIG RIB LO</v>
          </cell>
          <cell r="D2483" t="str">
            <v>ML</v>
          </cell>
          <cell r="G2483">
            <v>37642</v>
          </cell>
        </row>
        <row r="2484">
          <cell r="A2484">
            <v>102170</v>
          </cell>
          <cell r="C2484" t="str">
            <v>TUBO SAN 1.1/2 PVC</v>
          </cell>
          <cell r="D2484" t="str">
            <v>ML</v>
          </cell>
          <cell r="G2484">
            <v>5238</v>
          </cell>
        </row>
        <row r="2485">
          <cell r="A2485">
            <v>102176</v>
          </cell>
          <cell r="C2485" t="str">
            <v>TUBO SAN 10" PVC"</v>
          </cell>
          <cell r="D2485" t="str">
            <v>ML</v>
          </cell>
          <cell r="G2485">
            <v>117501</v>
          </cell>
        </row>
        <row r="2486">
          <cell r="A2486">
            <v>102056</v>
          </cell>
          <cell r="C2486" t="str">
            <v>TUBO SAN 10" PVC-250M</v>
          </cell>
          <cell r="D2486" t="str">
            <v>ML</v>
          </cell>
          <cell r="E2486">
            <v>1</v>
          </cell>
          <cell r="G2486">
            <v>50434</v>
          </cell>
        </row>
        <row r="2487">
          <cell r="A2487">
            <v>102031</v>
          </cell>
          <cell r="C2487" t="str">
            <v>TUBO SAN 12" PVC-315M</v>
          </cell>
          <cell r="D2487" t="str">
            <v>ML</v>
          </cell>
          <cell r="E2487">
            <v>1</v>
          </cell>
          <cell r="G2487">
            <v>79357</v>
          </cell>
        </row>
        <row r="2488">
          <cell r="A2488">
            <v>102034</v>
          </cell>
          <cell r="C2488" t="str">
            <v>TUBO SAN 16" PVC-400M</v>
          </cell>
          <cell r="D2488" t="str">
            <v>ML</v>
          </cell>
          <cell r="E2488">
            <v>1</v>
          </cell>
          <cell r="G2488">
            <v>131451</v>
          </cell>
        </row>
        <row r="2489">
          <cell r="A2489">
            <v>102035</v>
          </cell>
          <cell r="C2489" t="str">
            <v>TUBO SAN 18" PVC-450M</v>
          </cell>
          <cell r="D2489" t="str">
            <v>ML</v>
          </cell>
          <cell r="E2489">
            <v>1</v>
          </cell>
          <cell r="G2489">
            <v>162738</v>
          </cell>
        </row>
        <row r="2490">
          <cell r="A2490">
            <v>102177</v>
          </cell>
          <cell r="C2490" t="str">
            <v>TUBO SAN 18" PVC-450M</v>
          </cell>
          <cell r="D2490" t="str">
            <v>ML</v>
          </cell>
          <cell r="G2490">
            <v>160235</v>
          </cell>
        </row>
        <row r="2491">
          <cell r="A2491">
            <v>102171</v>
          </cell>
          <cell r="C2491" t="str">
            <v>TUBO SAN 2" PVC"</v>
          </cell>
          <cell r="D2491" t="str">
            <v>ML</v>
          </cell>
          <cell r="G2491">
            <v>7228</v>
          </cell>
        </row>
        <row r="2492">
          <cell r="A2492">
            <v>102036</v>
          </cell>
          <cell r="C2492" t="str">
            <v>TUBO SAN 20" PVC-500M</v>
          </cell>
          <cell r="D2492" t="str">
            <v>ML</v>
          </cell>
          <cell r="E2492">
            <v>1</v>
          </cell>
          <cell r="G2492">
            <v>202599</v>
          </cell>
        </row>
        <row r="2493">
          <cell r="A2493">
            <v>102183</v>
          </cell>
          <cell r="C2493" t="str">
            <v>TUBO SAN 24" PVC NOVA</v>
          </cell>
          <cell r="D2493" t="str">
            <v>ML</v>
          </cell>
          <cell r="G2493">
            <v>277496</v>
          </cell>
        </row>
        <row r="2494">
          <cell r="A2494">
            <v>102184</v>
          </cell>
          <cell r="C2494" t="str">
            <v>TUBO SAN 27" PVC NOVA</v>
          </cell>
          <cell r="D2494" t="str">
            <v>ML</v>
          </cell>
          <cell r="G2494">
            <v>325570</v>
          </cell>
        </row>
        <row r="2495">
          <cell r="A2495">
            <v>102172</v>
          </cell>
          <cell r="C2495" t="str">
            <v>TUBO SAN 3" PVC"</v>
          </cell>
          <cell r="D2495" t="str">
            <v>ML</v>
          </cell>
          <cell r="G2495">
            <v>9384</v>
          </cell>
        </row>
        <row r="2496">
          <cell r="A2496">
            <v>102185</v>
          </cell>
          <cell r="C2496" t="str">
            <v>TUBO SAN 30" PVC NOVA</v>
          </cell>
          <cell r="D2496" t="str">
            <v>ML</v>
          </cell>
          <cell r="G2496">
            <v>406587</v>
          </cell>
        </row>
        <row r="2497">
          <cell r="A2497">
            <v>102186</v>
          </cell>
          <cell r="C2497" t="str">
            <v>TUBO SAN 33" PVC NOVA</v>
          </cell>
          <cell r="D2497" t="str">
            <v>ML</v>
          </cell>
          <cell r="G2497">
            <v>460670</v>
          </cell>
        </row>
        <row r="2498">
          <cell r="A2498">
            <v>102173</v>
          </cell>
          <cell r="C2498" t="str">
            <v>TUBO SAN 4" PVC"</v>
          </cell>
          <cell r="D2498" t="str">
            <v>ML</v>
          </cell>
          <cell r="G2498">
            <v>19279</v>
          </cell>
        </row>
        <row r="2499">
          <cell r="A2499">
            <v>102032</v>
          </cell>
          <cell r="C2499" t="str">
            <v>TUBO SAN 4" PVC-110M</v>
          </cell>
          <cell r="D2499" t="str">
            <v>ML</v>
          </cell>
          <cell r="E2499">
            <v>1</v>
          </cell>
          <cell r="G2499">
            <v>19279</v>
          </cell>
        </row>
        <row r="2500">
          <cell r="A2500">
            <v>102174</v>
          </cell>
          <cell r="C2500" t="str">
            <v>TUBO SAN 6" PVC"</v>
          </cell>
          <cell r="D2500" t="str">
            <v>ML</v>
          </cell>
          <cell r="G2500">
            <v>37064</v>
          </cell>
        </row>
        <row r="2501">
          <cell r="A2501">
            <v>102029</v>
          </cell>
          <cell r="C2501" t="str">
            <v>TUBO SAN 6" PVC-160M</v>
          </cell>
          <cell r="D2501" t="str">
            <v>ML</v>
          </cell>
          <cell r="E2501">
            <v>1</v>
          </cell>
          <cell r="G2501">
            <v>37064</v>
          </cell>
        </row>
        <row r="2502">
          <cell r="A2502">
            <v>102175</v>
          </cell>
          <cell r="C2502" t="str">
            <v>TUBO SAN 8" PVC"</v>
          </cell>
          <cell r="D2502" t="str">
            <v>ML</v>
          </cell>
          <cell r="G2502">
            <v>49932</v>
          </cell>
        </row>
        <row r="2503">
          <cell r="A2503">
            <v>102033</v>
          </cell>
          <cell r="C2503" t="str">
            <v>TUBO SAN 8" PVC-200M</v>
          </cell>
          <cell r="D2503" t="str">
            <v>ML</v>
          </cell>
          <cell r="E2503">
            <v>1</v>
          </cell>
          <cell r="G2503">
            <v>43358</v>
          </cell>
        </row>
        <row r="2504">
          <cell r="A2504">
            <v>102179</v>
          </cell>
          <cell r="C2504" t="str">
            <v>TUBO VENT-LLV. PVC 1.1/2</v>
          </cell>
          <cell r="D2504" t="str">
            <v>ML</v>
          </cell>
          <cell r="G2504">
            <v>4445</v>
          </cell>
        </row>
        <row r="2505">
          <cell r="A2505">
            <v>102180</v>
          </cell>
          <cell r="C2505" t="str">
            <v>TUBO VENT-LLV. PVC 2</v>
          </cell>
          <cell r="D2505" t="str">
            <v>ML</v>
          </cell>
          <cell r="G2505">
            <v>6000</v>
          </cell>
        </row>
        <row r="2506">
          <cell r="A2506">
            <v>102181</v>
          </cell>
          <cell r="C2506" t="str">
            <v>TUBO VENT-LLV. PVC 3</v>
          </cell>
          <cell r="D2506" t="str">
            <v>ML</v>
          </cell>
          <cell r="G2506">
            <v>7565</v>
          </cell>
        </row>
        <row r="2507">
          <cell r="A2507">
            <v>102182</v>
          </cell>
          <cell r="C2507" t="str">
            <v>TUBO VENT-LLV. PVC 4</v>
          </cell>
          <cell r="D2507" t="str">
            <v>ML</v>
          </cell>
          <cell r="G2507">
            <v>11660</v>
          </cell>
        </row>
        <row r="2508">
          <cell r="A2508">
            <v>102187</v>
          </cell>
          <cell r="C2508" t="str">
            <v>TUBUL.ALUM.1" X2"</v>
          </cell>
          <cell r="D2508" t="str">
            <v>UND</v>
          </cell>
          <cell r="G2508">
            <v>68462</v>
          </cell>
        </row>
        <row r="2509">
          <cell r="A2509">
            <v>102188</v>
          </cell>
          <cell r="C2509" t="str">
            <v>TUBUL.ALUM.1.1/2"X1.1/2"</v>
          </cell>
          <cell r="D2509" t="str">
            <v>UND</v>
          </cell>
          <cell r="G2509">
            <v>57515</v>
          </cell>
        </row>
        <row r="2510">
          <cell r="A2510">
            <v>107191</v>
          </cell>
          <cell r="C2510" t="str">
            <v>TUERCA AC ,3/4"</v>
          </cell>
          <cell r="D2510" t="str">
            <v>UND</v>
          </cell>
          <cell r="G2510">
            <v>451</v>
          </cell>
        </row>
        <row r="2511">
          <cell r="A2511">
            <v>102189</v>
          </cell>
          <cell r="C2511" t="str">
            <v>TUERCA DE OJO 3/4" O 5/8</v>
          </cell>
          <cell r="D2511" t="str">
            <v>UND</v>
          </cell>
          <cell r="G2511">
            <v>10168</v>
          </cell>
        </row>
        <row r="2512">
          <cell r="A2512">
            <v>103066</v>
          </cell>
          <cell r="C2512" t="str">
            <v>TUERCA GALV. 1/2"</v>
          </cell>
          <cell r="D2512" t="str">
            <v>UND</v>
          </cell>
          <cell r="G2512">
            <v>332</v>
          </cell>
        </row>
        <row r="2513">
          <cell r="A2513">
            <v>103165</v>
          </cell>
          <cell r="C2513" t="str">
            <v>TUERCA HEXAGONAL 5/8"</v>
          </cell>
          <cell r="D2513" t="str">
            <v>UND</v>
          </cell>
          <cell r="G2513">
            <v>381</v>
          </cell>
        </row>
        <row r="2514">
          <cell r="A2514">
            <v>102190</v>
          </cell>
          <cell r="C2514" t="str">
            <v>TUERCA HEXAGONAL 5/8"-3/</v>
          </cell>
          <cell r="D2514" t="str">
            <v>UND</v>
          </cell>
          <cell r="G2514">
            <v>442</v>
          </cell>
        </row>
        <row r="2515">
          <cell r="A2515">
            <v>109986</v>
          </cell>
          <cell r="C2515" t="str">
            <v>TUNEL FIBRA VIDRIO L=1.20M</v>
          </cell>
          <cell r="D2515" t="str">
            <v>UND</v>
          </cell>
          <cell r="G2515">
            <v>311191</v>
          </cell>
        </row>
        <row r="2516">
          <cell r="A2516">
            <v>102191</v>
          </cell>
          <cell r="C2516" t="str">
            <v>UNIFORMIDAD PARTIC MATERIA</v>
          </cell>
          <cell r="D2516" t="str">
            <v>UND</v>
          </cell>
          <cell r="G2516">
            <v>43953</v>
          </cell>
        </row>
        <row r="2517">
          <cell r="A2517">
            <v>102192</v>
          </cell>
          <cell r="C2517" t="str">
            <v>UNIFORMIDAD TAMA</v>
          </cell>
          <cell r="D2517" t="str">
            <v>UND</v>
          </cell>
          <cell r="G2517">
            <v>42140</v>
          </cell>
        </row>
        <row r="2518">
          <cell r="A2518">
            <v>102193</v>
          </cell>
          <cell r="C2518" t="str">
            <v>UNION 1CM*4CM*1/8" ALUMI</v>
          </cell>
          <cell r="D2518" t="str">
            <v>UND</v>
          </cell>
          <cell r="G2518">
            <v>1771</v>
          </cell>
        </row>
        <row r="2519">
          <cell r="A2519">
            <v>109987</v>
          </cell>
          <cell r="C2519" t="str">
            <v>UNION 2"</v>
          </cell>
          <cell r="D2519" t="str">
            <v>UND</v>
          </cell>
          <cell r="G2519">
            <v>3419</v>
          </cell>
        </row>
        <row r="2520">
          <cell r="A2520">
            <v>109988</v>
          </cell>
          <cell r="C2520" t="str">
            <v>UNION 3" EMT"</v>
          </cell>
          <cell r="D2520" t="str">
            <v>UND</v>
          </cell>
          <cell r="G2520">
            <v>10440</v>
          </cell>
        </row>
        <row r="2521">
          <cell r="A2521">
            <v>109136</v>
          </cell>
          <cell r="C2521" t="str">
            <v>UNION 3/4" EMT"</v>
          </cell>
          <cell r="D2521" t="str">
            <v>UND</v>
          </cell>
          <cell r="G2521">
            <v>675</v>
          </cell>
        </row>
        <row r="2522">
          <cell r="A2522">
            <v>102194</v>
          </cell>
          <cell r="C2522" t="str">
            <v>UNION 4CM*4CM*1/8"</v>
          </cell>
          <cell r="D2522" t="str">
            <v>UND</v>
          </cell>
          <cell r="G2522">
            <v>1771</v>
          </cell>
        </row>
        <row r="2523">
          <cell r="A2523">
            <v>102195</v>
          </cell>
          <cell r="C2523" t="str">
            <v>UNION 8CMX1/8"</v>
          </cell>
          <cell r="D2523" t="str">
            <v>UND</v>
          </cell>
          <cell r="G2523">
            <v>3541</v>
          </cell>
        </row>
        <row r="2524">
          <cell r="A2524">
            <v>117209</v>
          </cell>
          <cell r="C2524" t="str">
            <v>UNION AC 4 DRESER</v>
          </cell>
          <cell r="D2524" t="str">
            <v>UND</v>
          </cell>
          <cell r="G2524">
            <v>177057</v>
          </cell>
        </row>
        <row r="2525">
          <cell r="A2525">
            <v>106104</v>
          </cell>
          <cell r="C2525" t="str">
            <v>UNION AC 4 DRESER ACERO CARBON</v>
          </cell>
          <cell r="D2525" t="str">
            <v>UND</v>
          </cell>
          <cell r="G2525">
            <v>125377</v>
          </cell>
        </row>
        <row r="2526">
          <cell r="A2526">
            <v>117210</v>
          </cell>
          <cell r="C2526" t="str">
            <v>UNION BAJ.CANAL AMAZ.PVC</v>
          </cell>
          <cell r="D2526" t="str">
            <v>UND</v>
          </cell>
          <cell r="G2526">
            <v>20710</v>
          </cell>
        </row>
        <row r="2527">
          <cell r="A2527">
            <v>102196</v>
          </cell>
          <cell r="C2527" t="str">
            <v>UNION BAJ.CANAL AMAZ.PVC</v>
          </cell>
          <cell r="D2527" t="str">
            <v>UND</v>
          </cell>
          <cell r="G2527">
            <v>17673</v>
          </cell>
        </row>
        <row r="2528">
          <cell r="A2528">
            <v>117211</v>
          </cell>
          <cell r="C2528" t="str">
            <v>UNION BAJ.CANAL RAINGO PVC</v>
          </cell>
          <cell r="D2528" t="str">
            <v>UND</v>
          </cell>
          <cell r="G2528">
            <v>7396</v>
          </cell>
        </row>
        <row r="2529">
          <cell r="A2529">
            <v>102197</v>
          </cell>
          <cell r="C2529" t="str">
            <v>UNION BAJ.CANAL RAINGO PVC</v>
          </cell>
          <cell r="D2529" t="str">
            <v>UND</v>
          </cell>
          <cell r="G2529">
            <v>7913</v>
          </cell>
        </row>
        <row r="2530">
          <cell r="A2530">
            <v>107193</v>
          </cell>
          <cell r="C2530" t="str">
            <v>UNION BAJANTE CUADRADO-TUB</v>
          </cell>
          <cell r="D2530" t="str">
            <v>UND</v>
          </cell>
          <cell r="G2530">
            <v>3852</v>
          </cell>
        </row>
        <row r="2531">
          <cell r="A2531">
            <v>109137</v>
          </cell>
          <cell r="C2531" t="str">
            <v>UNION CABALLETE-LIMATESA</v>
          </cell>
          <cell r="D2531" t="str">
            <v>UND</v>
          </cell>
          <cell r="G2531">
            <v>26360</v>
          </cell>
        </row>
        <row r="2532">
          <cell r="A2532">
            <v>117214</v>
          </cell>
          <cell r="C2532" t="str">
            <v>UNION CANAL ESQUINA PVC A</v>
          </cell>
          <cell r="D2532" t="str">
            <v>UND</v>
          </cell>
          <cell r="G2532">
            <v>26076</v>
          </cell>
        </row>
        <row r="2533">
          <cell r="A2533">
            <v>102200</v>
          </cell>
          <cell r="C2533" t="str">
            <v>UNION CANAL ESQUINA PVC R</v>
          </cell>
          <cell r="D2533" t="str">
            <v>UND</v>
          </cell>
          <cell r="G2533">
            <v>9014</v>
          </cell>
        </row>
        <row r="2534">
          <cell r="A2534">
            <v>117212</v>
          </cell>
          <cell r="C2534" t="str">
            <v>UNION CANAL PVC AMAZONAS</v>
          </cell>
          <cell r="D2534" t="str">
            <v>UND</v>
          </cell>
          <cell r="G2534">
            <v>15345</v>
          </cell>
        </row>
        <row r="2535">
          <cell r="A2535">
            <v>117213</v>
          </cell>
          <cell r="C2535" t="str">
            <v>UNION CANAL PVC RAINGO</v>
          </cell>
          <cell r="D2535" t="str">
            <v>UND</v>
          </cell>
          <cell r="G2535">
            <v>16633</v>
          </cell>
        </row>
        <row r="2536">
          <cell r="A2536">
            <v>102201</v>
          </cell>
          <cell r="C2536" t="str">
            <v>UNION CU .1/2 LISA</v>
          </cell>
          <cell r="D2536" t="str">
            <v>UND</v>
          </cell>
          <cell r="G2536">
            <v>696</v>
          </cell>
        </row>
        <row r="2537">
          <cell r="A2537">
            <v>113041</v>
          </cell>
          <cell r="C2537" t="str">
            <v>UNION CU .3/4 LISA</v>
          </cell>
          <cell r="D2537" t="str">
            <v>UND</v>
          </cell>
          <cell r="G2537">
            <v>1771</v>
          </cell>
        </row>
        <row r="2538">
          <cell r="A2538">
            <v>111537</v>
          </cell>
          <cell r="C2538" t="str">
            <v>UNION CU .3/4 LISA COBRE</v>
          </cell>
          <cell r="D2538" t="str">
            <v>UND</v>
          </cell>
          <cell r="G2538">
            <v>1895</v>
          </cell>
        </row>
        <row r="2539">
          <cell r="A2539">
            <v>113042</v>
          </cell>
          <cell r="C2539" t="str">
            <v>UNION CU 1 LISA</v>
          </cell>
          <cell r="D2539" t="str">
            <v>UND</v>
          </cell>
          <cell r="G2539">
            <v>2629</v>
          </cell>
        </row>
        <row r="2540">
          <cell r="A2540">
            <v>111538</v>
          </cell>
          <cell r="C2540" t="str">
            <v>UNION CU 1 LISA COBRE</v>
          </cell>
          <cell r="D2540" t="str">
            <v>UND</v>
          </cell>
          <cell r="G2540">
            <v>2814</v>
          </cell>
        </row>
        <row r="2541">
          <cell r="A2541">
            <v>102202</v>
          </cell>
          <cell r="C2541" t="str">
            <v>UNION DRESSER 2"</v>
          </cell>
          <cell r="D2541" t="str">
            <v>UND</v>
          </cell>
          <cell r="G2541">
            <v>46056</v>
          </cell>
        </row>
        <row r="2542">
          <cell r="A2542">
            <v>109989</v>
          </cell>
          <cell r="C2542" t="str">
            <v>UNION EMT 1"</v>
          </cell>
          <cell r="D2542" t="str">
            <v>UND</v>
          </cell>
          <cell r="G2542">
            <v>991</v>
          </cell>
        </row>
        <row r="2543">
          <cell r="A2543">
            <v>102204</v>
          </cell>
          <cell r="C2543" t="str">
            <v>UNION GALV .3/4</v>
          </cell>
          <cell r="D2543" t="str">
            <v>UND</v>
          </cell>
          <cell r="E2543">
            <v>1</v>
          </cell>
          <cell r="G2543">
            <v>2683</v>
          </cell>
        </row>
        <row r="2544">
          <cell r="A2544">
            <v>102205</v>
          </cell>
          <cell r="C2544" t="str">
            <v>UNION GALV .3/8</v>
          </cell>
          <cell r="D2544" t="str">
            <v>UND</v>
          </cell>
          <cell r="G2544">
            <v>2039</v>
          </cell>
        </row>
        <row r="2545">
          <cell r="A2545">
            <v>102206</v>
          </cell>
          <cell r="C2545" t="str">
            <v>UNION GALV 1</v>
          </cell>
          <cell r="D2545" t="str">
            <v>UND</v>
          </cell>
          <cell r="G2545">
            <v>3112</v>
          </cell>
        </row>
        <row r="2546">
          <cell r="A2546">
            <v>102207</v>
          </cell>
          <cell r="C2546" t="str">
            <v>UNION GALV 1.1/2</v>
          </cell>
          <cell r="D2546" t="str">
            <v>UND</v>
          </cell>
          <cell r="G2546">
            <v>3863</v>
          </cell>
        </row>
        <row r="2547">
          <cell r="A2547">
            <v>102208</v>
          </cell>
          <cell r="C2547" t="str">
            <v xml:space="preserve">UNION GALV 1.1/4 </v>
          </cell>
          <cell r="D2547" t="str">
            <v>UND</v>
          </cell>
          <cell r="G2547">
            <v>3318</v>
          </cell>
        </row>
        <row r="2548">
          <cell r="A2548">
            <v>102209</v>
          </cell>
          <cell r="C2548" t="str">
            <v>UNION GALV 2</v>
          </cell>
          <cell r="D2548" t="str">
            <v>UND</v>
          </cell>
          <cell r="G2548">
            <v>6546</v>
          </cell>
        </row>
        <row r="2549">
          <cell r="A2549">
            <v>102212</v>
          </cell>
          <cell r="C2549" t="str">
            <v>UNION GALV 2.1/2"</v>
          </cell>
          <cell r="D2549" t="str">
            <v>UND</v>
          </cell>
          <cell r="G2549">
            <v>10396</v>
          </cell>
        </row>
        <row r="2550">
          <cell r="A2550">
            <v>102210</v>
          </cell>
          <cell r="C2550" t="str">
            <v>UNION GALV 3</v>
          </cell>
          <cell r="D2550" t="str">
            <v>UND</v>
          </cell>
          <cell r="G2550">
            <v>17791</v>
          </cell>
        </row>
        <row r="2551">
          <cell r="A2551">
            <v>102211</v>
          </cell>
          <cell r="C2551" t="str">
            <v>UNION GALV 4</v>
          </cell>
          <cell r="D2551" t="str">
            <v>UND</v>
          </cell>
          <cell r="G2551">
            <v>24547</v>
          </cell>
        </row>
        <row r="2552">
          <cell r="A2552">
            <v>102213</v>
          </cell>
          <cell r="C2552" t="str">
            <v>UNION GALV 6</v>
          </cell>
          <cell r="D2552" t="str">
            <v>UND</v>
          </cell>
          <cell r="G2552">
            <v>39459</v>
          </cell>
        </row>
        <row r="2553">
          <cell r="A2553">
            <v>102214</v>
          </cell>
          <cell r="C2553" t="str">
            <v>UNION NOVAFORT 110 MM</v>
          </cell>
          <cell r="D2553" t="str">
            <v>UND</v>
          </cell>
          <cell r="G2553">
            <v>10584</v>
          </cell>
        </row>
        <row r="2554">
          <cell r="A2554">
            <v>102215</v>
          </cell>
          <cell r="C2554" t="str">
            <v>UNION NOVAFORT 160 MM</v>
          </cell>
          <cell r="D2554" t="str">
            <v>UND</v>
          </cell>
          <cell r="G2554">
            <v>25647</v>
          </cell>
        </row>
        <row r="2555">
          <cell r="A2555">
            <v>102216</v>
          </cell>
          <cell r="C2555" t="str">
            <v>UNION NOVAFORT 200 MM</v>
          </cell>
          <cell r="D2555" t="str">
            <v>UND</v>
          </cell>
          <cell r="G2555">
            <v>34605</v>
          </cell>
        </row>
        <row r="2556">
          <cell r="A2556">
            <v>102217</v>
          </cell>
          <cell r="C2556" t="str">
            <v>UNION NOVAFORT 250 MM</v>
          </cell>
          <cell r="D2556" t="str">
            <v>UND</v>
          </cell>
          <cell r="G2556">
            <v>94751</v>
          </cell>
        </row>
        <row r="2557">
          <cell r="A2557">
            <v>102218</v>
          </cell>
          <cell r="C2557" t="str">
            <v>UNION NOVAFORT 315 MM</v>
          </cell>
          <cell r="D2557" t="str">
            <v>UND</v>
          </cell>
          <cell r="G2557">
            <v>153701</v>
          </cell>
        </row>
        <row r="2558">
          <cell r="A2558">
            <v>102219</v>
          </cell>
          <cell r="C2558" t="str">
            <v>UNION NOVAFORT 400 MM</v>
          </cell>
          <cell r="D2558" t="str">
            <v>UND</v>
          </cell>
          <cell r="G2558">
            <v>283033</v>
          </cell>
        </row>
        <row r="2559">
          <cell r="A2559">
            <v>102222</v>
          </cell>
          <cell r="C2559" t="str">
            <v>UNION NOVAFORT 450 MM</v>
          </cell>
          <cell r="D2559" t="str">
            <v>UND</v>
          </cell>
          <cell r="G2559">
            <v>313582</v>
          </cell>
        </row>
        <row r="2560">
          <cell r="A2560">
            <v>102223</v>
          </cell>
          <cell r="C2560" t="str">
            <v>UNION NOVAFORT 500 MM</v>
          </cell>
          <cell r="D2560" t="str">
            <v>UND</v>
          </cell>
          <cell r="G2560">
            <v>334482</v>
          </cell>
        </row>
        <row r="2561">
          <cell r="A2561">
            <v>102224</v>
          </cell>
          <cell r="C2561" t="str">
            <v>UNION NOVALOC ASTM 24"</v>
          </cell>
          <cell r="D2561" t="str">
            <v>UND</v>
          </cell>
          <cell r="G2561">
            <v>177435</v>
          </cell>
        </row>
        <row r="2562">
          <cell r="A2562">
            <v>102225</v>
          </cell>
          <cell r="C2562" t="str">
            <v>UNION NOVALOC ASTM 27"</v>
          </cell>
          <cell r="D2562" t="str">
            <v>UND</v>
          </cell>
          <cell r="G2562">
            <v>220052</v>
          </cell>
        </row>
        <row r="2563">
          <cell r="A2563">
            <v>102226</v>
          </cell>
          <cell r="C2563" t="str">
            <v>UNION NOVALOC ASTM 30"</v>
          </cell>
          <cell r="D2563" t="str">
            <v>UND</v>
          </cell>
          <cell r="G2563">
            <v>178604</v>
          </cell>
        </row>
        <row r="2564">
          <cell r="A2564">
            <v>102227</v>
          </cell>
          <cell r="C2564" t="str">
            <v>UNION NOVALOC ASTM 33"</v>
          </cell>
          <cell r="D2564" t="str">
            <v>UND</v>
          </cell>
          <cell r="G2564">
            <v>325604</v>
          </cell>
        </row>
        <row r="2565">
          <cell r="A2565">
            <v>102228</v>
          </cell>
          <cell r="C2565" t="str">
            <v>UNION PRS PVC .1/2</v>
          </cell>
          <cell r="D2565" t="str">
            <v>UND</v>
          </cell>
          <cell r="G2565">
            <v>479</v>
          </cell>
        </row>
        <row r="2566">
          <cell r="A2566">
            <v>102229</v>
          </cell>
          <cell r="C2566" t="str">
            <v>UNION PRS PVC .3/4</v>
          </cell>
          <cell r="D2566" t="str">
            <v>UND</v>
          </cell>
          <cell r="G2566">
            <v>754</v>
          </cell>
        </row>
        <row r="2567">
          <cell r="A2567">
            <v>102230</v>
          </cell>
          <cell r="C2567" t="str">
            <v>UNION PRS PVC 1</v>
          </cell>
          <cell r="D2567" t="str">
            <v>UND</v>
          </cell>
          <cell r="G2567">
            <v>1232</v>
          </cell>
        </row>
        <row r="2568">
          <cell r="A2568">
            <v>102231</v>
          </cell>
          <cell r="C2568" t="str">
            <v>UNION PRS PVC 1.1/2</v>
          </cell>
          <cell r="D2568" t="str">
            <v>UND</v>
          </cell>
          <cell r="G2568">
            <v>3084</v>
          </cell>
        </row>
        <row r="2569">
          <cell r="A2569">
            <v>102232</v>
          </cell>
          <cell r="C2569" t="str">
            <v>UNION PRS PVC 1.1/4</v>
          </cell>
          <cell r="D2569" t="str">
            <v>UND</v>
          </cell>
          <cell r="G2569">
            <v>2258</v>
          </cell>
        </row>
        <row r="2570">
          <cell r="A2570">
            <v>102233</v>
          </cell>
          <cell r="C2570" t="str">
            <v>UNION PRS PVC 3</v>
          </cell>
          <cell r="D2570" t="str">
            <v>UND</v>
          </cell>
          <cell r="G2570">
            <v>24759</v>
          </cell>
        </row>
        <row r="2571">
          <cell r="A2571">
            <v>102234</v>
          </cell>
          <cell r="C2571" t="str">
            <v>UNION PRS PVC 4</v>
          </cell>
          <cell r="D2571" t="str">
            <v>UND</v>
          </cell>
          <cell r="G2571">
            <v>53782</v>
          </cell>
        </row>
        <row r="2572">
          <cell r="A2572">
            <v>102235</v>
          </cell>
          <cell r="C2572" t="str">
            <v>UNION PVC U-Z 2</v>
          </cell>
          <cell r="D2572" t="str">
            <v>UND</v>
          </cell>
          <cell r="G2572">
            <v>19925</v>
          </cell>
        </row>
        <row r="2573">
          <cell r="A2573">
            <v>102236</v>
          </cell>
          <cell r="C2573" t="str">
            <v>UNION PVC U-Z 2.1/2</v>
          </cell>
          <cell r="D2573" t="str">
            <v>UND</v>
          </cell>
          <cell r="G2573">
            <v>21783</v>
          </cell>
        </row>
        <row r="2574">
          <cell r="A2574">
            <v>107195</v>
          </cell>
          <cell r="C2574" t="str">
            <v>UNION REP 2</v>
          </cell>
          <cell r="D2574" t="str">
            <v>UND</v>
          </cell>
          <cell r="E2574">
            <v>1</v>
          </cell>
          <cell r="G2574">
            <v>4722</v>
          </cell>
        </row>
        <row r="2575">
          <cell r="A2575">
            <v>102240</v>
          </cell>
          <cell r="C2575" t="str">
            <v>UNION REP 2 UZ</v>
          </cell>
          <cell r="D2575" t="str">
            <v>UND</v>
          </cell>
          <cell r="G2575">
            <v>18514</v>
          </cell>
        </row>
        <row r="2576">
          <cell r="A2576">
            <v>102241</v>
          </cell>
          <cell r="C2576" t="str">
            <v>UNION REP 2.1/2 UZ</v>
          </cell>
          <cell r="D2576" t="str">
            <v>UND</v>
          </cell>
          <cell r="G2576">
            <v>21554</v>
          </cell>
        </row>
        <row r="2577">
          <cell r="A2577">
            <v>107196</v>
          </cell>
          <cell r="C2577" t="str">
            <v>UNION REP 3</v>
          </cell>
          <cell r="D2577" t="str">
            <v>UND</v>
          </cell>
          <cell r="E2577">
            <v>1</v>
          </cell>
          <cell r="G2577">
            <v>42223</v>
          </cell>
        </row>
        <row r="2578">
          <cell r="A2578">
            <v>107197</v>
          </cell>
          <cell r="C2578" t="str">
            <v>UNION REP 3</v>
          </cell>
          <cell r="D2578" t="str">
            <v>UND</v>
          </cell>
          <cell r="G2578">
            <v>17021</v>
          </cell>
        </row>
        <row r="2579">
          <cell r="A2579">
            <v>102245</v>
          </cell>
          <cell r="C2579" t="str">
            <v>UNION REP 3 RDE-13.5UM</v>
          </cell>
          <cell r="D2579" t="str">
            <v>UND</v>
          </cell>
          <cell r="E2579">
            <v>1</v>
          </cell>
          <cell r="G2579">
            <v>47322</v>
          </cell>
        </row>
        <row r="2580">
          <cell r="A2580">
            <v>102242</v>
          </cell>
          <cell r="C2580" t="str">
            <v>UNION REP 3 UZ</v>
          </cell>
          <cell r="D2580" t="str">
            <v>UND</v>
          </cell>
          <cell r="G2580">
            <v>31534</v>
          </cell>
        </row>
        <row r="2581">
          <cell r="A2581">
            <v>107198</v>
          </cell>
          <cell r="C2581" t="str">
            <v>UNION REP 4</v>
          </cell>
          <cell r="D2581" t="str">
            <v>UND</v>
          </cell>
          <cell r="G2581">
            <v>51236</v>
          </cell>
        </row>
        <row r="2582">
          <cell r="A2582">
            <v>102244</v>
          </cell>
          <cell r="C2582" t="str">
            <v>UNION REP 4 GR UZ</v>
          </cell>
          <cell r="D2582" t="str">
            <v>UND</v>
          </cell>
          <cell r="G2582">
            <v>6099</v>
          </cell>
        </row>
        <row r="2583">
          <cell r="A2583">
            <v>102246</v>
          </cell>
          <cell r="C2583" t="str">
            <v>UNION REP 4 RDE-13.5UM</v>
          </cell>
          <cell r="D2583" t="str">
            <v>UND</v>
          </cell>
          <cell r="E2583">
            <v>1</v>
          </cell>
          <cell r="G2583">
            <v>82393</v>
          </cell>
        </row>
        <row r="2584">
          <cell r="A2584">
            <v>102243</v>
          </cell>
          <cell r="C2584" t="str">
            <v>UNION REP 4 UZ</v>
          </cell>
          <cell r="D2584" t="str">
            <v>UND</v>
          </cell>
          <cell r="G2584">
            <v>57374</v>
          </cell>
        </row>
        <row r="2585">
          <cell r="A2585">
            <v>102237</v>
          </cell>
          <cell r="C2585" t="str">
            <v>UNION REP 6 RDE-13.5UM</v>
          </cell>
          <cell r="D2585" t="str">
            <v>UND</v>
          </cell>
          <cell r="G2585">
            <v>198374</v>
          </cell>
        </row>
        <row r="2586">
          <cell r="A2586">
            <v>102238</v>
          </cell>
          <cell r="C2586" t="str">
            <v>UNION REP 6 RDE-21 UM</v>
          </cell>
          <cell r="D2586" t="str">
            <v>UND</v>
          </cell>
          <cell r="G2586">
            <v>109963</v>
          </cell>
        </row>
        <row r="2587">
          <cell r="A2587">
            <v>102247</v>
          </cell>
          <cell r="C2587" t="str">
            <v>UNION REP 8 RDE-13.5UM</v>
          </cell>
          <cell r="D2587" t="str">
            <v>UND</v>
          </cell>
          <cell r="E2587">
            <v>1</v>
          </cell>
          <cell r="G2587">
            <v>362136</v>
          </cell>
        </row>
        <row r="2588">
          <cell r="A2588">
            <v>102239</v>
          </cell>
          <cell r="C2588" t="str">
            <v>UNION REP 8 RDE-21 UM</v>
          </cell>
          <cell r="D2588" t="str">
            <v>UND</v>
          </cell>
          <cell r="G2588">
            <v>202029</v>
          </cell>
        </row>
        <row r="2589">
          <cell r="A2589">
            <v>102250</v>
          </cell>
          <cell r="C2589" t="str">
            <v>UNION SAN PVC 4</v>
          </cell>
          <cell r="D2589" t="str">
            <v>UND</v>
          </cell>
          <cell r="G2589">
            <v>4936</v>
          </cell>
        </row>
        <row r="2590">
          <cell r="A2590">
            <v>102251</v>
          </cell>
          <cell r="C2590" t="str">
            <v>UNION SAN PVC 6</v>
          </cell>
          <cell r="D2590" t="str">
            <v>UND</v>
          </cell>
          <cell r="G2590">
            <v>18135</v>
          </cell>
        </row>
        <row r="2591">
          <cell r="A2591">
            <v>102248</v>
          </cell>
          <cell r="C2591" t="str">
            <v>UNIQN SAN PVC 2</v>
          </cell>
          <cell r="D2591" t="str">
            <v>UND</v>
          </cell>
          <cell r="G2591">
            <v>1835</v>
          </cell>
        </row>
        <row r="2592">
          <cell r="A2592">
            <v>102249</v>
          </cell>
          <cell r="C2592" t="str">
            <v>UNIQN SAN PVC 3"</v>
          </cell>
          <cell r="D2592" t="str">
            <v>UND</v>
          </cell>
          <cell r="G2592">
            <v>2066</v>
          </cell>
        </row>
        <row r="2593">
          <cell r="A2593">
            <v>107201</v>
          </cell>
          <cell r="C2593" t="str">
            <v>UNIVERSAL AC 2"</v>
          </cell>
          <cell r="D2593" t="str">
            <v>UND</v>
          </cell>
          <cell r="G2593">
            <v>19667</v>
          </cell>
        </row>
        <row r="2594">
          <cell r="A2594">
            <v>102252</v>
          </cell>
          <cell r="C2594" t="str">
            <v>UNIVERSAL GALV .1/2</v>
          </cell>
          <cell r="D2594" t="str">
            <v>UND</v>
          </cell>
          <cell r="G2594">
            <v>4989</v>
          </cell>
        </row>
        <row r="2595">
          <cell r="A2595">
            <v>113043</v>
          </cell>
          <cell r="C2595" t="str">
            <v>UNIVERSAL GALV .3/4</v>
          </cell>
          <cell r="D2595" t="str">
            <v>UND</v>
          </cell>
          <cell r="G2595">
            <v>6353</v>
          </cell>
        </row>
        <row r="2596">
          <cell r="A2596">
            <v>117215</v>
          </cell>
          <cell r="C2596" t="str">
            <v>UNIVERSAL GALV 1</v>
          </cell>
          <cell r="D2596" t="str">
            <v>UND</v>
          </cell>
          <cell r="G2596">
            <v>7773</v>
          </cell>
        </row>
        <row r="2597">
          <cell r="A2597">
            <v>113044</v>
          </cell>
          <cell r="C2597" t="str">
            <v>UNIVERSAL GALV 1.1/2</v>
          </cell>
          <cell r="D2597" t="str">
            <v>UND</v>
          </cell>
          <cell r="G2597">
            <v>13735</v>
          </cell>
        </row>
        <row r="2598">
          <cell r="A2598">
            <v>113045</v>
          </cell>
          <cell r="C2598" t="str">
            <v>UNIVERSAL GALV 2</v>
          </cell>
          <cell r="D2598" t="str">
            <v>UND</v>
          </cell>
          <cell r="G2598">
            <v>24895</v>
          </cell>
        </row>
        <row r="2599">
          <cell r="A2599">
            <v>111542</v>
          </cell>
          <cell r="C2599" t="str">
            <v>UNIVERSAL GALV 2.1/2 AGUA-GAS</v>
          </cell>
          <cell r="D2599" t="str">
            <v>UND</v>
          </cell>
          <cell r="G2599">
            <v>46617</v>
          </cell>
        </row>
        <row r="2600">
          <cell r="A2600">
            <v>113047</v>
          </cell>
          <cell r="C2600" t="str">
            <v>UNIVERSAL GALV 3</v>
          </cell>
          <cell r="D2600" t="str">
            <v>UND</v>
          </cell>
          <cell r="G2600">
            <v>56860</v>
          </cell>
        </row>
        <row r="2601">
          <cell r="A2601">
            <v>113048</v>
          </cell>
          <cell r="C2601" t="str">
            <v>UNIVERSAL GALV 4</v>
          </cell>
          <cell r="D2601" t="str">
            <v>UND</v>
          </cell>
          <cell r="G2601">
            <v>138212</v>
          </cell>
        </row>
        <row r="2602">
          <cell r="A2602">
            <v>102254</v>
          </cell>
          <cell r="C2602" t="str">
            <v>UNIVERSAL PRS PVC .1/2</v>
          </cell>
          <cell r="D2602" t="str">
            <v>UND</v>
          </cell>
          <cell r="G2602">
            <v>2514</v>
          </cell>
        </row>
        <row r="2603">
          <cell r="A2603">
            <v>107202</v>
          </cell>
          <cell r="C2603" t="str">
            <v>UNIVERSAL PVC 2" PRESION</v>
          </cell>
          <cell r="D2603" t="str">
            <v>UND</v>
          </cell>
          <cell r="E2603">
            <v>1</v>
          </cell>
          <cell r="G2603">
            <v>44026</v>
          </cell>
        </row>
        <row r="2604">
          <cell r="A2604">
            <v>105173</v>
          </cell>
          <cell r="C2604" t="str">
            <v>UREA</v>
          </cell>
          <cell r="D2604" t="str">
            <v>KLS</v>
          </cell>
          <cell r="G2604">
            <v>805</v>
          </cell>
        </row>
        <row r="2605">
          <cell r="A2605">
            <v>102260</v>
          </cell>
          <cell r="C2605" t="str">
            <v>VA/D/C/S/B ASTM A-126 10EB</v>
          </cell>
          <cell r="D2605" t="str">
            <v>UND</v>
          </cell>
          <cell r="G2605">
            <v>5515796</v>
          </cell>
        </row>
        <row r="2606">
          <cell r="A2606">
            <v>107204</v>
          </cell>
          <cell r="C2606" t="str">
            <v>VACTOR EQUIPO SONDEO MITSUBICHI</v>
          </cell>
          <cell r="D2606" t="str">
            <v>HRS</v>
          </cell>
          <cell r="G2606">
            <v>19979</v>
          </cell>
        </row>
        <row r="2607">
          <cell r="A2607">
            <v>102261</v>
          </cell>
          <cell r="C2607" t="str">
            <v>VAL BOLA ,1/2"</v>
          </cell>
          <cell r="D2607" t="str">
            <v>UND</v>
          </cell>
          <cell r="G2607">
            <v>8477</v>
          </cell>
        </row>
        <row r="2608">
          <cell r="A2608">
            <v>102262</v>
          </cell>
          <cell r="C2608" t="str">
            <v>VAL BOLA 1"</v>
          </cell>
          <cell r="D2608" t="str">
            <v>UND</v>
          </cell>
          <cell r="G2608">
            <v>20281</v>
          </cell>
        </row>
        <row r="2609">
          <cell r="A2609">
            <v>102264</v>
          </cell>
          <cell r="C2609" t="str">
            <v>VAL CHAPAL Q=4.1LT/S D10"</v>
          </cell>
          <cell r="D2609" t="str">
            <v>UND</v>
          </cell>
          <cell r="G2609">
            <v>1487492</v>
          </cell>
        </row>
        <row r="2610">
          <cell r="A2610">
            <v>102267</v>
          </cell>
          <cell r="C2610" t="str">
            <v>VAL CHAPALETA Q 4.1LT D6"</v>
          </cell>
          <cell r="D2610" t="str">
            <v>UND</v>
          </cell>
          <cell r="G2610">
            <v>456828</v>
          </cell>
        </row>
        <row r="2611">
          <cell r="A2611">
            <v>102268</v>
          </cell>
          <cell r="C2611" t="str">
            <v>VAL CHAPALETA Q 4.1LT D8"</v>
          </cell>
          <cell r="D2611" t="str">
            <v>UND</v>
          </cell>
          <cell r="G2611">
            <v>801628</v>
          </cell>
        </row>
        <row r="2612">
          <cell r="A2612">
            <v>102269</v>
          </cell>
          <cell r="C2612" t="str">
            <v>VAL CHAPALETA Q4.1LT D12"</v>
          </cell>
          <cell r="D2612" t="str">
            <v>UND</v>
          </cell>
          <cell r="G2612">
            <v>2154498</v>
          </cell>
        </row>
        <row r="2613">
          <cell r="A2613">
            <v>102271</v>
          </cell>
          <cell r="C2613" t="str">
            <v>VAL CHEQ/CORT/BR D=1.1/2"</v>
          </cell>
          <cell r="D2613" t="str">
            <v>UND</v>
          </cell>
          <cell r="G2613">
            <v>66221</v>
          </cell>
        </row>
        <row r="2614">
          <cell r="A2614">
            <v>102272</v>
          </cell>
          <cell r="C2614" t="str">
            <v>VAL CHEQ/CORT/BRONC D=2"</v>
          </cell>
          <cell r="D2614" t="str">
            <v>UND</v>
          </cell>
          <cell r="G2614">
            <v>77176</v>
          </cell>
        </row>
        <row r="2615">
          <cell r="A2615">
            <v>102273</v>
          </cell>
          <cell r="C2615" t="str">
            <v>VAL CHEQ/CORT/BRONC D=3"</v>
          </cell>
          <cell r="D2615" t="str">
            <v>UND</v>
          </cell>
          <cell r="G2615">
            <v>91748</v>
          </cell>
        </row>
        <row r="2616">
          <cell r="A2616">
            <v>102274</v>
          </cell>
          <cell r="C2616" t="str">
            <v xml:space="preserve">VAL CHEQ/CORT/HIERR D=3" </v>
          </cell>
          <cell r="D2616" t="str">
            <v>UND</v>
          </cell>
          <cell r="G2616">
            <v>542082</v>
          </cell>
        </row>
        <row r="2617">
          <cell r="A2617">
            <v>102275</v>
          </cell>
          <cell r="C2617" t="str">
            <v xml:space="preserve">VAL CHEQ/CORT/HIERR D=4" </v>
          </cell>
          <cell r="D2617" t="str">
            <v>UND</v>
          </cell>
          <cell r="G2617">
            <v>823112</v>
          </cell>
        </row>
        <row r="2618">
          <cell r="A2618">
            <v>102276</v>
          </cell>
          <cell r="C2618" t="str">
            <v xml:space="preserve">VAL CHEQ/CORT/HIERR D=6" </v>
          </cell>
          <cell r="D2618" t="str">
            <v>UND</v>
          </cell>
          <cell r="G2618">
            <v>1694172</v>
          </cell>
        </row>
        <row r="2619">
          <cell r="A2619">
            <v>117216</v>
          </cell>
          <cell r="C2619" t="str">
            <v>VAL CHEQ/CQRT/HIERR D=3"</v>
          </cell>
          <cell r="D2619" t="str">
            <v>UND</v>
          </cell>
          <cell r="G2619">
            <v>506619</v>
          </cell>
        </row>
        <row r="2620">
          <cell r="A2620">
            <v>117217</v>
          </cell>
          <cell r="C2620" t="str">
            <v>VAL CHEQ/CQRT/HIERR D=4"</v>
          </cell>
          <cell r="D2620" t="str">
            <v>UND</v>
          </cell>
          <cell r="G2620">
            <v>769264</v>
          </cell>
        </row>
        <row r="2621">
          <cell r="A2621">
            <v>117218</v>
          </cell>
          <cell r="C2621" t="str">
            <v>VAL CHEQ/CQRT/HIERR D=6"</v>
          </cell>
          <cell r="D2621" t="str">
            <v>UND</v>
          </cell>
          <cell r="G2621">
            <v>1583339</v>
          </cell>
        </row>
        <row r="2622">
          <cell r="A2622">
            <v>102277</v>
          </cell>
          <cell r="C2622" t="str">
            <v xml:space="preserve">VAL CHEQ/GLOB/BRON 1.1/2" </v>
          </cell>
          <cell r="D2622" t="str">
            <v>UND</v>
          </cell>
          <cell r="G2622">
            <v>123889</v>
          </cell>
        </row>
        <row r="2623">
          <cell r="A2623">
            <v>102278</v>
          </cell>
          <cell r="C2623" t="str">
            <v xml:space="preserve">VAL CHEQ/GLOB/BRON 1.1/4" </v>
          </cell>
          <cell r="D2623" t="str">
            <v>UND</v>
          </cell>
          <cell r="G2623">
            <v>80259</v>
          </cell>
        </row>
        <row r="2624">
          <cell r="A2624">
            <v>117219</v>
          </cell>
          <cell r="C2624" t="str">
            <v>VAL CHEQ/GLOB/BRONC D=1"</v>
          </cell>
          <cell r="D2624" t="str">
            <v>UND</v>
          </cell>
          <cell r="G2624">
            <v>61058</v>
          </cell>
        </row>
        <row r="2625">
          <cell r="A2625">
            <v>102279</v>
          </cell>
          <cell r="C2625" t="str">
            <v xml:space="preserve">VAL CHEQ/GLOB/BRONC D=1" </v>
          </cell>
          <cell r="D2625" t="str">
            <v>UND</v>
          </cell>
          <cell r="G2625">
            <v>65332</v>
          </cell>
        </row>
        <row r="2626">
          <cell r="A2626">
            <v>117220</v>
          </cell>
          <cell r="C2626" t="str">
            <v>VAL CHEQ/GLOB/BRONC D=2"</v>
          </cell>
          <cell r="D2626" t="str">
            <v>UND</v>
          </cell>
          <cell r="G2626">
            <v>182315</v>
          </cell>
        </row>
        <row r="2627">
          <cell r="A2627">
            <v>102280</v>
          </cell>
          <cell r="C2627" t="str">
            <v xml:space="preserve">VAL CHEQ/GLOB/BRONC D=2" </v>
          </cell>
          <cell r="D2627" t="str">
            <v>UND</v>
          </cell>
          <cell r="G2627">
            <v>195077</v>
          </cell>
        </row>
        <row r="2628">
          <cell r="A2628">
            <v>102281</v>
          </cell>
          <cell r="C2628" t="str">
            <v>VAL CHEQ/GLOB/HIERR D=10"</v>
          </cell>
          <cell r="D2628" t="str">
            <v>UND</v>
          </cell>
          <cell r="G2628">
            <v>2156203</v>
          </cell>
        </row>
        <row r="2629">
          <cell r="A2629">
            <v>102282</v>
          </cell>
          <cell r="C2629" t="str">
            <v>VAL CHEQ/GLOB/HIERR D=3"</v>
          </cell>
          <cell r="D2629" t="str">
            <v>UND</v>
          </cell>
          <cell r="G2629">
            <v>3526348</v>
          </cell>
        </row>
        <row r="2630">
          <cell r="A2630">
            <v>117221</v>
          </cell>
          <cell r="C2630" t="str">
            <v>VAL CHEQ/GLOB/HIERR D=4"</v>
          </cell>
          <cell r="D2630" t="str">
            <v>UND</v>
          </cell>
          <cell r="G2630">
            <v>408903</v>
          </cell>
        </row>
        <row r="2631">
          <cell r="A2631">
            <v>102283</v>
          </cell>
          <cell r="C2631" t="str">
            <v xml:space="preserve">VAL CHEQ/GLOB/HIERR D=4" </v>
          </cell>
          <cell r="D2631" t="str">
            <v>UND</v>
          </cell>
          <cell r="G2631">
            <v>437527</v>
          </cell>
        </row>
        <row r="2632">
          <cell r="A2632">
            <v>102284</v>
          </cell>
          <cell r="C2632" t="str">
            <v>VAL CHEQ/GLOB/HIERR D=6"</v>
          </cell>
          <cell r="D2632" t="str">
            <v>UND</v>
          </cell>
          <cell r="G2632">
            <v>1132778</v>
          </cell>
        </row>
        <row r="2633">
          <cell r="A2633">
            <v>102285</v>
          </cell>
          <cell r="C2633" t="str">
            <v>VAL CHEQ/GLOB/HIERR D=8'</v>
          </cell>
          <cell r="D2633" t="str">
            <v>UND</v>
          </cell>
          <cell r="G2633">
            <v>1528453</v>
          </cell>
        </row>
        <row r="2634">
          <cell r="A2634">
            <v>117222</v>
          </cell>
          <cell r="C2634" t="str">
            <v>VAL CHEQ/GLQB/BRQN 1.1/2"</v>
          </cell>
          <cell r="D2634" t="str">
            <v>UND</v>
          </cell>
          <cell r="G2634">
            <v>115784</v>
          </cell>
        </row>
        <row r="2635">
          <cell r="A2635">
            <v>117223</v>
          </cell>
          <cell r="C2635" t="str">
            <v>VAL CHEQ/GLQB/BRQN 1.1/4"</v>
          </cell>
          <cell r="D2635" t="str">
            <v>UND</v>
          </cell>
          <cell r="G2635">
            <v>75008</v>
          </cell>
        </row>
        <row r="2636">
          <cell r="A2636">
            <v>102298</v>
          </cell>
          <cell r="C2636" t="str">
            <v>VAL CHEQUE CQRT/HF 2"</v>
          </cell>
          <cell r="D2636" t="str">
            <v>UND</v>
          </cell>
          <cell r="G2636">
            <v>173271</v>
          </cell>
        </row>
        <row r="2637">
          <cell r="A2637">
            <v>102301</v>
          </cell>
          <cell r="C2637" t="str">
            <v>VAL COMP/ELAS/JR 12"EL P</v>
          </cell>
          <cell r="D2637" t="str">
            <v>UND</v>
          </cell>
          <cell r="G2637">
            <v>3594877</v>
          </cell>
        </row>
        <row r="2638">
          <cell r="A2638">
            <v>102302</v>
          </cell>
          <cell r="C2638" t="str">
            <v>VAL COMP/ELAST 12" EB PV</v>
          </cell>
          <cell r="D2638" t="str">
            <v>UND</v>
          </cell>
          <cell r="G2638">
            <v>3692226</v>
          </cell>
        </row>
        <row r="2639">
          <cell r="A2639">
            <v>102303</v>
          </cell>
          <cell r="C2639" t="str">
            <v>VAL COMP/ELAST 2" EB PV</v>
          </cell>
          <cell r="D2639" t="str">
            <v>UND</v>
          </cell>
          <cell r="G2639">
            <v>326750</v>
          </cell>
        </row>
        <row r="2640">
          <cell r="A2640">
            <v>102304</v>
          </cell>
          <cell r="C2640" t="str">
            <v>VAL COMP/ELAST 3" EB PV</v>
          </cell>
          <cell r="D2640" t="str">
            <v>UND</v>
          </cell>
          <cell r="G2640">
            <v>438157</v>
          </cell>
        </row>
        <row r="2641">
          <cell r="A2641">
            <v>102305</v>
          </cell>
          <cell r="C2641" t="str">
            <v>VAL COMP/ELAST 4" EB PV</v>
          </cell>
          <cell r="D2641" t="str">
            <v>UND</v>
          </cell>
          <cell r="G2641">
            <v>537738</v>
          </cell>
        </row>
        <row r="2642">
          <cell r="A2642">
            <v>102306</v>
          </cell>
          <cell r="C2642" t="str">
            <v>VAL COMP/ELAST 4" EL PV</v>
          </cell>
          <cell r="D2642" t="str">
            <v>UND</v>
          </cell>
          <cell r="G2642">
            <v>536536</v>
          </cell>
        </row>
        <row r="2643">
          <cell r="A2643">
            <v>102307</v>
          </cell>
          <cell r="C2643" t="str">
            <v>VAL COMP/ELAST 6" EB PV</v>
          </cell>
          <cell r="D2643" t="str">
            <v>UND</v>
          </cell>
          <cell r="G2643">
            <v>1058049</v>
          </cell>
        </row>
        <row r="2644">
          <cell r="A2644">
            <v>102308</v>
          </cell>
          <cell r="C2644" t="str">
            <v>VAL COMP/ELAST 8" EB PV</v>
          </cell>
          <cell r="D2644" t="str">
            <v>UND</v>
          </cell>
          <cell r="G2644">
            <v>1545009</v>
          </cell>
        </row>
        <row r="2645">
          <cell r="A2645">
            <v>102309</v>
          </cell>
          <cell r="C2645" t="str">
            <v>VAL COMP/ELAST/JR 3"EL P</v>
          </cell>
          <cell r="D2645" t="str">
            <v>UND</v>
          </cell>
          <cell r="G2645">
            <v>450690</v>
          </cell>
        </row>
        <row r="2646">
          <cell r="A2646">
            <v>102310</v>
          </cell>
          <cell r="C2646" t="str">
            <v>VAL COMP/ELAST/JR 6"EL P</v>
          </cell>
          <cell r="D2646" t="str">
            <v>UND</v>
          </cell>
          <cell r="G2646">
            <v>1037961</v>
          </cell>
        </row>
        <row r="2647">
          <cell r="A2647">
            <v>102311</v>
          </cell>
          <cell r="C2647" t="str">
            <v>VAL COMP/ELAST/JR PVC 2"</v>
          </cell>
          <cell r="D2647" t="str">
            <v>UND</v>
          </cell>
          <cell r="G2647">
            <v>284364</v>
          </cell>
        </row>
        <row r="2648">
          <cell r="A2648">
            <v>102312</v>
          </cell>
          <cell r="C2648" t="str">
            <v>VAL D/C/S/B ASTM A-126 8EB</v>
          </cell>
          <cell r="D2648" t="str">
            <v>UND</v>
          </cell>
          <cell r="G2648">
            <v>3350904</v>
          </cell>
        </row>
        <row r="2649">
          <cell r="A2649">
            <v>102313</v>
          </cell>
          <cell r="C2649" t="str">
            <v>VAL D/CO/S/BR ASTMA126 6EB</v>
          </cell>
          <cell r="D2649" t="str">
            <v>UND</v>
          </cell>
          <cell r="G2649">
            <v>1247518</v>
          </cell>
        </row>
        <row r="2650">
          <cell r="A2650">
            <v>102314</v>
          </cell>
          <cell r="C2650" t="str">
            <v>VAL DOB/COM ASTM A-126 3EB</v>
          </cell>
          <cell r="D2650" t="str">
            <v>UND</v>
          </cell>
          <cell r="G2650">
            <v>872579</v>
          </cell>
        </row>
        <row r="2651">
          <cell r="A2651">
            <v>102315</v>
          </cell>
          <cell r="C2651" t="str">
            <v>VAL DOB/COM ASTM A-126 4EB</v>
          </cell>
          <cell r="D2651" t="str">
            <v>UND</v>
          </cell>
          <cell r="G2651">
            <v>1387911</v>
          </cell>
        </row>
        <row r="2652">
          <cell r="A2652">
            <v>102316</v>
          </cell>
          <cell r="C2652" t="str">
            <v>VAL DOBL/CMP/SELL/BR D=2"</v>
          </cell>
          <cell r="D2652" t="str">
            <v>UND</v>
          </cell>
          <cell r="G2652">
            <v>458073</v>
          </cell>
        </row>
        <row r="2653">
          <cell r="A2653">
            <v>102319</v>
          </cell>
          <cell r="C2653" t="str">
            <v>VAL FLOT/CMP/BOLA CU D=2"</v>
          </cell>
          <cell r="D2653" t="str">
            <v>UND</v>
          </cell>
          <cell r="G2653">
            <v>104547</v>
          </cell>
        </row>
        <row r="2654">
          <cell r="A2654">
            <v>102320</v>
          </cell>
          <cell r="C2654" t="str">
            <v>VAL FLOT/CMP/BOLA CU D=3"</v>
          </cell>
          <cell r="D2654" t="str">
            <v>UND</v>
          </cell>
          <cell r="G2654">
            <v>355959</v>
          </cell>
        </row>
        <row r="2655">
          <cell r="A2655">
            <v>102321</v>
          </cell>
          <cell r="C2655" t="str">
            <v>VAL FLOT/HIERR HIDRO D=3"</v>
          </cell>
          <cell r="D2655" t="str">
            <v>UND</v>
          </cell>
          <cell r="G2655">
            <v>922176</v>
          </cell>
        </row>
        <row r="2656">
          <cell r="A2656">
            <v>102322</v>
          </cell>
          <cell r="C2656" t="str">
            <v>VAL FLOT/HIERR HIDRO D=4"</v>
          </cell>
          <cell r="D2656" t="str">
            <v>UND</v>
          </cell>
          <cell r="G2656">
            <v>1432923</v>
          </cell>
        </row>
        <row r="2657">
          <cell r="A2657">
            <v>102323</v>
          </cell>
          <cell r="C2657" t="str">
            <v>VAL FLOT/HIERR HIDRO D=6"</v>
          </cell>
          <cell r="D2657" t="str">
            <v>UND</v>
          </cell>
          <cell r="G2657">
            <v>3321628</v>
          </cell>
        </row>
        <row r="2658">
          <cell r="A2658">
            <v>102324</v>
          </cell>
          <cell r="C2658" t="str">
            <v>VAL FLOTADOR 2"</v>
          </cell>
          <cell r="D2658" t="str">
            <v>UND</v>
          </cell>
          <cell r="G2658">
            <v>179743</v>
          </cell>
        </row>
        <row r="2659">
          <cell r="A2659">
            <v>102327</v>
          </cell>
          <cell r="C2659" t="str">
            <v>VAL PASO RXR 4" BRONCE"</v>
          </cell>
          <cell r="D2659" t="str">
            <v>UND</v>
          </cell>
          <cell r="G2659">
            <v>524675</v>
          </cell>
        </row>
        <row r="2660">
          <cell r="A2660">
            <v>102328</v>
          </cell>
          <cell r="C2660" t="str">
            <v>VAL PIE/CANAS/BRO D=3"</v>
          </cell>
          <cell r="D2660" t="str">
            <v>UND</v>
          </cell>
          <cell r="G2660">
            <v>176757</v>
          </cell>
        </row>
        <row r="2661">
          <cell r="A2661">
            <v>102331</v>
          </cell>
          <cell r="C2661" t="str">
            <v>VAL PIE/CANAST/BRONC D=4"</v>
          </cell>
          <cell r="D2661" t="str">
            <v>UND</v>
          </cell>
          <cell r="G2661">
            <v>380026</v>
          </cell>
        </row>
        <row r="2662">
          <cell r="A2662">
            <v>102332</v>
          </cell>
          <cell r="C2662" t="str">
            <v>VAL PIE/CANAST/BRONC D=6"</v>
          </cell>
          <cell r="D2662" t="str">
            <v>UND</v>
          </cell>
          <cell r="G2662">
            <v>1051825</v>
          </cell>
        </row>
        <row r="2663">
          <cell r="A2663">
            <v>102334</v>
          </cell>
          <cell r="C2663" t="str">
            <v>VAL PIE/HIERR/BRIDA D=3"</v>
          </cell>
          <cell r="D2663" t="str">
            <v>UND</v>
          </cell>
          <cell r="G2663">
            <v>294919</v>
          </cell>
        </row>
        <row r="2664">
          <cell r="A2664">
            <v>102335</v>
          </cell>
          <cell r="C2664" t="str">
            <v>VAL PIE/HIERR/BRIDA D=6"</v>
          </cell>
          <cell r="D2664" t="str">
            <v>UND</v>
          </cell>
          <cell r="G2664">
            <v>511597</v>
          </cell>
        </row>
        <row r="2665">
          <cell r="A2665">
            <v>102336</v>
          </cell>
          <cell r="C2665" t="str">
            <v>VAL PIE/HIERR/BRIDA D=8"</v>
          </cell>
          <cell r="D2665" t="str">
            <v>UND</v>
          </cell>
          <cell r="G2665">
            <v>603710</v>
          </cell>
        </row>
        <row r="2666">
          <cell r="A2666">
            <v>102337</v>
          </cell>
          <cell r="C2666" t="str">
            <v>VAL PIE/TOTAL/BRONCE D=2"</v>
          </cell>
          <cell r="D2666" t="str">
            <v>UND</v>
          </cell>
          <cell r="G2666">
            <v>137890</v>
          </cell>
        </row>
        <row r="2667">
          <cell r="A2667">
            <v>102338</v>
          </cell>
          <cell r="C2667" t="str">
            <v>VAL REGIS/GLOB/BR D=1.1/2</v>
          </cell>
          <cell r="D2667" t="str">
            <v>UND</v>
          </cell>
          <cell r="G2667">
            <v>56014</v>
          </cell>
        </row>
        <row r="2668">
          <cell r="A2668">
            <v>102339</v>
          </cell>
          <cell r="C2668" t="str">
            <v>VAL REGIST/GLOB/BRON D=2"</v>
          </cell>
          <cell r="D2668" t="str">
            <v>UND</v>
          </cell>
          <cell r="G2668">
            <v>127463</v>
          </cell>
        </row>
        <row r="2669">
          <cell r="A2669">
            <v>102340</v>
          </cell>
          <cell r="C2669" t="str">
            <v>VAL RETENC ASTM A-126 2EB</v>
          </cell>
          <cell r="D2669" t="str">
            <v>UND</v>
          </cell>
          <cell r="G2669">
            <v>389611</v>
          </cell>
        </row>
        <row r="2670">
          <cell r="A2670">
            <v>102341</v>
          </cell>
          <cell r="C2670" t="str">
            <v>VAL RETENC ASTM A-126 3EB</v>
          </cell>
          <cell r="D2670" t="str">
            <v>UND</v>
          </cell>
          <cell r="G2670">
            <v>460563</v>
          </cell>
        </row>
        <row r="2671">
          <cell r="A2671">
            <v>102342</v>
          </cell>
          <cell r="C2671" t="str">
            <v>VAL RETENC ASTM A-126 4EB</v>
          </cell>
          <cell r="D2671" t="str">
            <v>UND</v>
          </cell>
          <cell r="G2671">
            <v>641053</v>
          </cell>
        </row>
        <row r="2672">
          <cell r="A2672">
            <v>102343</v>
          </cell>
          <cell r="C2672" t="str">
            <v>VAL RETENC ASTM A-126 6EB</v>
          </cell>
          <cell r="D2672" t="str">
            <v>UND</v>
          </cell>
          <cell r="G2672">
            <v>1669178</v>
          </cell>
        </row>
        <row r="2673">
          <cell r="A2673">
            <v>102344</v>
          </cell>
          <cell r="C2673" t="str">
            <v>VAL RETENC ASTM A-126 8 EB</v>
          </cell>
          <cell r="D2673" t="str">
            <v>UND</v>
          </cell>
          <cell r="G2673">
            <v>2499434</v>
          </cell>
        </row>
        <row r="2674">
          <cell r="A2674">
            <v>100595</v>
          </cell>
          <cell r="C2674" t="str">
            <v>VAL.CHEQ.HORIZ.3"</v>
          </cell>
          <cell r="D2674" t="str">
            <v>UND</v>
          </cell>
          <cell r="G2674">
            <v>538575</v>
          </cell>
        </row>
        <row r="2675">
          <cell r="A2675">
            <v>100596</v>
          </cell>
          <cell r="C2675" t="str">
            <v>VAL.CHEQ.VERTI.3" BRONCE</v>
          </cell>
          <cell r="D2675" t="str">
            <v>UND</v>
          </cell>
          <cell r="G2675">
            <v>402295</v>
          </cell>
        </row>
        <row r="2676">
          <cell r="A2676">
            <v>111221</v>
          </cell>
          <cell r="C2676" t="str">
            <v>VAL0R/MET/ESC/ADI 12-15KW</v>
          </cell>
          <cell r="D2676" t="str">
            <v>ML</v>
          </cell>
          <cell r="G2676">
            <v>37343</v>
          </cell>
        </row>
        <row r="2677">
          <cell r="A2677">
            <v>111220</v>
          </cell>
          <cell r="C2677" t="str">
            <v>VALOR/MET/ESC/ADI 100 KW</v>
          </cell>
          <cell r="D2677" t="str">
            <v>ML</v>
          </cell>
          <cell r="G2677">
            <v>52280</v>
          </cell>
        </row>
        <row r="2678">
          <cell r="A2678">
            <v>111222</v>
          </cell>
          <cell r="C2678" t="str">
            <v>VALOR/MET/ESC/ADI 132-148K</v>
          </cell>
          <cell r="D2678" t="str">
            <v>ML</v>
          </cell>
          <cell r="G2678">
            <v>56014</v>
          </cell>
        </row>
        <row r="2679">
          <cell r="A2679">
            <v>111223</v>
          </cell>
          <cell r="C2679" t="str">
            <v>VALOR/MET/ESC/ADI 200 KW</v>
          </cell>
          <cell r="D2679" t="str">
            <v>ML</v>
          </cell>
          <cell r="G2679">
            <v>59748</v>
          </cell>
        </row>
        <row r="2680">
          <cell r="A2680">
            <v>111227</v>
          </cell>
          <cell r="C2680" t="str">
            <v>VALOR/MET/ESC/ADI 40-60KW</v>
          </cell>
          <cell r="D2680" t="str">
            <v>ML</v>
          </cell>
          <cell r="G2680">
            <v>43567</v>
          </cell>
        </row>
        <row r="2681">
          <cell r="A2681">
            <v>111228</v>
          </cell>
          <cell r="C2681" t="str">
            <v>VALOR/MET/ESC/ADI 75 KW</v>
          </cell>
          <cell r="D2681" t="str">
            <v>ML</v>
          </cell>
          <cell r="G2681">
            <v>49791</v>
          </cell>
        </row>
        <row r="2682">
          <cell r="A2682">
            <v>102296</v>
          </cell>
          <cell r="C2682" t="str">
            <v>VALV.CHEQ.HORIZ. ,1/2</v>
          </cell>
          <cell r="D2682" t="str">
            <v>UND</v>
          </cell>
          <cell r="G2682">
            <v>28866</v>
          </cell>
        </row>
        <row r="2683">
          <cell r="A2683">
            <v>102297</v>
          </cell>
          <cell r="C2683" t="str">
            <v>VALV.CHEQ.HORIZ. 1,1/2"</v>
          </cell>
          <cell r="D2683" t="str">
            <v>UND</v>
          </cell>
          <cell r="G2683">
            <v>147977</v>
          </cell>
        </row>
        <row r="2684">
          <cell r="A2684">
            <v>102355</v>
          </cell>
          <cell r="C2684" t="str">
            <v>VALV.CHEQ.HORIZ. 2"</v>
          </cell>
          <cell r="D2684" t="str">
            <v>UND</v>
          </cell>
          <cell r="G2684">
            <v>234144</v>
          </cell>
        </row>
        <row r="2685">
          <cell r="A2685">
            <v>117224</v>
          </cell>
          <cell r="C2685" t="str">
            <v>VALV/REG/GLOB/BR.D=1.1/4"</v>
          </cell>
          <cell r="D2685" t="str">
            <v>UND</v>
          </cell>
          <cell r="G2685">
            <v>49791</v>
          </cell>
        </row>
        <row r="2686">
          <cell r="A2686">
            <v>102356</v>
          </cell>
          <cell r="C2686" t="str">
            <v xml:space="preserve">VALV/REG/GLOB/BR.D=1.1/4" </v>
          </cell>
          <cell r="D2686" t="str">
            <v>UND</v>
          </cell>
          <cell r="G2686">
            <v>53276</v>
          </cell>
        </row>
        <row r="2687">
          <cell r="A2687">
            <v>102357</v>
          </cell>
          <cell r="C2687" t="str">
            <v>VALVCOMPUE/ELAST/JR 8 EL</v>
          </cell>
          <cell r="D2687" t="str">
            <v>UND</v>
          </cell>
          <cell r="G2687">
            <v>1382932</v>
          </cell>
        </row>
        <row r="2688">
          <cell r="A2688">
            <v>102358</v>
          </cell>
          <cell r="C2688" t="str">
            <v>VALVRET ASTM A-126 10" E</v>
          </cell>
          <cell r="D2688" t="str">
            <v>UND</v>
          </cell>
          <cell r="G2688">
            <v>4376539</v>
          </cell>
        </row>
        <row r="2689">
          <cell r="A2689">
            <v>117225</v>
          </cell>
          <cell r="C2689" t="str">
            <v>VALVULA 2.1 2 CORTINA RW</v>
          </cell>
          <cell r="D2689" t="str">
            <v>UND</v>
          </cell>
          <cell r="G2689">
            <v>476337</v>
          </cell>
        </row>
        <row r="2690">
          <cell r="A2690">
            <v>106106</v>
          </cell>
          <cell r="C2690" t="str">
            <v>VALVULA AC 1" ACERO CARBON</v>
          </cell>
          <cell r="D2690" t="str">
            <v>UND</v>
          </cell>
          <cell r="G2690">
            <v>41842</v>
          </cell>
        </row>
        <row r="2691">
          <cell r="A2691">
            <v>102360</v>
          </cell>
          <cell r="C2691" t="str">
            <v>VALVULA ALIVIO ,1/2"</v>
          </cell>
          <cell r="D2691" t="str">
            <v>UND</v>
          </cell>
          <cell r="G2691">
            <v>19982</v>
          </cell>
        </row>
        <row r="2692">
          <cell r="A2692">
            <v>107207</v>
          </cell>
          <cell r="C2692" t="str">
            <v>VALVULA ALIVIO 1,1/2"</v>
          </cell>
          <cell r="D2692" t="str">
            <v>UND</v>
          </cell>
          <cell r="E2692">
            <v>1</v>
          </cell>
          <cell r="G2692">
            <v>317200</v>
          </cell>
        </row>
        <row r="2693">
          <cell r="A2693">
            <v>107205</v>
          </cell>
          <cell r="C2693" t="str">
            <v>VALVULA ALIVIO-SEGURIDAD 2"</v>
          </cell>
          <cell r="D2693" t="str">
            <v>UND</v>
          </cell>
          <cell r="G2693">
            <v>94430</v>
          </cell>
        </row>
        <row r="2694">
          <cell r="A2694">
            <v>107208</v>
          </cell>
          <cell r="C2694" t="str">
            <v>VALVULA ANGULAR 2,1/2"</v>
          </cell>
          <cell r="D2694" t="str">
            <v>UND</v>
          </cell>
          <cell r="E2694">
            <v>1</v>
          </cell>
          <cell r="G2694">
            <v>266658</v>
          </cell>
        </row>
        <row r="2695">
          <cell r="A2695">
            <v>102361</v>
          </cell>
          <cell r="C2695" t="str">
            <v>VALVULA C.ELASTICO .1/2"</v>
          </cell>
          <cell r="D2695" t="str">
            <v>UND</v>
          </cell>
          <cell r="G2695">
            <v>26076</v>
          </cell>
        </row>
        <row r="2696">
          <cell r="A2696">
            <v>102362</v>
          </cell>
          <cell r="C2696" t="str">
            <v>VALVULA C.ELASTICO .3/4"</v>
          </cell>
          <cell r="D2696" t="str">
            <v>UND</v>
          </cell>
          <cell r="G2696">
            <v>32943</v>
          </cell>
        </row>
        <row r="2697">
          <cell r="A2697">
            <v>102363</v>
          </cell>
          <cell r="C2697" t="str">
            <v>VALVULA C.ELASTICO 1"</v>
          </cell>
          <cell r="D2697" t="str">
            <v>UND</v>
          </cell>
          <cell r="G2697">
            <v>43191</v>
          </cell>
        </row>
        <row r="2698">
          <cell r="A2698">
            <v>102364</v>
          </cell>
          <cell r="C2698" t="str">
            <v>VALVULA C.ELASTICO 2"</v>
          </cell>
          <cell r="D2698" t="str">
            <v>UND</v>
          </cell>
          <cell r="G2698">
            <v>275092</v>
          </cell>
        </row>
        <row r="2699">
          <cell r="A2699">
            <v>102365</v>
          </cell>
          <cell r="C2699" t="str">
            <v>VALVULA C.METALICO .1/2"</v>
          </cell>
          <cell r="D2699" t="str">
            <v>UND</v>
          </cell>
          <cell r="G2699">
            <v>26827</v>
          </cell>
        </row>
        <row r="2700">
          <cell r="A2700">
            <v>102366</v>
          </cell>
          <cell r="C2700" t="str">
            <v>VALVULA C.METALICO .3/4"</v>
          </cell>
          <cell r="D2700" t="str">
            <v>UND</v>
          </cell>
          <cell r="G2700">
            <v>18954</v>
          </cell>
        </row>
        <row r="2701">
          <cell r="A2701">
            <v>102367</v>
          </cell>
          <cell r="C2701" t="str">
            <v>VALVULA C.METALICO 1"</v>
          </cell>
          <cell r="D2701" t="str">
            <v>UND</v>
          </cell>
          <cell r="G2701">
            <v>23618</v>
          </cell>
        </row>
        <row r="2702">
          <cell r="A2702">
            <v>102368</v>
          </cell>
          <cell r="C2702" t="str">
            <v>VALVULA C.METALICO 2"</v>
          </cell>
          <cell r="D2702" t="str">
            <v>UND</v>
          </cell>
          <cell r="G2702">
            <v>274706</v>
          </cell>
        </row>
        <row r="2703">
          <cell r="A2703">
            <v>102369</v>
          </cell>
          <cell r="C2703" t="str">
            <v>VALVULA C.METALICO 3"</v>
          </cell>
          <cell r="D2703" t="str">
            <v>UND</v>
          </cell>
          <cell r="G2703">
            <v>658866</v>
          </cell>
        </row>
        <row r="2704">
          <cell r="A2704">
            <v>102370</v>
          </cell>
          <cell r="C2704" t="str">
            <v>VALVULA C.METALICO 4"</v>
          </cell>
          <cell r="D2704" t="str">
            <v>UND</v>
          </cell>
          <cell r="G2704">
            <v>1545868</v>
          </cell>
        </row>
        <row r="2705">
          <cell r="A2705">
            <v>102371</v>
          </cell>
          <cell r="C2705" t="str">
            <v>VALVULA C.RAPIDO .1/2"</v>
          </cell>
          <cell r="D2705" t="str">
            <v>UND</v>
          </cell>
          <cell r="G2705">
            <v>19470</v>
          </cell>
        </row>
        <row r="2706">
          <cell r="A2706">
            <v>102372</v>
          </cell>
          <cell r="C2706" t="str">
            <v>VALVULA C.RAPIDO .3/4"</v>
          </cell>
          <cell r="D2706" t="str">
            <v>UND</v>
          </cell>
          <cell r="G2706">
            <v>22852</v>
          </cell>
        </row>
        <row r="2707">
          <cell r="A2707">
            <v>102373</v>
          </cell>
          <cell r="C2707" t="str">
            <v>VALVULA C.RAPIDO 1"</v>
          </cell>
          <cell r="D2707" t="str">
            <v>UND</v>
          </cell>
          <cell r="G2707">
            <v>28597</v>
          </cell>
        </row>
        <row r="2708">
          <cell r="A2708">
            <v>102374</v>
          </cell>
          <cell r="C2708" t="str">
            <v>VALVULA C.RAPIDO 2"</v>
          </cell>
          <cell r="D2708" t="str">
            <v>UND</v>
          </cell>
          <cell r="G2708">
            <v>68033</v>
          </cell>
        </row>
        <row r="2709">
          <cell r="A2709">
            <v>117226</v>
          </cell>
          <cell r="C2709" t="str">
            <v>VALVULA CHEQUE 4</v>
          </cell>
          <cell r="D2709" t="str">
            <v>UND</v>
          </cell>
          <cell r="G2709">
            <v>1611754</v>
          </cell>
        </row>
        <row r="2710">
          <cell r="A2710">
            <v>106172</v>
          </cell>
          <cell r="C2710" t="str">
            <v>VALVULA CHEQUE FLANCHADA</v>
          </cell>
          <cell r="D2710" t="str">
            <v>UND</v>
          </cell>
          <cell r="G2710">
            <v>641053</v>
          </cell>
        </row>
        <row r="2711">
          <cell r="A2711">
            <v>106173</v>
          </cell>
          <cell r="C2711" t="str">
            <v>VALVULA CHEQUE FLANCHADA3</v>
          </cell>
          <cell r="D2711" t="str">
            <v>UND</v>
          </cell>
          <cell r="G2711">
            <v>541472</v>
          </cell>
        </row>
        <row r="2712">
          <cell r="A2712">
            <v>107209</v>
          </cell>
          <cell r="C2712" t="str">
            <v>VALVULA COMPUERTA D=2"</v>
          </cell>
          <cell r="D2712" t="str">
            <v>UND</v>
          </cell>
          <cell r="E2712">
            <v>1</v>
          </cell>
          <cell r="G2712">
            <v>150367</v>
          </cell>
        </row>
        <row r="2713">
          <cell r="A2713">
            <v>113050</v>
          </cell>
          <cell r="C2713" t="str">
            <v>VALVULA CORTINA .1/2 250P</v>
          </cell>
          <cell r="D2713" t="str">
            <v>UND</v>
          </cell>
          <cell r="G2713">
            <v>32085</v>
          </cell>
        </row>
        <row r="2714">
          <cell r="A2714">
            <v>113049</v>
          </cell>
          <cell r="C2714" t="str">
            <v>VALVULA CORTINA .3/4</v>
          </cell>
          <cell r="D2714" t="str">
            <v>UND</v>
          </cell>
          <cell r="G2714">
            <v>40884</v>
          </cell>
        </row>
        <row r="2715">
          <cell r="A2715">
            <v>102375</v>
          </cell>
          <cell r="C2715" t="str">
            <v>VALVULA FLUXOMETRO</v>
          </cell>
          <cell r="D2715" t="str">
            <v>UND</v>
          </cell>
          <cell r="G2715">
            <v>621201</v>
          </cell>
        </row>
        <row r="2716">
          <cell r="A2716">
            <v>107210</v>
          </cell>
          <cell r="C2716" t="str">
            <v>VALVULA HF 2" S.E. EXT L</v>
          </cell>
          <cell r="D2716" t="str">
            <v>UND</v>
          </cell>
          <cell r="E2716">
            <v>1</v>
          </cell>
          <cell r="G2716">
            <v>392101</v>
          </cell>
        </row>
        <row r="2717">
          <cell r="A2717">
            <v>107212</v>
          </cell>
          <cell r="C2717" t="str">
            <v>VALVULA HF 3" S.E.EXT.L.</v>
          </cell>
          <cell r="D2717" t="str">
            <v>UND</v>
          </cell>
          <cell r="E2717">
            <v>1</v>
          </cell>
          <cell r="G2717">
            <v>522801</v>
          </cell>
        </row>
        <row r="2718">
          <cell r="A2718">
            <v>107211</v>
          </cell>
          <cell r="C2718" t="str">
            <v>VALVULA HF 4" S.E.EXT.L"</v>
          </cell>
          <cell r="D2718" t="str">
            <v>UND</v>
          </cell>
          <cell r="E2718">
            <v>1</v>
          </cell>
          <cell r="G2718">
            <v>693333</v>
          </cell>
        </row>
        <row r="2719">
          <cell r="A2719">
            <v>111234</v>
          </cell>
          <cell r="C2719" t="str">
            <v>VALVULA MULTIPORT 2"</v>
          </cell>
          <cell r="D2719" t="str">
            <v>UND</v>
          </cell>
          <cell r="G2719">
            <v>348748</v>
          </cell>
        </row>
        <row r="2720">
          <cell r="A2720">
            <v>102382</v>
          </cell>
          <cell r="C2720" t="str">
            <v>VALVULA PIE BR. (AA) D=2"</v>
          </cell>
          <cell r="D2720" t="str">
            <v>UND</v>
          </cell>
          <cell r="G2720">
            <v>163467</v>
          </cell>
        </row>
        <row r="2721">
          <cell r="A2721">
            <v>102383</v>
          </cell>
          <cell r="C2721" t="str">
            <v>VALVULA REGULACION 1/2.....</v>
          </cell>
          <cell r="D2721" t="str">
            <v>UND</v>
          </cell>
          <cell r="G2721">
            <v>20281</v>
          </cell>
        </row>
        <row r="2722">
          <cell r="A2722">
            <v>107213</v>
          </cell>
          <cell r="C2722" t="str">
            <v>VALVULA VENTOSA 2" DOBLE</v>
          </cell>
          <cell r="D2722" t="str">
            <v>UND</v>
          </cell>
          <cell r="E2722">
            <v>1</v>
          </cell>
          <cell r="G2722">
            <v>113960</v>
          </cell>
        </row>
        <row r="2723">
          <cell r="A2723">
            <v>102384</v>
          </cell>
          <cell r="C2723" t="str">
            <v>VAR.CUADR.DE 1/2-12MMX6M</v>
          </cell>
          <cell r="D2723" t="str">
            <v>KLS</v>
          </cell>
          <cell r="G2723">
            <v>1505</v>
          </cell>
        </row>
        <row r="2724">
          <cell r="A2724">
            <v>102385</v>
          </cell>
          <cell r="C2724" t="str">
            <v>VAR.REDONDA 1/2" 12MMX6M</v>
          </cell>
          <cell r="D2724" t="str">
            <v>VAR</v>
          </cell>
          <cell r="G2724">
            <v>6829</v>
          </cell>
        </row>
        <row r="2725">
          <cell r="A2725">
            <v>102386</v>
          </cell>
          <cell r="C2725" t="str">
            <v>VARETA 1"x1"x3M OTOBO"</v>
          </cell>
          <cell r="D2725" t="str">
            <v>UND</v>
          </cell>
          <cell r="E2725">
            <v>1</v>
          </cell>
          <cell r="G2725">
            <v>3112</v>
          </cell>
        </row>
        <row r="2726">
          <cell r="A2726">
            <v>102387</v>
          </cell>
          <cell r="C2726" t="str">
            <v>VARETA 2"x2"x3M OTOBO"</v>
          </cell>
          <cell r="D2726" t="str">
            <v>UND</v>
          </cell>
          <cell r="E2726">
            <v>1</v>
          </cell>
          <cell r="G2726">
            <v>3434</v>
          </cell>
        </row>
        <row r="2727">
          <cell r="A2727">
            <v>102388</v>
          </cell>
          <cell r="C2727" t="str">
            <v>VARILLA ANCLAJE 5/8 X 6'</v>
          </cell>
          <cell r="D2727" t="str">
            <v>UND</v>
          </cell>
          <cell r="G2727">
            <v>30505</v>
          </cell>
        </row>
        <row r="2728">
          <cell r="A2728">
            <v>102389</v>
          </cell>
          <cell r="C2728" t="str">
            <v>VARILLA ANCLAJE 5/8 X 8'</v>
          </cell>
          <cell r="D2728" t="str">
            <v>UND</v>
          </cell>
          <cell r="G2728">
            <v>41447</v>
          </cell>
        </row>
        <row r="2729">
          <cell r="A2729">
            <v>102392</v>
          </cell>
          <cell r="C2729" t="str">
            <v>VARILLA COBRE 9/16 X 2.40</v>
          </cell>
          <cell r="D2729" t="str">
            <v>UND</v>
          </cell>
          <cell r="G2729">
            <v>131637</v>
          </cell>
        </row>
        <row r="2730">
          <cell r="A2730">
            <v>105174</v>
          </cell>
          <cell r="C2730" t="str">
            <v>VARILLA CUADRADA 1/2"</v>
          </cell>
          <cell r="D2730" t="str">
            <v>UND</v>
          </cell>
          <cell r="G2730">
            <v>24037</v>
          </cell>
        </row>
        <row r="2731">
          <cell r="A2731">
            <v>111547</v>
          </cell>
          <cell r="C2731" t="str">
            <v>VARILLA CUADRADA 12MM</v>
          </cell>
          <cell r="D2731" t="str">
            <v>UND</v>
          </cell>
          <cell r="E2731">
            <v>1</v>
          </cell>
          <cell r="G2731">
            <v>19749</v>
          </cell>
        </row>
        <row r="2732">
          <cell r="A2732">
            <v>113051</v>
          </cell>
          <cell r="C2732" t="str">
            <v>VARILLA CUADRADA 12MM</v>
          </cell>
          <cell r="D2732" t="str">
            <v>UND</v>
          </cell>
          <cell r="G2732">
            <v>18457</v>
          </cell>
        </row>
        <row r="2733">
          <cell r="A2733">
            <v>102391</v>
          </cell>
          <cell r="C2733" t="str">
            <v>VARILLA CU-CU 9/16 X 1.80</v>
          </cell>
          <cell r="D2733" t="str">
            <v>UND</v>
          </cell>
          <cell r="G2733">
            <v>27708</v>
          </cell>
        </row>
        <row r="2734">
          <cell r="A2734">
            <v>106114</v>
          </cell>
          <cell r="C2734" t="str">
            <v>VARILLA ROSCADA 1/2" 50</v>
          </cell>
          <cell r="D2734" t="str">
            <v>UND</v>
          </cell>
          <cell r="G2734">
            <v>2146</v>
          </cell>
        </row>
        <row r="2735">
          <cell r="A2735">
            <v>109138</v>
          </cell>
          <cell r="C2735" t="str">
            <v>VARILLA ROSCADA 1/2"X100</v>
          </cell>
          <cell r="D2735" t="str">
            <v>UND</v>
          </cell>
          <cell r="G2735">
            <v>6009</v>
          </cell>
        </row>
        <row r="2736">
          <cell r="A2736">
            <v>103163</v>
          </cell>
          <cell r="C2736" t="str">
            <v>VARILLA ROSCADA 5/8"X100</v>
          </cell>
          <cell r="D2736" t="str">
            <v>UND</v>
          </cell>
          <cell r="G2736">
            <v>10033</v>
          </cell>
        </row>
        <row r="2737">
          <cell r="A2737">
            <v>111236</v>
          </cell>
          <cell r="C2737" t="str">
            <v>VASO OBSERV.RETROLAVADO</v>
          </cell>
          <cell r="D2737" t="str">
            <v>UND</v>
          </cell>
          <cell r="G2737">
            <v>12877</v>
          </cell>
        </row>
        <row r="2738">
          <cell r="A2738">
            <v>109992</v>
          </cell>
          <cell r="C2738" t="str">
            <v>VENTANA AL.C0RR.1400X1600C</v>
          </cell>
          <cell r="D2738" t="str">
            <v>UND</v>
          </cell>
          <cell r="G2738">
            <v>153342</v>
          </cell>
        </row>
        <row r="2739">
          <cell r="A2739">
            <v>109991</v>
          </cell>
          <cell r="C2739" t="str">
            <v>VENTANA AL.C0RR.1600X1200C</v>
          </cell>
          <cell r="D2739" t="str">
            <v>UND</v>
          </cell>
          <cell r="G2739">
            <v>173838</v>
          </cell>
        </row>
        <row r="2740">
          <cell r="A2740">
            <v>102397</v>
          </cell>
          <cell r="C2740" t="str">
            <v>VENTANA ALUMINIO M0D=50-20</v>
          </cell>
          <cell r="D2740" t="str">
            <v>M2</v>
          </cell>
          <cell r="G2740">
            <v>88367</v>
          </cell>
        </row>
        <row r="2741">
          <cell r="A2741">
            <v>102396</v>
          </cell>
          <cell r="C2741" t="str">
            <v>VENTANA ALUMINIO MOD=38-31</v>
          </cell>
          <cell r="D2741" t="str">
            <v>M2</v>
          </cell>
          <cell r="G2741">
            <v>101137</v>
          </cell>
        </row>
        <row r="2742">
          <cell r="A2742">
            <v>117227</v>
          </cell>
          <cell r="C2742" t="str">
            <v>VENTANA ALUMINIO MOD=7-44</v>
          </cell>
          <cell r="D2742" t="str">
            <v>M2</v>
          </cell>
          <cell r="G2742">
            <v>115892</v>
          </cell>
        </row>
        <row r="2743">
          <cell r="A2743">
            <v>102398</v>
          </cell>
          <cell r="C2743" t="str">
            <v>VENTANA ALUMINIO MOD=7-44 PERFILERIA</v>
          </cell>
          <cell r="D2743" t="str">
            <v>M2</v>
          </cell>
          <cell r="G2743">
            <v>108802</v>
          </cell>
        </row>
        <row r="2744">
          <cell r="A2744">
            <v>109139</v>
          </cell>
          <cell r="C2744" t="str">
            <v>VENTONITA</v>
          </cell>
          <cell r="D2744" t="str">
            <v>KLS</v>
          </cell>
          <cell r="G2744">
            <v>463</v>
          </cell>
        </row>
        <row r="2745">
          <cell r="A2745">
            <v>103236</v>
          </cell>
          <cell r="C2745" t="str">
            <v>VID.LAM INCOLORO4MM+3MM</v>
          </cell>
          <cell r="D2745" t="str">
            <v>M2</v>
          </cell>
          <cell r="E2745">
            <v>1</v>
          </cell>
          <cell r="G2745">
            <v>157876</v>
          </cell>
        </row>
        <row r="2746">
          <cell r="A2746">
            <v>103235</v>
          </cell>
          <cell r="C2746" t="str">
            <v>VIDR.LAM BRONCE C 4MM</v>
          </cell>
          <cell r="D2746" t="str">
            <v>M2</v>
          </cell>
          <cell r="G2746">
            <v>150230</v>
          </cell>
        </row>
        <row r="2747">
          <cell r="A2747">
            <v>103070</v>
          </cell>
          <cell r="C2747" t="str">
            <v>VIDR.LAM BRONCE C 4MM+4MM</v>
          </cell>
          <cell r="D2747" t="str">
            <v>M2</v>
          </cell>
          <cell r="G2747">
            <v>177057</v>
          </cell>
        </row>
        <row r="2748">
          <cell r="A2748">
            <v>103071</v>
          </cell>
          <cell r="C2748" t="str">
            <v>VIDR.LAM BRONCE C 5MM+5MM</v>
          </cell>
          <cell r="D2748" t="str">
            <v>M2</v>
          </cell>
          <cell r="G2748">
            <v>209249</v>
          </cell>
        </row>
        <row r="2749">
          <cell r="A2749">
            <v>103072</v>
          </cell>
          <cell r="C2749" t="str">
            <v>VIDR.LAM INCOLORO 3MM+3MM</v>
          </cell>
          <cell r="D2749" t="str">
            <v>M2</v>
          </cell>
          <cell r="G2749">
            <v>133597</v>
          </cell>
        </row>
        <row r="2750">
          <cell r="A2750">
            <v>117228</v>
          </cell>
          <cell r="C2750" t="str">
            <v>VIDR.LAM INCOLORO 4MM+3MM</v>
          </cell>
          <cell r="D2750" t="str">
            <v>M2</v>
          </cell>
          <cell r="G2750">
            <v>203884</v>
          </cell>
        </row>
        <row r="2751">
          <cell r="A2751">
            <v>103073</v>
          </cell>
          <cell r="C2751" t="str">
            <v>VIDR.LAM INCOLORO 4MM+4MM</v>
          </cell>
          <cell r="D2751" t="str">
            <v>M2</v>
          </cell>
          <cell r="G2751">
            <v>151947</v>
          </cell>
        </row>
        <row r="2752">
          <cell r="A2752">
            <v>103074</v>
          </cell>
          <cell r="C2752" t="str">
            <v>VIDR.LAM INCOLORO 5MM+5MM</v>
          </cell>
          <cell r="D2752" t="str">
            <v>M2</v>
          </cell>
          <cell r="G2752">
            <v>193153</v>
          </cell>
        </row>
        <row r="2753">
          <cell r="A2753">
            <v>102399</v>
          </cell>
          <cell r="C2753" t="str">
            <v>VIDRIO 4MM .10M*1M TIRA</v>
          </cell>
          <cell r="D2753" t="str">
            <v>UND</v>
          </cell>
          <cell r="G2753">
            <v>2253</v>
          </cell>
        </row>
        <row r="2754">
          <cell r="A2754">
            <v>102400</v>
          </cell>
          <cell r="C2754" t="str">
            <v>VIDRIO BRONCE ANTISOL 4MM</v>
          </cell>
          <cell r="D2754" t="str">
            <v>M2</v>
          </cell>
          <cell r="G2754">
            <v>30583</v>
          </cell>
        </row>
        <row r="2755">
          <cell r="A2755">
            <v>102403</v>
          </cell>
          <cell r="C2755" t="str">
            <v>VIDRIO CLARO 5MM</v>
          </cell>
          <cell r="D2755" t="str">
            <v>M2</v>
          </cell>
          <cell r="G2755">
            <v>32407</v>
          </cell>
        </row>
        <row r="2756">
          <cell r="A2756">
            <v>109993</v>
          </cell>
          <cell r="C2756" t="str">
            <v>VIDRIO CRISTAL AZUL 5MM</v>
          </cell>
          <cell r="D2756" t="str">
            <v>M2</v>
          </cell>
          <cell r="G2756">
            <v>37343</v>
          </cell>
        </row>
        <row r="2757">
          <cell r="A2757">
            <v>105175</v>
          </cell>
          <cell r="C2757" t="str">
            <v>VIDRIO ESMERILADO 4MM</v>
          </cell>
          <cell r="D2757" t="str">
            <v>M2</v>
          </cell>
          <cell r="G2757">
            <v>40777</v>
          </cell>
        </row>
        <row r="2758">
          <cell r="A2758">
            <v>102406</v>
          </cell>
          <cell r="C2758" t="str">
            <v>VIDRIO ESMERILADO 5MM</v>
          </cell>
          <cell r="D2758" t="str">
            <v>M2</v>
          </cell>
          <cell r="G2758">
            <v>46142</v>
          </cell>
        </row>
        <row r="2759">
          <cell r="A2759">
            <v>102407</v>
          </cell>
          <cell r="C2759" t="str">
            <v>VIDRIO ESMERILADO 6MM</v>
          </cell>
          <cell r="D2759" t="str">
            <v>M2</v>
          </cell>
          <cell r="G2759">
            <v>55800</v>
          </cell>
        </row>
        <row r="2760">
          <cell r="A2760">
            <v>102414</v>
          </cell>
          <cell r="C2760" t="str">
            <v>VIDRIO MARTILLADO 4M</v>
          </cell>
          <cell r="D2760" t="str">
            <v>M2</v>
          </cell>
          <cell r="G2760">
            <v>30046</v>
          </cell>
        </row>
        <row r="2761">
          <cell r="A2761">
            <v>102415</v>
          </cell>
          <cell r="C2761" t="str">
            <v>VIDRIO PLOMADO BLIND. 24M</v>
          </cell>
          <cell r="D2761" t="str">
            <v>M2</v>
          </cell>
          <cell r="G2761">
            <v>375575</v>
          </cell>
        </row>
        <row r="2762">
          <cell r="A2762">
            <v>102420</v>
          </cell>
          <cell r="C2762" t="str">
            <v>VIDRIO TEMPLADO BRONCE 10M</v>
          </cell>
          <cell r="D2762" t="str">
            <v>M2</v>
          </cell>
          <cell r="G2762">
            <v>258342</v>
          </cell>
        </row>
        <row r="2763">
          <cell r="A2763">
            <v>117229</v>
          </cell>
          <cell r="C2763" t="str">
            <v>VIDRIO TEMPLADO BRONCE 4M</v>
          </cell>
          <cell r="D2763" t="str">
            <v>M2</v>
          </cell>
          <cell r="G2763">
            <v>112029</v>
          </cell>
        </row>
        <row r="2764">
          <cell r="A2764">
            <v>102416</v>
          </cell>
          <cell r="C2764" t="str">
            <v>VIDRIO TEMPLADO BRONCE 4M</v>
          </cell>
          <cell r="D2764" t="str">
            <v>M2</v>
          </cell>
          <cell r="G2764">
            <v>119870</v>
          </cell>
        </row>
        <row r="2765">
          <cell r="A2765">
            <v>117230</v>
          </cell>
          <cell r="C2765" t="str">
            <v>VIDRIO TEMPLADO BRONCE 5M</v>
          </cell>
          <cell r="D2765" t="str">
            <v>M2</v>
          </cell>
          <cell r="G2765">
            <v>123403</v>
          </cell>
        </row>
        <row r="2766">
          <cell r="A2766">
            <v>102417</v>
          </cell>
          <cell r="C2766" t="str">
            <v>VIDRIO TEMPLADO BRONCE 5M</v>
          </cell>
          <cell r="D2766" t="str">
            <v>M2</v>
          </cell>
          <cell r="G2766">
            <v>132042</v>
          </cell>
        </row>
        <row r="2767">
          <cell r="A2767">
            <v>102418</v>
          </cell>
          <cell r="C2767" t="str">
            <v>VIDRIO TEMPLADO BRONCE 6M</v>
          </cell>
          <cell r="D2767" t="str">
            <v>M2</v>
          </cell>
          <cell r="G2767">
            <v>146013</v>
          </cell>
        </row>
        <row r="2768">
          <cell r="A2768">
            <v>117231</v>
          </cell>
          <cell r="C2768" t="str">
            <v>VIDRIO TEMPLADO BRONCE 8M</v>
          </cell>
          <cell r="D2768" t="str">
            <v>M2</v>
          </cell>
          <cell r="G2768">
            <v>217834</v>
          </cell>
        </row>
        <row r="2769">
          <cell r="A2769">
            <v>102419</v>
          </cell>
          <cell r="C2769" t="str">
            <v>VIDRIO TEMPLADO BRONCE 8M</v>
          </cell>
          <cell r="D2769" t="str">
            <v>M2</v>
          </cell>
          <cell r="G2769">
            <v>233082</v>
          </cell>
        </row>
        <row r="2770">
          <cell r="A2770">
            <v>117232</v>
          </cell>
          <cell r="C2770" t="str">
            <v>VIDRIO TEMPLADO INC0L.10MM</v>
          </cell>
          <cell r="D2770" t="str">
            <v>M2</v>
          </cell>
          <cell r="G2770">
            <v>171692</v>
          </cell>
        </row>
        <row r="2771">
          <cell r="A2771">
            <v>117234</v>
          </cell>
          <cell r="C2771" t="str">
            <v>VIDRIO TEMPLADO INCOL. 4M</v>
          </cell>
          <cell r="D2771" t="str">
            <v>M2</v>
          </cell>
          <cell r="G2771">
            <v>85846</v>
          </cell>
        </row>
        <row r="2772">
          <cell r="A2772">
            <v>102421</v>
          </cell>
          <cell r="C2772" t="str">
            <v>VIDRIO TEMPLADO INCOL. 4M</v>
          </cell>
          <cell r="D2772" t="str">
            <v>M2</v>
          </cell>
          <cell r="G2772">
            <v>91339</v>
          </cell>
        </row>
        <row r="2773">
          <cell r="A2773">
            <v>117235</v>
          </cell>
          <cell r="C2773" t="str">
            <v>VIDRIO TEMPLADO INCOL. 5M</v>
          </cell>
          <cell r="D2773" t="str">
            <v>M2</v>
          </cell>
          <cell r="G2773">
            <v>96576</v>
          </cell>
        </row>
        <row r="2774">
          <cell r="A2774">
            <v>102422</v>
          </cell>
          <cell r="C2774" t="str">
            <v>VIDRIO TEMPLADO INCOL. 5M</v>
          </cell>
          <cell r="D2774" t="str">
            <v>M2</v>
          </cell>
          <cell r="G2774">
            <v>92773</v>
          </cell>
        </row>
        <row r="2775">
          <cell r="A2775">
            <v>117233</v>
          </cell>
          <cell r="C2775" t="str">
            <v>VIDRIO TEMPLADO INCOL. 6M</v>
          </cell>
          <cell r="D2775" t="str">
            <v>M2</v>
          </cell>
          <cell r="G2775">
            <v>118038</v>
          </cell>
        </row>
        <row r="2776">
          <cell r="A2776">
            <v>102423</v>
          </cell>
          <cell r="C2776" t="str">
            <v>VIDRIO TEMPLADO INCOL. 6M</v>
          </cell>
          <cell r="D2776" t="str">
            <v>M2</v>
          </cell>
          <cell r="G2776">
            <v>106781</v>
          </cell>
        </row>
        <row r="2777">
          <cell r="A2777">
            <v>102424</v>
          </cell>
          <cell r="C2777" t="str">
            <v>VIDRIO TEMPLADO INCOL. 8M</v>
          </cell>
          <cell r="D2777" t="str">
            <v>M2</v>
          </cell>
          <cell r="G2777">
            <v>150230</v>
          </cell>
        </row>
        <row r="2778">
          <cell r="A2778">
            <v>102425</v>
          </cell>
          <cell r="C2778" t="str">
            <v>VIDRIO TEMPLADO INCOL.10MM</v>
          </cell>
          <cell r="D2778" t="str">
            <v>M2</v>
          </cell>
          <cell r="G2778">
            <v>178658</v>
          </cell>
        </row>
        <row r="2779">
          <cell r="A2779">
            <v>102426</v>
          </cell>
          <cell r="C2779" t="str">
            <v>VIDRIO TRANSP. 3 MM</v>
          </cell>
          <cell r="D2779" t="str">
            <v>M2</v>
          </cell>
          <cell r="G2779">
            <v>21461</v>
          </cell>
        </row>
        <row r="2780">
          <cell r="A2780">
            <v>102427</v>
          </cell>
          <cell r="C2780" t="str">
            <v>VIDRIO TRANSP. 4 MM</v>
          </cell>
          <cell r="D2780" t="str">
            <v>M2</v>
          </cell>
          <cell r="G2780">
            <v>27900</v>
          </cell>
        </row>
        <row r="2781">
          <cell r="A2781">
            <v>102428</v>
          </cell>
          <cell r="C2781" t="str">
            <v>VIDRIO TRANSP. 5 MM</v>
          </cell>
          <cell r="D2781" t="str">
            <v>M2</v>
          </cell>
          <cell r="G2781">
            <v>35948</v>
          </cell>
        </row>
        <row r="2782">
          <cell r="A2782">
            <v>102429</v>
          </cell>
          <cell r="C2782" t="str">
            <v>VIDRIO TRANSP. 6 MM.</v>
          </cell>
          <cell r="D2782" t="str">
            <v>M2</v>
          </cell>
          <cell r="G2782">
            <v>45606</v>
          </cell>
        </row>
        <row r="2783">
          <cell r="A2783">
            <v>109142</v>
          </cell>
          <cell r="C2783" t="str">
            <v>VIGA CASCARILLO 5" REDONDA</v>
          </cell>
          <cell r="D2783" t="str">
            <v>ML</v>
          </cell>
          <cell r="G2783">
            <v>9121</v>
          </cell>
        </row>
        <row r="2784">
          <cell r="A2784">
            <v>109143</v>
          </cell>
          <cell r="C2784" t="str">
            <v>VIGA CASCARILLO 6" REDONDA</v>
          </cell>
          <cell r="D2784" t="str">
            <v>ML</v>
          </cell>
          <cell r="G2784">
            <v>10731</v>
          </cell>
        </row>
        <row r="2785">
          <cell r="A2785">
            <v>102430</v>
          </cell>
          <cell r="C2785" t="str">
            <v>VIGA CHANUL 2X4" X4M"</v>
          </cell>
          <cell r="D2785" t="str">
            <v>UND</v>
          </cell>
          <cell r="G2785">
            <v>27363</v>
          </cell>
        </row>
        <row r="2786">
          <cell r="A2786">
            <v>102431</v>
          </cell>
          <cell r="C2786" t="str">
            <v>VIGA CHANUL 2x5" X3M"</v>
          </cell>
          <cell r="D2786" t="str">
            <v>UND</v>
          </cell>
          <cell r="G2786">
            <v>17169</v>
          </cell>
        </row>
        <row r="2787">
          <cell r="A2787">
            <v>103197</v>
          </cell>
          <cell r="C2787" t="str">
            <v>VIGA CHANUL 3X6" X4M</v>
          </cell>
          <cell r="D2787" t="str">
            <v>UND</v>
          </cell>
          <cell r="G2787">
            <v>43552</v>
          </cell>
        </row>
        <row r="2788">
          <cell r="A2788">
            <v>117236</v>
          </cell>
          <cell r="C2788" t="str">
            <v>VIGA CHANUL 3X6" X4M"</v>
          </cell>
          <cell r="D2788" t="str">
            <v>UND</v>
          </cell>
          <cell r="G2788">
            <v>40703</v>
          </cell>
        </row>
        <row r="2789">
          <cell r="A2789">
            <v>102432</v>
          </cell>
          <cell r="C2789" t="str">
            <v>VIGA CHANUL 3X6" X5M</v>
          </cell>
          <cell r="D2789" t="str">
            <v>UND</v>
          </cell>
          <cell r="G2789">
            <v>55939</v>
          </cell>
        </row>
        <row r="2790">
          <cell r="A2790">
            <v>117237</v>
          </cell>
          <cell r="C2790" t="str">
            <v>VIGA CHANUL 3X6" X5M"</v>
          </cell>
          <cell r="D2790" t="str">
            <v>UND</v>
          </cell>
          <cell r="G2790">
            <v>52280</v>
          </cell>
        </row>
        <row r="2791">
          <cell r="A2791">
            <v>102433</v>
          </cell>
          <cell r="C2791" t="str">
            <v>VIGA CHANUL 3X6" X6M"</v>
          </cell>
          <cell r="D2791" t="str">
            <v>UND</v>
          </cell>
          <cell r="G2791">
            <v>58006</v>
          </cell>
        </row>
        <row r="2792">
          <cell r="A2792">
            <v>105176</v>
          </cell>
          <cell r="C2792" t="str">
            <v>VIGA CHANUL 6X6" X6M"</v>
          </cell>
          <cell r="D2792" t="str">
            <v>UND</v>
          </cell>
          <cell r="G2792">
            <v>93786</v>
          </cell>
        </row>
        <row r="2793">
          <cell r="A2793">
            <v>109144</v>
          </cell>
          <cell r="C2793" t="str">
            <v>VIGA MADERA MANGLE 4"</v>
          </cell>
          <cell r="D2793" t="str">
            <v>ML</v>
          </cell>
          <cell r="G2793">
            <v>10670</v>
          </cell>
        </row>
        <row r="2794">
          <cell r="A2794">
            <v>108046</v>
          </cell>
          <cell r="C2794" t="str">
            <v>VIGA MADERA REDONDA 6.....</v>
          </cell>
          <cell r="D2794" t="str">
            <v>ML</v>
          </cell>
          <cell r="G2794">
            <v>26290</v>
          </cell>
        </row>
        <row r="2795">
          <cell r="A2795">
            <v>106085</v>
          </cell>
          <cell r="C2795" t="str">
            <v>VIGA PVC 1,1/2"x3"x3.0</v>
          </cell>
          <cell r="D2795" t="str">
            <v>UND</v>
          </cell>
          <cell r="G2795">
            <v>33260</v>
          </cell>
        </row>
        <row r="2796">
          <cell r="A2796">
            <v>101032</v>
          </cell>
          <cell r="C2796" t="str">
            <v>VIGA PVC 1,1/4"x2,3/4"x</v>
          </cell>
          <cell r="D2796" t="str">
            <v>UND</v>
          </cell>
          <cell r="G2796">
            <v>25329</v>
          </cell>
        </row>
        <row r="2797">
          <cell r="A2797">
            <v>101033</v>
          </cell>
          <cell r="C2797" t="str">
            <v>VIGA PVC 1,1/4"x4" x</v>
          </cell>
          <cell r="D2797" t="str">
            <v>UND</v>
          </cell>
          <cell r="G2797">
            <v>33995</v>
          </cell>
        </row>
        <row r="2798">
          <cell r="A2798">
            <v>108047</v>
          </cell>
          <cell r="C2798" t="str">
            <v>VIGA PVC 1,1/4"X4" X3M</v>
          </cell>
          <cell r="D2798" t="str">
            <v>UND</v>
          </cell>
          <cell r="E2798">
            <v>1</v>
          </cell>
          <cell r="G2798">
            <v>36375</v>
          </cell>
        </row>
        <row r="2799">
          <cell r="A2799">
            <v>106084</v>
          </cell>
          <cell r="C2799" t="str">
            <v>VIGA PVC 2" x4"x3.0</v>
          </cell>
          <cell r="D2799" t="str">
            <v>UND</v>
          </cell>
          <cell r="G2799">
            <v>56880</v>
          </cell>
        </row>
        <row r="2800">
          <cell r="A2800">
            <v>102435</v>
          </cell>
          <cell r="C2800" t="str">
            <v>VINILO ACRILTEX TIPO 2</v>
          </cell>
          <cell r="D2800" t="str">
            <v>GLN</v>
          </cell>
          <cell r="E2800">
            <v>1</v>
          </cell>
          <cell r="G2800">
            <v>54619</v>
          </cell>
        </row>
        <row r="2801">
          <cell r="A2801">
            <v>102436</v>
          </cell>
          <cell r="C2801" t="str">
            <v>VINILO TIPO 1</v>
          </cell>
          <cell r="D2801" t="str">
            <v>GLN</v>
          </cell>
          <cell r="E2801">
            <v>1</v>
          </cell>
          <cell r="G2801">
            <v>52473</v>
          </cell>
        </row>
        <row r="2802">
          <cell r="A2802">
            <v>117238</v>
          </cell>
          <cell r="C2802" t="str">
            <v>VINILO TIPO 2</v>
          </cell>
          <cell r="D2802" t="str">
            <v>GLN</v>
          </cell>
          <cell r="G2802">
            <v>37021</v>
          </cell>
        </row>
        <row r="2803">
          <cell r="A2803">
            <v>115003</v>
          </cell>
          <cell r="C2803" t="str">
            <v xml:space="preserve">VINILO TIPO 2  </v>
          </cell>
          <cell r="D2803" t="str">
            <v>GLN</v>
          </cell>
          <cell r="G2803">
            <v>37021</v>
          </cell>
        </row>
        <row r="2804">
          <cell r="A2804">
            <v>115004</v>
          </cell>
          <cell r="C2804" t="str">
            <v>VINILO TIPO 3</v>
          </cell>
          <cell r="D2804" t="str">
            <v>GLN</v>
          </cell>
          <cell r="G2804">
            <v>19852</v>
          </cell>
        </row>
        <row r="2805">
          <cell r="A2805">
            <v>102438</v>
          </cell>
          <cell r="C2805" t="str">
            <v>VOLTIMETRO AC/DC 0-300V SACI</v>
          </cell>
          <cell r="D2805" t="str">
            <v>UND</v>
          </cell>
          <cell r="G2805">
            <v>78196</v>
          </cell>
        </row>
        <row r="2806">
          <cell r="A2806">
            <v>107214</v>
          </cell>
          <cell r="C2806" t="str">
            <v>VOLTIMETRO DIGITAL CELCO</v>
          </cell>
          <cell r="D2806" t="str">
            <v>UND</v>
          </cell>
          <cell r="E2806">
            <v>1</v>
          </cell>
          <cell r="G2806">
            <v>106437</v>
          </cell>
        </row>
        <row r="2807">
          <cell r="A2807">
            <v>102440</v>
          </cell>
          <cell r="C2807" t="str">
            <v>WASH PRIMER</v>
          </cell>
          <cell r="D2807" t="str">
            <v>LTS</v>
          </cell>
          <cell r="G2807">
            <v>12770</v>
          </cell>
        </row>
        <row r="2808">
          <cell r="A2808">
            <v>102441</v>
          </cell>
          <cell r="C2808" t="str">
            <v>WASH-PRIMER A PINTURA</v>
          </cell>
          <cell r="D2808" t="str">
            <v>LTS</v>
          </cell>
          <cell r="G2808">
            <v>17223</v>
          </cell>
        </row>
        <row r="2809">
          <cell r="A2809">
            <v>102442</v>
          </cell>
          <cell r="C2809" t="str">
            <v>WASH-PRIMER B-CATALIZADOR</v>
          </cell>
          <cell r="D2809" t="str">
            <v>LTS</v>
          </cell>
          <cell r="G2809">
            <v>10731</v>
          </cell>
        </row>
        <row r="2810">
          <cell r="A2810">
            <v>102439</v>
          </cell>
          <cell r="C2810" t="str">
            <v>WIPE</v>
          </cell>
          <cell r="D2810" t="str">
            <v>KLS</v>
          </cell>
          <cell r="G2810">
            <v>6438</v>
          </cell>
        </row>
        <row r="2811">
          <cell r="A2811">
            <v>102443</v>
          </cell>
          <cell r="C2811" t="str">
            <v>XIPEX BLANCO CONCRETO 5K</v>
          </cell>
          <cell r="D2811" t="str">
            <v>KLS</v>
          </cell>
          <cell r="G2811">
            <v>18940</v>
          </cell>
        </row>
        <row r="2812">
          <cell r="A2812">
            <v>117239</v>
          </cell>
          <cell r="C2812" t="str">
            <v>XIPEX IMPERMEABILIZANT 5K</v>
          </cell>
          <cell r="D2812" t="str">
            <v>KLS</v>
          </cell>
          <cell r="G2812">
            <v>22727</v>
          </cell>
        </row>
        <row r="2813">
          <cell r="A2813">
            <v>102445</v>
          </cell>
          <cell r="C2813" t="str">
            <v>YEE NOVAFORT 160 X 160 MM</v>
          </cell>
          <cell r="D2813" t="str">
            <v>UND</v>
          </cell>
          <cell r="G2813">
            <v>62848</v>
          </cell>
        </row>
        <row r="2814">
          <cell r="A2814">
            <v>102446</v>
          </cell>
          <cell r="C2814" t="str">
            <v>YEE NOVAFORT 200 X 160 MM</v>
          </cell>
          <cell r="D2814" t="str">
            <v>UND</v>
          </cell>
          <cell r="G2814">
            <v>120237</v>
          </cell>
        </row>
        <row r="2815">
          <cell r="A2815">
            <v>102447</v>
          </cell>
          <cell r="C2815" t="str">
            <v>YEE SAN PVC 2x3x2 D-R</v>
          </cell>
          <cell r="D2815" t="str">
            <v>UND</v>
          </cell>
          <cell r="G2815">
            <v>18650</v>
          </cell>
        </row>
        <row r="2816">
          <cell r="A2816">
            <v>102448</v>
          </cell>
          <cell r="C2816" t="str">
            <v>YEE SAN PVC 3x4x3 D-R</v>
          </cell>
          <cell r="D2816" t="str">
            <v>UND</v>
          </cell>
          <cell r="G2816">
            <v>28519</v>
          </cell>
        </row>
        <row r="2817">
          <cell r="A2817">
            <v>102449</v>
          </cell>
          <cell r="C2817" t="str">
            <v>YEE SAN PVC 4 DOB</v>
          </cell>
          <cell r="D2817" t="str">
            <v>UND</v>
          </cell>
          <cell r="G2817">
            <v>29939</v>
          </cell>
        </row>
        <row r="2818">
          <cell r="A2818">
            <v>117240</v>
          </cell>
          <cell r="C2818" t="str">
            <v>YEE SAN PVC 4 SEN</v>
          </cell>
          <cell r="D2818" t="str">
            <v>UND</v>
          </cell>
          <cell r="G2818">
            <v>11804</v>
          </cell>
        </row>
        <row r="2819">
          <cell r="A2819">
            <v>105178</v>
          </cell>
          <cell r="C2819" t="str">
            <v>YEE SAN PVC 6 SEN</v>
          </cell>
          <cell r="D2819" t="str">
            <v>UND</v>
          </cell>
          <cell r="G2819">
            <v>59985</v>
          </cell>
        </row>
        <row r="2820">
          <cell r="A2820">
            <v>102450</v>
          </cell>
          <cell r="C2820" t="str">
            <v>YES0 BLANCO ESTUCADOR</v>
          </cell>
          <cell r="D2820" t="str">
            <v>BTO</v>
          </cell>
          <cell r="G2820">
            <v>22856</v>
          </cell>
        </row>
        <row r="2821">
          <cell r="A2821">
            <v>116009</v>
          </cell>
          <cell r="C2821" t="str">
            <v>YUMBOLON-THERMOLON 15MM</v>
          </cell>
          <cell r="D2821" t="str">
            <v>UND</v>
          </cell>
          <cell r="E2821">
            <v>1</v>
          </cell>
          <cell r="G2821">
            <v>14701</v>
          </cell>
        </row>
        <row r="2822">
          <cell r="A2822">
            <v>102451</v>
          </cell>
          <cell r="C2822" t="str">
            <v>ZAPATA CONCRETO 40X40X15CM</v>
          </cell>
          <cell r="D2822" t="str">
            <v>UND</v>
          </cell>
          <cell r="G2822">
            <v>25094</v>
          </cell>
        </row>
        <row r="2823">
          <cell r="A2823">
            <v>102452</v>
          </cell>
          <cell r="C2823" t="str">
            <v>ZAPATA CONCRETO 50X50X15CM</v>
          </cell>
          <cell r="D2823" t="str">
            <v>UND</v>
          </cell>
          <cell r="G2823">
            <v>39119</v>
          </cell>
        </row>
        <row r="2824">
          <cell r="A2824">
            <v>102453</v>
          </cell>
          <cell r="C2824" t="str">
            <v>ZOCAL0 GRESS ANDINO 20X10</v>
          </cell>
          <cell r="D2824" t="str">
            <v>M2</v>
          </cell>
          <cell r="G2824">
            <v>11804</v>
          </cell>
        </row>
        <row r="2825">
          <cell r="A2825">
            <v>150000</v>
          </cell>
          <cell r="C2825" t="str">
            <v>ZZ_INSUMO DE CONTROL TOPE INF</v>
          </cell>
          <cell r="D2825" t="str">
            <v>UUU</v>
          </cell>
        </row>
        <row r="2830">
          <cell r="G2830">
            <v>0</v>
          </cell>
        </row>
        <row r="2831">
          <cell r="G2831" t="str">
            <v>Precios Base</v>
          </cell>
        </row>
        <row r="2832">
          <cell r="A2832" t="str">
            <v>G3</v>
          </cell>
          <cell r="C2832" t="str">
            <v>EQUIPO</v>
          </cell>
        </row>
        <row r="2833">
          <cell r="A2833">
            <v>301520</v>
          </cell>
          <cell r="C2833" t="str">
            <v>ALLANADORA MECANICA 5HP</v>
          </cell>
          <cell r="D2833" t="str">
            <v>DIA</v>
          </cell>
          <cell r="G2833">
            <v>62940</v>
          </cell>
        </row>
        <row r="2834">
          <cell r="A2834">
            <v>300067</v>
          </cell>
          <cell r="C2834" t="str">
            <v>ALQUILER FORMALETA Y CONO</v>
          </cell>
          <cell r="D2834" t="str">
            <v>UND</v>
          </cell>
          <cell r="G2834">
            <v>21668</v>
          </cell>
        </row>
        <row r="2835">
          <cell r="A2835">
            <v>300001</v>
          </cell>
          <cell r="C2835" t="str">
            <v>ANDAMI0 COLGANTES 4.0 MTS</v>
          </cell>
          <cell r="D2835" t="str">
            <v>DIA</v>
          </cell>
          <cell r="G2835">
            <v>3871</v>
          </cell>
        </row>
        <row r="2836">
          <cell r="A2836">
            <v>300002</v>
          </cell>
          <cell r="C2836" t="str">
            <v>ANDAMIO METALICO TUBULAR</v>
          </cell>
          <cell r="D2836" t="str">
            <v>U/D</v>
          </cell>
          <cell r="G2836">
            <v>1135</v>
          </cell>
        </row>
        <row r="2837">
          <cell r="A2837">
            <v>301016</v>
          </cell>
          <cell r="C2837" t="str">
            <v>BARRICADA Y DESVIO TIPO SR-102</v>
          </cell>
          <cell r="D2837" t="str">
            <v>DIA</v>
          </cell>
          <cell r="G2837">
            <v>11453</v>
          </cell>
        </row>
        <row r="2838">
          <cell r="A2838">
            <v>300003</v>
          </cell>
          <cell r="C2838" t="str">
            <v>BOMBA APLICADORA DE LIQUIDOS</v>
          </cell>
          <cell r="D2838" t="str">
            <v>DIA</v>
          </cell>
          <cell r="G2838">
            <v>8254</v>
          </cell>
        </row>
        <row r="2839">
          <cell r="A2839">
            <v>307000</v>
          </cell>
          <cell r="C2839" t="str">
            <v>BOMBA HIDROJET</v>
          </cell>
          <cell r="D2839" t="str">
            <v>DIA</v>
          </cell>
          <cell r="G2839">
            <v>51590</v>
          </cell>
        </row>
        <row r="2840">
          <cell r="A2840">
            <v>301005</v>
          </cell>
          <cell r="C2840" t="str">
            <v>BRILLADORA</v>
          </cell>
          <cell r="D2840" t="str">
            <v>DIA</v>
          </cell>
          <cell r="G2840">
            <v>28890</v>
          </cell>
        </row>
        <row r="2841">
          <cell r="A2841">
            <v>300004</v>
          </cell>
          <cell r="C2841" t="str">
            <v>BULLDOZER D-6</v>
          </cell>
          <cell r="D2841" t="str">
            <v>HRS</v>
          </cell>
          <cell r="G2841">
            <v>124332</v>
          </cell>
        </row>
        <row r="2842">
          <cell r="A2842">
            <v>300005</v>
          </cell>
          <cell r="C2842" t="str">
            <v>CAMA BAJA &gt; 5O KM</v>
          </cell>
          <cell r="D2842" t="str">
            <v>T/K</v>
          </cell>
          <cell r="G2842">
            <v>516</v>
          </cell>
        </row>
        <row r="2843">
          <cell r="A2843">
            <v>309001</v>
          </cell>
          <cell r="C2843" t="str">
            <v>CAMA BAJA DISTANCIA &lt; 5O KM</v>
          </cell>
          <cell r="D2843" t="str">
            <v>T/K</v>
          </cell>
          <cell r="G2843">
            <v>918</v>
          </cell>
        </row>
        <row r="2844">
          <cell r="A2844">
            <v>300006</v>
          </cell>
          <cell r="C2844" t="str">
            <v>CAMION TRANSPORTE CARGA 5-1O TONELADAS</v>
          </cell>
          <cell r="D2844" t="str">
            <v>VJE</v>
          </cell>
          <cell r="G2844">
            <v>2476</v>
          </cell>
        </row>
        <row r="2845">
          <cell r="A2845">
            <v>308000</v>
          </cell>
          <cell r="C2845" t="str">
            <v>CAMPERO-CAMIONETA TRANSPORTE MATERIALES</v>
          </cell>
          <cell r="D2845" t="str">
            <v>DIA</v>
          </cell>
          <cell r="G2845">
            <v>187788</v>
          </cell>
        </row>
        <row r="2846">
          <cell r="A2846">
            <v>300007</v>
          </cell>
          <cell r="C2846" t="str">
            <v>CANASTA Y/O BALDE PLUMA GRUA</v>
          </cell>
          <cell r="D2846" t="str">
            <v>DIA</v>
          </cell>
          <cell r="G2846">
            <v>2634</v>
          </cell>
        </row>
        <row r="2847">
          <cell r="A2847">
            <v>300008</v>
          </cell>
          <cell r="C2847" t="str">
            <v>CARRETA TIPO BUGUI</v>
          </cell>
          <cell r="D2847" t="str">
            <v>DÍA</v>
          </cell>
          <cell r="G2847">
            <v>3684</v>
          </cell>
        </row>
        <row r="2848">
          <cell r="A2848">
            <v>300009</v>
          </cell>
          <cell r="C2848" t="str">
            <v>CARRO GRUA 5 TONELADAS</v>
          </cell>
          <cell r="D2848" t="str">
            <v>HRS</v>
          </cell>
          <cell r="G2848">
            <v>52622</v>
          </cell>
        </row>
        <row r="2849">
          <cell r="A2849">
            <v>307001</v>
          </cell>
          <cell r="C2849" t="str">
            <v>CARRO VACTOR CON SONDA</v>
          </cell>
          <cell r="D2849" t="str">
            <v>HRS</v>
          </cell>
          <cell r="G2849">
            <v>61908</v>
          </cell>
        </row>
        <row r="2850">
          <cell r="A2850">
            <v>301010</v>
          </cell>
          <cell r="C2850" t="str">
            <v>CARROTANQUE AGUA</v>
          </cell>
          <cell r="D2850" t="str">
            <v>DIA</v>
          </cell>
          <cell r="G2850">
            <v>285809</v>
          </cell>
        </row>
        <row r="2851">
          <cell r="A2851">
            <v>301009</v>
          </cell>
          <cell r="C2851" t="str">
            <v>CARROTANQUE-IRRIGADOR</v>
          </cell>
          <cell r="D2851" t="str">
            <v>HRS</v>
          </cell>
          <cell r="G2851">
            <v>107307</v>
          </cell>
        </row>
        <row r="2852">
          <cell r="A2852">
            <v>300010</v>
          </cell>
          <cell r="C2852" t="str">
            <v>CERCHA METALICA DE 3MTS</v>
          </cell>
          <cell r="D2852" t="str">
            <v>DIA</v>
          </cell>
          <cell r="G2852">
            <v>150</v>
          </cell>
        </row>
        <row r="2853">
          <cell r="A2853">
            <v>301018</v>
          </cell>
          <cell r="C2853" t="str">
            <v>CHALECO RELECTIVO</v>
          </cell>
          <cell r="D2853" t="str">
            <v>DIA</v>
          </cell>
          <cell r="G2853">
            <v>2476</v>
          </cell>
        </row>
        <row r="2854">
          <cell r="A2854">
            <v>300012</v>
          </cell>
          <cell r="C2854" t="str">
            <v>CILINDRO COMPACTADOR DE 3 TONELADAS</v>
          </cell>
          <cell r="D2854" t="str">
            <v>HRS</v>
          </cell>
          <cell r="G2854">
            <v>51590</v>
          </cell>
        </row>
        <row r="2855">
          <cell r="A2855">
            <v>300013</v>
          </cell>
          <cell r="C2855" t="str">
            <v>CILINDRO COMPACTADOR DE 6 TONELADAS</v>
          </cell>
          <cell r="D2855" t="str">
            <v>HRS</v>
          </cell>
          <cell r="G2855">
            <v>65003</v>
          </cell>
        </row>
        <row r="2856">
          <cell r="A2856">
            <v>300064</v>
          </cell>
          <cell r="C2856" t="str">
            <v>COMPACTADOR DE LLANTA</v>
          </cell>
          <cell r="D2856" t="str">
            <v>HRS</v>
          </cell>
          <cell r="G2856">
            <v>77385</v>
          </cell>
        </row>
        <row r="2857">
          <cell r="A2857">
            <v>300066</v>
          </cell>
          <cell r="C2857" t="str">
            <v>COMPRESOR</v>
          </cell>
          <cell r="D2857" t="str">
            <v>HRS</v>
          </cell>
          <cell r="G2857">
            <v>64488</v>
          </cell>
        </row>
        <row r="2858">
          <cell r="A2858">
            <v>301007</v>
          </cell>
          <cell r="C2858" t="str">
            <v>COMPRESOR AIRE + PISTOLA</v>
          </cell>
          <cell r="D2858" t="str">
            <v>DIA</v>
          </cell>
          <cell r="G2858">
            <v>27859</v>
          </cell>
        </row>
        <row r="2859">
          <cell r="A2859">
            <v>300014</v>
          </cell>
          <cell r="C2859" t="str">
            <v>COMPRESOR DE DOS MARTILLOS</v>
          </cell>
          <cell r="D2859" t="str">
            <v>HRS</v>
          </cell>
          <cell r="G2859">
            <v>93894</v>
          </cell>
        </row>
        <row r="2860">
          <cell r="A2860">
            <v>300015</v>
          </cell>
          <cell r="C2860" t="str">
            <v>COMPRESOR DE UN MARTILLO</v>
          </cell>
          <cell r="D2860" t="str">
            <v>HRS</v>
          </cell>
          <cell r="G2860">
            <v>64338</v>
          </cell>
        </row>
        <row r="2861">
          <cell r="A2861">
            <v>300016</v>
          </cell>
          <cell r="C2861" t="str">
            <v>CORTADORA DE LADRILLO CON DISCO</v>
          </cell>
          <cell r="D2861" t="str">
            <v>DIA</v>
          </cell>
          <cell r="G2861">
            <v>50188</v>
          </cell>
        </row>
        <row r="2862">
          <cell r="A2862">
            <v>300017</v>
          </cell>
          <cell r="C2862" t="str">
            <v>CORTADORA DE PAVIMENTO DE 4 A 7 CM</v>
          </cell>
          <cell r="D2862" t="str">
            <v>ML</v>
          </cell>
          <cell r="G2862">
            <v>5525</v>
          </cell>
        </row>
        <row r="2863">
          <cell r="A2863">
            <v>317001</v>
          </cell>
          <cell r="C2863" t="str">
            <v>CORTADORA DE PAVIMENTO HASTA 3 CMS</v>
          </cell>
          <cell r="D2863" t="str">
            <v>ML</v>
          </cell>
          <cell r="G2863">
            <v>0</v>
          </cell>
        </row>
        <row r="2864">
          <cell r="A2864">
            <v>300018</v>
          </cell>
          <cell r="C2864" t="str">
            <v>CORTADORA SIN DISCO</v>
          </cell>
          <cell r="D2864" t="str">
            <v>DIA</v>
          </cell>
          <cell r="G2864">
            <v>28890</v>
          </cell>
        </row>
        <row r="2865">
          <cell r="A2865">
            <v>300019</v>
          </cell>
          <cell r="C2865" t="str">
            <v>CRUCETA ANDAMIO</v>
          </cell>
          <cell r="D2865" t="str">
            <v>DIA</v>
          </cell>
          <cell r="G2865">
            <v>103</v>
          </cell>
        </row>
        <row r="2866">
          <cell r="A2866">
            <v>301002</v>
          </cell>
          <cell r="C2866" t="str">
            <v>EQUIPO DE ACABADO SUPERFICIAL</v>
          </cell>
          <cell r="D2866" t="str">
            <v>DIA</v>
          </cell>
          <cell r="G2866">
            <v>23216</v>
          </cell>
        </row>
        <row r="2867">
          <cell r="A2867">
            <v>300020</v>
          </cell>
          <cell r="C2867" t="str">
            <v>EQUIPO DE VACIO INDUSTRIAL PORTATIL</v>
          </cell>
          <cell r="D2867" t="str">
            <v>DIA</v>
          </cell>
          <cell r="G2867">
            <v>12382</v>
          </cell>
        </row>
        <row r="2868">
          <cell r="A2868">
            <v>309002</v>
          </cell>
          <cell r="C2868" t="str">
            <v>EQUIPO HIDROLAVADO 2000-5000 PSI</v>
          </cell>
          <cell r="D2868" t="str">
            <v>DIA</v>
          </cell>
          <cell r="G2868">
            <v>206360</v>
          </cell>
        </row>
        <row r="2869">
          <cell r="A2869">
            <v>309250</v>
          </cell>
          <cell r="C2869" t="str">
            <v>EQUIPO SANDBLASTING-GRANALLADORA ARENA</v>
          </cell>
          <cell r="D2869" t="str">
            <v>HRS</v>
          </cell>
          <cell r="G2869">
            <v>68759</v>
          </cell>
        </row>
        <row r="2870">
          <cell r="A2870">
            <v>300060</v>
          </cell>
          <cell r="C2870" t="str">
            <v>FORMALETA CAMARA INSPECCION</v>
          </cell>
          <cell r="D2870" t="str">
            <v>UND</v>
          </cell>
          <cell r="E2870">
            <v>1</v>
          </cell>
          <cell r="G2870">
            <v>43336</v>
          </cell>
        </row>
        <row r="2871">
          <cell r="A2871">
            <v>300021</v>
          </cell>
          <cell r="C2871" t="str">
            <v>FORMALETA MET.PAVIMENTO 0.15X0.20X3MTS</v>
          </cell>
          <cell r="D2871" t="str">
            <v>DIA</v>
          </cell>
          <cell r="G2871">
            <v>2167</v>
          </cell>
        </row>
        <row r="2872">
          <cell r="A2872">
            <v>300022</v>
          </cell>
          <cell r="C2872" t="str">
            <v>FORMALETA MET.SARDINEL TRAPEZOIDAL</v>
          </cell>
          <cell r="D2872" t="str">
            <v>DIA</v>
          </cell>
          <cell r="G2872">
            <v>1651</v>
          </cell>
        </row>
        <row r="2873">
          <cell r="A2873">
            <v>309751</v>
          </cell>
          <cell r="C2873" t="str">
            <v>FORMALETA PARA ENTREPISO</v>
          </cell>
          <cell r="D2873" t="str">
            <v>M2</v>
          </cell>
          <cell r="G2873">
            <v>3885</v>
          </cell>
        </row>
        <row r="2874">
          <cell r="A2874">
            <v>300023</v>
          </cell>
          <cell r="C2874" t="str">
            <v>FRESADORA-ASFALTO</v>
          </cell>
          <cell r="D2874" t="str">
            <v>HRS</v>
          </cell>
          <cell r="G2874">
            <v>294063</v>
          </cell>
        </row>
        <row r="2875">
          <cell r="A2875">
            <v>309003</v>
          </cell>
          <cell r="C2875" t="str">
            <v>FUMIGADORA PORTATIL MANUAL</v>
          </cell>
          <cell r="D2875" t="str">
            <v>DIA</v>
          </cell>
          <cell r="G2875">
            <v>8254</v>
          </cell>
        </row>
        <row r="2876">
          <cell r="A2876">
            <v>301006</v>
          </cell>
          <cell r="C2876" t="str">
            <v>GRANALLADORA - ESCALIFICADORA</v>
          </cell>
          <cell r="D2876" t="str">
            <v>DIA</v>
          </cell>
          <cell r="G2876">
            <v>49526</v>
          </cell>
        </row>
        <row r="2877">
          <cell r="A2877">
            <v>301011</v>
          </cell>
          <cell r="C2877" t="str">
            <v>GRUA TELESCOPICA HIDRAULICA 2O TON.</v>
          </cell>
          <cell r="D2877" t="str">
            <v>HRS</v>
          </cell>
          <cell r="G2877">
            <v>67067</v>
          </cell>
        </row>
        <row r="2878">
          <cell r="A2878">
            <v>300025</v>
          </cell>
          <cell r="C2878" t="str">
            <v>GRUA-MONTACARGA 3 TONELADAS</v>
          </cell>
          <cell r="D2878" t="str">
            <v>HRS</v>
          </cell>
          <cell r="G2878">
            <v>30954</v>
          </cell>
        </row>
        <row r="2879">
          <cell r="A2879">
            <v>300026</v>
          </cell>
          <cell r="C2879" t="str">
            <v>HERRAMIENTA MENOR</v>
          </cell>
          <cell r="D2879" t="str">
            <v>GLB</v>
          </cell>
          <cell r="G2879">
            <v>1651</v>
          </cell>
        </row>
        <row r="2880">
          <cell r="A2880">
            <v>309004</v>
          </cell>
          <cell r="C2880" t="str">
            <v>HIDROLAVADORA CHORRO PRESION-AUTONOMA</v>
          </cell>
          <cell r="D2880" t="str">
            <v>DIA</v>
          </cell>
          <cell r="G2880">
            <v>206360</v>
          </cell>
        </row>
        <row r="2881">
          <cell r="A2881">
            <v>300027</v>
          </cell>
          <cell r="C2881" t="str">
            <v>JUEGO DE RODACHINES PARA ANDAMIO</v>
          </cell>
          <cell r="D2881" t="str">
            <v>DIA</v>
          </cell>
          <cell r="G2881">
            <v>3818</v>
          </cell>
        </row>
        <row r="2882">
          <cell r="A2882">
            <v>300028</v>
          </cell>
          <cell r="C2882" t="str">
            <v>MAQUINA APLICADORA DE PINTURA</v>
          </cell>
          <cell r="D2882" t="str">
            <v>DIA</v>
          </cell>
          <cell r="G2882">
            <v>56749</v>
          </cell>
        </row>
        <row r="2883">
          <cell r="A2883">
            <v>309800</v>
          </cell>
          <cell r="C2883" t="str">
            <v>MAQUINA DOBLADORA LAMINA</v>
          </cell>
          <cell r="D2883" t="str">
            <v>LAM</v>
          </cell>
          <cell r="G2883">
            <v>6191</v>
          </cell>
        </row>
        <row r="2884">
          <cell r="A2884">
            <v>309005</v>
          </cell>
          <cell r="C2884" t="str">
            <v>MAQUINA PULIDORA PISO MADERA 6.OOO REVOL</v>
          </cell>
          <cell r="D2884" t="str">
            <v>DIA</v>
          </cell>
          <cell r="G2884">
            <v>18572</v>
          </cell>
        </row>
        <row r="2885">
          <cell r="A2885">
            <v>308003</v>
          </cell>
          <cell r="C2885" t="str">
            <v>MEZCLAD0RA DE 9 PIES CUBICOS</v>
          </cell>
          <cell r="D2885" t="str">
            <v>DIA</v>
          </cell>
          <cell r="G2885">
            <v>40034</v>
          </cell>
        </row>
        <row r="2886">
          <cell r="A2886">
            <v>300030</v>
          </cell>
          <cell r="C2886" t="str">
            <v>MEZCLADORA ELECTRICA 1 M3</v>
          </cell>
          <cell r="D2886" t="str">
            <v>DIA</v>
          </cell>
          <cell r="G2886">
            <v>40034</v>
          </cell>
        </row>
        <row r="2887">
          <cell r="A2887">
            <v>300031</v>
          </cell>
          <cell r="C2887" t="str">
            <v>MONTACARGA 5 TONELADAS</v>
          </cell>
          <cell r="D2887" t="str">
            <v>HRS</v>
          </cell>
          <cell r="G2887">
            <v>76353</v>
          </cell>
        </row>
        <row r="2888">
          <cell r="A2888">
            <v>300032</v>
          </cell>
          <cell r="C2888" t="str">
            <v>MOTOBOMBA DE 2"</v>
          </cell>
          <cell r="D2888" t="str">
            <v>DIA</v>
          </cell>
          <cell r="G2888">
            <v>35081</v>
          </cell>
        </row>
        <row r="2889">
          <cell r="A2889">
            <v>300033</v>
          </cell>
          <cell r="C2889" t="str">
            <v>MOTOBOMBA DE 3"</v>
          </cell>
          <cell r="D2889" t="str">
            <v>DIA</v>
          </cell>
          <cell r="G2889">
            <v>40756</v>
          </cell>
        </row>
        <row r="2890">
          <cell r="A2890">
            <v>300034</v>
          </cell>
          <cell r="C2890" t="str">
            <v>MOTONIVELADORA CAT-12-F</v>
          </cell>
          <cell r="D2890" t="str">
            <v>HRS</v>
          </cell>
          <cell r="E2890">
            <v>1</v>
          </cell>
          <cell r="G2890">
            <v>134134</v>
          </cell>
        </row>
        <row r="2891">
          <cell r="A2891">
            <v>300035</v>
          </cell>
          <cell r="C2891" t="str">
            <v>OXICORTE (OXIGENO-ACETILENO)</v>
          </cell>
          <cell r="D2891" t="str">
            <v>DIA</v>
          </cell>
          <cell r="G2891">
            <v>28375</v>
          </cell>
        </row>
        <row r="2892">
          <cell r="A2892">
            <v>309006</v>
          </cell>
          <cell r="C2892" t="str">
            <v>PERFORADORA BARRENO</v>
          </cell>
          <cell r="D2892" t="str">
            <v>HRS</v>
          </cell>
          <cell r="G2892">
            <v>35907</v>
          </cell>
        </row>
        <row r="2893">
          <cell r="A2893">
            <v>300036</v>
          </cell>
          <cell r="C2893" t="str">
            <v>PLANTA ELECTRICA 4OOO RPM</v>
          </cell>
          <cell r="D2893" t="str">
            <v>DIA</v>
          </cell>
          <cell r="G2893">
            <v>56369</v>
          </cell>
        </row>
        <row r="2894">
          <cell r="A2894">
            <v>300037</v>
          </cell>
          <cell r="C2894" t="str">
            <v>PLANTA ELECTRICA 7OOO RPM</v>
          </cell>
          <cell r="D2894" t="str">
            <v>DIA</v>
          </cell>
          <cell r="G2894">
            <v>68615</v>
          </cell>
        </row>
        <row r="2895">
          <cell r="A2895">
            <v>300038</v>
          </cell>
          <cell r="C2895" t="str">
            <v>PLUMA GRUA 250 KILOS</v>
          </cell>
          <cell r="D2895" t="str">
            <v>DIA</v>
          </cell>
          <cell r="G2895">
            <v>37661</v>
          </cell>
        </row>
        <row r="2896">
          <cell r="A2896">
            <v>300039</v>
          </cell>
          <cell r="C2896" t="str">
            <v>PLUMA GRUA 5OO KILOS</v>
          </cell>
          <cell r="D2896" t="str">
            <v>DIA</v>
          </cell>
          <cell r="G2896">
            <v>41272</v>
          </cell>
        </row>
        <row r="2897">
          <cell r="A2897">
            <v>300040</v>
          </cell>
          <cell r="C2897" t="str">
            <v>PULIDORA CON PIEDRA O DISCO</v>
          </cell>
          <cell r="D2897" t="str">
            <v>DIA</v>
          </cell>
          <cell r="G2897">
            <v>26827</v>
          </cell>
        </row>
        <row r="2898">
          <cell r="A2898">
            <v>300041</v>
          </cell>
          <cell r="C2898" t="str">
            <v>PULIDORA MANUAL (SOLA)</v>
          </cell>
          <cell r="D2898" t="str">
            <v>DIA</v>
          </cell>
          <cell r="G2898">
            <v>24350</v>
          </cell>
        </row>
        <row r="2899">
          <cell r="A2899">
            <v>300042</v>
          </cell>
          <cell r="C2899" t="str">
            <v>PULIDORA MANUAL ELECTRICA</v>
          </cell>
          <cell r="D2899" t="str">
            <v>DIA</v>
          </cell>
          <cell r="G2899">
            <v>28127</v>
          </cell>
        </row>
        <row r="2900">
          <cell r="A2900">
            <v>300062</v>
          </cell>
          <cell r="C2900" t="str">
            <v>PULIDORA PISO 2 EJES</v>
          </cell>
          <cell r="D2900" t="str">
            <v>DIA</v>
          </cell>
          <cell r="G2900">
            <v>18572</v>
          </cell>
        </row>
        <row r="2901">
          <cell r="A2901">
            <v>300044</v>
          </cell>
          <cell r="C2901" t="str">
            <v>REGLA VIBRATORIA DE 4MTS</v>
          </cell>
          <cell r="D2901" t="str">
            <v>DIA</v>
          </cell>
          <cell r="G2901">
            <v>37364</v>
          </cell>
        </row>
        <row r="2902">
          <cell r="A2902">
            <v>300045</v>
          </cell>
          <cell r="C2902" t="str">
            <v>RETROEXCAVADORA CARGADORA JD-51O</v>
          </cell>
          <cell r="D2902" t="str">
            <v>HRS</v>
          </cell>
          <cell r="G2902">
            <v>92862</v>
          </cell>
        </row>
        <row r="2903">
          <cell r="A2903">
            <v>300046</v>
          </cell>
          <cell r="C2903" t="str">
            <v>RETROEXCAVADORA DE ORUGA</v>
          </cell>
          <cell r="D2903" t="str">
            <v>HRS</v>
          </cell>
          <cell r="G2903">
            <v>139293</v>
          </cell>
        </row>
        <row r="2904">
          <cell r="A2904">
            <v>300047</v>
          </cell>
          <cell r="C2904" t="str">
            <v>RETROEXCAVADORA JD-510</v>
          </cell>
          <cell r="D2904" t="str">
            <v>HRS</v>
          </cell>
          <cell r="G2904">
            <v>90798</v>
          </cell>
        </row>
        <row r="2905">
          <cell r="A2905">
            <v>301519</v>
          </cell>
          <cell r="C2905" t="str">
            <v>ROSCADORA DE TUBERIA - TORNO</v>
          </cell>
          <cell r="D2905" t="str">
            <v>HRS</v>
          </cell>
          <cell r="G2905">
            <v>29406</v>
          </cell>
        </row>
        <row r="2906">
          <cell r="A2906">
            <v>301019</v>
          </cell>
          <cell r="C2906" t="str">
            <v>SENAL DE PARE - SIGA</v>
          </cell>
          <cell r="D2906" t="str">
            <v>DIA</v>
          </cell>
          <cell r="G2906">
            <v>2497</v>
          </cell>
        </row>
        <row r="2907">
          <cell r="A2907">
            <v>301015</v>
          </cell>
          <cell r="C2907" t="str">
            <v>SENAL TIPO SP-101 (VIA EN CONSTRUCCION)</v>
          </cell>
          <cell r="D2907" t="str">
            <v>DIA</v>
          </cell>
          <cell r="G2907">
            <v>5417</v>
          </cell>
        </row>
        <row r="2908">
          <cell r="A2908">
            <v>301014</v>
          </cell>
          <cell r="C2908" t="str">
            <v>SENAL TIPO SP-38 (OBREROS EN LA VIA)</v>
          </cell>
          <cell r="D2908" t="str">
            <v>DIA</v>
          </cell>
          <cell r="G2908">
            <v>5417</v>
          </cell>
        </row>
        <row r="2909">
          <cell r="A2909">
            <v>301013</v>
          </cell>
          <cell r="C2909" t="str">
            <v>SENAL TIPO SR-26 (NO ADELANTAR )</v>
          </cell>
          <cell r="D2909" t="str">
            <v>DIA</v>
          </cell>
          <cell r="G2909">
            <v>5417</v>
          </cell>
        </row>
        <row r="2910">
          <cell r="A2910">
            <v>301012</v>
          </cell>
          <cell r="C2910" t="str">
            <v>SENAL TIPO SR-30 (AVISO A 30 MTS)</v>
          </cell>
          <cell r="D2910" t="str">
            <v>DIA</v>
          </cell>
          <cell r="G2910">
            <v>5417</v>
          </cell>
        </row>
        <row r="2911">
          <cell r="A2911">
            <v>300048</v>
          </cell>
          <cell r="C2911" t="str">
            <v>SOLDADOR ELECTRICO</v>
          </cell>
          <cell r="D2911" t="str">
            <v>DIA</v>
          </cell>
          <cell r="G2911">
            <v>29613</v>
          </cell>
        </row>
        <row r="2912">
          <cell r="A2912">
            <v>301017</v>
          </cell>
          <cell r="C2912" t="str">
            <v>TABLERO DE DESVIO</v>
          </cell>
          <cell r="D2912" t="str">
            <v>DIA</v>
          </cell>
          <cell r="G2912">
            <v>4163</v>
          </cell>
        </row>
        <row r="2913">
          <cell r="A2913">
            <v>300049</v>
          </cell>
          <cell r="C2913" t="str">
            <v>TABLERO O PLAQUETA DE 1.4MT X O.7MT</v>
          </cell>
          <cell r="D2913" t="str">
            <v>DIA</v>
          </cell>
          <cell r="G2913">
            <v>278</v>
          </cell>
        </row>
        <row r="2914">
          <cell r="A2914">
            <v>300050</v>
          </cell>
          <cell r="C2914" t="str">
            <v>TABLONES DE 3 MTS</v>
          </cell>
          <cell r="D2914" t="str">
            <v>DIA</v>
          </cell>
          <cell r="G2914">
            <v>579</v>
          </cell>
        </row>
        <row r="2915">
          <cell r="A2915">
            <v>300051</v>
          </cell>
          <cell r="C2915" t="str">
            <v>TACO METALICO EXTENSION DE 2.OM A 3.30MT</v>
          </cell>
          <cell r="D2915" t="str">
            <v>DIA</v>
          </cell>
          <cell r="G2915">
            <v>213</v>
          </cell>
        </row>
        <row r="2916">
          <cell r="A2916">
            <v>301008</v>
          </cell>
          <cell r="C2916" t="str">
            <v>TALADRO PERCUTOR TIPO HILTI</v>
          </cell>
          <cell r="D2916" t="str">
            <v>DIA</v>
          </cell>
          <cell r="G2916">
            <v>51590</v>
          </cell>
        </row>
        <row r="2917">
          <cell r="A2917">
            <v>300063</v>
          </cell>
          <cell r="C2917" t="str">
            <v>TERMINADORA DE ASFALTO</v>
          </cell>
          <cell r="D2917" t="str">
            <v>HRS</v>
          </cell>
          <cell r="G2917">
            <v>113498</v>
          </cell>
        </row>
        <row r="2918">
          <cell r="A2918">
            <v>300071</v>
          </cell>
          <cell r="C2918" t="str">
            <v>TERMOFUCIONADOR TUBERIA POLIVINILICA</v>
          </cell>
          <cell r="D2918" t="str">
            <v>DIA</v>
          </cell>
          <cell r="G2918">
            <v>201533</v>
          </cell>
        </row>
        <row r="2919">
          <cell r="A2919">
            <v>300052</v>
          </cell>
          <cell r="C2919" t="str">
            <v>TIJERAS O DIAGONALES CORTAS O LARGAS</v>
          </cell>
          <cell r="D2919" t="str">
            <v>DIA</v>
          </cell>
          <cell r="G2919">
            <v>91</v>
          </cell>
        </row>
        <row r="2920">
          <cell r="A2920">
            <v>300053</v>
          </cell>
          <cell r="C2920" t="str">
            <v>VENTILADOR INDUSTRIAL (TORNADO)</v>
          </cell>
          <cell r="D2920" t="str">
            <v>DIA</v>
          </cell>
          <cell r="G2920">
            <v>6191</v>
          </cell>
        </row>
        <row r="2921">
          <cell r="A2921">
            <v>300054</v>
          </cell>
          <cell r="C2921" t="str">
            <v>VIBRADOR A GASOLINA</v>
          </cell>
          <cell r="D2921" t="str">
            <v>DIA</v>
          </cell>
          <cell r="G2921">
            <v>37970</v>
          </cell>
        </row>
        <row r="2922">
          <cell r="A2922">
            <v>300055</v>
          </cell>
          <cell r="C2922" t="str">
            <v>VIBRADOR ELECTRICO</v>
          </cell>
          <cell r="D2922" t="str">
            <v>DIA</v>
          </cell>
          <cell r="G2922">
            <v>35907</v>
          </cell>
        </row>
        <row r="2923">
          <cell r="A2923">
            <v>300056</v>
          </cell>
          <cell r="C2923" t="str">
            <v>VIBROCOMPACTADOR CA-15</v>
          </cell>
          <cell r="D2923" t="str">
            <v>HRS</v>
          </cell>
          <cell r="G2923">
            <v>108339</v>
          </cell>
        </row>
        <row r="2924">
          <cell r="A2924">
            <v>301001</v>
          </cell>
          <cell r="C2924" t="str">
            <v>VIBROCOMPACTADOR SALTARIN</v>
          </cell>
          <cell r="D2924" t="str">
            <v>DÍA</v>
          </cell>
          <cell r="G2924">
            <v>50765</v>
          </cell>
        </row>
        <row r="2925">
          <cell r="A2925">
            <v>300057</v>
          </cell>
          <cell r="C2925" t="str">
            <v>VIBROCOMPACTADOR TIPO RANA</v>
          </cell>
          <cell r="D2925" t="str">
            <v>DIA</v>
          </cell>
          <cell r="G2925">
            <v>41272</v>
          </cell>
        </row>
        <row r="2926">
          <cell r="A2926">
            <v>300058</v>
          </cell>
          <cell r="C2926" t="str">
            <v>VIGA CELOSIA DE 3MTS</v>
          </cell>
          <cell r="D2926" t="str">
            <v>DIA</v>
          </cell>
          <cell r="G2926">
            <v>1083</v>
          </cell>
        </row>
        <row r="2927">
          <cell r="A2927">
            <v>300059</v>
          </cell>
          <cell r="C2927" t="str">
            <v>VOLQUETA 5 M3</v>
          </cell>
          <cell r="D2927" t="str">
            <v>VJE</v>
          </cell>
          <cell r="G2927">
            <v>47979</v>
          </cell>
        </row>
        <row r="2928">
          <cell r="A2928">
            <v>307002</v>
          </cell>
          <cell r="C2928" t="str">
            <v>VOLQUETA TRANSPORTE MAT.PETREOS 1-10KMS</v>
          </cell>
          <cell r="D2928" t="str">
            <v>M3</v>
          </cell>
          <cell r="G2928">
            <v>7223</v>
          </cell>
        </row>
        <row r="2929">
          <cell r="A2929">
            <v>300065</v>
          </cell>
          <cell r="C2929" t="str">
            <v>VOLQUETA(ACARREO)</v>
          </cell>
          <cell r="D2929" t="str">
            <v>M3K</v>
          </cell>
          <cell r="G2929">
            <v>1248</v>
          </cell>
        </row>
        <row r="2930">
          <cell r="A2930">
            <v>350000</v>
          </cell>
          <cell r="C2930" t="str">
            <v>ZZ_INSUMO DE CONTROL TOPE INF</v>
          </cell>
          <cell r="D2930" t="str">
            <v>UUU</v>
          </cell>
        </row>
        <row r="2935">
          <cell r="G2935">
            <v>0</v>
          </cell>
        </row>
        <row r="2936">
          <cell r="G2936" t="str">
            <v>Precios Base</v>
          </cell>
        </row>
        <row r="2937">
          <cell r="A2937" t="str">
            <v>G4</v>
          </cell>
          <cell r="C2937" t="str">
            <v>OTROS</v>
          </cell>
          <cell r="G2937" t="str">
            <v>Precios Base</v>
          </cell>
        </row>
        <row r="2938">
          <cell r="A2938">
            <v>400001</v>
          </cell>
          <cell r="C2938" t="str">
            <v>TRANSPORTE</v>
          </cell>
          <cell r="D2938" t="str">
            <v>GLB</v>
          </cell>
          <cell r="G2938">
            <v>1000</v>
          </cell>
        </row>
        <row r="2939">
          <cell r="A2939">
            <v>409007</v>
          </cell>
          <cell r="C2939" t="str">
            <v>VEHICULO TANSPORTE DE HIERRO</v>
          </cell>
          <cell r="D2939" t="str">
            <v>Kg/Km</v>
          </cell>
          <cell r="G2939">
            <v>12</v>
          </cell>
        </row>
        <row r="2940">
          <cell r="A2940">
            <v>409008</v>
          </cell>
          <cell r="C2940" t="str">
            <v>VEHICULO TRANSP CEMENTO-PLANCHON</v>
          </cell>
          <cell r="D2940" t="str">
            <v>Kg/Km</v>
          </cell>
          <cell r="G2940">
            <v>8</v>
          </cell>
        </row>
        <row r="2941">
          <cell r="A2941">
            <v>450000</v>
          </cell>
          <cell r="C2941" t="str">
            <v>ZZ_INSUMO DE CONTROL TOPE INF</v>
          </cell>
          <cell r="D2941" t="str">
            <v>UUU</v>
          </cell>
        </row>
        <row r="2945">
          <cell r="A2945" t="str">
            <v>G2</v>
          </cell>
          <cell r="C2945" t="str">
            <v>MANO DE OBRA</v>
          </cell>
          <cell r="G2945" t="str">
            <v>Precios Base</v>
          </cell>
        </row>
        <row r="2946">
          <cell r="G2946">
            <v>0</v>
          </cell>
        </row>
        <row r="2947">
          <cell r="G2947" t="str">
            <v>INCLUYE P.S.</v>
          </cell>
        </row>
        <row r="2948">
          <cell r="A2948">
            <v>201005</v>
          </cell>
          <cell r="C2948" t="str">
            <v>ARQUITECTO</v>
          </cell>
          <cell r="D2948" t="str">
            <v>HH</v>
          </cell>
          <cell r="G2948">
            <v>21639</v>
          </cell>
        </row>
        <row r="2949">
          <cell r="A2949">
            <v>201000</v>
          </cell>
          <cell r="C2949" t="str">
            <v>AUXILIAR OFICIOS VARIOS DIURNO</v>
          </cell>
          <cell r="D2949" t="str">
            <v>HRS</v>
          </cell>
          <cell r="G2949">
            <v>8078</v>
          </cell>
        </row>
        <row r="2950">
          <cell r="A2950">
            <v>201001</v>
          </cell>
          <cell r="C2950" t="str">
            <v>AUXILIAR OFICIOS VARIOS NOCTURNO</v>
          </cell>
          <cell r="D2950" t="str">
            <v>HRS</v>
          </cell>
          <cell r="G2950">
            <v>9694</v>
          </cell>
        </row>
        <row r="2951">
          <cell r="A2951">
            <v>201008</v>
          </cell>
          <cell r="C2951" t="str">
            <v>DIBUJANTE ARQUITECTURA-INGENIERIA</v>
          </cell>
          <cell r="D2951" t="str">
            <v>HC</v>
          </cell>
          <cell r="G2951">
            <v>25057</v>
          </cell>
        </row>
        <row r="2952">
          <cell r="A2952">
            <v>201006</v>
          </cell>
          <cell r="C2952" t="str">
            <v>INGENIERO CIVIL</v>
          </cell>
          <cell r="D2952" t="str">
            <v>HH</v>
          </cell>
          <cell r="G2952">
            <v>21639</v>
          </cell>
        </row>
        <row r="2953">
          <cell r="A2953">
            <v>201007</v>
          </cell>
          <cell r="C2953" t="str">
            <v>INGENIERO DE SUELOS</v>
          </cell>
          <cell r="D2953" t="str">
            <v>HH</v>
          </cell>
          <cell r="G2953">
            <v>21639</v>
          </cell>
        </row>
        <row r="2954">
          <cell r="A2954">
            <v>200002</v>
          </cell>
          <cell r="C2954" t="str">
            <v>INGENIERO ELECTRICO</v>
          </cell>
          <cell r="D2954" t="str">
            <v>HC</v>
          </cell>
          <cell r="G2954">
            <v>75180</v>
          </cell>
        </row>
        <row r="2955">
          <cell r="A2955">
            <v>200004</v>
          </cell>
          <cell r="C2955" t="str">
            <v>M.O. ALB. ACABADOS 1 AYUDANTE-1 OFI</v>
          </cell>
          <cell r="D2955" t="str">
            <v>HC</v>
          </cell>
          <cell r="G2955">
            <v>22617</v>
          </cell>
        </row>
        <row r="2956">
          <cell r="A2956">
            <v>200005</v>
          </cell>
          <cell r="C2956" t="str">
            <v>M.O. ALB. ACABADOS 2 AYUDANTE-1 OFI</v>
          </cell>
          <cell r="D2956" t="str">
            <v>HC</v>
          </cell>
          <cell r="G2956">
            <v>30743</v>
          </cell>
        </row>
        <row r="2957">
          <cell r="A2957">
            <v>200006</v>
          </cell>
          <cell r="C2957" t="str">
            <v>M.O. ALBANILERIA 1 AYUDANTE</v>
          </cell>
          <cell r="D2957" t="str">
            <v>HC</v>
          </cell>
          <cell r="G2957">
            <v>8078</v>
          </cell>
        </row>
        <row r="2958">
          <cell r="A2958">
            <v>200007</v>
          </cell>
          <cell r="C2958" t="str">
            <v>M.O. ALBANILERIA 1 AYUDANTE-1 OFI</v>
          </cell>
          <cell r="D2958" t="str">
            <v>HC</v>
          </cell>
          <cell r="G2958">
            <v>20101</v>
          </cell>
        </row>
        <row r="2959">
          <cell r="A2959">
            <v>200008</v>
          </cell>
          <cell r="C2959" t="str">
            <v>M.O. ALBANILERIA 2 AYUDANTE</v>
          </cell>
          <cell r="D2959" t="str">
            <v>HC</v>
          </cell>
          <cell r="G2959">
            <v>16156</v>
          </cell>
        </row>
        <row r="2960">
          <cell r="A2960">
            <v>200009</v>
          </cell>
          <cell r="C2960" t="str">
            <v>M.O. ALBANILERIA 2 AYUDANTE-1 OFI</v>
          </cell>
          <cell r="D2960" t="str">
            <v>HC</v>
          </cell>
          <cell r="G2960">
            <v>28179</v>
          </cell>
        </row>
        <row r="2961">
          <cell r="A2961">
            <v>200010</v>
          </cell>
          <cell r="C2961" t="str">
            <v>M.O. ALBANILERIA 3 AYUDANTE</v>
          </cell>
          <cell r="D2961" t="str">
            <v>HC</v>
          </cell>
          <cell r="G2961">
            <v>24234</v>
          </cell>
        </row>
        <row r="2962">
          <cell r="A2962">
            <v>200011</v>
          </cell>
          <cell r="C2962" t="str">
            <v>M.O. ALBANILERIA 3 AYUDANTE-1 OFI</v>
          </cell>
          <cell r="D2962" t="str">
            <v>HC</v>
          </cell>
          <cell r="G2962">
            <v>36257</v>
          </cell>
        </row>
        <row r="2963">
          <cell r="A2963">
            <v>207000</v>
          </cell>
          <cell r="C2963" t="str">
            <v>M.O. ALBANILERIA 4 AYUDANTE</v>
          </cell>
          <cell r="D2963" t="str">
            <v>HC</v>
          </cell>
          <cell r="G2963">
            <v>32312</v>
          </cell>
        </row>
        <row r="2964">
          <cell r="A2964">
            <v>200012</v>
          </cell>
          <cell r="C2964" t="str">
            <v>M.O. ALBANILERIA 4 AYUDANTE-1 OFI</v>
          </cell>
          <cell r="D2964" t="str">
            <v>HC</v>
          </cell>
          <cell r="G2964">
            <v>44335</v>
          </cell>
        </row>
        <row r="2965">
          <cell r="A2965">
            <v>200013</v>
          </cell>
          <cell r="C2965" t="str">
            <v>M.O. ALBANILERIA 5 AYUDANTE-1 OFI</v>
          </cell>
          <cell r="D2965" t="str">
            <v>HC</v>
          </cell>
          <cell r="G2965">
            <v>52413</v>
          </cell>
        </row>
        <row r="2966">
          <cell r="A2966">
            <v>200100</v>
          </cell>
          <cell r="C2966" t="str">
            <v>M.O. ALBAÑILERIA 1 OFICIAL</v>
          </cell>
          <cell r="D2966" t="str">
            <v>HC</v>
          </cell>
          <cell r="G2966">
            <v>12023</v>
          </cell>
        </row>
        <row r="2967">
          <cell r="A2967">
            <v>200029</v>
          </cell>
          <cell r="C2967" t="str">
            <v>M.O. CARP.ALUMINIO 1 AYUDANTE-1 OFI</v>
          </cell>
          <cell r="D2967" t="str">
            <v>HC</v>
          </cell>
          <cell r="G2967">
            <v>20101</v>
          </cell>
        </row>
        <row r="2968">
          <cell r="A2968">
            <v>200015</v>
          </cell>
          <cell r="C2968" t="str">
            <v>M.O. CARP.MADERA 1 AYUDANTE-1 OFI</v>
          </cell>
          <cell r="D2968" t="str">
            <v>HC</v>
          </cell>
          <cell r="G2968">
            <v>22617</v>
          </cell>
        </row>
        <row r="2969">
          <cell r="A2969">
            <v>200033</v>
          </cell>
          <cell r="C2969" t="str">
            <v>M.O. CARP.MADERA CEPILLADO-CANTEADO</v>
          </cell>
          <cell r="D2969" t="str">
            <v>HC</v>
          </cell>
          <cell r="G2969">
            <v>38460</v>
          </cell>
        </row>
        <row r="2970">
          <cell r="A2970">
            <v>200016</v>
          </cell>
          <cell r="C2970" t="str">
            <v>M.O. CARP.POLIVIN. 1 AYUDANTE-1 OFI</v>
          </cell>
          <cell r="D2970" t="str">
            <v>HC</v>
          </cell>
          <cell r="G2970">
            <v>29651</v>
          </cell>
        </row>
        <row r="2971">
          <cell r="A2971">
            <v>200017</v>
          </cell>
          <cell r="C2971" t="str">
            <v>M.O. CARP.TALLER 1 AYUDANTE-1 OFI</v>
          </cell>
          <cell r="D2971" t="str">
            <v>HC</v>
          </cell>
          <cell r="G2971">
            <v>21358</v>
          </cell>
        </row>
        <row r="2972">
          <cell r="A2972">
            <v>200030</v>
          </cell>
          <cell r="C2972" t="str">
            <v>M.O. CARP.TALLER 2 AYUDANTE-1 OFI</v>
          </cell>
          <cell r="D2972" t="str">
            <v>HRS</v>
          </cell>
          <cell r="G2972">
            <v>35894</v>
          </cell>
        </row>
        <row r="2973">
          <cell r="A2973">
            <v>200018</v>
          </cell>
          <cell r="C2973" t="str">
            <v>M.O. ELECTRICAS 1 AYUDANTE-1 OFI</v>
          </cell>
          <cell r="D2973" t="str">
            <v>HC</v>
          </cell>
          <cell r="G2973">
            <v>28141</v>
          </cell>
        </row>
        <row r="2974">
          <cell r="A2974">
            <v>200019</v>
          </cell>
          <cell r="C2974" t="str">
            <v>M.O. ELECTRICAS 2 AYUDANTE-1 OFI</v>
          </cell>
          <cell r="D2974" t="str">
            <v>HC</v>
          </cell>
          <cell r="G2974">
            <v>39072</v>
          </cell>
        </row>
        <row r="2975">
          <cell r="A2975">
            <v>200022</v>
          </cell>
          <cell r="C2975" t="str">
            <v>M.O. ELECTRICAS 3 AYUD-1 OFI-1 PROF</v>
          </cell>
          <cell r="D2975" t="str">
            <v>HC</v>
          </cell>
          <cell r="G2975">
            <v>90723</v>
          </cell>
        </row>
        <row r="2976">
          <cell r="A2976">
            <v>200021</v>
          </cell>
          <cell r="C2976" t="str">
            <v>M.O. HIDROSANIT. 1 AYUDANTE-1 OFI</v>
          </cell>
          <cell r="D2976" t="str">
            <v>HC</v>
          </cell>
          <cell r="G2976">
            <v>21358</v>
          </cell>
        </row>
        <row r="2977">
          <cell r="A2977">
            <v>200020</v>
          </cell>
          <cell r="C2977" t="str">
            <v>M.O. HIDROSANIT. 2 AYUDANTE - 1 OFIC.</v>
          </cell>
          <cell r="D2977" t="str">
            <v>HC</v>
          </cell>
          <cell r="G2977">
            <v>30103</v>
          </cell>
        </row>
        <row r="2978">
          <cell r="A2978">
            <v>207003</v>
          </cell>
          <cell r="C2978" t="str">
            <v>M.O. INSTAL.HIDR. 1 AYUDANTE-1 OFIC</v>
          </cell>
          <cell r="D2978" t="str">
            <v>HC</v>
          </cell>
          <cell r="G2978">
            <v>21987</v>
          </cell>
        </row>
        <row r="2979">
          <cell r="A2979">
            <v>200023</v>
          </cell>
          <cell r="C2979" t="str">
            <v>M.O. METALISTERIA 1 AYUDANTE-1 OFI</v>
          </cell>
          <cell r="D2979" t="str">
            <v>HC</v>
          </cell>
          <cell r="G2979">
            <v>24121</v>
          </cell>
        </row>
        <row r="2980">
          <cell r="A2980">
            <v>200024</v>
          </cell>
          <cell r="C2980" t="str">
            <v>M.O. METALISTERIA 2 AYUDANTE-1 OFI</v>
          </cell>
          <cell r="D2980" t="str">
            <v>HC</v>
          </cell>
          <cell r="G2980">
            <v>35224</v>
          </cell>
        </row>
        <row r="2981">
          <cell r="A2981">
            <v>200026</v>
          </cell>
          <cell r="C2981" t="str">
            <v>M.O. PINTURA 1 AYUDANTE-1 OFI</v>
          </cell>
          <cell r="D2981" t="str">
            <v>HC</v>
          </cell>
          <cell r="G2981">
            <v>21358</v>
          </cell>
        </row>
        <row r="2982">
          <cell r="A2982">
            <v>200025</v>
          </cell>
          <cell r="C2982" t="str">
            <v>M.O. PINTURA 1 OFI</v>
          </cell>
          <cell r="D2982" t="str">
            <v>HC</v>
          </cell>
          <cell r="G2982">
            <v>12023</v>
          </cell>
        </row>
        <row r="2983">
          <cell r="A2983">
            <v>200032</v>
          </cell>
          <cell r="C2983" t="str">
            <v>M.O. PINTURA 2 AYUDANTES - 1 OF</v>
          </cell>
          <cell r="D2983" t="str">
            <v>HC</v>
          </cell>
          <cell r="G2983">
            <v>29461</v>
          </cell>
        </row>
        <row r="2984">
          <cell r="A2984">
            <v>200027</v>
          </cell>
          <cell r="C2984" t="str">
            <v>M.O. TOPOGRAFIA 1 CADENERO-1 TOP</v>
          </cell>
          <cell r="D2984" t="str">
            <v>HC</v>
          </cell>
          <cell r="G2984">
            <v>57505</v>
          </cell>
        </row>
        <row r="2985">
          <cell r="A2985">
            <v>200028</v>
          </cell>
          <cell r="C2985" t="str">
            <v>M.O. TOPOGRAFIA 2 CADENERO-1 TOP</v>
          </cell>
          <cell r="D2985" t="str">
            <v>HC</v>
          </cell>
          <cell r="G2985">
            <v>70692</v>
          </cell>
        </row>
        <row r="2986">
          <cell r="A2986">
            <v>207200</v>
          </cell>
          <cell r="C2986" t="str">
            <v>MANO DE OBRA REFRIGERACION  1 AYUDANTE</v>
          </cell>
          <cell r="D2986" t="str">
            <v>HC</v>
          </cell>
          <cell r="G2986">
            <v>12768</v>
          </cell>
        </row>
        <row r="2987">
          <cell r="A2987">
            <v>207500</v>
          </cell>
          <cell r="C2987" t="str">
            <v>MANO OBRA OFICIAL ALBANILERIA</v>
          </cell>
          <cell r="D2987" t="str">
            <v>HRS</v>
          </cell>
          <cell r="G2987">
            <v>9969</v>
          </cell>
        </row>
        <row r="2988">
          <cell r="A2988">
            <v>207501</v>
          </cell>
          <cell r="C2988" t="str">
            <v>MANO OBRA PANELERIA 1 OFICIAL-1AYUDANTE</v>
          </cell>
          <cell r="D2988" t="str">
            <v>HC</v>
          </cell>
          <cell r="G2988">
            <v>20101</v>
          </cell>
        </row>
        <row r="2989">
          <cell r="A2989">
            <v>217001</v>
          </cell>
          <cell r="C2989" t="str">
            <v>MANO OBRA REFRIGERACION 1 AYUD 1 TECNICO</v>
          </cell>
          <cell r="D2989" t="str">
            <v>HC</v>
          </cell>
          <cell r="G2989">
            <v>33960</v>
          </cell>
        </row>
        <row r="2990">
          <cell r="A2990">
            <v>217002</v>
          </cell>
          <cell r="C2990" t="str">
            <v>MANO OBRA TELECOMUNIC. 1 AYUD-1 TECNICO</v>
          </cell>
          <cell r="D2990" t="str">
            <v>HC</v>
          </cell>
          <cell r="G2990">
            <v>25263</v>
          </cell>
        </row>
        <row r="2991">
          <cell r="A2991">
            <v>207104</v>
          </cell>
          <cell r="C2991" t="str">
            <v>SUBCONTRATO CARPINTERIA ALUMINIO</v>
          </cell>
          <cell r="D2991" t="str">
            <v>GLB</v>
          </cell>
          <cell r="G2991">
            <v>10000</v>
          </cell>
        </row>
        <row r="2992">
          <cell r="A2992">
            <v>207102</v>
          </cell>
          <cell r="C2992" t="str">
            <v>SUBCONTRATO CARPINTERIA METALICA</v>
          </cell>
          <cell r="D2992" t="str">
            <v>GLB</v>
          </cell>
          <cell r="G2992">
            <v>10000</v>
          </cell>
        </row>
        <row r="2993">
          <cell r="A2993">
            <v>207103</v>
          </cell>
          <cell r="C2993" t="str">
            <v>SUBCONTRATO CARPINTERIA PANELERIA</v>
          </cell>
          <cell r="D2993" t="str">
            <v>GLB</v>
          </cell>
          <cell r="G2993">
            <v>10000</v>
          </cell>
        </row>
        <row r="2994">
          <cell r="A2994">
            <v>207101</v>
          </cell>
          <cell r="C2994" t="str">
            <v>SUBCONTRATO CARPINTERIA POLIVINILICO</v>
          </cell>
          <cell r="D2994" t="str">
            <v>GLB</v>
          </cell>
          <cell r="G2994">
            <v>10000</v>
          </cell>
        </row>
        <row r="2995">
          <cell r="A2995">
            <v>207600</v>
          </cell>
          <cell r="C2995" t="str">
            <v>SUBCONTRATO ELABORACION DE DUCTOS - DUCTEROS</v>
          </cell>
          <cell r="D2995" t="str">
            <v>GLB</v>
          </cell>
          <cell r="E2995">
            <v>1</v>
          </cell>
          <cell r="G2995">
            <v>10000</v>
          </cell>
        </row>
        <row r="2996">
          <cell r="A2996">
            <v>207105</v>
          </cell>
          <cell r="C2996" t="str">
            <v>SUBCONTRATO IMPERMEABILIZACIONES</v>
          </cell>
          <cell r="D2996" t="str">
            <v>GLB</v>
          </cell>
          <cell r="G2996">
            <v>10000</v>
          </cell>
        </row>
        <row r="2997">
          <cell r="A2997">
            <v>250000</v>
          </cell>
          <cell r="C2997" t="str">
            <v>ZZ_INSUMO DE CONTROL TOPE INFERIOR</v>
          </cell>
          <cell r="D2997" t="str">
            <v>UUU</v>
          </cell>
        </row>
        <row r="3002">
          <cell r="A3002" t="str">
            <v>BS</v>
          </cell>
          <cell r="C3002" t="str">
            <v>BASICOS</v>
          </cell>
        </row>
        <row r="3004">
          <cell r="A3004" t="str">
            <v>ME0115</v>
          </cell>
          <cell r="C3004" t="str">
            <v>MEZCLA CONCRETO  1:3:5 2000 PSI-14 MPA</v>
          </cell>
          <cell r="D3004" t="str">
            <v>M3</v>
          </cell>
          <cell r="G3004">
            <v>203511</v>
          </cell>
        </row>
        <row r="3005">
          <cell r="A3005" t="str">
            <v>ME0109</v>
          </cell>
          <cell r="C3005" t="str">
            <v>MEZCLA CONCRETO 1:2.5:4« 2500 PSI-17.5MPa</v>
          </cell>
          <cell r="D3005" t="str">
            <v>M3</v>
          </cell>
          <cell r="G3005">
            <v>217835</v>
          </cell>
        </row>
        <row r="3006">
          <cell r="A3006" t="str">
            <v>ME0101</v>
          </cell>
          <cell r="C3006" t="str">
            <v>MEZCLA CONCRETO 1:2:1   4000 PSI-28.0MPa</v>
          </cell>
          <cell r="D3006" t="str">
            <v>M3</v>
          </cell>
          <cell r="G3006">
            <v>321016</v>
          </cell>
        </row>
        <row r="3007">
          <cell r="A3007" t="str">
            <v>ME0102</v>
          </cell>
          <cell r="C3007" t="str">
            <v>MEZCLA CONCRETO 1:2:2   3500 PSI-24.5MPa</v>
          </cell>
          <cell r="D3007" t="str">
            <v>M3</v>
          </cell>
          <cell r="G3007">
            <v>291881</v>
          </cell>
        </row>
        <row r="3008">
          <cell r="A3008" t="str">
            <v>ME0105</v>
          </cell>
          <cell r="C3008" t="str">
            <v>MEZCLA CONCRETO 1:2:3   3100 PSI 210 MPa</v>
          </cell>
          <cell r="D3008" t="str">
            <v>M3</v>
          </cell>
          <cell r="G3008">
            <v>260476</v>
          </cell>
        </row>
        <row r="3009">
          <cell r="A3009" t="str">
            <v>ME0107</v>
          </cell>
          <cell r="C3009" t="str">
            <v>MEZCLA CONCRETO 1:2:4   2850 PSI-20.0MPa</v>
          </cell>
          <cell r="D3009" t="str">
            <v>M3</v>
          </cell>
          <cell r="G3009">
            <v>237447</v>
          </cell>
        </row>
        <row r="3010">
          <cell r="A3010" t="str">
            <v>ME0112</v>
          </cell>
          <cell r="C3010" t="str">
            <v>MEZCLA CONCRETO 1:4:7 1500PSI-10,0MPA</v>
          </cell>
          <cell r="D3010" t="str">
            <v>M3</v>
          </cell>
          <cell r="G3010">
            <v>184202</v>
          </cell>
        </row>
        <row r="3011">
          <cell r="A3011" t="str">
            <v>ME0111</v>
          </cell>
          <cell r="C3011" t="str">
            <v>MEZCLA CONCRETO FLUIDO 3000 PSI</v>
          </cell>
          <cell r="D3011" t="str">
            <v>M3</v>
          </cell>
          <cell r="G3011">
            <v>289003</v>
          </cell>
        </row>
        <row r="3012">
          <cell r="A3012" t="str">
            <v>ME0110</v>
          </cell>
          <cell r="C3012" t="str">
            <v>MEZCLA CONCRETO FLUIDO 4000 PSI</v>
          </cell>
          <cell r="D3012" t="str">
            <v>M3</v>
          </cell>
          <cell r="G3012">
            <v>356799</v>
          </cell>
        </row>
        <row r="3013">
          <cell r="A3013" t="str">
            <v>ME0203</v>
          </cell>
          <cell r="C3013" t="str">
            <v>MORTERO   1:2</v>
          </cell>
          <cell r="D3013" t="str">
            <v>M3</v>
          </cell>
          <cell r="G3013">
            <v>316361</v>
          </cell>
        </row>
        <row r="3014">
          <cell r="A3014" t="str">
            <v>ME0201</v>
          </cell>
          <cell r="C3014" t="str">
            <v>MORTERO   1:3</v>
          </cell>
          <cell r="D3014" t="str">
            <v>M3</v>
          </cell>
          <cell r="G3014">
            <v>291830</v>
          </cell>
        </row>
        <row r="3015">
          <cell r="A3015" t="str">
            <v>ME0202</v>
          </cell>
          <cell r="C3015" t="str">
            <v>MORTERO   1:4</v>
          </cell>
          <cell r="D3015" t="str">
            <v>M3</v>
          </cell>
          <cell r="G3015">
            <v>248636</v>
          </cell>
        </row>
        <row r="3016">
          <cell r="A3016" t="str">
            <v>ME0206</v>
          </cell>
          <cell r="C3016" t="str">
            <v>MORTERO DE PEGA PARA BLOQUE</v>
          </cell>
          <cell r="D3016" t="str">
            <v>M3</v>
          </cell>
          <cell r="G3016">
            <v>313295</v>
          </cell>
        </row>
        <row r="3017">
          <cell r="A3017" t="str">
            <v>ME0204</v>
          </cell>
          <cell r="C3017" t="str">
            <v>MORTERO RELLENO FINO BLOQUE CONCRETO</v>
          </cell>
          <cell r="D3017" t="str">
            <v>M3</v>
          </cell>
          <cell r="G3017">
            <v>231459</v>
          </cell>
        </row>
        <row r="3018">
          <cell r="A3018" t="str">
            <v>ME0205</v>
          </cell>
          <cell r="C3018" t="str">
            <v>MORTERO RELLENO GRUESO BLOQUE CONCRETO</v>
          </cell>
          <cell r="D3018" t="str">
            <v>M3</v>
          </cell>
          <cell r="G3018">
            <v>220320</v>
          </cell>
        </row>
        <row r="3019">
          <cell r="A3019" t="str">
            <v>ME0301</v>
          </cell>
          <cell r="C3019" t="str">
            <v>TORTA DE CARGA + MALLA  LOSA ENTREPISO</v>
          </cell>
          <cell r="D3019" t="str">
            <v>M2</v>
          </cell>
          <cell r="G3019">
            <v>12937</v>
          </cell>
        </row>
        <row r="14867">
          <cell r="AE14867" t="str">
            <v>ACABADOS</v>
          </cell>
        </row>
        <row r="14868">
          <cell r="AE14868" t="str">
            <v>ACCESORIOS</v>
          </cell>
        </row>
        <row r="14869">
          <cell r="AE14869" t="str">
            <v>ADITIVOS</v>
          </cell>
        </row>
        <row r="14870">
          <cell r="AE14870" t="str">
            <v>AGREGADOS</v>
          </cell>
        </row>
        <row r="14871">
          <cell r="AE14871" t="str">
            <v>AIRE ACONDIC.</v>
          </cell>
        </row>
        <row r="14872">
          <cell r="AE14872" t="str">
            <v>ALUMINIOS</v>
          </cell>
        </row>
        <row r="14873">
          <cell r="AE14873" t="str">
            <v>APARATOS SANITARIOS</v>
          </cell>
        </row>
        <row r="14874">
          <cell r="AE14874" t="str">
            <v>ASFALTOS</v>
          </cell>
        </row>
        <row r="14875">
          <cell r="AE14875" t="str">
            <v>BASICO</v>
          </cell>
        </row>
        <row r="14876">
          <cell r="AE14876" t="str">
            <v>BLOQUES - LADRILLOS</v>
          </cell>
        </row>
        <row r="14877">
          <cell r="AE14877" t="str">
            <v>BOMBAS</v>
          </cell>
        </row>
        <row r="14878">
          <cell r="AE14878" t="str">
            <v>CARP. METALICA</v>
          </cell>
        </row>
        <row r="14879">
          <cell r="AE14879" t="str">
            <v>CEMENTOS</v>
          </cell>
        </row>
        <row r="14880">
          <cell r="AE14880" t="str">
            <v>CERRAMIENTO</v>
          </cell>
        </row>
        <row r="14881">
          <cell r="AE14881" t="str">
            <v>CONCRETOS</v>
          </cell>
        </row>
        <row r="14882">
          <cell r="AE14882" t="str">
            <v>CUBIERTA</v>
          </cell>
        </row>
        <row r="14883">
          <cell r="AE14883" t="str">
            <v>ELECTRICOS</v>
          </cell>
        </row>
        <row r="14884">
          <cell r="AE14884" t="str">
            <v>ENCHAPES</v>
          </cell>
        </row>
        <row r="14885">
          <cell r="AE14885" t="str">
            <v>EQUIPOS</v>
          </cell>
        </row>
        <row r="14886">
          <cell r="AE14886" t="str">
            <v>FERRETERIA</v>
          </cell>
        </row>
        <row r="14887">
          <cell r="AE14887" t="str">
            <v>HERRAM. MENOR</v>
          </cell>
        </row>
        <row r="14888">
          <cell r="AE14888" t="str">
            <v>HIDRAULICAS</v>
          </cell>
        </row>
        <row r="14889">
          <cell r="AE14889" t="str">
            <v>HIERROS</v>
          </cell>
        </row>
        <row r="14890">
          <cell r="AE14890" t="str">
            <v>JUEGOS INFANTILES</v>
          </cell>
        </row>
        <row r="14891">
          <cell r="AE14891" t="str">
            <v>MADERAS</v>
          </cell>
        </row>
        <row r="14892">
          <cell r="AE14892" t="str">
            <v>MANO DE OBRA</v>
          </cell>
        </row>
        <row r="14893">
          <cell r="AE14893" t="str">
            <v>MAQUINARIA</v>
          </cell>
        </row>
        <row r="14894">
          <cell r="AE14894" t="str">
            <v>MAT. DE CANTERA</v>
          </cell>
        </row>
        <row r="14895">
          <cell r="AE14895" t="str">
            <v>MAT. DE RIO</v>
          </cell>
        </row>
        <row r="14896">
          <cell r="AE14896" t="str">
            <v>OTROS MATERIALES</v>
          </cell>
        </row>
        <row r="14897">
          <cell r="AE14897" t="str">
            <v>PINTURAS</v>
          </cell>
        </row>
        <row r="14898">
          <cell r="AE14898" t="str">
            <v>PISOS</v>
          </cell>
        </row>
        <row r="14899">
          <cell r="AE14899" t="str">
            <v>PREFABRICADOS</v>
          </cell>
        </row>
        <row r="14900">
          <cell r="AE14900" t="str">
            <v>SANITARIAS</v>
          </cell>
        </row>
        <row r="14901">
          <cell r="AE14901" t="str">
            <v>TRANSPORTE</v>
          </cell>
        </row>
        <row r="14902">
          <cell r="AE14902" t="str">
            <v>TUB. ACUEDUCTO</v>
          </cell>
        </row>
        <row r="14903">
          <cell r="AE14903" t="str">
            <v>TUB. ALCANTARILLADO</v>
          </cell>
        </row>
        <row r="14904">
          <cell r="AE14904" t="str">
            <v>VARIOS</v>
          </cell>
        </row>
        <row r="14905">
          <cell r="AE14905" t="str">
            <v>VIDRIOS</v>
          </cell>
        </row>
      </sheetData>
      <sheetData sheetId="7"/>
      <sheetData sheetId="8"/>
      <sheetData sheetId="9"/>
      <sheetData sheetId="10" refreshError="1"/>
      <sheetData sheetId="11"/>
      <sheetData sheetId="12"/>
      <sheetData sheetId="13"/>
      <sheetData sheetId="1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
      <sheetName val="INIC."/>
      <sheetName val="CAMBIO"/>
      <sheetName val="Hoja8"/>
      <sheetName val="Hoja9"/>
      <sheetName val="Hoja10"/>
      <sheetName val="Hoja11"/>
      <sheetName val="Hoja12"/>
      <sheetName val="Hoja13"/>
      <sheetName val="Hoja14"/>
      <sheetName val="Hoja15"/>
      <sheetName val="Hoja16"/>
      <sheetName val="100-FORMATO"/>
    </sheetNames>
    <sheetDataSet>
      <sheetData sheetId="0" refreshError="1">
        <row r="15">
          <cell r="A15" t="str">
            <v>Wilder Barona Triana</v>
          </cell>
        </row>
        <row r="22">
          <cell r="F22" t="str">
            <v>180522-97</v>
          </cell>
        </row>
        <row r="23">
          <cell r="F23" t="str">
            <v>Pavimentacion La Habana-La Alaska carpeta asfaltica  Tres Esquinas-Polindara</v>
          </cell>
        </row>
        <row r="24">
          <cell r="F24" t="str">
            <v>Buga</v>
          </cell>
        </row>
        <row r="25">
          <cell r="F25">
            <v>24781056</v>
          </cell>
        </row>
        <row r="29">
          <cell r="A29" t="str">
            <v>Helmer Montoya Carvajal</v>
          </cell>
        </row>
        <row r="42">
          <cell r="A42" t="str">
            <v>NESTOR ALFONSO JARAMILLO DUQUE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 val="Cantidades"/>
      <sheetName val="Presupuesto"/>
      <sheetName val="Estructuras"/>
      <sheetName val="APU1"/>
      <sheetName val="APU2"/>
      <sheetName val="APU3"/>
      <sheetName val="Hoja3"/>
      <sheetName val="SEGUIMIENTO"/>
      <sheetName val="CRONOGRAMA"/>
      <sheetName val="INSUMOS"/>
    </sheetNames>
    <sheetDataSet>
      <sheetData sheetId="0" refreshError="1"/>
      <sheetData sheetId="1">
        <row r="1">
          <cell r="EK1" t="str">
            <v>NT 2000</v>
          </cell>
        </row>
        <row r="4">
          <cell r="BU4">
            <v>10</v>
          </cell>
        </row>
        <row r="15">
          <cell r="D15">
            <v>67.599999999999994</v>
          </cell>
          <cell r="BS15" t="str">
            <v>SI</v>
          </cell>
          <cell r="BV15" t="str">
            <v>Rigido</v>
          </cell>
          <cell r="BY15">
            <v>13</v>
          </cell>
          <cell r="CH15" t="str">
            <v>NO</v>
          </cell>
        </row>
        <row r="16">
          <cell r="D16">
            <v>64.599999999999994</v>
          </cell>
          <cell r="BS16" t="str">
            <v>SI</v>
          </cell>
          <cell r="BV16" t="str">
            <v>Rigido</v>
          </cell>
          <cell r="BY16">
            <v>16</v>
          </cell>
          <cell r="CH16" t="str">
            <v>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
      <sheetName val="RELACION"/>
      <sheetName val="COTAS"/>
      <sheetName val="ALC_PIDU"/>
      <sheetName val="ALC_PIDU 1-1"/>
      <sheetName val="ALC_PIDU 1-2"/>
      <sheetName val="ALC_PIDU 2"/>
      <sheetName val="MOVTIE_PIDU 2"/>
      <sheetName val="CHEQUEO"/>
      <sheetName val="PPTO 1-1 (2)"/>
      <sheetName val="PPTO 1-2 (2)"/>
      <sheetName val="PPTO 2 (2)"/>
      <sheetName val="PPTO 1-1"/>
      <sheetName val="PPTO 1-2"/>
      <sheetName val="PPTO 2"/>
      <sheetName val="MOVTIE_PIDU"/>
      <sheetName val="UNID"/>
      <sheetName val="DIAM"/>
      <sheetName val="BAJ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SC SB Campoalegre"/>
      <sheetName val=" Alc Campoaleg"/>
    </sheetNames>
    <sheetDataSet>
      <sheetData sheetId="0"/>
      <sheetData sheetId="1">
        <row r="3">
          <cell r="DE3" t="str">
            <v>SI</v>
          </cell>
        </row>
        <row r="17">
          <cell r="E17">
            <v>8</v>
          </cell>
          <cell r="S17">
            <v>0.5</v>
          </cell>
        </row>
        <row r="18">
          <cell r="E18">
            <v>8</v>
          </cell>
          <cell r="S18">
            <v>13.73</v>
          </cell>
        </row>
        <row r="19">
          <cell r="E19">
            <v>8</v>
          </cell>
          <cell r="S19">
            <v>0.87</v>
          </cell>
        </row>
        <row r="20">
          <cell r="E20">
            <v>8</v>
          </cell>
          <cell r="S20">
            <v>26.94</v>
          </cell>
        </row>
        <row r="22">
          <cell r="E22">
            <v>8</v>
          </cell>
          <cell r="S22">
            <v>6.04</v>
          </cell>
        </row>
        <row r="23">
          <cell r="E23">
            <v>8</v>
          </cell>
          <cell r="S23">
            <v>5.0199999999999996</v>
          </cell>
        </row>
        <row r="24">
          <cell r="E24">
            <v>8</v>
          </cell>
          <cell r="S24">
            <v>9.19</v>
          </cell>
        </row>
        <row r="25">
          <cell r="E25">
            <v>8</v>
          </cell>
          <cell r="S25">
            <v>8</v>
          </cell>
        </row>
        <row r="26">
          <cell r="E26">
            <v>8</v>
          </cell>
          <cell r="S26">
            <v>10.63</v>
          </cell>
        </row>
        <row r="28">
          <cell r="E28">
            <v>8</v>
          </cell>
          <cell r="S28">
            <v>10.050000000000001</v>
          </cell>
        </row>
        <row r="29">
          <cell r="E29">
            <v>8</v>
          </cell>
          <cell r="S29">
            <v>1.54</v>
          </cell>
        </row>
        <row r="30">
          <cell r="E30">
            <v>8</v>
          </cell>
          <cell r="S30">
            <v>6.2</v>
          </cell>
        </row>
        <row r="32">
          <cell r="E32">
            <v>8</v>
          </cell>
          <cell r="S32">
            <v>39.86</v>
          </cell>
        </row>
        <row r="34">
          <cell r="E34">
            <v>8</v>
          </cell>
          <cell r="S34">
            <v>7.69</v>
          </cell>
        </row>
        <row r="35">
          <cell r="E35">
            <v>8</v>
          </cell>
          <cell r="S35">
            <v>16.649999999999999</v>
          </cell>
        </row>
        <row r="36">
          <cell r="E36">
            <v>8</v>
          </cell>
          <cell r="S36">
            <v>0.3</v>
          </cell>
        </row>
        <row r="37">
          <cell r="E37">
            <v>8</v>
          </cell>
          <cell r="S37">
            <v>0.3</v>
          </cell>
        </row>
        <row r="39">
          <cell r="E39">
            <v>8</v>
          </cell>
          <cell r="S39">
            <v>1.1299999999999999</v>
          </cell>
        </row>
        <row r="41">
          <cell r="E41">
            <v>8</v>
          </cell>
          <cell r="S41">
            <v>8.2899999999999991</v>
          </cell>
        </row>
        <row r="42">
          <cell r="E42">
            <v>8</v>
          </cell>
          <cell r="S42">
            <v>7.95</v>
          </cell>
        </row>
        <row r="43">
          <cell r="S43">
            <v>0</v>
          </cell>
        </row>
        <row r="44">
          <cell r="E44">
            <v>8</v>
          </cell>
          <cell r="S44">
            <v>47.37</v>
          </cell>
        </row>
        <row r="45">
          <cell r="E45">
            <v>8</v>
          </cell>
          <cell r="S45">
            <v>21.37</v>
          </cell>
        </row>
        <row r="47">
          <cell r="E47">
            <v>8</v>
          </cell>
          <cell r="S47">
            <v>13.77</v>
          </cell>
        </row>
        <row r="48">
          <cell r="E48">
            <v>8</v>
          </cell>
          <cell r="S48">
            <v>8.0299999999999994</v>
          </cell>
        </row>
        <row r="49">
          <cell r="E49">
            <v>8</v>
          </cell>
          <cell r="S49">
            <v>5.28</v>
          </cell>
        </row>
        <row r="50">
          <cell r="E50">
            <v>8</v>
          </cell>
          <cell r="S50">
            <v>32.35</v>
          </cell>
        </row>
        <row r="51">
          <cell r="E51">
            <v>8</v>
          </cell>
          <cell r="S51">
            <v>24.28</v>
          </cell>
        </row>
        <row r="53">
          <cell r="E53">
            <v>8</v>
          </cell>
          <cell r="S53">
            <v>6.1</v>
          </cell>
        </row>
        <row r="54">
          <cell r="E54">
            <v>8</v>
          </cell>
          <cell r="S54">
            <v>9.5299999999999994</v>
          </cell>
        </row>
        <row r="55">
          <cell r="E55">
            <v>8</v>
          </cell>
          <cell r="S55">
            <v>2.88</v>
          </cell>
        </row>
        <row r="57">
          <cell r="E57">
            <v>8</v>
          </cell>
          <cell r="S57">
            <v>0.3</v>
          </cell>
        </row>
        <row r="58">
          <cell r="E58">
            <v>8</v>
          </cell>
          <cell r="S58">
            <v>13.32</v>
          </cell>
        </row>
        <row r="59">
          <cell r="E59">
            <v>8</v>
          </cell>
          <cell r="S59">
            <v>6.42</v>
          </cell>
        </row>
        <row r="60">
          <cell r="E60">
            <v>8</v>
          </cell>
          <cell r="S60">
            <v>10.23</v>
          </cell>
        </row>
        <row r="61">
          <cell r="E61">
            <v>8</v>
          </cell>
          <cell r="S61">
            <v>11.5</v>
          </cell>
        </row>
        <row r="62">
          <cell r="E62">
            <v>8</v>
          </cell>
          <cell r="S62">
            <v>12.07</v>
          </cell>
        </row>
        <row r="63">
          <cell r="E63">
            <v>8</v>
          </cell>
          <cell r="S63">
            <v>16.760000000000002</v>
          </cell>
        </row>
        <row r="64">
          <cell r="E64">
            <v>8</v>
          </cell>
          <cell r="S64">
            <v>22.19</v>
          </cell>
        </row>
        <row r="65">
          <cell r="E65">
            <v>8</v>
          </cell>
          <cell r="S65">
            <v>24.64</v>
          </cell>
        </row>
        <row r="67">
          <cell r="E67">
            <v>8</v>
          </cell>
          <cell r="S67">
            <v>1.82</v>
          </cell>
        </row>
        <row r="69">
          <cell r="E69">
            <v>8</v>
          </cell>
          <cell r="S69">
            <v>29.27</v>
          </cell>
        </row>
        <row r="71">
          <cell r="E71">
            <v>8</v>
          </cell>
          <cell r="S71">
            <v>2.77</v>
          </cell>
        </row>
        <row r="72">
          <cell r="E72">
            <v>8</v>
          </cell>
          <cell r="S72">
            <v>2</v>
          </cell>
        </row>
        <row r="73">
          <cell r="E73">
            <v>8</v>
          </cell>
          <cell r="S73">
            <v>0.71</v>
          </cell>
        </row>
        <row r="75">
          <cell r="E75">
            <v>8</v>
          </cell>
          <cell r="S75">
            <v>22.86</v>
          </cell>
        </row>
        <row r="76">
          <cell r="E76">
            <v>8</v>
          </cell>
          <cell r="S76">
            <v>14.78</v>
          </cell>
        </row>
        <row r="77">
          <cell r="E77">
            <v>8</v>
          </cell>
          <cell r="S77">
            <v>20.14</v>
          </cell>
        </row>
        <row r="79">
          <cell r="E79">
            <v>8</v>
          </cell>
          <cell r="S79">
            <v>23.62</v>
          </cell>
        </row>
        <row r="80">
          <cell r="E80">
            <v>8</v>
          </cell>
          <cell r="S80">
            <v>4.87</v>
          </cell>
        </row>
        <row r="81">
          <cell r="E81">
            <v>8</v>
          </cell>
          <cell r="S81">
            <v>33.61</v>
          </cell>
        </row>
        <row r="82">
          <cell r="E82">
            <v>8</v>
          </cell>
          <cell r="S82">
            <v>9.4600000000000009</v>
          </cell>
        </row>
        <row r="83">
          <cell r="E83">
            <v>8</v>
          </cell>
          <cell r="S83">
            <v>1</v>
          </cell>
        </row>
        <row r="85">
          <cell r="E85">
            <v>8</v>
          </cell>
          <cell r="S85">
            <v>32.86</v>
          </cell>
        </row>
        <row r="86">
          <cell r="E86">
            <v>8</v>
          </cell>
          <cell r="S86">
            <v>41.37</v>
          </cell>
        </row>
        <row r="87">
          <cell r="E87">
            <v>8</v>
          </cell>
          <cell r="S87">
            <v>32.19</v>
          </cell>
        </row>
        <row r="88">
          <cell r="E88">
            <v>8</v>
          </cell>
          <cell r="S88">
            <v>37.43</v>
          </cell>
        </row>
        <row r="90">
          <cell r="E90">
            <v>8</v>
          </cell>
          <cell r="S90">
            <v>28.31</v>
          </cell>
        </row>
        <row r="91">
          <cell r="E91">
            <v>8</v>
          </cell>
          <cell r="S91">
            <v>38.229999999999997</v>
          </cell>
        </row>
        <row r="92">
          <cell r="E92">
            <v>8</v>
          </cell>
          <cell r="S92">
            <v>32.75</v>
          </cell>
        </row>
        <row r="94">
          <cell r="E94">
            <v>8</v>
          </cell>
          <cell r="S94">
            <v>18.170000000000002</v>
          </cell>
        </row>
        <row r="95">
          <cell r="E95">
            <v>8</v>
          </cell>
          <cell r="S95">
            <v>25.35</v>
          </cell>
        </row>
        <row r="96">
          <cell r="E96">
            <v>8</v>
          </cell>
          <cell r="S96">
            <v>21.88</v>
          </cell>
        </row>
        <row r="97">
          <cell r="E97">
            <v>8</v>
          </cell>
          <cell r="S97">
            <v>10.79</v>
          </cell>
        </row>
        <row r="98">
          <cell r="E98">
            <v>8</v>
          </cell>
          <cell r="S98">
            <v>13.86</v>
          </cell>
        </row>
        <row r="99">
          <cell r="E99">
            <v>8</v>
          </cell>
          <cell r="S99">
            <v>11.98</v>
          </cell>
        </row>
        <row r="100">
          <cell r="E100">
            <v>8</v>
          </cell>
          <cell r="S100">
            <v>10.57</v>
          </cell>
        </row>
        <row r="102">
          <cell r="E102">
            <v>8</v>
          </cell>
          <cell r="S102">
            <v>15.75</v>
          </cell>
        </row>
        <row r="103">
          <cell r="E103">
            <v>8</v>
          </cell>
          <cell r="S103">
            <v>16.690000000000001</v>
          </cell>
        </row>
        <row r="104">
          <cell r="E104">
            <v>8</v>
          </cell>
          <cell r="S104">
            <v>17.11</v>
          </cell>
        </row>
        <row r="105">
          <cell r="E105">
            <v>8</v>
          </cell>
          <cell r="S105">
            <v>8.74</v>
          </cell>
        </row>
        <row r="106">
          <cell r="E106">
            <v>8</v>
          </cell>
          <cell r="S106">
            <v>9.23</v>
          </cell>
        </row>
        <row r="107">
          <cell r="E107">
            <v>8</v>
          </cell>
          <cell r="S107">
            <v>8.81</v>
          </cell>
        </row>
        <row r="108">
          <cell r="E108">
            <v>8</v>
          </cell>
          <cell r="S108">
            <v>9.3800000000000008</v>
          </cell>
        </row>
        <row r="109">
          <cell r="E109">
            <v>8</v>
          </cell>
          <cell r="S109">
            <v>11.23</v>
          </cell>
        </row>
        <row r="110">
          <cell r="E110">
            <v>8</v>
          </cell>
          <cell r="S110">
            <v>20.239999999999998</v>
          </cell>
        </row>
        <row r="111">
          <cell r="E111">
            <v>8</v>
          </cell>
          <cell r="S111">
            <v>16.22</v>
          </cell>
        </row>
        <row r="113">
          <cell r="E113">
            <v>8</v>
          </cell>
          <cell r="S113">
            <v>2.94</v>
          </cell>
        </row>
        <row r="114">
          <cell r="E114">
            <v>8</v>
          </cell>
          <cell r="S114">
            <v>9.65</v>
          </cell>
        </row>
        <row r="115">
          <cell r="E115">
            <v>8</v>
          </cell>
          <cell r="S115">
            <v>10.63</v>
          </cell>
        </row>
        <row r="116">
          <cell r="E116">
            <v>8</v>
          </cell>
          <cell r="S116">
            <v>2.78</v>
          </cell>
        </row>
        <row r="117">
          <cell r="E117">
            <v>8</v>
          </cell>
          <cell r="S117">
            <v>3.62</v>
          </cell>
        </row>
        <row r="119">
          <cell r="E119">
            <v>8</v>
          </cell>
          <cell r="S119">
            <v>8.94</v>
          </cell>
        </row>
        <row r="120">
          <cell r="E120">
            <v>8</v>
          </cell>
          <cell r="S120">
            <v>15.97</v>
          </cell>
        </row>
        <row r="121">
          <cell r="E121">
            <v>8</v>
          </cell>
          <cell r="S121">
            <v>21.86</v>
          </cell>
        </row>
        <row r="122">
          <cell r="E122">
            <v>8</v>
          </cell>
          <cell r="S122">
            <v>20.58</v>
          </cell>
        </row>
        <row r="123">
          <cell r="E123">
            <v>8</v>
          </cell>
          <cell r="S123">
            <v>13.33</v>
          </cell>
        </row>
        <row r="124">
          <cell r="E124">
            <v>8</v>
          </cell>
          <cell r="S124">
            <v>12.59</v>
          </cell>
        </row>
        <row r="125">
          <cell r="E125">
            <v>8</v>
          </cell>
          <cell r="S125">
            <v>6.39</v>
          </cell>
        </row>
        <row r="126">
          <cell r="E126">
            <v>8</v>
          </cell>
          <cell r="S126">
            <v>3.7</v>
          </cell>
        </row>
        <row r="127">
          <cell r="E127">
            <v>8</v>
          </cell>
          <cell r="S127">
            <v>15.45</v>
          </cell>
        </row>
        <row r="128">
          <cell r="E128">
            <v>8</v>
          </cell>
          <cell r="S128">
            <v>14.77</v>
          </cell>
        </row>
        <row r="129">
          <cell r="E129">
            <v>8</v>
          </cell>
          <cell r="S129">
            <v>8.1</v>
          </cell>
        </row>
        <row r="131">
          <cell r="E131">
            <v>8</v>
          </cell>
          <cell r="S131">
            <v>24.4</v>
          </cell>
        </row>
        <row r="132">
          <cell r="E132">
            <v>8</v>
          </cell>
          <cell r="S132">
            <v>11.3</v>
          </cell>
        </row>
        <row r="133">
          <cell r="E133">
            <v>8</v>
          </cell>
          <cell r="S133">
            <v>9.8800000000000008</v>
          </cell>
        </row>
        <row r="134">
          <cell r="E134">
            <v>8</v>
          </cell>
          <cell r="S134">
            <v>3.57</v>
          </cell>
        </row>
        <row r="135">
          <cell r="E135">
            <v>8</v>
          </cell>
          <cell r="S135">
            <v>1</v>
          </cell>
        </row>
        <row r="137">
          <cell r="E137">
            <v>8</v>
          </cell>
          <cell r="S137">
            <v>31.93</v>
          </cell>
        </row>
        <row r="138">
          <cell r="E138">
            <v>8</v>
          </cell>
          <cell r="S138">
            <v>1.67</v>
          </cell>
        </row>
        <row r="139">
          <cell r="E139">
            <v>8</v>
          </cell>
          <cell r="S139">
            <v>36.72</v>
          </cell>
        </row>
        <row r="141">
          <cell r="E141">
            <v>8</v>
          </cell>
          <cell r="S141">
            <v>25.25</v>
          </cell>
        </row>
        <row r="142">
          <cell r="E142">
            <v>8</v>
          </cell>
          <cell r="S142">
            <v>15.2</v>
          </cell>
        </row>
        <row r="143">
          <cell r="E143">
            <v>8</v>
          </cell>
          <cell r="S143">
            <v>11.22</v>
          </cell>
        </row>
        <row r="144">
          <cell r="E144">
            <v>8</v>
          </cell>
          <cell r="S144">
            <v>9.01</v>
          </cell>
        </row>
        <row r="145">
          <cell r="E145">
            <v>8</v>
          </cell>
          <cell r="S145">
            <v>2.59</v>
          </cell>
        </row>
        <row r="146">
          <cell r="E146">
            <v>8</v>
          </cell>
          <cell r="S146">
            <v>3.08</v>
          </cell>
        </row>
        <row r="147">
          <cell r="E147">
            <v>8</v>
          </cell>
          <cell r="S147">
            <v>8.68</v>
          </cell>
        </row>
        <row r="148">
          <cell r="E148">
            <v>8</v>
          </cell>
          <cell r="S148">
            <v>19.12</v>
          </cell>
        </row>
        <row r="149">
          <cell r="E149">
            <v>8</v>
          </cell>
          <cell r="S149">
            <v>36.82</v>
          </cell>
        </row>
        <row r="150">
          <cell r="E150">
            <v>8</v>
          </cell>
          <cell r="S150">
            <v>26.91</v>
          </cell>
        </row>
        <row r="151">
          <cell r="E151">
            <v>8</v>
          </cell>
          <cell r="S151">
            <v>28.7</v>
          </cell>
        </row>
        <row r="152">
          <cell r="E152">
            <v>8</v>
          </cell>
          <cell r="S152">
            <v>19.43</v>
          </cell>
        </row>
        <row r="153">
          <cell r="E153">
            <v>8</v>
          </cell>
          <cell r="S153">
            <v>15.45</v>
          </cell>
        </row>
        <row r="154">
          <cell r="E154">
            <v>8</v>
          </cell>
          <cell r="S154">
            <v>7.46</v>
          </cell>
        </row>
        <row r="155">
          <cell r="E155">
            <v>8</v>
          </cell>
          <cell r="S155">
            <v>12.64</v>
          </cell>
        </row>
        <row r="156">
          <cell r="E156">
            <v>8</v>
          </cell>
          <cell r="S156">
            <v>10.68</v>
          </cell>
        </row>
        <row r="157">
          <cell r="E157">
            <v>8</v>
          </cell>
          <cell r="S157">
            <v>14.66</v>
          </cell>
        </row>
        <row r="158">
          <cell r="E158">
            <v>8</v>
          </cell>
          <cell r="S158">
            <v>12.69</v>
          </cell>
        </row>
        <row r="159">
          <cell r="E159">
            <v>8</v>
          </cell>
          <cell r="S159">
            <v>7.16</v>
          </cell>
        </row>
        <row r="160">
          <cell r="E160">
            <v>8</v>
          </cell>
          <cell r="S160">
            <v>3.83</v>
          </cell>
        </row>
        <row r="162">
          <cell r="E162">
            <v>10</v>
          </cell>
          <cell r="S162">
            <v>27.26</v>
          </cell>
        </row>
        <row r="163">
          <cell r="E163">
            <v>10</v>
          </cell>
          <cell r="S163">
            <v>27.1</v>
          </cell>
        </row>
        <row r="164">
          <cell r="E164">
            <v>10</v>
          </cell>
          <cell r="S164">
            <v>29.66</v>
          </cell>
        </row>
        <row r="166">
          <cell r="E166">
            <v>8</v>
          </cell>
          <cell r="S166">
            <v>9.33</v>
          </cell>
        </row>
        <row r="167">
          <cell r="E167">
            <v>8</v>
          </cell>
          <cell r="S167">
            <v>6.08</v>
          </cell>
        </row>
        <row r="168">
          <cell r="E168">
            <v>8</v>
          </cell>
          <cell r="S168">
            <v>7.18</v>
          </cell>
        </row>
        <row r="169">
          <cell r="E169">
            <v>8</v>
          </cell>
          <cell r="S169">
            <v>19.11</v>
          </cell>
        </row>
        <row r="171">
          <cell r="E171">
            <v>8</v>
          </cell>
          <cell r="S171">
            <v>6.24</v>
          </cell>
        </row>
        <row r="172">
          <cell r="E172">
            <v>8</v>
          </cell>
          <cell r="S172">
            <v>2.35</v>
          </cell>
        </row>
        <row r="173">
          <cell r="E173">
            <v>8</v>
          </cell>
          <cell r="S173">
            <v>3.36</v>
          </cell>
        </row>
        <row r="175">
          <cell r="E175">
            <v>8</v>
          </cell>
          <cell r="S175">
            <v>3.85</v>
          </cell>
        </row>
        <row r="176">
          <cell r="E176">
            <v>8</v>
          </cell>
          <cell r="S176">
            <v>22.16</v>
          </cell>
        </row>
        <row r="177">
          <cell r="E177">
            <v>8</v>
          </cell>
          <cell r="S177">
            <v>17.16</v>
          </cell>
        </row>
        <row r="178">
          <cell r="E178">
            <v>8</v>
          </cell>
          <cell r="S178">
            <v>15.74</v>
          </cell>
        </row>
        <row r="179">
          <cell r="E179">
            <v>8</v>
          </cell>
          <cell r="S179">
            <v>1</v>
          </cell>
        </row>
        <row r="180">
          <cell r="E180">
            <v>8</v>
          </cell>
          <cell r="S180">
            <v>29.91</v>
          </cell>
        </row>
        <row r="181">
          <cell r="E181">
            <v>8</v>
          </cell>
          <cell r="S181">
            <v>36</v>
          </cell>
        </row>
        <row r="182">
          <cell r="E182">
            <v>8</v>
          </cell>
          <cell r="S182">
            <v>33.799999999999997</v>
          </cell>
        </row>
        <row r="183">
          <cell r="E183">
            <v>8</v>
          </cell>
          <cell r="S183">
            <v>23.4</v>
          </cell>
        </row>
        <row r="184">
          <cell r="E184">
            <v>8</v>
          </cell>
          <cell r="S184">
            <v>45.14</v>
          </cell>
        </row>
        <row r="185">
          <cell r="E185">
            <v>8</v>
          </cell>
          <cell r="S185">
            <v>35.72</v>
          </cell>
        </row>
        <row r="186">
          <cell r="E186">
            <v>8</v>
          </cell>
          <cell r="S186">
            <v>42.4</v>
          </cell>
        </row>
        <row r="187">
          <cell r="E187">
            <v>8</v>
          </cell>
          <cell r="S187">
            <v>26</v>
          </cell>
        </row>
        <row r="188">
          <cell r="E188">
            <v>8</v>
          </cell>
          <cell r="S188">
            <v>30.66</v>
          </cell>
        </row>
        <row r="189">
          <cell r="E189">
            <v>8</v>
          </cell>
          <cell r="S189">
            <v>31.32</v>
          </cell>
        </row>
        <row r="190">
          <cell r="E190">
            <v>8</v>
          </cell>
          <cell r="S190">
            <v>30.61</v>
          </cell>
        </row>
        <row r="191">
          <cell r="E191">
            <v>8</v>
          </cell>
          <cell r="S191">
            <v>3.89</v>
          </cell>
        </row>
        <row r="192">
          <cell r="E192">
            <v>8</v>
          </cell>
          <cell r="S192">
            <v>1.75</v>
          </cell>
        </row>
        <row r="193">
          <cell r="E193">
            <v>8</v>
          </cell>
          <cell r="S193">
            <v>1.34</v>
          </cell>
        </row>
        <row r="194">
          <cell r="E194">
            <v>8</v>
          </cell>
          <cell r="S194">
            <v>2.27</v>
          </cell>
        </row>
        <row r="195">
          <cell r="E195">
            <v>8</v>
          </cell>
          <cell r="S195">
            <v>4.87</v>
          </cell>
        </row>
        <row r="196">
          <cell r="E196">
            <v>8</v>
          </cell>
          <cell r="S196">
            <v>3.82</v>
          </cell>
        </row>
        <row r="198">
          <cell r="E198">
            <v>8</v>
          </cell>
          <cell r="S198">
            <v>37.950000000000003</v>
          </cell>
        </row>
        <row r="199">
          <cell r="E199">
            <v>8</v>
          </cell>
          <cell r="S199">
            <v>29.85</v>
          </cell>
        </row>
        <row r="200">
          <cell r="E200">
            <v>8</v>
          </cell>
          <cell r="S200">
            <v>21.64</v>
          </cell>
        </row>
        <row r="201">
          <cell r="E201">
            <v>8</v>
          </cell>
          <cell r="S201">
            <v>28.63</v>
          </cell>
        </row>
        <row r="203">
          <cell r="E203">
            <v>8</v>
          </cell>
          <cell r="S203">
            <v>22</v>
          </cell>
        </row>
        <row r="204">
          <cell r="E204">
            <v>8</v>
          </cell>
          <cell r="S204">
            <v>12.82</v>
          </cell>
        </row>
        <row r="205">
          <cell r="E205">
            <v>8</v>
          </cell>
          <cell r="S205">
            <v>17.760000000000002</v>
          </cell>
        </row>
        <row r="206">
          <cell r="E206">
            <v>8</v>
          </cell>
          <cell r="S206">
            <v>12.63</v>
          </cell>
        </row>
        <row r="208">
          <cell r="E208">
            <v>8</v>
          </cell>
          <cell r="S208">
            <v>4.9400000000000004</v>
          </cell>
        </row>
        <row r="210">
          <cell r="E210">
            <v>8</v>
          </cell>
          <cell r="S210">
            <v>6.85</v>
          </cell>
        </row>
        <row r="212">
          <cell r="E212">
            <v>8</v>
          </cell>
          <cell r="S212">
            <v>23.27</v>
          </cell>
        </row>
        <row r="213">
          <cell r="E213">
            <v>8</v>
          </cell>
          <cell r="S213">
            <v>31.42</v>
          </cell>
        </row>
        <row r="214">
          <cell r="E214">
            <v>8</v>
          </cell>
          <cell r="S214">
            <v>25.62</v>
          </cell>
        </row>
        <row r="215">
          <cell r="E215">
            <v>8</v>
          </cell>
          <cell r="S215">
            <v>12.63</v>
          </cell>
        </row>
        <row r="216">
          <cell r="E216">
            <v>8</v>
          </cell>
          <cell r="S216">
            <v>23.18</v>
          </cell>
        </row>
        <row r="217">
          <cell r="E217">
            <v>8</v>
          </cell>
          <cell r="S217">
            <v>15.92</v>
          </cell>
        </row>
        <row r="218">
          <cell r="E218">
            <v>8</v>
          </cell>
          <cell r="S218">
            <v>6.01</v>
          </cell>
        </row>
        <row r="219">
          <cell r="E219">
            <v>8</v>
          </cell>
          <cell r="S219">
            <v>32.42</v>
          </cell>
        </row>
        <row r="221">
          <cell r="E221">
            <v>8</v>
          </cell>
          <cell r="S221">
            <v>22.31</v>
          </cell>
        </row>
        <row r="222">
          <cell r="E222">
            <v>8</v>
          </cell>
          <cell r="S222">
            <v>13.85</v>
          </cell>
        </row>
        <row r="223">
          <cell r="E223">
            <v>8</v>
          </cell>
          <cell r="S223">
            <v>19.579999999999998</v>
          </cell>
        </row>
        <row r="224">
          <cell r="E224">
            <v>8</v>
          </cell>
          <cell r="S224">
            <v>9.1300000000000008</v>
          </cell>
        </row>
        <row r="225">
          <cell r="E225">
            <v>8</v>
          </cell>
          <cell r="S225">
            <v>21.78</v>
          </cell>
        </row>
        <row r="226">
          <cell r="E226">
            <v>8</v>
          </cell>
          <cell r="S226">
            <v>24.88</v>
          </cell>
        </row>
        <row r="227">
          <cell r="E227">
            <v>8</v>
          </cell>
          <cell r="S227">
            <v>28.94</v>
          </cell>
        </row>
        <row r="228">
          <cell r="E228">
            <v>8</v>
          </cell>
          <cell r="S228">
            <v>13.34</v>
          </cell>
        </row>
        <row r="229">
          <cell r="E229">
            <v>10</v>
          </cell>
          <cell r="S229">
            <v>15.84</v>
          </cell>
        </row>
        <row r="230">
          <cell r="E230">
            <v>10</v>
          </cell>
          <cell r="S230">
            <v>32.68</v>
          </cell>
        </row>
        <row r="231">
          <cell r="E231">
            <v>10</v>
          </cell>
          <cell r="S231">
            <v>23.37</v>
          </cell>
        </row>
        <row r="232">
          <cell r="E232">
            <v>10</v>
          </cell>
          <cell r="S232">
            <v>24.98</v>
          </cell>
        </row>
        <row r="233">
          <cell r="E233">
            <v>10</v>
          </cell>
          <cell r="S233">
            <v>29.13</v>
          </cell>
        </row>
        <row r="234">
          <cell r="E234">
            <v>10</v>
          </cell>
          <cell r="S234">
            <v>20.52</v>
          </cell>
        </row>
        <row r="235">
          <cell r="E235">
            <v>10</v>
          </cell>
          <cell r="S235">
            <v>17.79</v>
          </cell>
        </row>
        <row r="236">
          <cell r="E236">
            <v>10</v>
          </cell>
          <cell r="S236">
            <v>11.66</v>
          </cell>
        </row>
        <row r="237">
          <cell r="E237">
            <v>10</v>
          </cell>
          <cell r="S237">
            <v>16.850000000000001</v>
          </cell>
        </row>
        <row r="238">
          <cell r="E238">
            <v>10</v>
          </cell>
          <cell r="S238">
            <v>19.84</v>
          </cell>
        </row>
        <row r="239">
          <cell r="E239">
            <v>10</v>
          </cell>
          <cell r="S239">
            <v>12.48</v>
          </cell>
        </row>
        <row r="240">
          <cell r="E240">
            <v>10</v>
          </cell>
          <cell r="S240">
            <v>11.34</v>
          </cell>
        </row>
        <row r="241">
          <cell r="E241">
            <v>10</v>
          </cell>
          <cell r="S241">
            <v>6.04</v>
          </cell>
        </row>
        <row r="242">
          <cell r="E242">
            <v>10</v>
          </cell>
          <cell r="S242">
            <v>20.53</v>
          </cell>
        </row>
        <row r="243">
          <cell r="E243">
            <v>10</v>
          </cell>
          <cell r="S243">
            <v>9.59</v>
          </cell>
        </row>
        <row r="244">
          <cell r="E244">
            <v>10</v>
          </cell>
          <cell r="S244">
            <v>0.14000000000000001</v>
          </cell>
        </row>
        <row r="245">
          <cell r="E245">
            <v>10</v>
          </cell>
          <cell r="S245">
            <v>1.57</v>
          </cell>
        </row>
        <row r="246">
          <cell r="E246">
            <v>10</v>
          </cell>
          <cell r="S246">
            <v>4.92</v>
          </cell>
        </row>
        <row r="247">
          <cell r="E247">
            <v>10</v>
          </cell>
          <cell r="S247">
            <v>10.11</v>
          </cell>
        </row>
        <row r="248">
          <cell r="E248">
            <v>10</v>
          </cell>
          <cell r="S248">
            <v>10.199999999999999</v>
          </cell>
        </row>
        <row r="249">
          <cell r="E249">
            <v>10</v>
          </cell>
          <cell r="S249">
            <v>14.84</v>
          </cell>
        </row>
        <row r="250">
          <cell r="E250">
            <v>10</v>
          </cell>
          <cell r="S250">
            <v>13</v>
          </cell>
        </row>
        <row r="251">
          <cell r="E251">
            <v>10</v>
          </cell>
          <cell r="S251">
            <v>8.17</v>
          </cell>
        </row>
        <row r="253">
          <cell r="E253">
            <v>8</v>
          </cell>
          <cell r="S253">
            <v>3.28</v>
          </cell>
        </row>
        <row r="254">
          <cell r="E254">
            <v>8</v>
          </cell>
          <cell r="S254">
            <v>15.82</v>
          </cell>
        </row>
        <row r="255">
          <cell r="E255">
            <v>8</v>
          </cell>
          <cell r="S255">
            <v>16.670000000000002</v>
          </cell>
        </row>
        <row r="256">
          <cell r="E256">
            <v>8</v>
          </cell>
          <cell r="S256">
            <v>17.690000000000001</v>
          </cell>
        </row>
        <row r="257">
          <cell r="E257">
            <v>8</v>
          </cell>
          <cell r="S257">
            <v>21.98</v>
          </cell>
        </row>
        <row r="258">
          <cell r="E258">
            <v>8</v>
          </cell>
          <cell r="S258">
            <v>14.76</v>
          </cell>
        </row>
        <row r="259">
          <cell r="E259">
            <v>8</v>
          </cell>
          <cell r="S259">
            <v>10.65</v>
          </cell>
        </row>
        <row r="260">
          <cell r="E260">
            <v>8</v>
          </cell>
          <cell r="S260">
            <v>12.7</v>
          </cell>
        </row>
        <row r="261">
          <cell r="E261">
            <v>8</v>
          </cell>
          <cell r="S261">
            <v>16.12</v>
          </cell>
        </row>
        <row r="263">
          <cell r="E263">
            <v>8</v>
          </cell>
          <cell r="S263">
            <v>29.63</v>
          </cell>
        </row>
        <row r="264">
          <cell r="E264">
            <v>8</v>
          </cell>
          <cell r="S264">
            <v>14.44</v>
          </cell>
        </row>
        <row r="265">
          <cell r="E265">
            <v>8</v>
          </cell>
          <cell r="S265">
            <v>29.48</v>
          </cell>
        </row>
        <row r="266">
          <cell r="E266">
            <v>8</v>
          </cell>
          <cell r="S266">
            <v>0.71</v>
          </cell>
        </row>
        <row r="268">
          <cell r="E268">
            <v>8</v>
          </cell>
          <cell r="S268">
            <v>5.13</v>
          </cell>
        </row>
        <row r="270">
          <cell r="E270">
            <v>8</v>
          </cell>
          <cell r="S270">
            <v>4.67</v>
          </cell>
        </row>
        <row r="271">
          <cell r="E271">
            <v>8</v>
          </cell>
          <cell r="S271">
            <v>5.34</v>
          </cell>
        </row>
        <row r="273">
          <cell r="E273">
            <v>8</v>
          </cell>
          <cell r="S273">
            <v>3.87</v>
          </cell>
        </row>
        <row r="274">
          <cell r="E274">
            <v>8</v>
          </cell>
          <cell r="S274">
            <v>19.98</v>
          </cell>
        </row>
        <row r="275">
          <cell r="E275">
            <v>8</v>
          </cell>
          <cell r="S275">
            <v>26.88</v>
          </cell>
        </row>
        <row r="276">
          <cell r="E276">
            <v>8</v>
          </cell>
          <cell r="S276">
            <v>24.72</v>
          </cell>
        </row>
        <row r="277">
          <cell r="E277">
            <v>8</v>
          </cell>
          <cell r="S277">
            <v>17.18</v>
          </cell>
        </row>
        <row r="278">
          <cell r="E278">
            <v>8</v>
          </cell>
          <cell r="S278">
            <v>10.42</v>
          </cell>
        </row>
        <row r="279">
          <cell r="E279">
            <v>8</v>
          </cell>
          <cell r="S279">
            <v>20.85</v>
          </cell>
        </row>
        <row r="280">
          <cell r="E280">
            <v>8</v>
          </cell>
          <cell r="S280">
            <v>9.8699999999999992</v>
          </cell>
        </row>
        <row r="281">
          <cell r="E281">
            <v>8</v>
          </cell>
          <cell r="S281">
            <v>14.95</v>
          </cell>
        </row>
        <row r="283">
          <cell r="E283">
            <v>8</v>
          </cell>
          <cell r="S283">
            <v>18.47</v>
          </cell>
        </row>
        <row r="285">
          <cell r="E285">
            <v>8</v>
          </cell>
          <cell r="S285">
            <v>25.28</v>
          </cell>
        </row>
        <row r="286">
          <cell r="E286">
            <v>8</v>
          </cell>
          <cell r="S286">
            <v>19.690000000000001</v>
          </cell>
        </row>
        <row r="288">
          <cell r="E288">
            <v>8</v>
          </cell>
          <cell r="S288">
            <v>30.05</v>
          </cell>
        </row>
        <row r="289">
          <cell r="E289">
            <v>8</v>
          </cell>
          <cell r="S289">
            <v>23.04</v>
          </cell>
        </row>
        <row r="290">
          <cell r="E290">
            <v>8</v>
          </cell>
          <cell r="S290">
            <v>26.83</v>
          </cell>
        </row>
        <row r="291">
          <cell r="E291">
            <v>8</v>
          </cell>
          <cell r="S291">
            <v>24.04</v>
          </cell>
        </row>
        <row r="293">
          <cell r="E293">
            <v>8</v>
          </cell>
          <cell r="S293">
            <v>9.52</v>
          </cell>
        </row>
        <row r="294">
          <cell r="E294">
            <v>8</v>
          </cell>
          <cell r="S294">
            <v>8.9</v>
          </cell>
        </row>
        <row r="295">
          <cell r="E295">
            <v>8</v>
          </cell>
          <cell r="S295">
            <v>9.01</v>
          </cell>
        </row>
        <row r="296">
          <cell r="E296">
            <v>8</v>
          </cell>
          <cell r="S296">
            <v>7.52</v>
          </cell>
        </row>
        <row r="297">
          <cell r="E297">
            <v>8</v>
          </cell>
          <cell r="S297">
            <v>10.94</v>
          </cell>
        </row>
        <row r="298">
          <cell r="E298">
            <v>8</v>
          </cell>
          <cell r="S298">
            <v>9.74</v>
          </cell>
        </row>
        <row r="299">
          <cell r="E299">
            <v>8</v>
          </cell>
          <cell r="S299">
            <v>7.93</v>
          </cell>
        </row>
        <row r="300">
          <cell r="E300">
            <v>8</v>
          </cell>
          <cell r="S300">
            <v>7.48</v>
          </cell>
        </row>
        <row r="301">
          <cell r="E301">
            <v>8</v>
          </cell>
          <cell r="S301">
            <v>6.58</v>
          </cell>
        </row>
        <row r="302">
          <cell r="E302">
            <v>8</v>
          </cell>
          <cell r="S302">
            <v>8.92</v>
          </cell>
        </row>
        <row r="303">
          <cell r="E303">
            <v>8</v>
          </cell>
          <cell r="S303">
            <v>11.63</v>
          </cell>
        </row>
        <row r="304">
          <cell r="E304">
            <v>8</v>
          </cell>
          <cell r="S304">
            <v>17.440000000000001</v>
          </cell>
        </row>
        <row r="305">
          <cell r="E305">
            <v>8</v>
          </cell>
          <cell r="S305">
            <v>18.28</v>
          </cell>
        </row>
        <row r="306">
          <cell r="E306">
            <v>8</v>
          </cell>
          <cell r="S306">
            <v>16.14</v>
          </cell>
        </row>
        <row r="307">
          <cell r="E307">
            <v>8</v>
          </cell>
          <cell r="S307">
            <v>13.31</v>
          </cell>
        </row>
        <row r="308">
          <cell r="E308">
            <v>8</v>
          </cell>
          <cell r="S308">
            <v>16.23</v>
          </cell>
        </row>
        <row r="309">
          <cell r="E309">
            <v>8</v>
          </cell>
          <cell r="S309">
            <v>16.91</v>
          </cell>
        </row>
        <row r="310">
          <cell r="E310">
            <v>8</v>
          </cell>
          <cell r="S310">
            <v>2.98</v>
          </cell>
        </row>
        <row r="312">
          <cell r="E312">
            <v>8</v>
          </cell>
          <cell r="S312">
            <v>4.54</v>
          </cell>
        </row>
        <row r="313">
          <cell r="E313">
            <v>8</v>
          </cell>
          <cell r="S313">
            <v>4.2300000000000004</v>
          </cell>
        </row>
        <row r="315">
          <cell r="E315">
            <v>8</v>
          </cell>
          <cell r="S315">
            <v>16.22</v>
          </cell>
        </row>
        <row r="316">
          <cell r="E316">
            <v>8</v>
          </cell>
          <cell r="S316">
            <v>4.3600000000000003</v>
          </cell>
        </row>
        <row r="317">
          <cell r="E317">
            <v>8</v>
          </cell>
          <cell r="S317">
            <v>21.41</v>
          </cell>
        </row>
        <row r="319">
          <cell r="E319">
            <v>8</v>
          </cell>
          <cell r="S319">
            <v>12.68</v>
          </cell>
        </row>
        <row r="320">
          <cell r="E320">
            <v>8</v>
          </cell>
          <cell r="S320">
            <v>37.89</v>
          </cell>
        </row>
        <row r="321">
          <cell r="E321">
            <v>8</v>
          </cell>
          <cell r="S321">
            <v>31.68</v>
          </cell>
        </row>
        <row r="322">
          <cell r="E322">
            <v>8</v>
          </cell>
          <cell r="S322">
            <v>29.11</v>
          </cell>
        </row>
        <row r="324">
          <cell r="E324">
            <v>10</v>
          </cell>
          <cell r="S324">
            <v>3.31</v>
          </cell>
        </row>
        <row r="325">
          <cell r="E325">
            <v>10</v>
          </cell>
          <cell r="S325">
            <v>4.4400000000000004</v>
          </cell>
        </row>
        <row r="326">
          <cell r="E326">
            <v>10</v>
          </cell>
          <cell r="S326">
            <v>4.5199999999999996</v>
          </cell>
        </row>
        <row r="327">
          <cell r="E327">
            <v>10</v>
          </cell>
          <cell r="S327">
            <v>4.2</v>
          </cell>
        </row>
        <row r="328">
          <cell r="E328">
            <v>10</v>
          </cell>
          <cell r="S328">
            <v>1.61</v>
          </cell>
        </row>
        <row r="329">
          <cell r="E329">
            <v>10</v>
          </cell>
          <cell r="S329">
            <v>0.7</v>
          </cell>
        </row>
        <row r="330">
          <cell r="E330">
            <v>10</v>
          </cell>
          <cell r="S330">
            <v>2.85</v>
          </cell>
        </row>
        <row r="331">
          <cell r="E331">
            <v>10</v>
          </cell>
          <cell r="S331">
            <v>4.1399999999999997</v>
          </cell>
        </row>
        <row r="332">
          <cell r="E332">
            <v>10</v>
          </cell>
          <cell r="S332">
            <v>7.07</v>
          </cell>
        </row>
        <row r="333">
          <cell r="E333">
            <v>10</v>
          </cell>
          <cell r="S333">
            <v>0</v>
          </cell>
        </row>
        <row r="334">
          <cell r="E334">
            <v>10</v>
          </cell>
          <cell r="S334">
            <v>0.68</v>
          </cell>
        </row>
        <row r="335">
          <cell r="E335">
            <v>10</v>
          </cell>
          <cell r="S335">
            <v>0.79</v>
          </cell>
        </row>
        <row r="336">
          <cell r="E336">
            <v>10</v>
          </cell>
          <cell r="S336">
            <v>0.75</v>
          </cell>
        </row>
        <row r="337">
          <cell r="E337">
            <v>10</v>
          </cell>
          <cell r="S337">
            <v>0.73</v>
          </cell>
        </row>
        <row r="338">
          <cell r="E338">
            <v>10</v>
          </cell>
          <cell r="S338">
            <v>0.95</v>
          </cell>
        </row>
        <row r="339">
          <cell r="E339">
            <v>10</v>
          </cell>
          <cell r="S339">
            <v>1.76</v>
          </cell>
        </row>
        <row r="340">
          <cell r="E340">
            <v>10</v>
          </cell>
          <cell r="S340">
            <v>5.53</v>
          </cell>
        </row>
        <row r="341">
          <cell r="E341">
            <v>10</v>
          </cell>
          <cell r="S341">
            <v>7.44</v>
          </cell>
        </row>
        <row r="342">
          <cell r="E342">
            <v>10</v>
          </cell>
          <cell r="S342">
            <v>6.66</v>
          </cell>
        </row>
        <row r="343">
          <cell r="E343">
            <v>10</v>
          </cell>
          <cell r="S343">
            <v>8.0399999999999991</v>
          </cell>
        </row>
        <row r="344">
          <cell r="E344">
            <v>10</v>
          </cell>
          <cell r="S344">
            <v>4.9400000000000004</v>
          </cell>
        </row>
        <row r="345">
          <cell r="E345">
            <v>8</v>
          </cell>
          <cell r="S345">
            <v>515.37</v>
          </cell>
        </row>
        <row r="346">
          <cell r="E346">
            <v>8</v>
          </cell>
          <cell r="S346">
            <v>0.64</v>
          </cell>
        </row>
        <row r="347">
          <cell r="E347">
            <v>10</v>
          </cell>
          <cell r="S347">
            <v>0.48</v>
          </cell>
        </row>
        <row r="348">
          <cell r="S348">
            <v>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CTIVIDADES PPTO PROYECTADA"/>
      <sheetName val="DETALLE POBLACIÓN PROYECTADA"/>
      <sheetName val="1.1.1 IDESC Leonera"/>
      <sheetName val="1.1.2 IDESC Vorágine"/>
      <sheetName val="1.1.3 Int Estudios"/>
      <sheetName val="1.2.1 Pilas"/>
      <sheetName val="1.2.2 Int Obras"/>
      <sheetName val="1.2.3 La Reforma"/>
      <sheetName val="1.2.4 La Esperanza"/>
      <sheetName val="1.2.5 Limones"/>
      <sheetName val="1.2.6 Golondrinas"/>
      <sheetName val="Listados"/>
    </sheetNames>
    <sheetDataSet>
      <sheetData sheetId="0">
        <row r="21">
          <cell r="K21" t="str">
            <v>1.2.4</v>
          </cell>
        </row>
      </sheetData>
      <sheetData sheetId="1"/>
      <sheetData sheetId="2"/>
      <sheetData sheetId="3"/>
      <sheetData sheetId="4"/>
      <sheetData sheetId="5"/>
      <sheetData sheetId="6"/>
      <sheetData sheetId="7"/>
      <sheetData sheetId="8"/>
      <sheetData sheetId="9"/>
      <sheetData sheetId="10"/>
      <sheetData sheetId="11">
        <row r="2">
          <cell r="A2" t="str">
            <v>Si</v>
          </cell>
          <cell r="I2" t="str">
            <v>53040040004-0101 En el periodo 2020 - 2023 se ha realizado el mantenimiento y/o adecuación de  1 kilómetros de vias en la comuna 1, previo concepto de viabilidad técnica.</v>
          </cell>
          <cell r="K2" t="str">
            <v>NO*2 - Gastos</v>
          </cell>
          <cell r="M2" t="str">
            <v>1.2.1.0.00 - Ingresos corrientes de Libre Destinación</v>
          </cell>
          <cell r="Q2" t="str">
            <v xml:space="preserve">NO* A TOTAL INVERSIÓN </v>
          </cell>
          <cell r="T2" t="str">
            <v>01-Congreso</v>
          </cell>
          <cell r="V2" t="str">
            <v>Acuerdo 231 de 2007 POR EL CUAL SE DECLARA DE INTERÉS Y SE ADOPTA LA POLÍTICA PÚBLICA EN CONVIVENCIA FAMILIAR PARA EL MUNICIPIO DE SANTIAGO DE CALI Y SE DICTAN OTRAS DISPOSICIONES</v>
          </cell>
          <cell r="X2" t="str">
            <v>Salud</v>
          </cell>
        </row>
        <row r="3">
          <cell r="A3" t="str">
            <v>No</v>
          </cell>
          <cell r="I3" t="str">
            <v>53040010004-0102 En el periodo 2020 - 2023, se han mejorado 500 metro cuadrados de andenes en la comuna 1, previo concepto de viabilidad técnica</v>
          </cell>
          <cell r="K3" t="str">
            <v>NO*2.3 - Inversión</v>
          </cell>
          <cell r="M3" t="str">
            <v>1.2.1.0.00 - ICLD LEY 99 - DESTINO AMBIENTAL</v>
          </cell>
          <cell r="Q3" t="str">
            <v>NO* A.1 EDUCACIÓN</v>
          </cell>
          <cell r="T3" t="str">
            <v>02-Presidencia de la república</v>
          </cell>
          <cell r="V3" t="str">
            <v>Acuerdo 292 de 2010 POR EL CUAL SE ADOPTA LA POLÍTICA PÚBLICA PARA LAS MUJERES EN EL MUNICIPIO DE SANTIAGO DE CALI Y SE DICTAN OTRAS DISPOSICIONES</v>
          </cell>
          <cell r="X3" t="str">
            <v>Educacion</v>
          </cell>
        </row>
        <row r="4">
          <cell r="I4" t="str">
            <v>53040010002-0103 En el periodo 2020 - 2023, se ha realizado la construcción de 1 puente peatonal en la comuna 1, previo concepto de viabilidad técnica</v>
          </cell>
          <cell r="K4" t="str">
            <v>NO*2.3.1 - Gastos de personal</v>
          </cell>
          <cell r="M4" t="str">
            <v>1.2.2.0.00.01 - Servicios de expedición de permisos, conceptos ambientales</v>
          </cell>
          <cell r="Q4" t="str">
            <v>NO* A.1.1 COBERTURA</v>
          </cell>
          <cell r="T4" t="str">
            <v>03-Planeación</v>
          </cell>
          <cell r="V4" t="str">
            <v>Acuerdo 382 de 2014 POR MEDIO DEL CUAL SE ADOPTA LA POLÍTICA PÚBLICA Y EL PLAN INDICATIVO DE ATENCIÓN A LA DISCAPACIDAD EN EL MUNICIPIO DE SANTIAGO DE CALI Y SE DEROGA EL ACUERDO 0197 DE 2006</v>
          </cell>
          <cell r="X4" t="str">
            <v>Saneamiento ambiental</v>
          </cell>
        </row>
        <row r="5">
          <cell r="I5" t="str">
            <v>53050020003-0104 En el periodo 2020 - 2023, se han construido 50 metros cubicos de muros de contención, previo concepto de viabilidad técnica</v>
          </cell>
          <cell r="K5" t="str">
            <v>NO*2.3.1.01 - Planta de personal permanente</v>
          </cell>
          <cell r="M5" t="str">
            <v>1.2.2.0.00.17 - Sobretasa Gasol malla vial</v>
          </cell>
          <cell r="Q5" t="str">
            <v xml:space="preserve">NO* A.1.1.1 PAGO DE PERSONAL </v>
          </cell>
          <cell r="T5" t="str">
            <v>04-Información estadística</v>
          </cell>
          <cell r="V5" t="str">
            <v>Acuerdo 392 de 2015 POR MEDIO DEL CUAL SE ADOPTA LA POLÍTICA PÚBLICA DE PRIMERA INFANCIA, INFANCIA Y ADOLESCENCIA 2015 - 2024, CALI, MUNICIPIO RESPONSABLE Y AMIGO DE LOS NIÑOS, NIÑAS Y ADOLESCENTES Y SE DICTAN OTRAS DISPOSICIONES</v>
          </cell>
          <cell r="X5" t="str">
            <v>Agua potable</v>
          </cell>
        </row>
        <row r="6">
          <cell r="I6" t="str">
            <v>53040040003-0105 En el periodo 2020 - 2023, se han construido 0,3 kilómetros lineales de pavimento en la comuna 1, previo concepto de viabilidad técnica</v>
          </cell>
          <cell r="K6" t="str">
            <v>NO*2.3.1.01.01 - Factores constitutivos de salario</v>
          </cell>
          <cell r="M6" t="str">
            <v>A.1.2.3.2.09.01 - contribucion y recargos valorización</v>
          </cell>
          <cell r="Q6" t="str">
            <v>NO* A.1.1.1.1 PERSONAL DOCENTE</v>
          </cell>
          <cell r="T6" t="str">
            <v>05-Empleo público</v>
          </cell>
          <cell r="V6" t="str">
            <v>Acuerdo 420 de 2017 POR EL CUAL SE ADOPTA LA POLÍTICA PÚBLICA DE ENVEJECIMIENTO Y VEJEZ PARA LAS PERSONAS MAYORES EN EL MUNICIPIO DE SANTAIGO DE CALI 2017 - 2027</v>
          </cell>
          <cell r="X6" t="str">
            <v>Deporte y recreación</v>
          </cell>
        </row>
        <row r="7">
          <cell r="I7" t="str">
            <v>51040020001-0106 En el periodo 2020 - 2023, se han fortalecido  450 personas en el ecosistema de emprendimiento empresarial  y social con enfoque diferencial y de genero</v>
          </cell>
          <cell r="K7" t="str">
            <v>NO*2.3.1.01.01.001 - Factores salariales comunes</v>
          </cell>
          <cell r="M7" t="str">
            <v>1.2.3.2.25.01 - infracciones de transito ley 769-02</v>
          </cell>
          <cell r="Q7" t="str">
            <v>A.1.1.1.1.1 PERSONAL DOCENTE - con situación de fondos (CSF)</v>
          </cell>
          <cell r="T7" t="str">
            <v>11-Relaciones exteriores</v>
          </cell>
          <cell r="V7" t="str">
            <v>Acuerdo 411 de 2017 POR EL CUAL SE ADOPTA LA POLÍTICA PÚBLICA DE MEJORAMIENTO INTEGRAL DEL HÁBITAT DE LOS ASENTAMIENTOS HUMANOS PRECARIOS EN EL MUNICIPIO DE SANTIAGO DE CALI - MI HÁBITAT Y SE DICTAN OTRAS DISPOSICIONES</v>
          </cell>
          <cell r="X7" t="str">
            <v>Vivienda</v>
          </cell>
        </row>
        <row r="8">
          <cell r="I8" t="str">
            <v>51010010019-0107 En el período 2020-2023, 400 personas han recibido formación, sensibilización y/o utilización de servicios en el uso y apropiación de tecnologías de la información y la comunicación TIC</v>
          </cell>
          <cell r="K8" t="str">
            <v>NO*2.3.1.01.01.001.01 - Sueldo básico</v>
          </cell>
          <cell r="M8" t="str">
            <v xml:space="preserve">1.2.3.1.19.01 - estampilla procultura </v>
          </cell>
          <cell r="Q8" t="str">
            <v>A.1.1.1.1.2 PERSONAL DOCENTE - sin situación de fondos (SSF)</v>
          </cell>
          <cell r="T8" t="str">
            <v>12-Justicia y del derecho</v>
          </cell>
          <cell r="V8" t="str">
            <v>Acuerdo 424 de 2017 POR MEDIO DEL CUAL SE ADOPTA LA POLÍTICA PÚBLICA DE REGULACIÓN Y ORGANIZACIÓN DE VENTAS INFORMALES EN EL ESPACIO PÚBLICO EN EL MUNICIPIO DE SANTIAGO DE CALI</v>
          </cell>
        </row>
        <row r="9">
          <cell r="I9" t="str">
            <v>51010010020-0108 En el período 2020-2023, ha entrado en operación 1 punto de apropiación digital o laboratorio de innovación digital.</v>
          </cell>
          <cell r="K9" t="str">
            <v>NO*2.3.1.01.01.001.01.01 - Sueldo básico Docente</v>
          </cell>
          <cell r="M9" t="str">
            <v>1.2.3.1.05.01 - Impuesto de Alumbrado Público - Predio Lotes</v>
          </cell>
          <cell r="Q9" t="str">
            <v>NO* A.1.1.1.2 PERSONAL DIRECTIVO - DOCENTE</v>
          </cell>
          <cell r="T9" t="str">
            <v>13-Hacienda</v>
          </cell>
          <cell r="V9" t="str">
            <v>Acuerdo 422 de 2017 POR EL CUAL SE ADOPTA LA POLÍTICA PÚBLICA MUNICIPAL DE EDUCACIÓN AMBIENTAL DE SANTIAGO DE CALI 2017 - 2036</v>
          </cell>
        </row>
        <row r="10">
          <cell r="I10" t="str">
            <v>52020050005-0109 En el período 2020-2023, se han beneficiado 90 personas  con discapacidad, con actividades artísticas y culturales</v>
          </cell>
          <cell r="K10" t="str">
            <v>2.3.1.01.01.001.01.01.01 - Sueldo  Docente CSF</v>
          </cell>
          <cell r="M10" t="str">
            <v>1.2.3.2.10 - Tasas retributivas</v>
          </cell>
          <cell r="Q10" t="str">
            <v>A.1.1.1.2.1 PERSONAL DIRECTIVO DOCENTE - con situación de fondos (CSF)</v>
          </cell>
          <cell r="T10" t="str">
            <v>15-Defensa y policía</v>
          </cell>
          <cell r="V10" t="str">
            <v>Acuerdo 463 de 2019 POR EL CUAL SE ADOPTA LA POLÍTICA PÚBLICA DE DESARROLLO ECONÓMICO DE SANTIAGO DE CALI Y SE DICTAN OTRAS DISPOSICIONES</v>
          </cell>
        </row>
        <row r="11">
          <cell r="I11" t="str">
            <v>52050020001-0110 En el periodo 2020-2023, se han  formado en prácticas artísticas 600 personas de la comuna</v>
          </cell>
          <cell r="K11" t="str">
            <v>2.3.1.01.01.001.01.01.02 - Sueldo  Docente SSF</v>
          </cell>
          <cell r="M11" t="str">
            <v>A.1.2.3.2.09.05 - Concurso Económico - Estratificación</v>
          </cell>
          <cell r="Q11" t="str">
            <v>A.1.1.1.2.2 PERSONAL DIRECTIVO DOCENTE - sin situación de fondos (SSF)</v>
          </cell>
          <cell r="T11" t="str">
            <v>17-Agricultura y desarrollo rural</v>
          </cell>
          <cell r="V11" t="str">
            <v>Acuerdo 470 de 2019 POR EL CUAL SE ADOPTA LA POLÍTICA PÚBLICA DE SOBERANÍA Y SEGURIDAD ALIMENTARÍA Y NUTRICIONAL DEL DISTRITO ESPECIAL DE SANTIAGO DE CALI Y SE DICTAN OTRAS DISPOSICIONES</v>
          </cell>
        </row>
        <row r="12">
          <cell r="I12" t="str">
            <v>52050020013-0111 En el periodo 2020-2023,  se  han certificado en áreas  artísticas, 120 personas de la  comuna</v>
          </cell>
          <cell r="K12" t="str">
            <v>NO*2.3.1.01.01.001.01.02 - Sueldo básico Directivo Docente</v>
          </cell>
          <cell r="M12" t="str">
            <v>1.2.3.2.15 - Tasa por utilización de aguas subterránea y superficiales</v>
          </cell>
          <cell r="Q12" t="str">
            <v>A.1.1.1.3 PERSONAL ADMINISTRATIVO DE INSTITUCIONES EDUCATIVAS</v>
          </cell>
          <cell r="T12" t="str">
            <v>19-Salud y protección social</v>
          </cell>
          <cell r="V12" t="str">
            <v>Acuerdo 461 de 2019 POR MEDIO DEL CUAL SE ADOPTA LA POLÍTICA PÚBLICA "CALIDIVERSIDAD" PARA LA GARANTÍA DEL EJERCICIO EFECTIVO DE LOS DERECHOS DE LAS PERSONAS DE LOS SECTORES SOCIALES LGBTI, Y DE PERSONAS CON ORIENTACIONES SEXTUALES E IDENTIDADES DE GÉNERO DIVERSAS EN SANTIAGO DE CALI Y SE DICTAN OTRAS DISPOSICIONES</v>
          </cell>
        </row>
        <row r="13">
          <cell r="I13" t="str">
            <v>52030080007-0112 En el período 2020-2023, se ha realizado la adecuación, mejoramiento, mantenimiento o dotación  de 1 equipamiento cultural de la comuna</v>
          </cell>
          <cell r="K13" t="str">
            <v>2.3.1.01.01.001.01.02.01 - Sueldo Directivo Docente CSF</v>
          </cell>
          <cell r="M13" t="str">
            <v>1.2.3.1.14 - Sobretasa bomberil</v>
          </cell>
          <cell r="Q13" t="str">
            <v xml:space="preserve">NO* A.1.1.2 APORTES PATRONALES </v>
          </cell>
          <cell r="T13" t="str">
            <v>21-Minas y energía</v>
          </cell>
          <cell r="V13" t="str">
            <v>Acuerdo 464 de 2019 POR EL CUAL SE ADOPTA LA POLÍTICA PÚBLICA DE JUVENTUDES DE SANTIAGO DE CALI Y SE DICTAN OTRAS DISPOSICIONES</v>
          </cell>
        </row>
        <row r="14">
          <cell r="I14" t="str">
            <v>52020020008-0113 En el período 2020-2023, se han beneficiado  1600  niñas, niños, adolescentes, jóvenes y adultos (incluidos con discapacidad) con programas de iniciación y formación deportiva en disciplinas tradicionales y de nuevas tendencias en la comuna</v>
          </cell>
          <cell r="K14" t="str">
            <v>2.3.1.01.01.001.01.02.02 - Sueldo Directivo Docente SSF</v>
          </cell>
          <cell r="M14" t="str">
            <v>1.2.3.2.06 - Contribución sobre Contratos de Obra Pública</v>
          </cell>
          <cell r="Q14" t="str">
            <v>NO* A.1.1.2.1 PERSONAL DOCENTE (sin situación de fondos)</v>
          </cell>
          <cell r="T14" t="str">
            <v>22-Educación</v>
          </cell>
          <cell r="V14" t="str">
            <v>Acuerdo 459 de 2019 POR EL CUAL SE ADOPTA LA POLÍTICA PÚBLICA AFROCOLOMBIANA, NEGRA, PALENQUERA Y RAIZAL DE SANTIAGO DE CALI - CALIAFRO</v>
          </cell>
        </row>
        <row r="15">
          <cell r="I15" t="str">
            <v>51030010006-0114 En el período 2020-2023, se han realizado 4 eventos deportivos, recreativos, y de innovación en la comuna</v>
          </cell>
          <cell r="K15" t="str">
            <v>NO*2.3.1.01.01.001.01.03 - Sueldo básico Administrativo</v>
          </cell>
          <cell r="M15" t="str">
            <v>1.2.3.1.03.01 - Impuesto de Circulación y Tránsito Sobre Vehículos de Servicio Público - S.I.T.MIO</v>
          </cell>
          <cell r="Q15" t="str">
            <v xml:space="preserve">NO* A.1.1.2.1.1 APORTES DE PREVISIÓN SOCIAL </v>
          </cell>
          <cell r="T15" t="str">
            <v>23-Tecnologías de la información y las comunicaciones</v>
          </cell>
          <cell r="V15" t="str">
            <v>Decreto 411.2.010.20.0507 de 2017 POR EL CUAL SE DA CUMPLIMIENT A LA SENTENCIA T-291 DE 20DE ABRIL DE 2009 Y AUTO A-117 DE 6 DE MAYO DE 2014 Y SE DICTAN OTRAS DISPOSICIONES - POLÍTICA PÚBLICA DE RECICLADORES DE OFICIO</v>
          </cell>
        </row>
        <row r="16">
          <cell r="I16" t="str">
            <v>52030080005-0115 En el período 2020-2023, se han intervenido 9 escenarios deportivos y recreativos en la comuna</v>
          </cell>
          <cell r="K16" t="str">
            <v>2.3.1.01.01.001.01.03.01 - Sueldo  Administrativo</v>
          </cell>
          <cell r="M16" t="str">
            <v>1.2.2.0.00.04 - Conceptos técnicos aprovechamiento de las aguas subterráneas y superficiales</v>
          </cell>
          <cell r="Q16" t="str">
            <v xml:space="preserve">A.1.1.2.1.1.10 APORTES DE PREVISIÓN SOCIAL </v>
          </cell>
          <cell r="T16" t="str">
            <v>24-Transporte</v>
          </cell>
          <cell r="V16" t="str">
            <v>Acuerdo 457 de 2018 PLAN DECENAL DE CULTURA, CALI: HACIA UN TERRITORIO INTERCULTURAL 
(2018-2028)</v>
          </cell>
        </row>
        <row r="17">
          <cell r="A17" t="str">
            <v>Ninguna</v>
          </cell>
          <cell r="I17" t="str">
            <v>52010030007-0116 En el período 2020-2023, se han implementado 23 sistemas de monitoreo y alerta para la prevención y/o disminución del delito</v>
          </cell>
          <cell r="K17" t="str">
            <v>2.3.1.01.01.001.01.03.02 - Incremento por antigüedad Administrativo</v>
          </cell>
          <cell r="M17" t="str">
            <v>1.2.3.2.23.01 - Sanciones por Violación de Normas - DAGMA</v>
          </cell>
          <cell r="Q17" t="str">
            <v>A.1.1.2.1.2 APORTES PARA CESANTÍAS</v>
          </cell>
          <cell r="T17" t="str">
            <v>25-Organismos de control</v>
          </cell>
          <cell r="V17" t="str">
            <v xml:space="preserve">Decreto 4148.010.21.1.914.000315 de 2018 PLAN PARA LA RECUPERACIÓN DE LAS MEMORIAS CULTURALES DEL MUNICIPIO DE SANTIAGO DE CALI </v>
          </cell>
        </row>
        <row r="18">
          <cell r="A18" t="str">
            <v>Asociadas a fenomenos de origen biologico: plagas, epidemias</v>
          </cell>
          <cell r="I18" t="str">
            <v>52030080008-0117 En el período 2020-2023,se han realizado 7 intervenciones (mantenimiento, adecuación de infraestructura)  a sedes educativas oficiales</v>
          </cell>
          <cell r="K18" t="str">
            <v>NO*2.3.1.01.01.001.02 - Horas extras, dominicales, festivos y recargos</v>
          </cell>
          <cell r="M18" t="str">
            <v>1.2.2.0.00.06 - Seguimiento plan de saneamiento y manejo de vertimientos</v>
          </cell>
          <cell r="Q18" t="str">
            <v>NO* A.1.1.2.2 PERSONAL DOCENTE (con situación de fondos)</v>
          </cell>
          <cell r="T18" t="str">
            <v>27-Rama judicial</v>
          </cell>
          <cell r="V18" t="str">
            <v>POLÍTICA PÚBLICA PARA LA ATENCIÓN INTEGRAL A VÍCTIMAS DEL CONFLICTO ARMADO - LEY 1448</v>
          </cell>
        </row>
        <row r="19">
          <cell r="A19" t="str">
            <v>Asociadas a fenomenos de origen humano no intencionales: aglomeracion de publico</v>
          </cell>
          <cell r="I19" t="str">
            <v>52040010005-0118 En el período 2020-2023, se han dotado 2 instituciones educativas</v>
          </cell>
          <cell r="K19" t="str">
            <v>2.3.1.01.01.001.02.01 - Horas extras, dominicales, festivos y recargos Docente</v>
          </cell>
          <cell r="M19" t="str">
            <v>A.1.2.3.2.09.02 - Contribucion valorizacion nuevo plan de obras</v>
          </cell>
          <cell r="Q19" t="str">
            <v xml:space="preserve">NO* A.1.1.2.2.1 APORTES DE PREVISIÓN SOCIAL </v>
          </cell>
          <cell r="T19" t="str">
            <v>28-Registraduría</v>
          </cell>
          <cell r="V19" t="str">
            <v>Acuerdo 0501 de 2021 Politica Distrital de Salud mental, Convivencia Social y Abordaje del Consumo de Sustancias Psicoactivas de Santiago de Cali</v>
          </cell>
        </row>
        <row r="20">
          <cell r="A20" t="str">
            <v>Asociadas a fenomenos de origen natural: atmosfericos, hidrologicos, geologicos, otros.</v>
          </cell>
          <cell r="I20" t="str">
            <v>51050020008-0119 En el período 2020-2023, se han asistido 100 familias de pequeños y medianos productores rurales y huerteros urbanos, con asistencia tecnica para produccion agropecuaria con enfoque agroecologico, para fortalecer la seguridad y soberania alimentaria en la comuna 1</v>
          </cell>
          <cell r="K20" t="str">
            <v>2.3.1.01.01.001.02.02 - Horas extras, dominicales, festivos y recargos Directivo Docente</v>
          </cell>
          <cell r="M20" t="str">
            <v>1.2.3.1.19.03 - estampilla procultura Ley 397/97 (seguridad social de los gestores culturales 10%)</v>
          </cell>
          <cell r="Q20" t="str">
            <v>A.1.1.2.2.1.1 APORTES PARA SALUD</v>
          </cell>
          <cell r="T20" t="str">
            <v>29-Fiscalía</v>
          </cell>
        </row>
        <row r="21">
          <cell r="A21" t="str">
            <v>Asociadas a fenomenos de origen socianatural: inundaciones, movimientos en masa, incedios forestales.</v>
          </cell>
          <cell r="I21" t="str">
            <v>52030070002-0120 En el período 2020-2023, se han recuperado 6 espacios públicos efectivos de la Estructura Ecológica Complementaria adecuados arquitectónica y paisajísticamente con empoderamiento ciudadano</v>
          </cell>
          <cell r="K21" t="str">
            <v>2.3.1.01.01.001.02.03 - Horas extras, dominicales, festivos y recargos Administrtivo</v>
          </cell>
          <cell r="M21" t="str">
            <v>1.2.3.1.19.04 - estampilla procultura ley 1379/2010 (Red Nacional de bibliotecas 10%)</v>
          </cell>
          <cell r="Q21" t="str">
            <v>A.1.1.2.2.1.2 APORTES PARA PENSIÓN</v>
          </cell>
          <cell r="T21" t="str">
            <v>32-Ambiente y desarrollo sostenible</v>
          </cell>
        </row>
        <row r="22">
          <cell r="A22" t="str">
            <v>Asociadas a fenomenos de origen tecnologico: quimicos, electricos, mecoanicos, termicos.</v>
          </cell>
          <cell r="I22" t="str">
            <v>51030010011-0121 En el período 2020-2023, se han  apoyado 2 iniciativas turisticas comunitarias</v>
          </cell>
          <cell r="K22" t="str">
            <v>NO*2.3.1.01.01.001.04 - Subsidio de alimentación</v>
          </cell>
          <cell r="M22" t="str">
            <v>1.2.3.1.19.05 - estampilla procultura acuerdo 232 (conservacion patrimonio cultural 5%)</v>
          </cell>
          <cell r="Q22" t="str">
            <v>A.1.1.2.2.1.3 APORTES ARP</v>
          </cell>
          <cell r="T22" t="str">
            <v>33-Cultura</v>
          </cell>
        </row>
        <row r="23">
          <cell r="A23" t="str">
            <v>Otras</v>
          </cell>
          <cell r="I23" t="str">
            <v>52020030005-0122 En el período 2020-2023, se han formado 120 jovenes en desarrollo del turismo de las áreas urbanas y rurales de Santiago de Cali</v>
          </cell>
          <cell r="K23" t="str">
            <v>2.3.1.01.01.001.04.01 - Subsidio de alimentación Docente</v>
          </cell>
          <cell r="M23" t="str">
            <v>1.2.3.1.19.06 - estampilla procultura acuerdo 0313 (fin inst popular de cultura 7% del 60%)</v>
          </cell>
          <cell r="Q23" t="str">
            <v>A.1.1.2.2.1.4 APORTES PARA CESANTÍAS</v>
          </cell>
          <cell r="T23" t="str">
            <v>35-Comercio, industria y turismo</v>
          </cell>
        </row>
        <row r="24">
          <cell r="I24" t="str">
            <v>52020110002-0123 En el periodo 2020-2023, se han vinculado 200 personas en la estrategia de prevención de violencias contra la mujer e intervención social desde la perspectiva de género</v>
          </cell>
          <cell r="K24" t="str">
            <v>2.3.1.01.01.001.04.02 - Subsidio de alimentación Directivo Docente</v>
          </cell>
          <cell r="M24" t="str">
            <v>1.2.3.2.22.05 - Zonas verdes adquisicion terrenos</v>
          </cell>
          <cell r="Q24" t="str">
            <v xml:space="preserve">NO* A.1.1.2.2.2 APORTES PARAFISCALES </v>
          </cell>
          <cell r="T24" t="str">
            <v>36-Trabajo</v>
          </cell>
        </row>
        <row r="25">
          <cell r="I25" t="str">
            <v>52020050001-0124 En el periodo 2020-2023, se ha realizado la formacion a 200 personas con discapacidad, sus familias y cuidadores en abordaje de la discapacidad, derechos, redes de apoyo, incidencia y organización</v>
          </cell>
          <cell r="K25" t="str">
            <v>2.3.1.01.01.001.04.03 - Subsidio de alimentación Administrativo</v>
          </cell>
          <cell r="M25" t="str">
            <v>1.2.2.0.00.08 - Aportes urbanísticos por mayor edificabilidad</v>
          </cell>
          <cell r="Q25" t="str">
            <v>A.1.1.2.2.2.1 SENA</v>
          </cell>
          <cell r="T25" t="str">
            <v>37-Interior</v>
          </cell>
        </row>
        <row r="26">
          <cell r="A26" t="str">
            <v>Niños, Niñas, Adolecentes y Jóvenes</v>
          </cell>
          <cell r="I26" t="str">
            <v>52020050002-0125 En el período 2020-2023, se han benficiado  200 personas con discapacidad con productos de apoyo para la movilidad y desplazamiento y apoyo para el transporte de las personas con discapaciad</v>
          </cell>
          <cell r="K26" t="str">
            <v>NO*2.3.1.01.01.001.05 - Auxilio de transporte</v>
          </cell>
          <cell r="M26" t="str">
            <v>1.2.3.1.05.02 - Impuesto de Alumbrado Público EMCALI y Otros Comercializadores</v>
          </cell>
          <cell r="Q26" t="str">
            <v>A.1.1.2.2.2.2 ICBF</v>
          </cell>
          <cell r="T26" t="str">
            <v>39-Ciencia, tecnología e innovación</v>
          </cell>
        </row>
        <row r="27">
          <cell r="A27" t="str">
            <v>Adulto Mayor</v>
          </cell>
          <cell r="I27" t="str">
            <v>52020040004-0126 En el periodo 2020-2023, han participado de encuentros intergeneracionales 75 personas mayores, niños, niñas y adolecentes</v>
          </cell>
          <cell r="K27" t="str">
            <v>2.3.1.01.01.001.05.01 - Auxilio de transporte Docente</v>
          </cell>
          <cell r="M27" t="str">
            <v>1.2.3.1.05.03 - alumb Acdo 357  (10% navideño)</v>
          </cell>
          <cell r="Q27" t="str">
            <v>A.1.1.2.2.2.3 ESAP</v>
          </cell>
          <cell r="T27" t="str">
            <v>40-Vivienda, ciudad y territorio</v>
          </cell>
        </row>
        <row r="28">
          <cell r="A28" t="str">
            <v>Víctimas</v>
          </cell>
          <cell r="I28" t="str">
            <v>52020080003-0127 En el periodo 2020-2023, se ha realizado 1 campaña institucional de sensibilización y participación para la reivindicación de la memoria y los derechos de la población LGBTIQ+</v>
          </cell>
          <cell r="K28" t="str">
            <v>2.3.1.01.01.001.05.02 - Auxilio de transporte Directivo Docente</v>
          </cell>
          <cell r="M28" t="str">
            <v>1.2.3.2.22.03 - Expedición de Licencias de funcionamiento de establecimientos educativos para el trabajo y el desarrollo humano</v>
          </cell>
          <cell r="Q28" t="str">
            <v>A.1.1.2.2.2.4 CAJAS DE COMPENSACIÓN FAMILIAR</v>
          </cell>
          <cell r="T28" t="str">
            <v>41-Inclusión social y reconciliación</v>
          </cell>
        </row>
        <row r="29">
          <cell r="A29" t="str">
            <v>Discapacidad</v>
          </cell>
          <cell r="I29" t="str">
            <v>52020040008-0128 En el periodo 2020-2023, se han beneficiado 400 personas con prácticas para el envejecimiento activo y la cultura positiva de la vejez en la comuna 1</v>
          </cell>
          <cell r="K29" t="str">
            <v>2.3.1.01.01.001.05.03 - Auxilio de transporte Administrativo</v>
          </cell>
          <cell r="M29" t="str">
            <v>1.2.2.0.00.10 - Fondo de Promoción de la Movilidad Sostenible</v>
          </cell>
          <cell r="Q29" t="str">
            <v>A.1.1.2.2.2.5 INSTITUTOS TÉCNICOS</v>
          </cell>
          <cell r="T29" t="str">
            <v>42-Inteligencia</v>
          </cell>
        </row>
        <row r="30">
          <cell r="A30" t="str">
            <v>Mujeres</v>
          </cell>
          <cell r="I30" t="str">
            <v>52020050003-0129 En el periodo 2020-2023, se han intervenido  330 personas con discapacidad con la Estrategia de Rehabilitación Basada en la Comunidad -RBC- en la comuna 1</v>
          </cell>
          <cell r="K30" t="str">
            <v>NO*2.3.1.01.01.001.06 - Prima de servicio</v>
          </cell>
          <cell r="M30" t="str">
            <v>1.2.3.1.05.04 - Impuesto de Alumbrado Público Liquidaciòn Directa</v>
          </cell>
          <cell r="Q30" t="str">
            <v>NO* A.1.1.2.3 PERSONAL DIRECTIVO - DOCENTE (sin situación de fondos)</v>
          </cell>
          <cell r="T30" t="str">
            <v>43-Deporte y recreación</v>
          </cell>
        </row>
        <row r="31">
          <cell r="A31" t="str">
            <v>Etnias</v>
          </cell>
          <cell r="I31" t="str">
            <v>52030070004-0130 En el periodo 2020-2023, se recuperan 2 zonas blandas, parques y zonas verdes a través de intervenciones y estrategias artísticas y lúdicas en la comuna</v>
          </cell>
          <cell r="K31" t="str">
            <v>2.3.1.01.01.001.06.01 - Prima de servicio Docente</v>
          </cell>
          <cell r="M31" t="str">
            <v>1.2.3.2.21.03 - Derechos de Tránsito en Àreas Restringidas o de Alta Congestión</v>
          </cell>
          <cell r="Q31" t="str">
            <v xml:space="preserve">NO* A.1.1.2.3.1 APORTES DE PREVISIÓN SOCIAL </v>
          </cell>
          <cell r="T31" t="str">
            <v>44-Sistema integral de verdad, justicia, reparación y no repetición</v>
          </cell>
        </row>
        <row r="32">
          <cell r="A32" t="str">
            <v>Equidad de Genero</v>
          </cell>
          <cell r="I32" t="str">
            <v>53040050002-0201 En el periodo 2020-2023, se han señalizado 60 puntos de red víal de Cali en la comuna 2</v>
          </cell>
          <cell r="K32" t="str">
            <v>2.3.1.01.01.001.06.02 - Prima de servicio Directivo Docente</v>
          </cell>
          <cell r="M32" t="str">
            <v xml:space="preserve">1.2.3.2.27.02 - Cursos de Conducción Escuela de Enseñanzas </v>
          </cell>
          <cell r="Q32" t="str">
            <v xml:space="preserve">A.1.1.2.3.1.10 APORTES DE PREVISIÓN SOCIAL </v>
          </cell>
          <cell r="T32" t="str">
            <v>45-Gobierno territorial</v>
          </cell>
        </row>
        <row r="33">
          <cell r="I33" t="str">
            <v>53040010004-0202 En el periodo 2020-2023, se han mejorado 300 metros cuadrados de andenes en la comuna 2,  previo a concepto de viabilidad técnica</v>
          </cell>
          <cell r="K33" t="str">
            <v>2.3.1.01.01.001.06.03 - Prima de servicio Administrativo</v>
          </cell>
          <cell r="M33" t="str">
            <v>1.2.3.2.21.04 - Recursos Convenio Municipio CDAV</v>
          </cell>
          <cell r="Q33" t="str">
            <v>A.1.1.2.3.2 APORTES PARA CESANTÍAS</v>
          </cell>
        </row>
        <row r="34">
          <cell r="I34" t="str">
            <v>51030010006-0203 En el periodo 2020-2023, se han realizado 2 eventos deportivos en la comuna 2 para jóvenes, adultos, adultos mayores y personas en situación de discapacidad.</v>
          </cell>
          <cell r="K34" t="str">
            <v>NO*2.3.1.01.01.001.07 - Bonificación por servicios prestados</v>
          </cell>
          <cell r="M34" t="str">
            <v>A.1.2.3.2.09.04 - Participación en la Plusvalía</v>
          </cell>
          <cell r="Q34" t="str">
            <v>NO* A.1.1.2.4 PERSONAL DIRECTIVO - DOCENTE (con situación de fondos)</v>
          </cell>
        </row>
        <row r="35">
          <cell r="A35" t="str">
            <v>P.M.51010011: Área de Desarrollo Naranja Ciudad Inteligente – Ciudad Paraíso</v>
          </cell>
          <cell r="I35" t="str">
            <v>52030080005-0204 En el periodo 2020-2023, se han intervenido 3 escenarios deportivos y recreativos en la comuna</v>
          </cell>
          <cell r="K35" t="str">
            <v>2.3.1.01.01.001.07.01 - Bonificación por servicios prestados Docente</v>
          </cell>
          <cell r="M35" t="str">
            <v>1.2.3.1.03.02 - Impuesto de Circulación y Tránsito Sobre Vehículos de Servicio Público - Tradicional</v>
          </cell>
          <cell r="Q35" t="str">
            <v xml:space="preserve">NO* A.1.1.2.4.1 APORTES DE PREVISIÓN SOCIAL </v>
          </cell>
        </row>
        <row r="36">
          <cell r="A36" t="str">
            <v xml:space="preserve">P.M.51010012: Lo Virtual: otra Dimensión de la Escuela </v>
          </cell>
          <cell r="I36" t="str">
            <v>52010030007-0205 En el periodo 2020-2023, se han implementado 125 sistemas de monitoreo y alerta para la prevención y/o disminución del delito</v>
          </cell>
          <cell r="K36" t="str">
            <v>2.3.1.01.01.001.07.02 - Bonificación por servicios prestados Directivo Docente</v>
          </cell>
          <cell r="M36" t="str">
            <v xml:space="preserve">1.2.3.1.12 - Impuesto de espectáculos públicos nacional con destino al deporte </v>
          </cell>
          <cell r="Q36" t="str">
            <v>A.1.1.2.4.1.1 APORTES PARA SALUD</v>
          </cell>
        </row>
        <row r="37">
          <cell r="A37" t="str">
            <v>P.M.51010013: Sistema Semafórico Inteligente</v>
          </cell>
          <cell r="I37" t="str">
            <v>54030020003-0206 En el periodo 2020-2023, se han formado 100 personas en cultura ciudadana para la paz, la convivencia y reconciliación</v>
          </cell>
          <cell r="K37" t="str">
            <v>2.3.1.01.01.001.07.03 - Bonificación por servicios prestados Administrativo</v>
          </cell>
          <cell r="M37" t="str">
            <v>1.2.2.0.00.18 - Sobt gasol 97%(15%)</v>
          </cell>
          <cell r="Q37" t="str">
            <v>A.1.1.2.4.1.2 APORTES PARA PENSIÓN</v>
          </cell>
        </row>
        <row r="38">
          <cell r="A38" t="str">
            <v>P.M.51020011: Área de Desarrollo Naranja Parque Pacífico: cultura, arte, música, gastronomía, artesanía y diseño.</v>
          </cell>
          <cell r="I38" t="str">
            <v>52030070002-0207 En el periodo 2020-2023, se ha recuperado 1 espacio público efectivo de la Estructura Ecológica Complementaria adecuados arquitectónica y paisajísticamente con empoderamiento ciudadano.</v>
          </cell>
          <cell r="K38" t="str">
            <v>NO*2.3.1.01.01.001.08 - Prestaciones sociales</v>
          </cell>
          <cell r="M38" t="str">
            <v xml:space="preserve">1.2.3.2.21.01 -  Otros derechos de Tránsito </v>
          </cell>
          <cell r="Q38" t="str">
            <v>A.1.1.2.4.1.3 APORTES ARP</v>
          </cell>
        </row>
        <row r="39">
          <cell r="A39" t="str">
            <v>P.M.51020012: Área de Desarrollo Naranja Alameda de la Salsa</v>
          </cell>
          <cell r="I39" t="str">
            <v>52030080008-0208 En el periodo 2020-2023, se han realizado 4 intervenciones (mantenimiento, adecuación de infraestructura)  a sedes educativas</v>
          </cell>
          <cell r="K39" t="str">
            <v>NO*2.3.1.01.01.001.08.01 - Prima de navidad</v>
          </cell>
          <cell r="M39" t="str">
            <v>1.2.3.3.01.02 - Participación del impuesto sobre vehículos automotores</v>
          </cell>
          <cell r="Q39" t="str">
            <v>A.1.1.2.4.1.4 APORTES PARA CESANTÍAS</v>
          </cell>
        </row>
        <row r="40">
          <cell r="A40" t="str">
            <v>P.M.51020013: Parque Tecnológico de Innovación San Fernando</v>
          </cell>
          <cell r="I40" t="str">
            <v>53040050002-0301 En el periodo 2020-2023, se han señalizado 50 puntos de red vial de Cali en la comuna 3</v>
          </cell>
          <cell r="K40" t="str">
            <v>2.3.1.01.01.001.08.01.01 - Prima de navidad Docente</v>
          </cell>
          <cell r="M40" t="str">
            <v>1.2.3.2.21.02 - Cobros por Estacionamiento en Espacio Público o en Lotes de Parqueo</v>
          </cell>
          <cell r="Q40" t="str">
            <v xml:space="preserve">NO* A.1.1.2.4.2 APORTES PARAFISCALES </v>
          </cell>
        </row>
        <row r="41">
          <cell r="A41" t="str">
            <v xml:space="preserve">P.M.51020021: Clúster del Deporte </v>
          </cell>
          <cell r="I41" t="str">
            <v>53040040004-0302 En el periodo 2020-2023, se ha realizado el  mantenimiento vial de 1.5 kilometros de via en la comuna 3, previo a concepto de viabilidad técnica</v>
          </cell>
          <cell r="K41" t="str">
            <v>2.3.1.01.01.001.08.01.02 - Prima de navidad Directivo Docente</v>
          </cell>
          <cell r="M41" t="str">
            <v>1.2.3.1.19.21 - Estampilla para el bienestar del Adulto mayor</v>
          </cell>
          <cell r="Q41" t="str">
            <v>A.1.1.2.4.2.1 SENA</v>
          </cell>
        </row>
        <row r="42">
          <cell r="A42" t="str">
            <v>P.M.51020022: Ciudad Médica</v>
          </cell>
          <cell r="I42" t="str">
            <v>53040010004-0303 En el periodo 2020-2023, se han mejorado 1500 metros cuadrados de andenes en la comuna 3,  previo concepto de viabilidad técnica</v>
          </cell>
          <cell r="K42" t="str">
            <v>2.3.1.01.01.001.08.01.03 - Prima de navidad Administrativo</v>
          </cell>
          <cell r="M42" t="str">
            <v>1.2.3.1.19.42 - Estampilla Prodesarrollo Urbano  (20%  primera infancia)</v>
          </cell>
          <cell r="Q42" t="str">
            <v>A.1.1.2.4.2.2 ICBF</v>
          </cell>
        </row>
        <row r="43">
          <cell r="A43" t="str">
            <v xml:space="preserve">P.M.51030011: Juegos Panamericanos Junior </v>
          </cell>
          <cell r="I43" t="str">
            <v>52050020001-0304 En el periodo 2020-2023, se  han formado en prácticas artísticas  1176 personas de la comuna</v>
          </cell>
          <cell r="K43" t="str">
            <v>NO*2.3.1.01.01.001.08.02 - Prima de vacaciones</v>
          </cell>
          <cell r="M43" t="str">
            <v>1.2.3.1.19.43 - Estampilla Prodesarrollo Urbano  (10%  bilinguismo Acuerdo 469/2019)</v>
          </cell>
          <cell r="Q43" t="str">
            <v>A.1.1.2.4.2.3 ESAP</v>
          </cell>
        </row>
        <row r="44">
          <cell r="A44" t="str">
            <v xml:space="preserve">P.M.51030012: Parque de las Aves </v>
          </cell>
          <cell r="I44" t="str">
            <v>52030080007-0305 En el período 2020-2023, se ha realizado la adecuación, mejoramiento, mantenimiento o dotación  de 2 equipamientos culturales de la comuna</v>
          </cell>
          <cell r="K44" t="str">
            <v>2.3.1.01.01.001.08.02.01 - Prima de vacaciones Docente</v>
          </cell>
          <cell r="M44" t="str">
            <v>1.2.3.1.19.44 - Estampilla Prodesarrollo Urbano  (10% Equidad de Genero)</v>
          </cell>
          <cell r="Q44" t="str">
            <v>A.1.1.2.4.2.4 CAJAS DE COMPENSACIÓN FAMILIAR</v>
          </cell>
        </row>
        <row r="45">
          <cell r="A45" t="str">
            <v xml:space="preserve">P.M.51030013: Cali Ciudad Salsa </v>
          </cell>
          <cell r="I45" t="str">
            <v>52010030007-0306 En el periodo 2020-2023, se han implementado 38 sistemas de monitoreo y alerta  para la prevención y/o disminución del delito</v>
          </cell>
          <cell r="K45" t="str">
            <v>2.3.1.01.01.001.08.02.02 - Prima de vacaciones Directivo Docente</v>
          </cell>
          <cell r="M45" t="str">
            <v>1.2.3.1.19.45 - Estampilla Prodesarrollo Urbano  (10% Afro )</v>
          </cell>
          <cell r="Q45" t="str">
            <v>A.1.1.2.4.2.5 INSTITUTOS TÉCNICOS</v>
          </cell>
        </row>
        <row r="46">
          <cell r="A46" t="str">
            <v>P.M.51040021: Centros para el Emprendimiento y Desarrollo Empresarial y Social</v>
          </cell>
          <cell r="I46" t="str">
            <v>52020030004-0307 En el período 2020-2023, se ha implementado una Política Pública para intervenir a 130  jóvenes en riesgo vinculados a situaciones delictivas</v>
          </cell>
          <cell r="K46" t="str">
            <v>2.3.1.01.01.001.08.02.03 - Prima de vacaciones Administrativo</v>
          </cell>
          <cell r="M46" t="str">
            <v>1.2.3.1.19.46 - Estampilla Pro desarrollo10% Victimas de Conflicto Armado</v>
          </cell>
          <cell r="Q46" t="str">
            <v>NO* A.1.1.2.5 PERSONAL ADMINISTRATIVO DE INSTITUCIONES EDUCATIVAS</v>
          </cell>
        </row>
        <row r="47">
          <cell r="A47" t="str">
            <v>P.M.51050011: Fondo Solidario y de Oportunidades</v>
          </cell>
          <cell r="I47" t="str">
            <v>52030080008-0308 En el periodo 2020-2023, se han realizado 10 intervenciones (mantenimiento, adecuación de infraestructura)  a sedes educativas</v>
          </cell>
          <cell r="K47" t="str">
            <v>NO*2.3.1.01.01.002 - Factores salariales especiales</v>
          </cell>
          <cell r="M47" t="str">
            <v>1.2.3.1.19.47 - Estampilla Prodesarrollo Urbano  (5% Alimentacion escolar)</v>
          </cell>
          <cell r="Q47" t="str">
            <v xml:space="preserve">NO* A.1.1.2.5.1 APORTES DE PREVISIÓN SOCIAL </v>
          </cell>
        </row>
        <row r="48">
          <cell r="A48" t="str">
            <v>P.M.51050021: Sistema de Plazas de Mercado Distrital</v>
          </cell>
          <cell r="I48" t="str">
            <v>52040010005-0309 En el periodo 2020-2023, se han dotado 2 Instituciones educativas</v>
          </cell>
          <cell r="K48" t="str">
            <v>NO*2.3.1.01.01.002.31 - Bonificación Pedagógica Docentes Prescolar, Básica y Media</v>
          </cell>
          <cell r="M48" t="str">
            <v>1.2.3.1.19.48 - Estampilla Prodesarrollo Urbano  (5% Adulto mayor )</v>
          </cell>
          <cell r="Q48" t="str">
            <v>A.1.1.2.5.1.1 APORTES PARA SALUD</v>
          </cell>
        </row>
        <row r="49">
          <cell r="A49" t="str">
            <v>P.M.52010021: Desde Cali Convivimos</v>
          </cell>
          <cell r="I49" t="str">
            <v>52030070002-0310 En el periodo 2020-2023, se han recuperado 6 espacios públicos efectivos de la Estructura Ecológica Complementaria adecuados arquitectónica y paisajísticamente con empoderamiento ciudadano.</v>
          </cell>
          <cell r="K49" t="str">
            <v xml:space="preserve">2.3.1.01.01.002.31.01 - Bonificación Pedagógica Docentes </v>
          </cell>
          <cell r="M49" t="str">
            <v>1.2.3.1.19.49 - Estampilla Prodesarrollo Urbano  (5% Discapacidad y enfermedades huerfanas)</v>
          </cell>
          <cell r="Q49" t="str">
            <v>A.1.1.2.5.1.2 APORTES PARA PENSIÓN</v>
          </cell>
        </row>
        <row r="50">
          <cell r="A50" t="str">
            <v xml:space="preserve">P.M.52010031: Campus de Policía Puro Corazón por Cali. </v>
          </cell>
          <cell r="I50" t="str">
            <v>51040020001-0311 En el periodo 2020 - 2023,  se han fortalecido 715 personas en el ecosistema de emprendimiento empresarial y social con enfoque diferencial y de género</v>
          </cell>
          <cell r="K50" t="str">
            <v>2.3.1.01.01.002.31.02 - Bonificacion Pedagogica Directivo Docente</v>
          </cell>
          <cell r="M50" t="str">
            <v>1.2.3.1.19.50 - Estampilla Prodesarrollo Urbano  (5% Capital semilla)</v>
          </cell>
          <cell r="Q50" t="str">
            <v>A.1.1.2.5.1.3 APORTES ARP</v>
          </cell>
        </row>
        <row r="51">
          <cell r="A51" t="str">
            <v xml:space="preserve">P.M.52010041: Modernización de los servicios de acceso a la justicia con calidad. </v>
          </cell>
          <cell r="I51" t="str">
            <v>52020040007-0312 En el periodo 2020-2023, se han beneficiado 1000 adultos mayores con programa de gimnasia dirigida y aerobicos.</v>
          </cell>
          <cell r="K51" t="str">
            <v>NO*2.3.1.01.01.002.32 - Sobresueldo docentes y directivos docentes Prescolar, Básica y Media</v>
          </cell>
          <cell r="M51" t="str">
            <v>1.2.4.1.01.01 - SGP-Educación-Prestación de servicios CSF</v>
          </cell>
          <cell r="Q51" t="str">
            <v>A.1.1.2.5.1.4 APORTES PARA CESANTÍAS</v>
          </cell>
        </row>
        <row r="52">
          <cell r="A52" t="str">
            <v xml:space="preserve">P.M.52020011: Sistema Distrital de Atención Integral a la Primera Infancia </v>
          </cell>
          <cell r="I52" t="str">
            <v>52030080005-0313 En el periodo 2020-2023, se ha intervenido 1 escenario deportivo y recreativo en la comuna</v>
          </cell>
          <cell r="K52" t="str">
            <v>2.3.1.01.01.002.32.01 - Sobresueldo docentes  Prescolar, Básica y Media</v>
          </cell>
          <cell r="M52" t="str">
            <v>1.2.4.1.01.02 - SGP-Educación-Prestación de servicios SSF</v>
          </cell>
          <cell r="Q52" t="str">
            <v xml:space="preserve">NO* A.1.1.2.5.2 APORTES PARAFISCALES </v>
          </cell>
        </row>
        <row r="53">
          <cell r="A53" t="str">
            <v>P.M.52020051: Centro de Atención Integral a Personas con Discapacidad</v>
          </cell>
          <cell r="I53" t="str">
            <v>51030010006-0314 En el periodo 2020-2023, se han realizado 3 eventos deportivos, recreativos, y de innovación en la comuna</v>
          </cell>
          <cell r="K53" t="str">
            <v>2.3.1.01.01.002.32.02 - Sobresueldo  directivos docentes Prescolar, Básica y Media</v>
          </cell>
          <cell r="M53" t="str">
            <v>1.2.4.1.03 - SGP-Educación-Calidad  por matrícula oficial</v>
          </cell>
          <cell r="Q53" t="str">
            <v>A.1.1.2.5.2.1 SENA</v>
          </cell>
        </row>
        <row r="54">
          <cell r="A54" t="str">
            <v>P.M.52020061: Casa del Pacifico para la vida de la población Afro</v>
          </cell>
          <cell r="I54" t="str">
            <v>52020020008-0315 En el periodo 2020-2023, se han beneficiado 2000 niñas, niños, adolescentes, jóvenes y adultos (incluidos con discapacidad) beneficiados con programas de iniciación y formación deportiva en disciplinas tradicionales y de nuevas tendencias en la comuna</v>
          </cell>
          <cell r="K54" t="str">
            <v>NO*2.3.1.01.01.002.33 - Bonificacion Educadores de Basica y Media</v>
          </cell>
          <cell r="M54" t="str">
            <v>1.2.4.1.04 - SGP-Educación-Calidad  por gratuidad</v>
          </cell>
          <cell r="Q54" t="str">
            <v>A.1.1.2.5.2.2 ICBF</v>
          </cell>
        </row>
        <row r="55">
          <cell r="A55" t="str">
            <v>P.M.52020101: Centro de Servicios Integrales para Habitantes de Calle</v>
          </cell>
          <cell r="I55" t="str">
            <v>52020020009-0316 En el periodo 2020-2023, se han realizado  4 juegos deportivos y recreativos del sector educativo en la comuna</v>
          </cell>
          <cell r="K55" t="str">
            <v>2.3.1.01.01.002.33.01 - Bonificacion Educadores de Basica y Media Docente</v>
          </cell>
          <cell r="M55" t="str">
            <v>1.2.4.1.01.03 - SGP-Educación-Prestación de servicios cuota de administración CSF</v>
          </cell>
          <cell r="Q55" t="str">
            <v>A.1.1.2.5.2.3 ESAP</v>
          </cell>
        </row>
        <row r="56">
          <cell r="A56" t="str">
            <v xml:space="preserve">P.M.52020111: Cali Segura para las Mujeres y las Niñas. </v>
          </cell>
          <cell r="I56" t="str">
            <v>52030080003-0317 En el periodo 2020-2023, se ha realizado 1 intervención (mantenimiento correctivo, preventico y dotación) realizada al Centro de Administración Local Integrada</v>
          </cell>
          <cell r="K56" t="str">
            <v>2.3.1.01.01.002.33.02 - Bonificacion Educadores de Basica y Media Directivo Docente</v>
          </cell>
          <cell r="M56" t="str">
            <v>1.2.4.2.02.01 - SGP-Salud-Salud pública 11/12</v>
          </cell>
          <cell r="Q56" t="str">
            <v>A.1.1.2.5.2.4 CAJAS DE COMPENSACIÓN FAMILIAR</v>
          </cell>
        </row>
        <row r="57">
          <cell r="A57" t="str">
            <v>P.M.52030011: Política Integral de Prevención y Atención para el Consumo de SPA</v>
          </cell>
          <cell r="I57" t="str">
            <v>53040040004-0401 En el periodo 2020-2023, se ha realizado el mejoramiento de 0,25 kilómetros de vía en la comuna, previo concepto de viabilidad técnica</v>
          </cell>
          <cell r="K57" t="str">
            <v>NO*2.3.1.01.02 - Contribuciones inherentes a la nómina</v>
          </cell>
          <cell r="M57" t="str">
            <v>1.2.4.2.01.01 - SGP-Salud-Régimen subsidiado SSF 11/12</v>
          </cell>
          <cell r="Q57" t="str">
            <v>A.1.1.2.5.2.5 INSTITUTOS TÉCNICOS</v>
          </cell>
        </row>
        <row r="58">
          <cell r="A58" t="str">
            <v xml:space="preserve">P.M.52030051: Ciudad Paraíso </v>
          </cell>
          <cell r="I58" t="str">
            <v>53040040003-0402 En el periodo 2020-2023, se han construido 0,25 kilómetros de pavimento en la comuna, previo concepto de viabilidad técnica</v>
          </cell>
          <cell r="K58" t="str">
            <v>NO*2.3.1.01.02.001 - Aportes a la seguridad social en pensiones</v>
          </cell>
          <cell r="M58" t="str">
            <v>1.2.4.2.02.02 - SGP-Salud-Salud pública 12/12</v>
          </cell>
          <cell r="Q58" t="str">
            <v>A.1.1.6 CONTRATACIÓN DE ASEO A LOS ESTABLECIMIENTOS EDUCATIVOS ESTATALES</v>
          </cell>
        </row>
        <row r="59">
          <cell r="A59" t="str">
            <v>P.M.52040021: Universidad Distrital de Santiago de Cali</v>
          </cell>
          <cell r="I59" t="str">
            <v>53040010004-0403 En el periodo 2020-2023, se han mejorado 220 metros cuadrados de andenes en la comuna, previo concepto de viabilidad técnica</v>
          </cell>
          <cell r="K59" t="str">
            <v>2.3.1.01.02.001.01 - Aportes a la Seguridad Social en Pensiones Docentes SSF</v>
          </cell>
          <cell r="M59" t="str">
            <v>1.2.4.2.01.02 - SGP-Salud-Régimen subsidiado SSF 12/12</v>
          </cell>
          <cell r="Q59" t="str">
            <v>A.1.1.7 CONTRATACIÓN DE VIGILANCIA A LOS ESTABLECIMIENTOS EDUCATIVOS ESTATALES</v>
          </cell>
        </row>
        <row r="60">
          <cell r="A60" t="str">
            <v>P.M.52040031: Cali Distrito Educador</v>
          </cell>
          <cell r="I60" t="str">
            <v>51030010006-0404 En el periodo 2020-2023, se han realizado 3 eventos deportivos, recreativos, y de innovación en la comuna</v>
          </cell>
          <cell r="K60" t="str">
            <v>2.3.1.01.02.001.02 - Aportes a la Seguridad Social en Pensiones Directivo Docentes SSF</v>
          </cell>
          <cell r="M60" t="str">
            <v>1.2.4.3.03.01 - SGP-Propósito General-Propósito general Libre inversión 11/12</v>
          </cell>
          <cell r="Q60" t="str">
            <v>A.1.1.8 CANCELACIONES DE PRESTACIONES SOCIALES DEL MAGISTERIO (CPSM)</v>
          </cell>
        </row>
        <row r="61">
          <cell r="A61" t="str">
            <v>P.M.52050011: Recuperación de la Memoria de la Cultura de Cali.</v>
          </cell>
          <cell r="I61" t="str">
            <v>52020020008-0405 En el periodo 2020-2023, se han beneficiado 1200 niñas, niños, adolescentes, jóvenes y adultos (incluidos con discapacidad) beneficiados con programas de iniciación y formación deportiva en disciplinas tradicionales y de nuevas tendencias en la comuna</v>
          </cell>
          <cell r="K61" t="str">
            <v>2.3.1.01.02.001.03 - Aportes a la Seguridad Social en Pensiones Aministrativos</v>
          </cell>
          <cell r="M61" t="str">
            <v>1.2.4.3.01.01 - SGP-Propósito General-Deporte y recreación 11/12</v>
          </cell>
          <cell r="Q61" t="str">
            <v>NO* A.1.1.9 DOTACIÓN LEY 70 DE 1988 y DECRETO REGLAMENTARIO 1978 DE 1979</v>
          </cell>
        </row>
        <row r="62">
          <cell r="A62" t="str">
            <v xml:space="preserve">P.M.52050021: Producción Audiovisual con Talento Local. </v>
          </cell>
          <cell r="I62" t="str">
            <v>52030080005-0406 En el periodo 2020-2023, se han intervenido 4 escenarios deportivos y recreativos en la comuna</v>
          </cell>
          <cell r="K62" t="str">
            <v>NO*2.3.1.01.02.002 - Aportes a la seguridad social en salud</v>
          </cell>
          <cell r="M62" t="str">
            <v>1.2.4.3.02.01 - SGP-Propósito General-Cultura 11/12</v>
          </cell>
          <cell r="Q62" t="str">
            <v>A.1.1.9.1 DOTACIÓN LEY 70 DE 1988 - PERSONAL DOCENTE</v>
          </cell>
        </row>
        <row r="63">
          <cell r="A63" t="str">
            <v>P.M.52050022: Revitalización del Instituto Popular de Cultura</v>
          </cell>
          <cell r="I63" t="str">
            <v>52010030007-0407 En el periodo 2020-2023, se han implementado 22 sistemas de monitoreo y alerta para la prevención y/o disminución del delito</v>
          </cell>
          <cell r="K63" t="str">
            <v>2.3.1.01.02.002.01 - Aportes a la seguridad social en salud Docente SSF</v>
          </cell>
          <cell r="M63" t="str">
            <v>1.2.4.3.03.02 - SGP-Propósito General-Propósito general Libre inversión 12/12</v>
          </cell>
          <cell r="Q63" t="str">
            <v>A.1.1.9.2 DOTACIÓN LEY 70 DE 1988 - PERSONAL DIRECTIVO DOCENTE</v>
          </cell>
        </row>
        <row r="64">
          <cell r="A64" t="str">
            <v xml:space="preserve">P.M.53010011: Ecoparque Corazón de Pance. </v>
          </cell>
          <cell r="I64" t="str">
            <v>52030080008-0408 En el periodo 2020-2023, se han realizado 4 intervenciones (mantenimiento, adecuación de infraestructura)  a sedes educativas</v>
          </cell>
          <cell r="K64" t="str">
            <v>2.3.1.01.02.002.02 - Aportes a la seguridad social en salud Directivo Docente SSF</v>
          </cell>
          <cell r="M64" t="str">
            <v>1.2.4.3.01.02 - SGP-Propósito General-Deporte y recreación 12/12</v>
          </cell>
          <cell r="Q64" t="str">
            <v>A.1.1.9.3 DOTACIÓN LEY 70 DE 1988 - PERSONAL ADMINISTRATIVO DE ESTABLECIMIENTOS EDUCATIVOS</v>
          </cell>
        </row>
        <row r="65">
          <cell r="A65" t="str">
            <v>P.M.53010012: Conservación de las Cuencas Hidrográficas</v>
          </cell>
          <cell r="I65" t="str">
            <v>52040010005-0409 En el periodo 2020-2023, se han dotado 5 Instituciones educativas</v>
          </cell>
          <cell r="K65" t="str">
            <v>2.3.1.01.02.002.03 - Aportes a la seguridad social en salud Administrativo</v>
          </cell>
          <cell r="M65" t="str">
            <v>1.2.4.3.02.02 - SGP-Propósito General-Cultura 12/12</v>
          </cell>
          <cell r="Q65" t="str">
            <v>NO* A.1.1.10 CONTRATACION DEL SERVICIO EDUCATIVO POR PARTE DE LAS ENTIDADES TERRITORIALES  CERTIFICADAS</v>
          </cell>
        </row>
        <row r="66">
          <cell r="A66" t="str">
            <v xml:space="preserve">P.M.53010021: Parque Lineal Jarillón del Rio Cauca. </v>
          </cell>
          <cell r="I66" t="str">
            <v>51040010001-0410 En el periodo 2020 - 2023, se han beneficiado 150 personas con formación técnica  para la inserción laboral y el desarrollo humano con enfoque diferencial y de género</v>
          </cell>
          <cell r="K66" t="str">
            <v xml:space="preserve">NO*2.3.1.01.02.003 - Aportes de cesantías </v>
          </cell>
          <cell r="M66" t="str">
            <v>1.2.4.4.01.01 - SGP-Asignación Especial-Programas de alimentación escolar 11/12</v>
          </cell>
          <cell r="Q66" t="str">
            <v xml:space="preserve">A.1.1.10.1 CONTRATOS PARA LA PRESTACIÓN DEL SERVICIO EDUCATIVO </v>
          </cell>
        </row>
        <row r="67">
          <cell r="A67" t="str">
            <v>P.M.53010022: Parque Lineal Rio Cali.</v>
          </cell>
          <cell r="I67" t="str">
            <v xml:space="preserve">52030070002-0411 En el periodo 2020-2023, se han recuperado 3 espacios públicos efectivos de la Estructura Ecológica
Complementaria adecuados
arquitectónica y paisajísticamente
con empoderamiento ciudadano. </v>
          </cell>
          <cell r="K67" t="str">
            <v>2.3.1.01.02.003.01 - Aportes Cesantias Docentes SSF</v>
          </cell>
          <cell r="M67" t="str">
            <v>1.2.4.4.01.02 - SGP-Asignación Especial-Programas de alimentación escolar 12/12</v>
          </cell>
          <cell r="Q67" t="str">
            <v>A.1.1.10.2 CONTRATOS PARA LA ADMINISTRACION DEL SERVICIO EDUCATIVO</v>
          </cell>
        </row>
        <row r="68">
          <cell r="A68" t="str">
            <v xml:space="preserve">P.M.53010031: Centro de Atención y Valoración de Fauna Silvestre (CAV Fauna) </v>
          </cell>
          <cell r="I68" t="str">
            <v>51040020001-0412 En el periodo 2020 - 2023,  se han fortalecido 375 personas en el ecosistema de emprendimiento empresarial y social con enfoque diferencial y de género</v>
          </cell>
          <cell r="K68" t="str">
            <v>2.3.1.01.02.003.02 - Aportes Cesantias Directivo Docentes SSF</v>
          </cell>
          <cell r="M68" t="str">
            <v>1.2.4.6.00.01 - SGP-Agua potable y saneamiento básico 11/12</v>
          </cell>
          <cell r="Q68" t="str">
            <v>A.1.1.10.3 CONTRATOS PARA LA PROMOCION E IMPLEMENTACION DE ESTRATEGIAS DE DESARROLLO PEDAGOGICO A CELEBRARSE CON IGLESIAS O CONFESIONES RELIGIOSAS</v>
          </cell>
        </row>
        <row r="69">
          <cell r="A69" t="str">
            <v>P.M.53010032: Política Pública de Ética Interespecie y Protección Animal</v>
          </cell>
          <cell r="I69" t="str">
            <v>52050020002-0413 En el período 2020-2023, se han apoyado 24 organizaciones de la comuna, en el desarrollo de  sus iniciativas artísticas  y culturales</v>
          </cell>
          <cell r="K69" t="str">
            <v>2.3.1.01.02.003.03 - Aportes Cesantias Administrativos Fondo Publico</v>
          </cell>
          <cell r="M69" t="str">
            <v>1.2.4.6.00.02 - SGP-Agua potable y saneamiento básico 12/12</v>
          </cell>
          <cell r="Q69" t="str">
            <v>A.1.1.10.4 CONTRATACION CON ESTABLECIMIENTOS EDUCATIVOS MEDIANTE SUBSIDIO A LA DEMANDA</v>
          </cell>
        </row>
        <row r="70">
          <cell r="A70" t="str">
            <v>P.M.53010041: Nuestra Huerta, Nuestra Casa</v>
          </cell>
          <cell r="I70" t="str">
            <v>52050020001-0414 En el periodo 2020-2023,  se  han formado en prácticas  artísticas  1500  personas  de la comuna</v>
          </cell>
          <cell r="K70" t="str">
            <v>NO*2.3.1.01.02.003.05 - Intereses a las Cesantias</v>
          </cell>
          <cell r="M70" t="str">
            <v>1.2.3.2.07 - Contribución Sector Eléctrico</v>
          </cell>
          <cell r="Q70" t="str">
            <v>A.1.1.10.5 CONTRATACIÓN PARA EDUCACIÓN PARA JÓVENES Y ADULTOS</v>
          </cell>
        </row>
        <row r="71">
          <cell r="A71" t="str">
            <v xml:space="preserve">P.M.53020011: Reingeniería de la prestación del servicio de aseo. </v>
          </cell>
          <cell r="I71" t="str">
            <v>53040040003-0501 En el periodo 2020-2023, se han construido 0.2 kilómetros lineales de pavimento en la comuna 5, previo concepto de viabilidad técnica</v>
          </cell>
          <cell r="K71" t="str">
            <v>2.3.1.01.02.003.05.03 - Intereses de Cesantias Administrativos</v>
          </cell>
          <cell r="M71" t="str">
            <v>1.2.3.3.01.01 - Participación de la Contribución Parafiscal Cultural</v>
          </cell>
          <cell r="Q71" t="str">
            <v>A.1.1.10.6 CONTRATACION DE LA ADMINISTRACION DE LA ATENCION EDUCATIVA CON INDIGENAS</v>
          </cell>
        </row>
        <row r="72">
          <cell r="A72" t="str">
            <v>P.M.53020012: Parque Ambiental y Tecnológico de Residuos Sólidos</v>
          </cell>
          <cell r="I72" t="str">
            <v>53040010004-0502 En el periodo 2020-2023, se han mejorado 300 metros cuadrados de andenes en la comuna 5, previo concepto de viabilidad técnica</v>
          </cell>
          <cell r="K72" t="str">
            <v>NO*2.3.1.01.02.004 - Aportes a cajas de compensación familiar</v>
          </cell>
          <cell r="M72" t="str">
            <v>1.2.3.2.28.01 - Coljuegos  25%</v>
          </cell>
          <cell r="Q72" t="str">
            <v>A.1.1.11 VIÁTICOS Y GASTOS DE VIAJE</v>
          </cell>
        </row>
        <row r="73">
          <cell r="A73" t="str">
            <v xml:space="preserve">P.M.53020041: Sistema de abastecimiento energético a través de fuentes no convencionales. </v>
          </cell>
          <cell r="I73" t="str">
            <v>53040040004-0503 En el periodo 2020-2023, se ha realizado el mejoramiento de 0,4 kilómetros lineales de vía en la comuna 5, previo concepto de viabilidad técnica</v>
          </cell>
          <cell r="K73" t="str">
            <v>2.3.1.01.02.004.01 - Aportes a cajas de compensación familiar Docente</v>
          </cell>
          <cell r="M73" t="str">
            <v>1.2.3.2.28.02 - Coljuegos S.S.F. 75%</v>
          </cell>
          <cell r="Q73" t="str">
            <v>A.1.1.12 SENTENCIAS Y CONCILIACIONES</v>
          </cell>
        </row>
        <row r="74">
          <cell r="A74" t="str">
            <v>P.M.53030031:  Repotenciación PTAR Cañaveralejo.</v>
          </cell>
          <cell r="I74" t="str">
            <v>53040010003-0504 En el periodo 2020-2023, se ha realizado el mantenimiento de 3 puentes peatonales en la comuna 5, previo concepto de viabilidad técnica</v>
          </cell>
          <cell r="K74" t="str">
            <v>2.3.1.01.02.004.02 - Aportes a cajas de compensación familiar Directivo Docente</v>
          </cell>
          <cell r="M74" t="str">
            <v xml:space="preserve">1.2.3.3.07.03 - ADRES SSF (Régimen Subsidiado) </v>
          </cell>
          <cell r="Q74" t="str">
            <v>NO* A.1.1.13 PAGO DEUDAS ORIGINADAS EN LA PRESTACIÓN DEL SERVICIO</v>
          </cell>
        </row>
        <row r="75">
          <cell r="A75" t="str">
            <v>P.M.53030032:  Descontaminación del río Cauca</v>
          </cell>
          <cell r="I75" t="str">
            <v>52050020002-0505 En el período 2020-2023, se han apoyado  anualmente 7 organizaciones de la comuna en el desarrollo de  sus iniciativas artísticas  y culturales</v>
          </cell>
          <cell r="K75" t="str">
            <v>2.3.1.01.02.004.03 - Aportes a cajas de compensación familiar Administrativo</v>
          </cell>
          <cell r="M75" t="str">
            <v>1.2.3.3.03 - Aportes Nación - Alimentación Escolar</v>
          </cell>
          <cell r="Q75" t="str">
            <v>A.1.1.13.1 PAGO DEUDAS  LABORALES PERSONAL DOCENTE Y DIRECTIVO DOCENTE</v>
          </cell>
        </row>
        <row r="76">
          <cell r="A76" t="str">
            <v xml:space="preserve">P.M.53040021: Sistema de Bicicletas Públicas. </v>
          </cell>
          <cell r="I76" t="str">
            <v>52050020001-0506 En el periodo 2020-2023,  se  han formado en prácticas artísticas 300 personas de la comuna</v>
          </cell>
          <cell r="K76" t="str">
            <v>NO*2.3.1.01.02.005 - Aportes generales al sistema de riesgos laborales</v>
          </cell>
          <cell r="M76" t="str">
            <v>1.2.3.1.17 - Sobretasa de solidaridad servicios públicos acueducto, aseo y alcantarillado</v>
          </cell>
          <cell r="Q76" t="str">
            <v>A.1.1.13.2 PAGO DEUDAS  LABORALES PERSONAL ADMINISTRATIVO INTITUCIONES EDUCATIVAS</v>
          </cell>
        </row>
        <row r="77">
          <cell r="A77" t="str">
            <v>P.M.53040031: Estación Central del MIO y Troncal Oriental</v>
          </cell>
          <cell r="I77" t="str">
            <v>52010030007-0507 En el periodo 2020-2023, se han implementado 30 Sistemas de monitoreo y alerta para la prevención y/o disminución del delito</v>
          </cell>
          <cell r="K77" t="str">
            <v>2.3.1.01.02.005.03 - Aportes generales al sistema de riesgos laborales Administrativo</v>
          </cell>
          <cell r="M77" t="str">
            <v>1.2.3.2.22.04 - Incentivo al Aprovechamiento y Tratamiento de Residuos Sólidos</v>
          </cell>
          <cell r="Q77" t="str">
            <v xml:space="preserve">A.1.1.13.3 PAGO DEUDAS  LABORALES PERSONAL ADMINISTRATIVO SECRETARIA EDUCACION </v>
          </cell>
        </row>
        <row r="78">
          <cell r="A78" t="str">
            <v>P.M.53040041: Boulevard de San Antonio.</v>
          </cell>
          <cell r="I78" t="str">
            <v>52030080008-0508 En el periodo 2020-2023, se ha realizado 1 intervención (Mantenimiento, adecuación de infraestructura)  a sedes educativas</v>
          </cell>
          <cell r="K78" t="str">
            <v>NO*2.3.1.01.02.006 - Aportes al ICBF</v>
          </cell>
          <cell r="M78" t="str">
            <v>1.3.1.1.07.02 -  CUR 016/18EMCALI SSF</v>
          </cell>
          <cell r="Q78" t="str">
            <v>A.1.1.14 COSTOS DERIVADOS DEL MEJORAMIENTO DE LA CALIDAD EDUCATIVA</v>
          </cell>
        </row>
        <row r="79">
          <cell r="A79" t="str">
            <v>P.M.53040042: Intercambiador vial de Sameco.</v>
          </cell>
          <cell r="I79" t="str">
            <v>52040010005-0509 En el periodo 2020-2023, se han dotado 2 Instituciones educativas</v>
          </cell>
          <cell r="K79" t="str">
            <v>2.3.1.01.02.006.01 - Aportes al ICBF Docente</v>
          </cell>
          <cell r="M79" t="str">
            <v>1.3.1.1.07.06 - recursos emcali - conpes 3858/16 - CUR 880/19</v>
          </cell>
          <cell r="Q79" t="str">
            <v>NO* A.1.2 CALIDAD - MATRÍCULA</v>
          </cell>
        </row>
        <row r="80">
          <cell r="A80" t="str">
            <v>P.M.53040043: Plan Bicentenario de Mantenimiento y Rehabilitación Vial Eco sostenible.</v>
          </cell>
          <cell r="I80" t="str">
            <v xml:space="preserve">52030070002-0510 En el periodo 2020-2023, se han recuperado 14 espacios públicos efectivos de la Estructura Ecológica Complementaria adecuados
arquitectónica y paisajísticamente
con empoderamiento ciudadano. </v>
          </cell>
          <cell r="K80" t="str">
            <v>2.3.1.01.02.006.02 - Aportes al ICBF Directivo Docente</v>
          </cell>
          <cell r="M80" t="str">
            <v>1.2.3.2.27.03 - Arrendamiento Escenarios Deportivos (Conv Municipio-Univalle)</v>
          </cell>
          <cell r="Q80" t="str">
            <v>Coljuegos S.S.F. 75%</v>
          </cell>
        </row>
        <row r="81">
          <cell r="A81" t="str">
            <v>P.M.53040044 Proyecto Lazos Norte – Sur: a.	Prolongación Avenida Circunvalar 
b.	Prolongación Avenida Ciudad de Cali 
c.	Autopista Simón Bolívar Oriente – Occidente 
d.	Conexión Oriente 
e.	Diseños y factibilidad de la vía alterna a Buenaventura</v>
          </cell>
          <cell r="I81" t="str">
            <v>51040020001-0511 En el periodo 2020 - 2023,  se han fortalecido 300 personas en el ecosistema de emprendimiento empresarial y social con enfoque diferencial y de género</v>
          </cell>
          <cell r="K81" t="str">
            <v>2.3.1.01.02.006.03 - Aportes al ICBF Adminitsrativo</v>
          </cell>
          <cell r="M81" t="str">
            <v>1.3.1.1.05 - Recursos de crédito interno</v>
          </cell>
          <cell r="Q81" t="str">
            <v>A.1.2.1.1 ESTUDIOS Y DISEÑOS</v>
          </cell>
        </row>
        <row r="82">
          <cell r="A82" t="str">
            <v>P.M.53040051: Estrategia de convivencia vial: Es Cuestión de Vida.</v>
          </cell>
          <cell r="I82" t="str">
            <v>51010010019-0512 En el período 2020-2023, 400 personas han recibido formación, sensibilización y/o utilización de servicios en el uso y apropiación de tecnologías de la información y la comunicación TIC</v>
          </cell>
          <cell r="K82" t="str">
            <v>NO*2.3.1.01.02.007 - Aportes al SENA</v>
          </cell>
          <cell r="M82" t="str">
            <v xml:space="preserve">1.3.2.3.01.01 - R.F. ICLD </v>
          </cell>
          <cell r="Q82" t="str">
            <v>A.1.2.1.2 CONSULTORIAS Y ASESORIAS</v>
          </cell>
        </row>
        <row r="83">
          <cell r="A83" t="str">
            <v>P.M.53040052: Plan Maestro de Orientación Comunitaria y Señalización Vial.</v>
          </cell>
          <cell r="I83" t="str">
            <v>52030080005-0513 En el período 2021-2023, se han intervenido 15 escenarios deportivos y recreativos en la comuna</v>
          </cell>
          <cell r="K83" t="str">
            <v>2.3.1.01.02.007.01 - Aportes al SENA Docente</v>
          </cell>
          <cell r="M83" t="str">
            <v>1.3.2.1.22.05 - R.F. Zonas verdes adquisicion terrenos</v>
          </cell>
          <cell r="Q83" t="str">
            <v>A.1.2.1.3 INTERVENTORIAS</v>
          </cell>
        </row>
        <row r="84">
          <cell r="A84" t="str">
            <v>P.M.53050011: Centro Integral para la Gestión del Riesgo de Emergencias y Desastres.</v>
          </cell>
          <cell r="I84" t="str">
            <v>52050010003-0514 En el período 2020-2023, se han realizado 3 encuentros para recuperar y difundir la tradición oral, la memoria y la cultura en la comuna</v>
          </cell>
          <cell r="K84" t="str">
            <v>2.3.1.01.02.007.02 - Aportes al SENA Directivo Docente</v>
          </cell>
          <cell r="M84" t="str">
            <v>1.3.2.3.01.03 - R.F. C.M.O.Gastos Salud e Inv.</v>
          </cell>
          <cell r="Q84" t="str">
            <v>A.1.2.2 CONSTRUCCIÓN AMPLIACIÓN Y ADECUACIÓN DE INFRAESTRUCTURA EDUCATIVA</v>
          </cell>
        </row>
        <row r="85">
          <cell r="A85" t="str">
            <v>P.M.53050021: Plan Jarillón del Río Cauca y obras complementarias.</v>
          </cell>
          <cell r="I85" t="str">
            <v>52020040005-0515 En el período 2020-2023, se han  formado 44 cuidadores para personas mayores, formadas en cuidados, manejo, proyectos de vida y derechos</v>
          </cell>
          <cell r="K85" t="str">
            <v>2.3.1.01.02.007.03 - Aportes al SENA Administrativo</v>
          </cell>
          <cell r="M85" t="str">
            <v>1.3.2.3.01.04 - R.F. Impuesto de Alumbrado Público EMCALI y Otros Comercializadores</v>
          </cell>
          <cell r="Q85" t="str">
            <v>A.1.2.3 MANTENIMIENTO DE INFRAESTRUCTURA EDUCATIVA</v>
          </cell>
        </row>
        <row r="86">
          <cell r="A86" t="str">
            <v>P.M.53050022: Viviendas Productivas Rurales</v>
          </cell>
          <cell r="I86" t="str">
            <v>52050020013-0516 En el período 2020-2023, se han certifican en áreas artísticas 60 personas de la comuna</v>
          </cell>
          <cell r="K86" t="str">
            <v>NO*2.3.1.01.02.008 - Aportes a la ESAP</v>
          </cell>
          <cell r="M86" t="str">
            <v>1.3.2.3.01.05 - R.F. alumb  EMCALI  (10% navideño)</v>
          </cell>
          <cell r="Q86" t="str">
            <v>A.1.2.4 DOTACIÓN INSTITUCIONAL DE INFRAESTRUCTURA EDUCATIVA</v>
          </cell>
        </row>
        <row r="87">
          <cell r="A87" t="str">
            <v>P.M.54010011: Cali Distrito Especial.</v>
          </cell>
          <cell r="I87" t="str">
            <v>53040010004-0601 En el período 2020-2023, se ha realizado el mantenimiento y/o construcción de 500 metros cuadrados de andén, previo concepto de viabilidad técnica y esquema básico</v>
          </cell>
          <cell r="K87" t="str">
            <v>2.3.1.01.02.008.01 - Aportes a la ESAP Docente</v>
          </cell>
          <cell r="M87" t="str">
            <v>1.3.2.1.22.03 - R.F. Expedición de Licencias de funcionamiento de establecimientos educativos para el trabajo y el desarrollo humano</v>
          </cell>
          <cell r="Q87" t="str">
            <v>A.1.2.5 DOTACIÓN INSTITUCIONAL DE MATERIAL Y MEDIOS PEDAGÓGICOS PARA EL APRENDIZAJE</v>
          </cell>
        </row>
        <row r="88">
          <cell r="A88" t="str">
            <v>P.M.54010012: Semilleros Itinerantes de Desarrollo Distrital</v>
          </cell>
          <cell r="I88" t="str">
            <v>53040040004-0602 En el período 2020-2023, se ha realizado el mantenimiento de 1,0 kilómetros de vía en la comuna, previo concepto de viabilidad técnica.</v>
          </cell>
          <cell r="K88" t="str">
            <v>2.3.1.01.02.008.02 - Aportes a la ESAP Directivo Docente</v>
          </cell>
          <cell r="M88" t="str">
            <v>1.3.2.3.01.07 - R.F. Aportes urbanísticos por mayor edificabilidad</v>
          </cell>
          <cell r="Q88" t="str">
            <v>NO* A.1.2.6 PAGO DE SERVICIOS PÚBLICOS DE LAS INSTITUCIONES EDUCATIVAS</v>
          </cell>
        </row>
        <row r="89">
          <cell r="A89" t="str">
            <v>P.M.54020011: Laboratorio de Innovación de Administración Pública</v>
          </cell>
          <cell r="I89" t="str">
            <v>53040010003-0603 En el período 2020-2023, se ha realizado el mantenimiento a 2 puentes peatonales, previo concepto de viabilidad técnica</v>
          </cell>
          <cell r="K89" t="str">
            <v>2.3.1.01.02.008.03 - Aportes a la ESAP Administrativo</v>
          </cell>
          <cell r="M89" t="str">
            <v>1.3.2.3.01.08 - R.F. C.M. Fondo GRED</v>
          </cell>
          <cell r="Q89" t="str">
            <v>A.1.2.6.1 ACUEDUCTO, ALCANTARILLADO Y ASEO</v>
          </cell>
        </row>
        <row r="90">
          <cell r="A90" t="str">
            <v>P.M.54020041 Catastro Multipropósito y Gestor Catastral.</v>
          </cell>
          <cell r="I90" t="str">
            <v>53040040003-0604 En el período 2020-2023, se han construido 0,2 kilómetros lineales de pavimento en la comuna 6, previo concepto de viabilidad técnica</v>
          </cell>
          <cell r="K90" t="str">
            <v>NO*2.3.1.01.02.009 - Aportes a escuelas industriales e institutos técnicos</v>
          </cell>
          <cell r="M90" t="str">
            <v>1.3.2.3.01.09 - R.F. Impuesto de Alumbrado Público Liquidaciòn Directa</v>
          </cell>
          <cell r="Q90" t="str">
            <v>A.1.2.6.2 ENERGÍA</v>
          </cell>
        </row>
        <row r="91">
          <cell r="A91" t="str">
            <v xml:space="preserve">P.M.54030011: Escuela de Participación Ciudadana. </v>
          </cell>
          <cell r="I91" t="str">
            <v>52010030007-0605 En el período 2020-2023, se han implementado 4 Sistemas de monitoreo  y alerta para la prevención y/o disminución del delito</v>
          </cell>
          <cell r="K91" t="str">
            <v>2.3.1.01.02.009.01 - Aportes a escuelas industriales e institutos técnicos Docente</v>
          </cell>
          <cell r="M91" t="str">
            <v>1.3.2.3.01.10 - R.F. Fondo de Promoción de la Movilidad Sostenible</v>
          </cell>
          <cell r="Q91" t="str">
            <v>A.1.2.6.3 TELÉFONO</v>
          </cell>
        </row>
        <row r="92">
          <cell r="A92" t="str">
            <v>P.M.54030012: Escuela del Buen Gobierno</v>
          </cell>
          <cell r="I92" t="str">
            <v>52020030004-0606 En el período 2020-2023, se intervienen a 450 jóvenes en riesgo vinculados a situaciones delictivas</v>
          </cell>
          <cell r="K92" t="str">
            <v>2.3.1.01.02.009.02 - Aportes a escuelas industriales e institutos técnicos Directivo Docente</v>
          </cell>
          <cell r="M92" t="str">
            <v>1.3.2.1.21.03 - R.F. Derechos de Tránsito en Àreas Restringidas o de Alta Congestión</v>
          </cell>
          <cell r="Q92" t="str">
            <v>A.1.2.6.4 INTERNET</v>
          </cell>
        </row>
        <row r="93">
          <cell r="I93" t="str">
            <v>52030080008-0607 En el período 2020-2023, se ha realizado 1 intervención (Mantenimiento, adecuación de infraestructura) a sedes educativas</v>
          </cell>
          <cell r="K93" t="str">
            <v>2.3.1.01.02.009.03 - Aportes a escuelas industriales e institutos técnicos Administrativo</v>
          </cell>
          <cell r="M93" t="str">
            <v xml:space="preserve">1.3.2.3.01.12 - R.F. Cursos de Conducción Escuela de Enseñanzas </v>
          </cell>
          <cell r="Q93" t="str">
            <v>A.1.2.6.5 OTROS</v>
          </cell>
        </row>
        <row r="94">
          <cell r="I94" t="str">
            <v>52040010005-0608 En el período 2020-2023, se ha dotado 1 Institución educativa</v>
          </cell>
          <cell r="K94" t="str">
            <v>NO*2.3.1.01.03 - Remuneraciones no constitutivas de factor salarial</v>
          </cell>
          <cell r="M94" t="str">
            <v>1.3.2.1.21.04 - R.F. Recursos Convenio Municipio CDAV</v>
          </cell>
          <cell r="Q94" t="str">
            <v>A.1.2.7 TRANSPORTE ESCOLAR</v>
          </cell>
        </row>
        <row r="95">
          <cell r="I95" t="str">
            <v xml:space="preserve">52030070002-0609 En el período 2020-2023,se han recuperado 6 espacios públicos efectivos de la Estructura Ecológica Complementaria adecuados
arquitectónica y paisajísticamente
con empoderamiento ciudadano. </v>
          </cell>
          <cell r="K95" t="str">
            <v>NO*2.3.1.01.03.001 - Prestaciones sociales</v>
          </cell>
          <cell r="M95" t="str">
            <v>1.3.2.1.09.04 - R. F. Participación en la Plusvalía</v>
          </cell>
          <cell r="Q95" t="str">
            <v>A.1.2.8 CAPACITACIÓN A DOCENTES Y DIRECTIVOS DOCENTES</v>
          </cell>
        </row>
        <row r="96">
          <cell r="I96" t="str">
            <v>51040020001-0610 En el periodo 2020 - 2023, se han fortalecido 525 personas en el ecosistema de emprendimiento empresarial y social con enfoque diferencial y de género</v>
          </cell>
          <cell r="K96" t="str">
            <v>NO*2.3.1.01.03.001.01 - Vacaciones</v>
          </cell>
          <cell r="M96" t="str">
            <v>1.3.2.3.01.18 - R.F. Impuesto de espectáculos públicos nacional con destino al deporte</v>
          </cell>
          <cell r="Q96" t="str">
            <v>A.1.2.9 FUNCIONAMIENTO BÁSICO DE LOS ESTABLECIMIENTOS EDUCATIVOS ESTATALES</v>
          </cell>
        </row>
        <row r="97">
          <cell r="I97" t="str">
            <v>52050020002-0611 En el período 2020-2023,  se  apoyan anualmente 12 organizaciones artisticas enfocadas en la formaciòn en prácticas artisticas y culturales. En los dos años se formarán 3.600 personas</v>
          </cell>
          <cell r="K97" t="str">
            <v>2.3.1.01.03.001.01.01 - Vacaciones Docente</v>
          </cell>
          <cell r="M97" t="str">
            <v>1.3.2.3.01.19 - R.F. Estampilla Prodesarrollo Urbano</v>
          </cell>
          <cell r="Q97" t="str">
            <v>NO* A.1.2.10 ALIMENTACIÓN ESCOLAR</v>
          </cell>
        </row>
        <row r="98">
          <cell r="I98" t="str">
            <v>52030070004-0612 En el período 2020-2023,  se han promovido anualmente 4 espacios  de la comuna con programación cultural</v>
          </cell>
          <cell r="K98" t="str">
            <v>2.3.1.01.03.001.01.02 - Vacaciones Directivo Docente</v>
          </cell>
          <cell r="M98" t="str">
            <v>1.3.2.3.01.21 - R.F Explotacion Economica del Estacionamiento en via Publica</v>
          </cell>
          <cell r="Q98" t="str">
            <v>NO* A.1.2.10.1 PRESTACIÓN DIRECTA DEL SERVICIO</v>
          </cell>
        </row>
        <row r="99">
          <cell r="I99" t="str">
            <v>51030010006-0613 En el período 2020-2023, se han realizado 3 eventos deportivos, recreativos, y de innovación en la comuna</v>
          </cell>
          <cell r="K99" t="str">
            <v>2.3.1.01.03.001.01.03 - Vacaciones Administratvo</v>
          </cell>
          <cell r="M99" t="str">
            <v>1.3.2.3.01.22 - R.F estampilla para el bienestar del adulto Mayor</v>
          </cell>
          <cell r="Q99" t="str">
            <v>A.1.2.10.1.1 COMPRA DE ALIMENTOS</v>
          </cell>
        </row>
        <row r="100">
          <cell r="I100" t="str">
            <v>52020020008-0614 En el período 2020-2023, se han beneficiado a 1200 niñas, niños, adolescentes, jóvenes y adultos (incluidos con discapacidad) beneficiados con programas de iniciación y formación deportiva en disciplinas tradicionales y de nuevas tendencias en la comuna</v>
          </cell>
          <cell r="K100" t="str">
            <v>NO*2.3.1.01.03.001.03 - Bonificación especial de recreación</v>
          </cell>
          <cell r="M100" t="str">
            <v>1.3.2.2.03 - R.F. SGP - Educación-Calidad  por matrícula oficial</v>
          </cell>
          <cell r="Q100" t="str">
            <v xml:space="preserve">A.1.2.10.1.2 MENAJE, DOTACIÓN Y SU REPOSICIÓN PARA LA PRESTACIÓN DEL SERVICIO DE ALIMENTACIÓN ESCOLAR </v>
          </cell>
        </row>
        <row r="101">
          <cell r="I101" t="str">
            <v>52030080005-0615 En el período 2020-2023, se han intervenido 10 escenarios deportivos y recreativos de la comuna</v>
          </cell>
          <cell r="K101" t="str">
            <v>2.3.1.01.03.001.03.03 - Bonificación especial de recreación Administrativo</v>
          </cell>
          <cell r="M101" t="str">
            <v>1.3.2.2.06 - R.F. SGP - Salud-Salud pública</v>
          </cell>
          <cell r="Q101" t="str">
            <v xml:space="preserve">A.1.2.10.1.3 CONTRATACIÓN DE PERSONAL PARA LA PREPARACIÓN DE ALIMENTOS </v>
          </cell>
        </row>
        <row r="102">
          <cell r="I102" t="str">
            <v>53040040004-0701 En el período 2020-2023, se ha realizado el mantenimiento a 0,8 kilómetros lineales en vías de la comuna 7 previo concepto de viabilidad técnica y esquema básico.</v>
          </cell>
          <cell r="K102" t="str">
            <v>NO*2.3.1.01.03.009 - Prima técnica no salarial</v>
          </cell>
          <cell r="M102" t="str">
            <v>1.3.2.2.08.01 - R.F. S.G.P. Proposito General-Otros Sectores</v>
          </cell>
          <cell r="Q102" t="str">
            <v xml:space="preserve">A.1.2.10.1.4 TRANSPORTE DE ALIMENTOS </v>
          </cell>
        </row>
        <row r="103">
          <cell r="I103" t="str">
            <v>53020020001-0702 En el periodo 2020 - 2023, se han fortalecido 30 Empresas y emprendimientos en capacidades para el fomento de la Economía  Circular</v>
          </cell>
          <cell r="K103" t="str">
            <v>2.3.1.01.03.009.03 - Prima técnica no salarial Administrativo</v>
          </cell>
          <cell r="M103" t="str">
            <v>1.3.2.2.08.02 - R.F. S.G.P.  Proposito General-Deporte</v>
          </cell>
          <cell r="Q103" t="str">
            <v>A.1.2.10.1.5 ASEO Y COMBUSTIBLE PARA LA PREPARACIÓN DE LOS ALIMENTOS</v>
          </cell>
        </row>
        <row r="104">
          <cell r="I104" t="str">
            <v>51020010008-0703 En el periodo 2020 - 2023, se han beneficiado 150 emprendimientos y empresas de la industria cultural y creativa con asistencia técnica</v>
          </cell>
          <cell r="K104" t="str">
            <v>NO*2.3.1.01.03.083 - Auxilio de movilización</v>
          </cell>
          <cell r="M104" t="str">
            <v>1.3.2.2.08.03 - R..F. S.G.P.  Proposito General-Cultura</v>
          </cell>
          <cell r="Q104" t="str">
            <v>A.1.2.10.2 CONTRATACIÓN CON TERCEROS PARA LA PROVISIÓN INTEGRAL DEL SERVICIO DE ALIMENTACIÓN ESCOLAR</v>
          </cell>
        </row>
        <row r="105">
          <cell r="I105" t="str">
            <v>51040020001-0704 En el periodo 2020 - 2023,  se han fortalecido 100 personas en el ecosistema de emprendimiento empresarial y social con enfoque diferencial y de género</v>
          </cell>
          <cell r="K105" t="str">
            <v>2.3.1.01.03.083.01 - Auxilio de movilización Docente</v>
          </cell>
          <cell r="M105" t="str">
            <v>1.3.2.2.09 - R.F. SGP - Asignación Especial-Programas de alimentación escolar</v>
          </cell>
          <cell r="Q105" t="str">
            <v>A.1.2.10.3 CONSTRUCCIÓN Y MEJORAMIENTO DE INFRAESTRUCTURA DESTINADAS A LA PROVISIÓN DEL SERVICIO DE ALIMENTACIÓN ESCOLAR</v>
          </cell>
        </row>
        <row r="106">
          <cell r="I106" t="str">
            <v>52050020001-0705 En el periodo 2020-2023,  se  han formado  en prácticas  artísticas 600 personas  de la comuna</v>
          </cell>
          <cell r="K106" t="str">
            <v>2.3.1.01.03.083.02 - Auxilio de movilización Directivo Docente</v>
          </cell>
          <cell r="M106" t="str">
            <v>1.3.2.2.13 - R.F. SGP - Agua potable y saneamiento básico</v>
          </cell>
          <cell r="Q106" t="str">
            <v>A.1.2.10.4 INTERVENTORÍA, SUPERVISIÓN, MONITOREO Y CONTROL DE LA PRESTACIÓN DEL SERVICIO DE ALIMENTACIÓN ESCOLAR</v>
          </cell>
        </row>
        <row r="107">
          <cell r="I107" t="str">
            <v>51030010006-0706 En el periodo 2020-2023, se ha realizado 1 evento deportivo, recreativo, y de innovación en la comuna</v>
          </cell>
          <cell r="K107" t="str">
            <v>NO*2.3.1.01.03.096 - Bonificación Zona de Difícil Acceso docentes Prescolar, Básica y Media</v>
          </cell>
          <cell r="M107" t="str">
            <v>1.3.2.3.01.23 - R.F. Participación de la Contribución Parafiscal Cultural</v>
          </cell>
          <cell r="Q107" t="str">
            <v>A.1.2.10.5 TRANSFERENCIA DEL DEPARTAMENTO AL MUNICIPIO  PARA ALIMENTACIÓN ESCOLAR LEY 1450 DE 2011</v>
          </cell>
        </row>
        <row r="108">
          <cell r="I108" t="str">
            <v>52010020002-0707 En el periodo 2020-2023, han participado 320 personas en estrategia de prevención de la violencia familiar y sexual.</v>
          </cell>
          <cell r="K108" t="str">
            <v>2.3.1.01.03.096.01 - Bonificacion Dificil Acceso Docente</v>
          </cell>
          <cell r="M108" t="str">
            <v>1.3.2.3.11.01 - R.F. Coljuegos 25%</v>
          </cell>
          <cell r="Q108" t="str">
            <v xml:space="preserve">A.1.2.10.6 TRANSFERENCIA DEL DEPARTAMENTO AL MUNICIPIO    PARA   COFINANCIACIÓN DE ALIMENTACIÓN ESCOLAR ART.145 LEY 1530 </v>
          </cell>
        </row>
        <row r="109">
          <cell r="I109" t="str">
            <v xml:space="preserve">52030070002-0708 En el periodo 2020-2023, se han recuperado 4 espacios públicos efectivos de la Estructura Ecológica
Complementaria adecuados
arquitectónica y paisajísticamente
con empoderamiento ciudadano. </v>
          </cell>
          <cell r="K109" t="str">
            <v>2.3.1.01.03.096.02 - Bonificacion Dificil Acceso Directivo Docente</v>
          </cell>
          <cell r="M109" t="str">
            <v>1.3.2.3.01.25 - R.F. Conv Mpio Univalle Estadio</v>
          </cell>
          <cell r="Q109" t="str">
            <v>A.1.2.11 DISEÑO E IMPLEMENTACIÓN DE PLANES DE MEJORAMIENTO</v>
          </cell>
        </row>
        <row r="110">
          <cell r="I110" t="str">
            <v>52030080008-0709 En el periodo 2020-2023, se han realizado 5 intervenciones (Mantenimiento, adecuación de infraestructura)  a sedes educativas</v>
          </cell>
          <cell r="K110" t="str">
            <v>NO*2.3.1.01.03.097 - Bonificación Grado 14 docentes Prescolar, Básica y Media</v>
          </cell>
          <cell r="M110" t="str">
            <v>1.3.2.3.01.26 - R.F. Sobretasa Gasol. Malla vial</v>
          </cell>
          <cell r="Q110" t="str">
            <v>A.1.2.12 ARRENDAMIENTO DE INMUEBLES DESTINADOS A LA PRESTACIÓN DEL SERVICIO PÚBLICO EDUCATIVO</v>
          </cell>
        </row>
        <row r="111">
          <cell r="I111" t="str">
            <v>52030080007-0710 En el período 2020-2023, se ha realizado la adecuación, mejoramiento, mantenimiento o dotación  de  3 equipamientos culturales de la comuna</v>
          </cell>
          <cell r="K111" t="str">
            <v>2.3.1.01.03.097.01 - Bonificación Grado 14 docentes Prescolar, Básica y Media Docente</v>
          </cell>
          <cell r="M111" t="str">
            <v>1.3.2.3.01.27 - R.F. infracciones de transito ley 769-02</v>
          </cell>
          <cell r="Q111" t="str">
            <v>NO* A.1.3 CALIDAD - GRATUIDAD</v>
          </cell>
        </row>
        <row r="112">
          <cell r="I112" t="str">
            <v>52030080005-0711 En el periodo 2020-2023, se han intervenido 7 escenarios deportivos y recreativos en la comuna</v>
          </cell>
          <cell r="K112" t="str">
            <v>2.3.1.01.03.097.02 - Bonificación Grado 14 docentes Prescolar, Básica y Media Directivo Docente</v>
          </cell>
          <cell r="M112" t="str">
            <v>1.3.2.3.01.28 - R.F. estampilla procultura</v>
          </cell>
          <cell r="Q112" t="str">
            <v>A.1.3.8 TRANSFERENCIAS PARA CALIDAD GRATUIDAD  (SIN SITUACIÓN DE FONDOS)</v>
          </cell>
        </row>
        <row r="113">
          <cell r="I113" t="str">
            <v>52020050002-0712 En el periodo 2020-2023, se han beneficiado  340 personas con discapacidad con productos de apoyo para la movilidad y desplazamiento y apoyo para el transporte de las personas con discapaciad</v>
          </cell>
          <cell r="K113" t="str">
            <v>NO*2.3.1.01.03.098 - Reconocimiento Adicional por gestión directivos docentes Prescolar, Básica y Media</v>
          </cell>
          <cell r="M113" t="str">
            <v>1.3.2.1.09.01 - R.F. contribucion y recargos valorización</v>
          </cell>
          <cell r="Q113" t="str">
            <v>NO* A.1.4 EFICIENCIA EN LA ADMINISTRACIÓN DEL SERVICIO EDUCATIVO</v>
          </cell>
        </row>
        <row r="114">
          <cell r="I114" t="str">
            <v>52020040005-0713 En el periodo 2020-2023, se han  formado 120 cuidadores para personas mayores en cuidados, manejo, proyectos de vida y derechos</v>
          </cell>
          <cell r="K114" t="str">
            <v>2.3.1.01.03.098.02 - Reconocimiento Adicional por gestión directivos docentes Prescolar, Básica y Media-Directivo Docente</v>
          </cell>
          <cell r="M114" t="str">
            <v>1.3.2.3.01.30 - R.F. Alumbrado publico</v>
          </cell>
          <cell r="Q114" t="str">
            <v>A.1.4.2 DISEÑO E IMPLEMENTACIÓN DEL SISTEMA DE INFORMACIÓN</v>
          </cell>
        </row>
        <row r="115">
          <cell r="I115" t="str">
            <v>52020080003-0714 En el periodo 2020-2023, se ha realizado 1 campaña institucional de sensibilización y participación para la reivindicación de la memoria y los derechos de la población LGTBI+.</v>
          </cell>
          <cell r="K115" t="str">
            <v>NO*2.3.1.01.03.105 - Prima de coordinación Academica y Disciplina</v>
          </cell>
          <cell r="M115" t="str">
            <v>1.3.2.1.09.05 - R.F. Concurso Económico - Estratificación</v>
          </cell>
          <cell r="Q115" t="str">
            <v>A.1.4.3 CONECTIVIDAD</v>
          </cell>
        </row>
        <row r="116">
          <cell r="I116" t="str">
            <v>53040040004-0801 En el periodo 2020-2023, se ha realizado el mejoramiento de 4,2 kilómetros de vía en la comuna 8, previo concepto de viabilidad técnica</v>
          </cell>
          <cell r="K116" t="str">
            <v>2.3.1.01.03.105.01 - Prima de coordinación Academica y Disciplina Docente</v>
          </cell>
          <cell r="M116" t="str">
            <v>1.3.2.3.01.32 - R.F. Sobretasa de solidaridad servicios públicos acueducto, aseo y alcantarillado</v>
          </cell>
          <cell r="Q116" t="str">
            <v>NO* A.1.5 NECESIDADES EDUCATIVAS ESPECIALES</v>
          </cell>
        </row>
        <row r="117">
          <cell r="I117" t="str">
            <v>52050020001-0802 En el periodo 2020-2023,  se han formado en prácticas  artísticas, 590 personas  de la comuna 8</v>
          </cell>
          <cell r="K117" t="str">
            <v>2.3.1.01.03.105.02 - Prima de coordinación Academica y Disciplina Directivo Docente</v>
          </cell>
          <cell r="M117" t="str">
            <v>1.3.2.1.07 - R.F. Contribución Sector Eléctrico</v>
          </cell>
          <cell r="Q117" t="str">
            <v>A.1.5.1 SERVICIO PERSONAL APOYO</v>
          </cell>
        </row>
        <row r="118">
          <cell r="I118" t="str">
            <v>52010030007-0803 En el periodo 2020-2023, se ha implementado 30 Sistemas de monitoreo y alerta  para la prevención y/o disminución del delito</v>
          </cell>
          <cell r="K118" t="str">
            <v>NO*2.3.1.02 - Personal supernumerario y planta temporal</v>
          </cell>
          <cell r="M118" t="str">
            <v>1.3.2.3.01.34 - R.F. Sobretasa Gasol.  S.I.T.M.</v>
          </cell>
          <cell r="Q118" t="str">
            <v>A.1.5.2 FORMACIÓN DE DOCENTES</v>
          </cell>
        </row>
        <row r="119">
          <cell r="I119" t="str">
            <v xml:space="preserve">52030070002-0804 En el periodo 2020-2023, se han recuperado 9 espacios públicos efectivos de la Estructura Ecológica
Complementaria adecuados arquitectónica y paisajísticamente con empoderamiento ciudadano. </v>
          </cell>
          <cell r="K119" t="str">
            <v>NO*2.3.1.02.01 - Factores constitutivos de salario</v>
          </cell>
          <cell r="M119" t="str">
            <v>1.3.2.3.01.35 - R.F. Tasa por utilización de aguas subterránea y superficiales</v>
          </cell>
          <cell r="Q119" t="str">
            <v>A.1.5.3 DOTACIÓN</v>
          </cell>
        </row>
        <row r="120">
          <cell r="I120" t="str">
            <v>52030080002-0805 En el periodo 2020-2023, se han realizado 8 intervenciones (mantenimiento correctivo, preventico y dotación) realizada al Centro de Administración Local Integrada y demas infraestructura física designada de la comuna</v>
          </cell>
          <cell r="K120" t="str">
            <v>NO*2.3.1.02.01.001 - Factores salariales comunes</v>
          </cell>
          <cell r="M120" t="str">
            <v>1.3.2.1.10 - R.F. DE TASAS RETRIBUTIVAS</v>
          </cell>
          <cell r="Q120" t="str">
            <v xml:space="preserve">A.1.5.4 MEJORAMIENTO DE CONDICIONES DE ACCECIBILIDAD DE INFRAESTRUCTURA EDUCATIVA  ESTATAL </v>
          </cell>
        </row>
        <row r="121">
          <cell r="I121" t="str">
            <v>52030080005-0806 En el periodo 2020-2023, se ha realizado 4 intervenciones a escenarios deportivos y recreativos diseñados, con mantenimiento, construidos o adecuados en la comunas 8</v>
          </cell>
          <cell r="K121" t="str">
            <v>NO*2.3.1.02.01.001.01 - Sueldo básico</v>
          </cell>
          <cell r="M121" t="str">
            <v>1.3.2.3.01.37 - R.F. Impuesto de Circulación y Tránsito Sobre Vehículos de Servicio Público - S.I.T.MIO</v>
          </cell>
          <cell r="Q121" t="str">
            <v>NO* A.1.6 INTERNADOS</v>
          </cell>
        </row>
        <row r="122">
          <cell r="I122" t="str">
            <v>52040010005-0807 En el periodo 2020-2023, se han dotado 4 Instituciones educativas</v>
          </cell>
          <cell r="K122" t="str">
            <v>NO*2.3.1.02.01.001.01.01 - Sueldo básico Docente</v>
          </cell>
          <cell r="M122" t="str">
            <v>1.3.2.3.01.38 - R.F Venta servicios Salud-Zoonosis</v>
          </cell>
          <cell r="Q122" t="str">
            <v>A.1.6.1 ALIMENTACIÓN (Estrategia Covid)</v>
          </cell>
        </row>
        <row r="123">
          <cell r="I123" t="str">
            <v>52030080008-0808 En el periodo 2020-2023, se han realizado 4 intervenciones (Mantenimiento, adecuación de infraestructura)  a sedes educativas</v>
          </cell>
          <cell r="K123" t="str">
            <v>2.3.1.02.01.001.01.01.01 - Sueldo  Docente CSF</v>
          </cell>
          <cell r="M123" t="str">
            <v>1.3.2.1.09.02 - R.F. Contribucion valorizacion nuevo plan de obras</v>
          </cell>
          <cell r="Q123" t="str">
            <v>A.1.6.2 DOTACIÓN INSTITUCIONAL (Estrategia Covid)</v>
          </cell>
        </row>
        <row r="124">
          <cell r="I124" t="str">
            <v>53040040003-0809 En el periodo 2020-2023, se han construido 0,5 kilómetros lineales de pavimento en la Comuna 8, previo concepto de viabilidad técnica.</v>
          </cell>
          <cell r="K124" t="str">
            <v>2.3.1.02.01.001.01.01.02 - Sueldo  Docente SSF</v>
          </cell>
          <cell r="M124" t="str">
            <v>1.3.2.3.01.40 - R.F. Sobretasa Bomberil</v>
          </cell>
          <cell r="Q124" t="str">
            <v>A.1.6.3 ADECUACIÓN Y MEJORAMIENTO DE INFRAESTRUCTURA (Estrategia Covid)</v>
          </cell>
        </row>
        <row r="125">
          <cell r="I125" t="str">
            <v>52020040008-0810 En el periodo 2020-2023, se han beneficiado a 180 personas con prácticas para el envejecimiento activo y la cultura positiva de la vejez en la comuna  en la comuna 8</v>
          </cell>
          <cell r="K125" t="str">
            <v>2.3.1.02.01.001.01.04 - Sueldo básico Movilidad</v>
          </cell>
          <cell r="M125" t="str">
            <v>1.3.2.1.09.03 - R.F. Contribución sobre Contratos de Obra Pública</v>
          </cell>
          <cell r="Q125" t="str">
            <v>NO* A.1.7 OTROS GASTOS EN EDUCACIÓN NO INCLUIDOS EN LOS CONCEPTOS ANTERIORES</v>
          </cell>
        </row>
        <row r="126">
          <cell r="I126" t="str">
            <v>52020050003-0811 En el periodo 2020-2023,  se han intervenido 280 personas con discapacidad y con enfermedades huérfanas  con la Estrategia de Rehabilitación Basada en la Comunidad -RBC- en la comuna 8</v>
          </cell>
          <cell r="K126" t="str">
            <v>NO*2.3.1.02.01.001.02 - Horas extras, dominicales, festivos y recargos</v>
          </cell>
          <cell r="M126" t="str">
            <v>1.3.2.3.01.42 - R.F. Impuesto de Circulación y Tránsito Sobre Vehículos de Servicio Público - Tradicional</v>
          </cell>
          <cell r="Q126" t="str">
            <v xml:space="preserve">A.1.7.1 COMPETENCIAS LABORALES GENERALES Y FORMACIÓN PARA EL TRABAJO Y EL DESARROLLO HUMANO </v>
          </cell>
        </row>
        <row r="127">
          <cell r="I127" t="str">
            <v>53040050002-0901 En el periodo 2020-2023, se han señalizado 25 puntos de red vial de Cali en la comuna 9</v>
          </cell>
          <cell r="K127" t="str">
            <v>2.3.1.02.01.001.02.01 - Horas extras, dominicales, festivos y recargos Docente</v>
          </cell>
          <cell r="M127" t="str">
            <v>1.3.2.1.21.01 - R.F Otros derechos de Tránsito</v>
          </cell>
          <cell r="Q127" t="str">
            <v>A.1.7.2 APLICACIÓN DE PROYECTOS EDUCATIVOS TRANSVERSALES</v>
          </cell>
        </row>
        <row r="128">
          <cell r="I128" t="str">
            <v>53040010004-0902 En el periodo 2020-2023, se ha realizado el mantenimiento y/o construcción 500 metros cuadrados de andén, previo concepto de viabilidad técnica y esquema básico</v>
          </cell>
          <cell r="K128" t="str">
            <v>2.3.1.02.01.001.02.04 - Horas extras, dominicales, festivos y recargos Movilidad</v>
          </cell>
          <cell r="M128" t="str">
            <v>1.3.2.3.01.44 - R.F Participación del impuesto sobre vehículos automotores</v>
          </cell>
          <cell r="Q128" t="str">
            <v>A.1.7.4 PAGO DE DÉFICIT DE INVERSIÓN EN EDUCACIÓN - (DE CARÁCTER EXCEPCIONAL)</v>
          </cell>
        </row>
        <row r="129">
          <cell r="I129" t="str">
            <v>51040010004-0903 En el periodo 2020-2023, se han vinculado 900 personas a rutas para la inserción laboral</v>
          </cell>
          <cell r="K129" t="str">
            <v>NO*2.3.1.02.01.001.04 - Subsidio de alimentación</v>
          </cell>
          <cell r="M129" t="str">
            <v>1.3.2.1.22.04 - R.F Incentivo al Aprovechamiento y Tratamiento de Residuos Sólidos</v>
          </cell>
          <cell r="Q129" t="str">
            <v>A.1.7.5 ADQUISICIÓN DE ELEMENTOS Y ACCIONES DE BIOSEGURIDAD PARA  LAS IE OFICIALES (Estrategia Covid)</v>
          </cell>
        </row>
        <row r="130">
          <cell r="I130" t="str">
            <v>51040020001-0904 En el periodo 2020 - 2023,  se han fortalecido 390 personas en el ecosistema de emprendimiento empresarial y social con enfoque diferencial y de género</v>
          </cell>
          <cell r="K130" t="str">
            <v>2.3.1.02.01.001.04.01 - Subsidio de alimentación Docente</v>
          </cell>
          <cell r="M130" t="str">
            <v>1.2.3.2.24.04 - CNSCC 30%LEY 2197/22</v>
          </cell>
          <cell r="Q130" t="str">
            <v>NO* A.1.8 EDUCACIÓN SUPERIOR</v>
          </cell>
        </row>
        <row r="131">
          <cell r="I131" t="str">
            <v>53020020001-0905 En el periodo 2020 - 2023, se han fortalecido 60 empresas y emprendimientos en capacidades para el fomento de la Economía  Circular</v>
          </cell>
          <cell r="K131" t="str">
            <v>NO*2.3.1.02.01.001.05 - Auxilio de transporte</v>
          </cell>
          <cell r="M131" t="str">
            <v>1.2.3.2.24.07 - CNSCC 25%LEY 2197/22</v>
          </cell>
          <cell r="Q131" t="str">
            <v>A.1.8.1 TRANSFERENCIA ARTÍCULO 86 LEY 30 DE 1992 PARA INVERSIÓN A UNIVERSIDADES PÚBLICAS</v>
          </cell>
        </row>
        <row r="132">
          <cell r="I132" t="str">
            <v>51010010019-0906 En el período 2020-2023, han recibido 300 personas formación, sensibilización y/o utilización de servicios en el uso y apropiación de tecnologías de la información y la comunicación TIC</v>
          </cell>
          <cell r="K132" t="str">
            <v>2.3.1.02.01.001.05.01 - Auxilio de transporte Docente</v>
          </cell>
          <cell r="M132" t="str">
            <v>1.2.3.2.22.06 - Tasa Compensación Arbórea</v>
          </cell>
          <cell r="Q132" t="str">
            <v>A.1.8.2 TRANSFERENCIA PARA INVERSIÓN A INSTITUCIONES ESTATALES U OFICIALES DE EDUCACIÓN SUPERIOR QUE NO TENGAN EL CARÁCTER DE UNIVERSIDAD</v>
          </cell>
        </row>
        <row r="133">
          <cell r="I133" t="str">
            <v>52010030007-0907 En el período 2020-2023, se han implementado 89 Sistemas de monitoreo y alerta para la prevención y/o disminución del delito</v>
          </cell>
          <cell r="K133" t="str">
            <v>NO*2.3.1.02.01.001.06 - Prima de servicio</v>
          </cell>
          <cell r="M133" t="str">
            <v>1.3.1.1.06.01 - PSA ( Pago Servicios Ambientales )</v>
          </cell>
          <cell r="Q133" t="str">
            <v>A.1.8.3 FONDOS DESTINADOS A BECAS, SUBSIDIOS Y CRÉDITOS EDUCATIVOS UNIVERSITARIOS (LEY 1012 DE 2006)</v>
          </cell>
        </row>
        <row r="134">
          <cell r="I134" t="str">
            <v>52030080008-0908 En el período 2020-2023, se han realizado 17 intervenciones (Mantenimiento, adecuación de infraestructura) a sedes educativas</v>
          </cell>
          <cell r="K134" t="str">
            <v>2.3.1.02.01.001.06.01 - Prima de servicio Docente</v>
          </cell>
          <cell r="M134" t="str">
            <v>1.3.2.3.01.62 - R.F. CNSCC 30%LEY 2197/22</v>
          </cell>
          <cell r="Q134" t="str">
            <v>NO* A.2 SALUD</v>
          </cell>
        </row>
        <row r="135">
          <cell r="I135" t="str">
            <v>52040010005-0909 En el período 2020-2023, se han dotado 4 Instituciones educativas</v>
          </cell>
          <cell r="K135" t="str">
            <v>2.3.1.02.01.001.06.04 - Prima de servicio Movilidad</v>
          </cell>
          <cell r="M135" t="str">
            <v>1.3.2.3.01.63 - R.F. CNSCC TransPolic MedCor15% LEY 2197/22</v>
          </cell>
          <cell r="Q135" t="str">
            <v xml:space="preserve">NO* A.2.1 RÉGIMEN SUBSIDIADO </v>
          </cell>
        </row>
        <row r="136">
          <cell r="I136" t="str">
            <v xml:space="preserve">52030070002-0910 En el período 2020-2023, se han recuperado 6 espacios públicos efectivos de la Estructura Ecológica
Complementaria adecuados
arquitectónica y paisajísticamente
con empoderamiento ciudadano. </v>
          </cell>
          <cell r="K136" t="str">
            <v>NO*2.3.1.02.01.001.07 - Bonificación por servicios prestados</v>
          </cell>
          <cell r="M136" t="str">
            <v>1.3.2.3.01.64 - R.F. CNSCC TransPolic Vigilancia 15% LEY 2197/22</v>
          </cell>
          <cell r="Q136" t="str">
            <v xml:space="preserve">A.2.1.1 AFILIACIÓN RÉGIMEN SUBSIDIADO </v>
          </cell>
        </row>
        <row r="137">
          <cell r="I137" t="str">
            <v>52050020001-0911 En el periodo 2020-2023,  se  han formado en prácticas  artísticas, 1.800 personas  de la comuna</v>
          </cell>
          <cell r="K137" t="str">
            <v>2.3.1.02.01.001.07.04 - Bonificación por servicios prestados Movilidad</v>
          </cell>
          <cell r="M137" t="str">
            <v>1.3.2.3.01.65 - R.F. CNSCC 25%LEY 2197/22</v>
          </cell>
          <cell r="Q137" t="str">
            <v>A.2.1.3 0.4% INTERVENTORIA DEL RÉGIMEN SUBSIDIADO</v>
          </cell>
        </row>
        <row r="138">
          <cell r="I138" t="str">
            <v>52020020008-0912 En el período 2020-2023, se han beneficiado 2000 niñas, niños, adolescentes, jóvenes, adultos y Adultos Mayores (incluidos con discapacidad) beneficiados con programas de iniciación y formación deportiva en disciplinas tradicionales y de nuevas tendencias en la comuna</v>
          </cell>
          <cell r="K138" t="str">
            <v>NO*2.3.1.02.01.001.08 - Prestaciones sociales</v>
          </cell>
          <cell r="M138" t="str">
            <v>1.3.2.3.01.66 - R.F. CNSCC TransMin 15% LEY 2197/22</v>
          </cell>
          <cell r="Q138" t="str">
            <v>A.2.1.4 0.4% INSPECCIÓN, VIGILANCIA Y CONTROL -SUPERINTENDENCIA DE SALUD</v>
          </cell>
        </row>
        <row r="139">
          <cell r="I139" t="str">
            <v>52050010003-0913 En el período 2020-2023, se ha realizado 1 encuentro para recuperar y difundir la tradición oral, la memoria y la cultura en la comuna</v>
          </cell>
          <cell r="K139" t="str">
            <v>NO*2.3.1.02.01.001.08.01 - Prima de navidad</v>
          </cell>
          <cell r="M139" t="str">
            <v xml:space="preserve">1.3.2.3.01.69 - R.F. Participación Impuesto al Cigarrillo </v>
          </cell>
          <cell r="Q139" t="str">
            <v>NO* A.2.1.9 PAGO DE DÉFICIT DE INVERSIÓN EN RÉGIMEN SUBSIDIADO (DE CARÁCTER EXCEPCIONAL)</v>
          </cell>
        </row>
        <row r="140">
          <cell r="I140" t="str">
            <v>53040010004-1001 En el periodo 2020 - 2023, se han mejorado 1000 metros cuadrados de andenes en la comuna 10, previo concepto de viabilidad técnica</v>
          </cell>
          <cell r="K140" t="str">
            <v>2.3.1.02.01.001.08.01.01 - Prima de navidad Docente</v>
          </cell>
          <cell r="M140" t="str">
            <v xml:space="preserve">1.3.2.3.01.84 - R.F. Multa Violencia Intrafamiliar </v>
          </cell>
          <cell r="Q140" t="str">
            <v>A.2.1.9.1 PAGO DEUDA CONTRATOS REGIMEN SUBSIDIADO</v>
          </cell>
        </row>
        <row r="141">
          <cell r="I141" t="str">
            <v>51040020001-1002 En el periodo 2020 - 2023,  se han fortalecido 495 personas en el ecosistema de emprendimiento empresarial y social con enfoque diferencial y de género</v>
          </cell>
          <cell r="K141" t="str">
            <v>2.3.1.02.01.001.08.01.04 - Prima de navidad Movilidad</v>
          </cell>
          <cell r="M141" t="str">
            <v>1.2.3.1.18.01 - Tasa Prodeporte y Recreación 10% Alimentación y Transporte</v>
          </cell>
          <cell r="Q141" t="str">
            <v>A.2.1.9.2 PAGO DE DÉFICIT DE INVERSIÓN EN RÉGIMEN SUBSIDIADO
 (DE CARÁCTER EXCEPCIONAL)</v>
          </cell>
        </row>
        <row r="142">
          <cell r="I142" t="str">
            <v>51040010001-1003 En el periodo 2020 - 2023, se han formado 615 personas en competencias laborales para el trabajo</v>
          </cell>
          <cell r="K142" t="str">
            <v>NO*2.3.1.02.01.001.08.02 - Prima de vacaciones</v>
          </cell>
          <cell r="M142" t="str">
            <v>1.2.3.1.18.02 - Tasa Prodeporte y Recreación  90% Manifestaciones Deportivas y Recreativas</v>
          </cell>
          <cell r="Q142" t="str">
            <v>A.2.1.10 TRANSFERENCIA A LOS DEPARTAMENTOS POR SALDOS DE LIQUIDACIÓN EN LA AFILIACIÓN AL RÉGIMEN SUBSIDIADO</v>
          </cell>
        </row>
        <row r="143">
          <cell r="I143" t="str">
            <v>52030080008-1004 En el periodo 2020 - 2023, se han realizado 8 intervenciones (Mantenimiento, adecuación de infraestructura)  a sedes educativas</v>
          </cell>
          <cell r="K143" t="str">
            <v>2.3.1.02.01.001.08.02.01 - Prima de vacaciones Docente</v>
          </cell>
          <cell r="M143" t="str">
            <v>1.2.3.2.25.03 - Multas de maltrato animal</v>
          </cell>
          <cell r="Q143" t="str">
            <v>A.2.1.11 TRANSFERENCIA REGIMEN SUBSIDIADO DEL DEPARTAMENTO A LOS MUNICIPIOS</v>
          </cell>
        </row>
        <row r="144">
          <cell r="I144" t="str">
            <v>52040010005-1005 En el periodo 2020 - 2023, se han dotado 6 Instituciones educativas</v>
          </cell>
          <cell r="K144" t="str">
            <v>2.3.1.02.01.001.08.02.04 - Prima de vacaciones Movilidad</v>
          </cell>
          <cell r="Q144" t="str">
            <v>A.2.1.12 PRUEBA PILOTO EN MUNICIPIOS Y DISTRITOS  CATEGORIA 1 Y 2  PARA AJUSTE UPC REGIMEN SUBSIDIADO</v>
          </cell>
        </row>
        <row r="145">
          <cell r="I145" t="str">
            <v xml:space="preserve">52030070002-1006 En el periodo 2020 - 2023,  se han recuperado 8 espacios públicos efectivos de la Estructura Ecológica
Complementaria adecuados
arquitectónica y paisajísticamente
con empoderamiento ciudadano. </v>
          </cell>
          <cell r="K145" t="str">
            <v>NO*2.3.1.02.01.002 - Factores salariales especiales</v>
          </cell>
          <cell r="Q145" t="str">
            <v xml:space="preserve">NO* A.2.2 SALUD PÚBLICA   </v>
          </cell>
        </row>
        <row r="146">
          <cell r="I146" t="str">
            <v>52050020001-1007 En el periodo 2020-2023,  se han formado en prácticas  artísticas, 1.560  personas  de la comuna</v>
          </cell>
          <cell r="K146" t="str">
            <v>NO*2.3.1.02.01.002.34 - Bonificacion Educadores de Basica y Media</v>
          </cell>
          <cell r="Q146" t="str">
            <v>A.2.2.13 PAGO DE DÉFICIT DEL INVERSIÓN EN SALUD PÚBLICA</v>
          </cell>
        </row>
        <row r="147">
          <cell r="I147" t="str">
            <v>52030070004-1008 En el periodo 2020 - 2023, se han recuperado 2  zonas blandas, parques y zonas verdes a través de intervenciones y estrategias artísticas y lúdicas en la comuna</v>
          </cell>
          <cell r="K147" t="str">
            <v>2.3.1.02.01.002.34.01 - Bonificacion Educadores de Basica y Media Docente</v>
          </cell>
          <cell r="Q147" t="str">
            <v>NO* A.2.2.15 SALUD AMBIENTAL</v>
          </cell>
        </row>
        <row r="148">
          <cell r="I148" t="str">
            <v>52030080007-1009 En el periodo 2020 - 2023, se han realizado la adecuación, mantenimiento o dotación de 3 equipamientos culturales de la comuna 10</v>
          </cell>
          <cell r="K148" t="str">
            <v>NO*2.3.1.02.02 - Contribuciones inherentes a la nómina</v>
          </cell>
          <cell r="Q148" t="str">
            <v>A.2.2.15.1 PROMOCIÓN DE LA SALUD (HABITAT SALUDABLE)</v>
          </cell>
        </row>
        <row r="149">
          <cell r="I149" t="str">
            <v>52020020008-1010 En el periodo 2020 - 2023, se han beneficiado a 2.350  niñas, niños, adolescentes, jóvenes y adultos (incluidos con discapacidad) beneficiados con programas de iniciación y formación deportiva en disciplinas tradicionales y de nuevas tendencias en la comuna</v>
          </cell>
          <cell r="K149" t="str">
            <v>NO*2.3.1.02.02.001 - Aportes a la seguridad social en pensiones</v>
          </cell>
          <cell r="Q149" t="str">
            <v>A.2.2.15.2 GESTIÓN DEL RIESGO (SITUACIONES DE SALUD RELACIONADAS CON CONDICIONES AMBIENTALES)</v>
          </cell>
        </row>
        <row r="150">
          <cell r="I150" t="str">
            <v>51030010006-1011 En el periodo 2020 - 2023, se han realizado 3 eventos deportivos, recreativos, y de innovación en la comuna</v>
          </cell>
          <cell r="K150" t="str">
            <v>2.3.1.02.02.001.01 - Aportes a la seguridad social en pensiones Docente SSF</v>
          </cell>
          <cell r="Q150" t="str">
            <v>A.2.2.15.3 Salud Ambiental COVID-19</v>
          </cell>
        </row>
        <row r="151">
          <cell r="I151" t="str">
            <v>52030080005-1012 En el periodo 2020 - 2023,  se han intervenido 13 escenarios deportivos y recreativos en la comuna</v>
          </cell>
          <cell r="K151" t="str">
            <v>NO*2.3.1.02.02.001.04 - Fondo de Pensiones</v>
          </cell>
          <cell r="Q151" t="str">
            <v>NO* A.2.2.16 VIDA SALUDABLE Y CONDICIONES NO TRANSMISIBLES</v>
          </cell>
        </row>
        <row r="152">
          <cell r="I152" t="str">
            <v>52020020003-1013 En el periodo 2020 - 2023, han participado 300 personas en estrategias de promoción de sus derechos y prevención de sus vulneraciones</v>
          </cell>
          <cell r="K152" t="str">
            <v>2.3.1.02.02.001.04.01 - Fondo de Pensiones Publico Movilidad</v>
          </cell>
          <cell r="Q152" t="str">
            <v>A.2.2.16.1 PROMOCIÓN DE LA SALUD (MODOS, CONDICIONES Y ESTILOS DE VIDA SALUDABLES)</v>
          </cell>
        </row>
        <row r="153">
          <cell r="I153" t="str">
            <v>53040010003-1101 En el periodo 2020 - 2023, se han realizado el mantenimiento de 5 puentes peatonales, previa concepto de viabilidad técnica</v>
          </cell>
          <cell r="K153" t="str">
            <v>2.3.1.02.02.001.04.02 - Fondo de Pensiones Privado Movilidad</v>
          </cell>
          <cell r="Q153" t="str">
            <v>A.2.2.16.2 GESTIÓN DEL RIESGO (CONDICIONES CRÓNICAS PREVALENTES)</v>
          </cell>
        </row>
        <row r="154">
          <cell r="I154" t="str">
            <v>53040040004-1102 En el periodo 2020 - 2023, se ha realizado mantenimiento y/o adecuación de 1.5 km de vias, previo concepto de viabilidad técnica</v>
          </cell>
          <cell r="K154" t="str">
            <v>NO*2.3.1.02.02.002 - Aportes a la seguridad social en salud</v>
          </cell>
          <cell r="Q154" t="str">
            <v>A.2.2.16.3 VIDA SALUDABLE Y CONDICIONES NO TRANSMISIBLES COVID-19 (Estrategia Covid)</v>
          </cell>
        </row>
        <row r="155">
          <cell r="I155" t="str">
            <v>51040020001-1103 En el periodo 2020 - 2023,  se han fortalecido 150 personas en el ecosistema de emprendimiento empresarial y social con enfoque diferencial y de género</v>
          </cell>
          <cell r="K155" t="str">
            <v>2.3.1.02.02.002.01 - Aportes a la seguridad social en salud Docente SSF</v>
          </cell>
          <cell r="Q155" t="str">
            <v>NO* A.2.2.17 CONVIVENCIA SOCIAL  Y SALUD MENTAL</v>
          </cell>
        </row>
        <row r="156">
          <cell r="I156" t="str">
            <v>52030070004-1104 En el periodo 2020-2023, se han promovido anualmente  22 espacios  de la comuna con programación cultural</v>
          </cell>
          <cell r="K156" t="str">
            <v>2.3.1.02.02.002.04 - Entidades Promotoras en Salud ( EPS ) Movilidad</v>
          </cell>
          <cell r="Q156" t="str">
            <v>A.2.2.17.1 PROMOCIÓN DE LA SALUD (PROMOCIÓN DE LA SALUD MENTAL Y LA CONVIVENCIA).</v>
          </cell>
        </row>
        <row r="157">
          <cell r="I157" t="str">
            <v>52050020001-1105 En el periodo 2020-2023, se  han formado 990 personas en prácticas  artísticas  de la comuna</v>
          </cell>
          <cell r="K157" t="str">
            <v xml:space="preserve">NO*2.3.1.02.02.003 - Aportes de cesantías </v>
          </cell>
          <cell r="Q157" t="str">
            <v>A.2.2.17.2 GESTIÓN DEL RIESGO (PREVENCIÓN Y ATENCIÓN INTEGRAL A PROBLEMAS Y TRASTORNOS MENTALES Y SPA).</v>
          </cell>
        </row>
        <row r="158">
          <cell r="I158" t="str">
            <v>52050020002-1106 En el periodo 2020-2023, se han apoyado anualmente 7 organizaciones con el desarrollo de iniciativas artísticas y culturales</v>
          </cell>
          <cell r="K158" t="str">
            <v>2.3.1.02.02.003.01 - Aportes de cesantías Docentes SSF</v>
          </cell>
          <cell r="Q158" t="str">
            <v>A.2.2.17.3 CONVIVENCIA SOCIAL  Y SALUD MENTAL COVID-19 (Estrategia Covid)</v>
          </cell>
        </row>
        <row r="159">
          <cell r="I159" t="str">
            <v>51030010006-1107 En el periodo 2020-2023, se han realizado 2 eventos deportivos, recreativos y de innovación,  en la comuna</v>
          </cell>
          <cell r="K159" t="str">
            <v xml:space="preserve">NO*2.3.1.02.02.003.04 - Fondos de Cesantias </v>
          </cell>
          <cell r="Q159" t="str">
            <v>NO* A.2.2.18 SEGURIDAD ALIMENTARIA Y NUTRICIONAL</v>
          </cell>
        </row>
        <row r="160">
          <cell r="I160" t="str">
            <v>54030020005-1108 En el periodo 2020-2023, se han apoyado y promovido 6 colectivos urbanos para la realización de mural para la paz</v>
          </cell>
          <cell r="K160" t="str">
            <v>2.3.1.02.02.003.04.01 - Aportes de cesantías Fondo Publico Movilidad</v>
          </cell>
          <cell r="Q160" t="str">
            <v>A.2.2.18.1 PROMOCIÓN DE LA SALUD (Disponibilidad y acceso a los alimentos, Consumo y Aprovechamiento biológico de los alimentos.)</v>
          </cell>
        </row>
        <row r="161">
          <cell r="I161" t="str">
            <v>52030070002-1109 En el periodo 2020-2023, se han recuperado 6 espacios públicos efectivos de la Estructura Ecológica Complementaria adecuados arquitectónica y paisajísticamente con empoderamiento ciudadano.</v>
          </cell>
          <cell r="K161" t="str">
            <v>2.3.1.02.02.003.04.02 - Aportes de cesantías Fondo Privado Movilidad</v>
          </cell>
          <cell r="Q161" t="str">
            <v>A.2.2.18.2 GESTIÓN DEL RIESGO (Consumo y Aprovechamiento biológico de los alimentos, Calidad e inocuidad de los alimentos)</v>
          </cell>
        </row>
        <row r="162">
          <cell r="I162" t="str">
            <v>52020050002-1110 En el periodo 2020-2023, se han benficiado  200 personas con discapacidad con productos de apoyo para la movilidad y desplazamiento y apoyo para el transporte de las personas con discapaciad</v>
          </cell>
          <cell r="K162" t="str">
            <v>NO*2.3.1.02.02.003.05 - Intereses de Cesantias</v>
          </cell>
          <cell r="Q162" t="str">
            <v>A.2.2.18.3 SEGURIDAD ALIMENTARIA Y NUTRICIONAL COVID-19 (Estrategia Covid)</v>
          </cell>
        </row>
        <row r="163">
          <cell r="I163" t="str">
            <v>52020050003-1111 En el periodo 2020-2023, se han intervenido 240 personas con discapacid  y con enfermedades huérfanas a través de la estrategia de reahabilitación basada en la comunidad - RBC - en la comuna 11</v>
          </cell>
          <cell r="K163" t="str">
            <v>2.3.1.02.02.003.05.04 - Intereses de Cesantias Movilidad</v>
          </cell>
          <cell r="Q163" t="str">
            <v>NO* A.2.2.19 SEXUALIDAD, DERECHOS SEXUALES Y REPRODUCTIVOS</v>
          </cell>
        </row>
        <row r="164">
          <cell r="I164" t="str">
            <v>52030080007-1112 En el período 2020-2023, se ha realizado la adecuación, mejoramiento, mantenimiento o dotación  de 2 equipamientos culturales de la comuna</v>
          </cell>
          <cell r="K164" t="str">
            <v>NO*2.3.1.02.02.004 - Aportes a cajas de compensación familiar</v>
          </cell>
          <cell r="Q164" t="str">
            <v>A.2.2.19.1 PROMOCIÓN DE LA SALUD (PROMOCIÓN DE LOS DERECHOS SEXUALES Y REPRODUCTIVOS Y LA EQUIDAD DE GÉNERO)</v>
          </cell>
        </row>
        <row r="165">
          <cell r="I165" t="str">
            <v>52030080005-1113 En el período 2020-2023, se han intervenido 16 escenarios deportivos y recreativos en la comuna</v>
          </cell>
          <cell r="K165" t="str">
            <v>2.3.1.02.02.004.01 - Aportes a cajas de compensación familiar Docente</v>
          </cell>
          <cell r="Q165" t="str">
            <v>A.2.2.19.2 GESTIÓN DEL RIESGO (PREVENCIÓN Y ATENCIÓN INTEGRAL EN SSR DESDE UN ENFOQUE DE DERECHOS)</v>
          </cell>
        </row>
        <row r="166">
          <cell r="I166" t="str">
            <v>53040010004-1201 En el periodo 2020-2023, se han mejorado 2000 m2 de andenes en la comuna 12, previo concepto de viabilidad técnica</v>
          </cell>
          <cell r="K166" t="str">
            <v>2.3.1.02.02.004.04 - Aportes a cajas de compensación familiar Movilidad</v>
          </cell>
          <cell r="Q166" t="str">
            <v>A.2.2.19.3 SEXUALIDAD, DERECHOS SEXUALES Y REPRODUCTIVOS COVID-19 (Estrategia Covid)</v>
          </cell>
        </row>
        <row r="167">
          <cell r="I167" t="str">
            <v>53040040004-1202 En el periodo 2020-2023, se ha realizado mantenimiento y/o adecuación de  0,638km de vias en la comuna 12, previo concepto de viabilidad técnica</v>
          </cell>
          <cell r="K167" t="str">
            <v>NO*2.3.1.02.02.005 - Aportes generales al sistema de riesgos laborales</v>
          </cell>
          <cell r="Q167" t="str">
            <v>NO* A.2.2.20 VIDA SALUDABLE Y ENFERMEDADES TRANSMISIBLES</v>
          </cell>
        </row>
        <row r="168">
          <cell r="I168" t="str">
            <v>51040010001-1203 En el periodo 2020-2023, se han formado 100 personas en capacitación para el trabajo</v>
          </cell>
          <cell r="K168" t="str">
            <v>2.3.1.02.02.005.04 - Aportes generales al sistema de riesgos laborales Movilidad</v>
          </cell>
          <cell r="Q168" t="str">
            <v>A.2.2.20.1 GESTIÓN DEL RIESGO EN ENFERMEDADES INMUNOPREVENIBLES - PAI</v>
          </cell>
        </row>
        <row r="169">
          <cell r="I169" t="str">
            <v>51030010006-1204 En el periodo 2020- 2023, se han realizado 3 eventos deportivos, recreativos y de innovación,  en la comuna</v>
          </cell>
          <cell r="K169" t="str">
            <v>NO*2.3.1.02.02.006 - Aportes al ICBF</v>
          </cell>
          <cell r="Q169" t="str">
            <v>NO* A.2.2.20.2 GESTIÓN DEL RIESGO EN ENFERMEDADES EMERGENTES, REEMERGENTES Y DESATENDIDAS.</v>
          </cell>
        </row>
        <row r="170">
          <cell r="I170" t="str">
            <v>52030080005-1205 En el periodo 2020 - 2023, se han realizado intervenciones en  4 escenarios deportivos y recreativos en la comuna</v>
          </cell>
          <cell r="K170" t="str">
            <v>2.3.1.02.02.006.01 - Aportes al ICBF Docente</v>
          </cell>
          <cell r="Q170" t="str">
            <v>A.2.2.20.2.1 TUBERCULOSIS</v>
          </cell>
        </row>
        <row r="171">
          <cell r="I171" t="str">
            <v>52020030004-1206 En el periodo 2020- 2023, se ha intervenidos 200 Jóvenes vinculados a situaciones delictivas intervenidos en la implementación de la Política pública de prevención de violencias juveniles.</v>
          </cell>
          <cell r="K171" t="str">
            <v>2.3.1.02.02.006.04 - Aportes al ICBF Movilidad</v>
          </cell>
          <cell r="Q171" t="str">
            <v>A.2.2.20.2.2 LEPRA o HANSEN</v>
          </cell>
        </row>
        <row r="172">
          <cell r="I172" t="str">
            <v>52010020002-1207 En el periodo 2020-2023 participan 100 personas en estrategia de prevención de la violencia familiar y sexual.</v>
          </cell>
          <cell r="K172" t="str">
            <v>NO*2.3.1.02.02.007 - Aportes al SENA</v>
          </cell>
          <cell r="Q172" t="str">
            <v>A.2.2.20.2.3 OTRAS ENFERMEDADES EMERGENTES, RE-EMERGENTES Y DESATENDIDAS</v>
          </cell>
        </row>
        <row r="173">
          <cell r="I173" t="str">
            <v>52020020009-1208 En el periodo 2020- 2023, se ha realizado 1 juegos deportivos y recreativos del sector educativo en la comuna</v>
          </cell>
          <cell r="K173" t="str">
            <v>2.3.1.02.02.007.01 - Aportes al SENA Docente</v>
          </cell>
          <cell r="Q173" t="str">
            <v>A.2.2.20.2.4 INFECCIÒN RESPIRATORIA AGUDA (IRA-EDA) (Estrategia Covid)</v>
          </cell>
        </row>
        <row r="174">
          <cell r="I174" t="str">
            <v>52020110004-1209 En el periodo 2020- 2023, han participado 150 mujeres en estrategia de prevención de las violencias basadas en género.</v>
          </cell>
          <cell r="K174" t="str">
            <v>2.3.1.02.02.007.04 - Aportes al SENA Movilidad</v>
          </cell>
          <cell r="Q174" t="str">
            <v>A.2.2.20.2.5 CORONAVIRUS</v>
          </cell>
        </row>
        <row r="175">
          <cell r="I175" t="str">
            <v>52010030007-1210 En el periodo 2020- 2023 se ha implementado 70 Sistema de monitoreo y alerta para la prevención y/o disminución del delito</v>
          </cell>
          <cell r="K175" t="str">
            <v>NO*2.3.1.02.02.008 - Aportes a la ESAP</v>
          </cell>
          <cell r="Q175" t="str">
            <v>NO* A.2.2.20.3 GESTIÓN DEL RIESGO EN CONDICIONES ENDEMO - EPIDÉMICAS</v>
          </cell>
        </row>
        <row r="176">
          <cell r="I176" t="str">
            <v>51050020008-1211 En el periodo 2020- 2023 se han implementado 25 huertas urbanas en la Comuna</v>
          </cell>
          <cell r="K176" t="str">
            <v>2.3.1.02.02.008.01 - Aportes a la ESAP Docente</v>
          </cell>
          <cell r="Q176" t="str">
            <v>A.2.2.20.3.1 ENFERMEDADES TRANSMITIDAS POR VECTORES-ETV</v>
          </cell>
        </row>
        <row r="177">
          <cell r="I177" t="str">
            <v xml:space="preserve">52030070002-1212 En el periodo 2020- 2023 se han recuperado 3 espacios públicos efectivos de la Estructura Ecológica
Complementaria adecuados
arquitectónica y paisajísticamente
con empoderamiento ciudadano. </v>
          </cell>
          <cell r="K177" t="str">
            <v>2.3.1.02.02.008.04 - Aportes a la ESAP Movilidad</v>
          </cell>
          <cell r="Q177" t="str">
            <v xml:space="preserve">A.2.2.20.3.2 OTRAS CONDICIONES ENDEMO - EPIDÉMICAS </v>
          </cell>
        </row>
        <row r="178">
          <cell r="I178" t="str">
            <v>52050020001-1213 En el periodo2020- 2023,  se han forman  en prácticas  artísticas a 1900 personas  de la comuna</v>
          </cell>
          <cell r="K178" t="str">
            <v>NO*2.3.1.02.02.009 - Aportes a escuelas industriales e institutos técnicos</v>
          </cell>
          <cell r="Q178" t="str">
            <v xml:space="preserve">NO* A.2.2.21 SALUD Y ÁMBITO LABORAL </v>
          </cell>
        </row>
        <row r="179">
          <cell r="I179" t="str">
            <v>52030070004-1214 En el periodo 2020-2023,  se promueven  12 espacios  de la comuna con programación cultural</v>
          </cell>
          <cell r="K179" t="str">
            <v>2.3.1.02.02.009.01 - Aportes a escuelas industriales e institutos técnicos Docente</v>
          </cell>
          <cell r="Q179" t="str">
            <v>A.2.2.21.1 PROMOCIÓN DE LA SALUD (SEGURIDAD Y SALUD EN EL TRABAJO)</v>
          </cell>
        </row>
        <row r="180">
          <cell r="I180" t="str">
            <v>52030080008-1215 En el periodo 2020- 2023 se han realizado 6 intervenciones Mantenimiento, adecuación de infraestructura  a sedes educativas</v>
          </cell>
          <cell r="K180" t="str">
            <v>2.3.1.02.02.009.04 - Aportes a escuelas industriales e institutos técnicos Movilidad</v>
          </cell>
          <cell r="Q180" t="str">
            <v>A.2.2.21.2 GESTIÓN DEL RIESGO (SITUACIONES PREVALENTES DE ORIGEN LABORAL)</v>
          </cell>
        </row>
        <row r="181">
          <cell r="I181" t="str">
            <v>52040010005-1216 En el periodo 2020-2023, se han dotado 4 Instituciones educativas</v>
          </cell>
          <cell r="K181" t="str">
            <v>NO*2.3.1.02.03 - Remuneraciones no constitutivas de factor salarial</v>
          </cell>
          <cell r="Q181" t="str">
            <v>NO* A.2.2.22 GESTIÓN DIFERENCIAL DE POBLACIONES VULNERABLES</v>
          </cell>
        </row>
        <row r="182">
          <cell r="I182" t="str">
            <v>52030080002-1217 En el periodo2020- 2023, se han realizado 2 intervenciones mantenimiento correctivo y preventivo a sedes comunales, salones comunales, Casetas Comunales  y demas infraestructura física designada</v>
          </cell>
          <cell r="K182" t="str">
            <v>NO*2.3.1.02.03.001 - Prestaciones sociales</v>
          </cell>
          <cell r="Q182" t="str">
            <v>A.2.2.22.1 DESARROLLO INTEGRAL DE LAS NIÑAS, NIÑOS</v>
          </cell>
        </row>
        <row r="183">
          <cell r="I183" t="str">
            <v>51030010019-1218 En el periodo 2020-2023 se beneficiaran 490 personas vinculadas a recorridos turisticos de naturaleza</v>
          </cell>
          <cell r="K183" t="str">
            <v>NO*2.3.1.02.03.001.01 - Vacaciones</v>
          </cell>
          <cell r="Q183" t="str">
            <v>A.2.2.22.2 DISCAPACIDAD</v>
          </cell>
        </row>
        <row r="184">
          <cell r="I184" t="str">
            <v>53040040004-1301 En el periodo 2020- 2023 se ha realizado el mantenimiento y/o adecuación de 2,54  km de vias, previo concepto de viabilidad técnica</v>
          </cell>
          <cell r="K184" t="str">
            <v>2.3.1.02.03.001.01.01 - Vacaciones Docente</v>
          </cell>
          <cell r="Q184" t="str">
            <v>A.2.2.22.3 VICTIMAS DEL CONFLICTO ARMADO</v>
          </cell>
        </row>
        <row r="185">
          <cell r="I185" t="str">
            <v>53040010003-1302 En el periodo 2020-2023 se ha realizado mantenimiento de 5 puentes peatonales previo concepto de viabilidad técnica</v>
          </cell>
          <cell r="K185" t="str">
            <v>2.3.1.02.03.001.01.04 - Vacaciones Movilidad</v>
          </cell>
          <cell r="Q185" t="str">
            <v>A.2.2.22.4 GESTION DIFERENCIAL DE POBLACIONES VULNERABLES COVID-19 (Estrategia Covid)</v>
          </cell>
        </row>
        <row r="186">
          <cell r="I186" t="str">
            <v>51040020001-1303 En el periodo 2020- 2023  se fortalecen 300 personas en el ecosistema de emprendimiento empresarial y social con enfoque diferencial y de género</v>
          </cell>
          <cell r="K186" t="str">
            <v>NO*2.3.1.02.03.001.03 - Bonificación especial de recreación</v>
          </cell>
          <cell r="Q186" t="str">
            <v xml:space="preserve">NO* A.2.2.23 GESTIÓN EN SALUD PUBLICA </v>
          </cell>
        </row>
        <row r="187">
          <cell r="I187" t="str">
            <v>53020020001-1304 En el periodo 2020- 2023 se fortalecen 60 empresas y emprendimientos en capacidades para el fomento de la Economía  Circular</v>
          </cell>
          <cell r="K187" t="str">
            <v>2.3.1.02.03.001.03.04 - Bonificación especial de recreación Movilidad</v>
          </cell>
          <cell r="Q187" t="str">
            <v>A.2.2.23.1 PLANEACIÓN INTEGRAL EN SALUD</v>
          </cell>
        </row>
        <row r="188">
          <cell r="I188" t="str">
            <v>52030070004-1305 En el periodo 2020- 2023,  se promueven  8 espacios  de la comuna con programación cultural</v>
          </cell>
          <cell r="K188" t="str">
            <v>NO*2.3.1.02.03.084 - Bonificación Zona de Difícil Acceso docentes Prescolar, Básica y Media</v>
          </cell>
          <cell r="Q188" t="str">
            <v xml:space="preserve">NO* A.2.2.23.2 VIGILANCIA Y CONTROL EN SALUD PUBLICA </v>
          </cell>
        </row>
        <row r="189">
          <cell r="I189" t="str">
            <v>52050020001-1306 En el periodo 2020-2023, se forman en precticas artisticas,2000 personas de la comuna</v>
          </cell>
          <cell r="K189" t="str">
            <v>2.3.1.02.03.084.01 - Bonificacion Dificil Acceso Docente</v>
          </cell>
          <cell r="Q189" t="str">
            <v>NO* A.2.2.23.2.1 GASTOS DE INVERSIÓN DEL LABORATORIO DE SALUD PÚBLICA</v>
          </cell>
        </row>
        <row r="190">
          <cell r="I190" t="str">
            <v>52050020002-1307 En el periodo 2020-2023,  se han apoyado anualmente 7 organizaciones de la comuna en  el  desarrollo de iniciativas artísticas y culturales</v>
          </cell>
          <cell r="K190" t="str">
            <v>2.3.1.02.03.094 - Bonificación Zona de Difícil Acceso docentes Prescolar, Básica y Media</v>
          </cell>
          <cell r="Q190" t="str">
            <v>A.2.2.23.2.1.1 GASTOS DE INVERSIÓN DEL LABORATORIO DE SALUD PÚBLICA COVID-19 (Estrategia Covid)</v>
          </cell>
        </row>
        <row r="191">
          <cell r="I191" t="str">
            <v>51030010006-1308 En el periodo2020- 2023, se han realizado 3 eventos deportivos, recreativos, y de innovación en la comuna</v>
          </cell>
          <cell r="K191" t="str">
            <v>2.3.1.02.03.094.01 - Bonificacion Dificil Acceso Docente</v>
          </cell>
          <cell r="Q191" t="str">
            <v>A.2.2.23.2.2 ADQUISICION DE EQUIPOS Y MEJORAMIENTO DE LA INFRAESTRUTURA FISICA</v>
          </cell>
        </row>
        <row r="192">
          <cell r="I192" t="str">
            <v>52010020002-1309 En el periodo 2020- 2023, han participado  125 personas en estrategia de prevención de la violencia familiar y sexual.</v>
          </cell>
          <cell r="K192" t="str">
            <v>2.3.1.02.03.096 - Reconocimiento Adicional por gestión directivos docentes Prescolar, Básica y Media</v>
          </cell>
          <cell r="Q192" t="str">
            <v xml:space="preserve">A.2.2.23.2.3 INSPECCIÓN, VIGILANCIA Y CONTROL SANITARIO </v>
          </cell>
        </row>
        <row r="193">
          <cell r="I193" t="str">
            <v>52010030007-1310 En el periodo 2020- 2023, se han implementado 32 sistemas de monitoreo y alerta para la prevención y disminución del delito</v>
          </cell>
          <cell r="K193" t="str">
            <v>2.3.1.02.03.098 - Reconocimiento Adicional por gestión directivos docentes Prescolar, Básica y Media</v>
          </cell>
          <cell r="Q193" t="str">
            <v>A.2.2.23.2.4 OTROS GASTOS EN VIGILANCIA EN SALUD PÚBLICA</v>
          </cell>
        </row>
        <row r="194">
          <cell r="I194" t="str">
            <v xml:space="preserve">52030070002-1311 En el periodo 2020- 2023 se han recuperado 18 espacios públicos efectivos de la Estructura Ecológica
Complementaria adecuados
arquitectónica y paisajísticamente
con empoderamiento ciudadano. </v>
          </cell>
          <cell r="K194" t="str">
            <v>NO*2.3.2 - Adquisición de bienes y servicios</v>
          </cell>
          <cell r="Q194" t="str">
            <v>A.2.2.23.2.5 ADQUISICIÓN DE EQUIPOS Y MEJORAMIENTO DE LA INFRAESTRUCTURA FISICA PARA ATENCIÓN DE COVID-19</v>
          </cell>
        </row>
        <row r="195">
          <cell r="I195" t="str">
            <v>52020050002-1312 En el periodo2020- 2023 se han benficiado  200 personas con discapacidad con productos de apoyo para la movilidad y desplazamiento y apoyo para el transporte de las personas con discapaciad</v>
          </cell>
          <cell r="K195" t="str">
            <v>NO*2.3.2.01 - Adquisición de activos no financieros</v>
          </cell>
          <cell r="Q195" t="str">
            <v xml:space="preserve">A.2.2.23.3 GESTIÓN PROGRÁMATICA DE LA SALUD PUBLICA </v>
          </cell>
        </row>
        <row r="196">
          <cell r="I196" t="str">
            <v>52020040008-1313 En el periodo 2020- 2023, se beneficiado 120 adultos mayores con prácticas para el envejecimiento activo y la cultura positiva de la vejez en la comuna 13</v>
          </cell>
          <cell r="K196" t="str">
            <v>NO*2.3.2.01.01 - Activos fijos</v>
          </cell>
          <cell r="Q196" t="str">
            <v>A.2.2.23.4 GESTIÓN DEL CONOCIMIENTO</v>
          </cell>
        </row>
        <row r="197">
          <cell r="I197" t="str">
            <v>52020050003-1314 En el periodo 2020- 2023,  son intervenidas 450 con la Estrategia de Rehabilitación Basada en la Comunidad -RBC-</v>
          </cell>
          <cell r="K197" t="str">
            <v>NO*2.3.2.01.01.001 - Edificaciones y estructuras</v>
          </cell>
          <cell r="Q197" t="str">
            <v>A.2.2.23.5 DESARROLLO DE CAPACIDADES PARA LA GESTION DE SALUD PUBLICA (Estrategia Covid)</v>
          </cell>
        </row>
        <row r="198">
          <cell r="I198" t="str">
            <v>52030080007-1315 En el periodo 2020-2023, se realiza la adecuación, mejoramiento, mantenimiento o dotación  de  3 equipamientos culturales de la comuna</v>
          </cell>
          <cell r="K198" t="str">
            <v>NO*2.3.2.01.01.001.01 - Viviendas</v>
          </cell>
          <cell r="Q198" t="str">
            <v xml:space="preserve">NO* A.2.3 PRESTACION DE SERVICIOS A LA POBLACION POBRE EN LO NO CUBIERTO CON SUBSIDIOS A LA DEMANDA </v>
          </cell>
        </row>
        <row r="199">
          <cell r="I199" t="str">
            <v>52030080005-1316 En el periodo2020-2023, se han intervenido  16 escenarios deportivos y recreativos en la comuna</v>
          </cell>
          <cell r="K199" t="str">
            <v>2.3.2.01.01.001.01.01 - Edificios utilizados para residencia</v>
          </cell>
          <cell r="Q199" t="str">
            <v>NO* A.2.3.1 PRESTACION DE SERVICIOS DE SALUD PARA LA POBLACIÓN POBRE NO ASEGURADA</v>
          </cell>
        </row>
        <row r="200">
          <cell r="I200" t="str">
            <v>53040010004-1401 En el periodo 2020-2023 realizado mantenimiento y/o adecuación de 500 M2 de andenes , previo concepto de viabilidad técnica</v>
          </cell>
          <cell r="K200" t="str">
            <v xml:space="preserve">2.3.2.01.01.001.01.02 - Casas flotantes </v>
          </cell>
          <cell r="Q200" t="str">
            <v>NO* A.2.3.1.1 SERVICIOS CONTRATADOS CON EMPRESAS SOCIALES DEL ESTADO</v>
          </cell>
        </row>
        <row r="201">
          <cell r="I201" t="str">
            <v>53040010003-1402 En el periodo 2020- 2023 se ha realizado mantenimiento de 4 puentes peatonales, previo concepto de viabilidad técnica</v>
          </cell>
          <cell r="K201" t="str">
            <v xml:space="preserve">2.3.2.01.01.001.01.03 - Barcazas </v>
          </cell>
          <cell r="Q201" t="str">
            <v>A.2.3.1.1.1 BAJO NIVEL DE COMPLEJIDAD</v>
          </cell>
        </row>
        <row r="202">
          <cell r="I202" t="str">
            <v>53040040003-1403 En el periodo 2020- 2023 se ha realizado la pavimentacion de 0,5 kilometros  de vias, previo concepto de viabilidad técnica</v>
          </cell>
          <cell r="K202" t="str">
            <v>2.3.2.01.01.001.01.04 - Viviendas móviles</v>
          </cell>
          <cell r="Q202" t="str">
            <v>A.2.3.1.1.3 MEDIO NIVEL DE COMPLEJIDAD</v>
          </cell>
        </row>
        <row r="203">
          <cell r="I203" t="str">
            <v>53040040004-1404 En el periodo 2020-2023, se ha realizado mantenimiento y/o adecuación de  0,751 km de vias, previo concepto de viabilidad técnica</v>
          </cell>
          <cell r="K203" t="str">
            <v>2.3.2.01.01.001.01.05 - Coches habitación</v>
          </cell>
          <cell r="Q203" t="str">
            <v>A.2.3.1.1.4 ALTO NIVEL DE COMPLEJIDAD</v>
          </cell>
        </row>
        <row r="204">
          <cell r="I204" t="str">
            <v>51040020001-1405 En el periodo 2020 - 2023  se fortalecen 300 personas en el ecosistema de emprendimiento empresarial y social con enfoque diferencial y de género</v>
          </cell>
          <cell r="K204" t="str">
            <v>2.3.2.01.01.001.01.06 - Monumentos públicos considerados principalmente como viviendas</v>
          </cell>
          <cell r="Q204" t="str">
            <v>NO* A.2.3.1.2 ATENCIÓN DE URGENCIAS (SIN CONTRATO) EN EMPRESAS SOCIALES DEL ESTADO</v>
          </cell>
        </row>
        <row r="205">
          <cell r="I205" t="str">
            <v>51040010001-1406 En el periodo 2020 - 2023, se forman 240 personas en competencias laborales para el trabajo</v>
          </cell>
          <cell r="K205" t="str">
            <v xml:space="preserve">2.3.2.01.01.001.01.08 - Construcciones prefabricadas </v>
          </cell>
          <cell r="Q205" t="str">
            <v>A.2.3.1.2.1 BAJO NIVEL DE COMPLEJIDAD</v>
          </cell>
        </row>
        <row r="206">
          <cell r="I206" t="str">
            <v>51030010006-1407 En el periodo2020- 2023,se han realizado 3 eventos deportivos, recreativos, y de innovación en la comuna</v>
          </cell>
          <cell r="K206" t="str">
            <v>2.3.2.01.01.001.01.09 - Otros edificios utilizados como residencia</v>
          </cell>
          <cell r="Q206" t="str">
            <v>A.2.3.1.2.3 MEDIO NIVEL DE COMPLEJIDAD</v>
          </cell>
        </row>
        <row r="207">
          <cell r="I207" t="str">
            <v>52020020008-1408 En el periodo 2020- 2023 se han beneficiado a 2000  niñas, niños, adolescentes, jóvenes y adultos (incluidos con discapacidad) beneficiados con programas de iniciación y formación deportiva en disciplinas tradicionales y de nuevas tendencias en la comuna</v>
          </cell>
          <cell r="K207" t="str">
            <v>NO*2.3.2.01.01.001.02 - Edificaciones distintas a viviendas</v>
          </cell>
          <cell r="Q207" t="str">
            <v>A.2.3.1.2.4 ALTO NIVEL DE COMPLEJIDAD</v>
          </cell>
        </row>
        <row r="208">
          <cell r="I208" t="str">
            <v>52030080005-1409 En el periodo2020- 2023 se han intervenido 3 escenarios deportivos y recreativos en la comuna</v>
          </cell>
          <cell r="K208" t="str">
            <v>2.3.2.01.01.001.02.01 - Monumentos públicos no residenciales</v>
          </cell>
          <cell r="Q208" t="str">
            <v>NO* A.2.3.1.3 SERVICIOS CONTRATADOS CON INSTITUCIONES PRESTADORAS DE SERVICIOS DE SALUD  PRIVADAS O MIXTAS</v>
          </cell>
        </row>
        <row r="209">
          <cell r="I209" t="str">
            <v>52010030007-1410 En el periodo 2020-2023 se ha instalado  implementado 4 Sistema de monitoreo  y alerta para la prevención y/o disminución del delito</v>
          </cell>
          <cell r="K209" t="str">
            <v>2.3.2.01.01.001.02.02 - Edificios industriales</v>
          </cell>
          <cell r="Q209" t="str">
            <v>A.2.3.1.3.1 BAJO NIVEL DE COMPLEJIDAD</v>
          </cell>
        </row>
        <row r="210">
          <cell r="I210" t="str">
            <v>52030080008-1411 En el periodo2020- 2023 se han realizado 6 intervenciones (Mantenimiento, adecuación de infraestructura)  a sedes educativas</v>
          </cell>
          <cell r="K210" t="str">
            <v>2.3.2.01.01.001.02.03 - Edificios comerciales</v>
          </cell>
          <cell r="Q210" t="str">
            <v>A.2.3.1.3.3 MEDIO NIVEL DE COMPLEJIDAD</v>
          </cell>
        </row>
        <row r="211">
          <cell r="I211" t="str">
            <v>52040010005-1412 En el periodo 2020-2023, se han dotado 4 Instituciones educativas</v>
          </cell>
          <cell r="K211" t="str">
            <v>2.3.2.01.01.001.02.04 - Edificios públicos de entretenimiento</v>
          </cell>
          <cell r="Q211" t="str">
            <v>A.2.3.1.3.4 ALTO NIVEL DE COMPLEJIDAD</v>
          </cell>
        </row>
        <row r="212">
          <cell r="I212" t="str">
            <v>52030070002-1413 En el periodo 2020- 2023, se han recuperado 3 espacios públicos efectivos de la Estructura Ecológica Complementaria adecuados arquitectónica y paisajísticamente con empoderamiento ciudadano.</v>
          </cell>
          <cell r="K212" t="str">
            <v>2.3.2.01.01.001.02.05 - Edificios de hoteles</v>
          </cell>
          <cell r="Q212" t="str">
            <v>NO* A.2.3.1.4 ATENCIÓN DE URGENCIAS (SIN CONTRATO)  CON INSTITUCIONES PRESTADORAS DE SERVICIOS DE SALUD PRIVADAS O MIXTAS</v>
          </cell>
        </row>
        <row r="213">
          <cell r="I213" t="str">
            <v>52030070004-1414 En el periodo 2020-2023,  se promueven  12 espacios  de la comuna con programación cultural</v>
          </cell>
          <cell r="K213" t="str">
            <v>2.3.2.01.01.001.02.06 - Restaurantes</v>
          </cell>
          <cell r="Q213" t="str">
            <v>A.2.3.1.4.1 BAJO NIVEL DE COMPLEJIDAD</v>
          </cell>
        </row>
        <row r="214">
          <cell r="I214" t="str">
            <v>52050020001-1415 En el periodo 2020-2023,  se  forman  en prácticas  artísticas, 450  personas  de la comuna</v>
          </cell>
          <cell r="K214" t="str">
            <v>2.3.2.01.01.001.02.07 - Edificios educativos</v>
          </cell>
          <cell r="Q214" t="str">
            <v>A.2.3.1.4.3 MEDIO NIVEL DE COMPLEJIDAD</v>
          </cell>
        </row>
        <row r="215">
          <cell r="I215" t="str">
            <v>52030080007-1416 En el período 2020-2023 se realiza la adecuación, mejoramiento, mantenimiento o dotación  de 1 equipamientos culturales de la comuna</v>
          </cell>
          <cell r="K215" t="str">
            <v>2.3.2.01.01.001.02.08 - Edificios relacionados con salud</v>
          </cell>
          <cell r="Q215" t="str">
            <v>A.2.3.1.4.4 ALTO NIVEL DE COMPLEJIDAD</v>
          </cell>
        </row>
        <row r="216">
          <cell r="I216" t="str">
            <v>52020040005-1417 En el periodo 2020- 2023, se han  formado 62 cuidadores para personas mayores, formadas en cuidados, manejo, proyectos de vida y derechos</v>
          </cell>
          <cell r="K216" t="str">
            <v>2.3.2.01.01.001.02.11 - Instalaciones recreativas</v>
          </cell>
          <cell r="Q216" t="str">
            <v>NO* A.2.3.2 PRESTACION DE SERVICIOS DE SALUD A LA POBLACIÓN POBRE AFILIADA AL REGIMEN SUBSIDIADO NO INCLUIDOS EN EL PLAN OBLIGATORIO DE SALUD (POS)</v>
          </cell>
        </row>
        <row r="217">
          <cell r="I217" t="str">
            <v>52020050002-1418 En el periodo 2020- 2023, se han suministrado 160 ayudas técnicas y tecnológicas de asistencia a personas con discapacidad sensorial y de movilidad reducida</v>
          </cell>
          <cell r="K217" t="str">
            <v>2.3.2.01.01.001.02.12 - Centros de convenciones y congresos</v>
          </cell>
          <cell r="Q217" t="str">
            <v>A.2.3.2.1 SERVICIOS CONTRATADOS CON EMPRESAS SOCIALES DEL ESTADO</v>
          </cell>
        </row>
        <row r="218">
          <cell r="I218" t="str">
            <v>52050010003-1419 En el período 2020  se realizan  4 encuentros para recuperar y difundir la tradición oral, la memoria y la cultura en la comuna</v>
          </cell>
          <cell r="K218" t="str">
            <v>2.3.2.01.01.001.02.13 - Edificios agrícolas no residenciales</v>
          </cell>
          <cell r="Q218" t="str">
            <v>A.2.3.2.2 ATENCIÓN DE URGENCIAS (SIN CONTRATO) CON EMPRESAS SOCIALES DEL ESTADO</v>
          </cell>
        </row>
        <row r="219">
          <cell r="I219" t="str">
            <v>52030060003-1420 En el periodo 2020 - 2023, se han intervenido asentamientos humanos de desarrollo incompleto de la comuna
(Recursos de dependencia)</v>
          </cell>
          <cell r="K219" t="str">
            <v>2.3.2.01.01.001.02.14 - Otros edificios no residenciales</v>
          </cell>
          <cell r="Q219" t="str">
            <v>A.2.3.2.3 SERVICIOS CONTRATADOS CON INSTITUCIONES PRESTADORAS DE SERVICIOS DE SALUD  PRIVADAS O MIXTAS</v>
          </cell>
        </row>
        <row r="220">
          <cell r="I220" t="str">
            <v>53040040003-1501 En el periodo 2020-2023, se han construido 0,215 kilómetros de vías en la comuna 15, previo concepto de viavilidad técnica.</v>
          </cell>
          <cell r="K220" t="str">
            <v>NO*2.3.2.01.01.001.03 - Otras estructuras</v>
          </cell>
          <cell r="Q220" t="str">
            <v>A.2.3.2.4 ATENCIÓN DE URGENCIAS (SIN CONTRATO)  CON INSTITUCIONES PRESTADORAS DE SERVICIOS DE SALUD PRIVADAS O MIXTAS</v>
          </cell>
        </row>
        <row r="221">
          <cell r="I221" t="str">
            <v>53040050002-1502 En el periodo 2020-2023, se han señalizado 24 puntos de red vial de Cali en la comuna 15</v>
          </cell>
          <cell r="K221" t="str">
            <v xml:space="preserve">2.3.2.01.01.001.03.01 - Monumentos públicos </v>
          </cell>
          <cell r="Q221" t="str">
            <v xml:space="preserve">A.2.3.2.5 RECOBROS DE LAS EPS DEL REGIMEN SUBSIDIADO POR EVENTOS NO INCLUIDOS EN EL POS </v>
          </cell>
        </row>
        <row r="222">
          <cell r="I222" t="str">
            <v>53040010004-1503 En el periodo 2020-2023, se han realizado el mantenimiento y/o construcción 500 metros cuadrados de andén, previo concepto de viabilidad técnica y esquema básico</v>
          </cell>
          <cell r="K222" t="str">
            <v>2.3.2.01.01.001.03.02 - Autopistas, carreteras, calles</v>
          </cell>
          <cell r="Q222" t="str">
            <v>A.2.3.6 PAGO DE DÉFICIT DE INVERSIÓN EN SERVICIOS A LA POBLACION POBRE NO ASEGURADA VIGENCIA ANTERIOR (LEY 819 DE 2003)</v>
          </cell>
        </row>
        <row r="223">
          <cell r="I223" t="str">
            <v>53040040004-1504 En el periodo 2020-2023, se han realizado el mantenimiento de 1 kilómetro de vía en la comuna, previo concepto de viabilidad técnica</v>
          </cell>
          <cell r="K223" t="str">
            <v>2.3.2.01.01.001.03.03 - Ferrocarriles</v>
          </cell>
          <cell r="Q223" t="str">
            <v xml:space="preserve">A.2.3.7 PAGO DE DÉFICIT DE INVERSIÓN POR SERVICOS Y TECNOLOGIAS NO POS  R.S.  VIGENCIA ANTERIOR  </v>
          </cell>
        </row>
        <row r="224">
          <cell r="I224" t="str">
            <v>53040010003-1505 En el periodo 2020-2023, se han realizado el mantenimiento 1 puente peatonal, previo concepto de viabilidad técnica</v>
          </cell>
          <cell r="K224" t="str">
            <v>2.3.2.01.01.001.03.04 - Pistas de aterrizaje</v>
          </cell>
          <cell r="Q224" t="str">
            <v>A.2.3.9 SUBSIDIO A LA OFERTA (ARTÍCULO 2 DE LA LEY 1797 DE 2016)</v>
          </cell>
        </row>
        <row r="225">
          <cell r="I225" t="str">
            <v>53040010002-1506 En el periodo 2020-2023, se han realizado la construcción de 1 puente peatonal, previo concepto de viabilidad técnica</v>
          </cell>
          <cell r="K225" t="str">
            <v>2.3.2.01.01.001.03.05 - Puentes</v>
          </cell>
          <cell r="Q225" t="str">
            <v>NO* A.2.4 OTROS GASTOS EN SALUD</v>
          </cell>
        </row>
        <row r="226">
          <cell r="I226" t="str">
            <v>51040010001-1507 En el periodo 2020-2023, se han  vinculado 300 personas con formación técnica para la inserción laboral y el Desarrollo humano con enfoque diferencial y de genero</v>
          </cell>
          <cell r="K226" t="str">
            <v>2.3.2.01.01.001.03.06 - Carreteras elevadas</v>
          </cell>
          <cell r="Q226" t="str">
            <v>A.2.4.1 INVESTIGACIÓN EN SALUD</v>
          </cell>
        </row>
        <row r="227">
          <cell r="I227" t="str">
            <v>51040020001-1508 En el periodo 2020 - 2023,  se han fortalecido 300 personas en el ecosistema de emprendimiento empresarial y social con enfoque diferencial y de género</v>
          </cell>
          <cell r="K227" t="str">
            <v>2.3.2.01.01.001.03.07 - Túneles</v>
          </cell>
          <cell r="Q227" t="str">
            <v>A.2.4.2 PAGO PASIVO PRESTACIONAL</v>
          </cell>
        </row>
        <row r="228">
          <cell r="I228" t="str">
            <v>51010010019-1509 En el período 2020-2023,han recibido 300  personas formación, sensibilización y/o utilización de servicios en el uso y apropiación de tecnologías de la información y la comunicación TIC</v>
          </cell>
          <cell r="K228" t="str">
            <v>2.3.2.01.01.001.03.08 - Acueductos y otros conductos de suministros de aguas, excepto gasoductos</v>
          </cell>
          <cell r="Q228" t="str">
            <v>A.2.4.3 REORGANIZACIÓN DE REDES DE PRESTADORES DE SERVICIOS DE SALUD</v>
          </cell>
        </row>
        <row r="229">
          <cell r="I229" t="str">
            <v>52010030007-1510 En el periodo 2020-2023, se han implementado  27  sistemas de monitoreo y alerta para la prevención y/o disminución del delito</v>
          </cell>
          <cell r="K229" t="str">
            <v>2.3.2.01.01.001.03.09 - Puertos, vías navegables e instalaciones conexas</v>
          </cell>
          <cell r="Q229" t="str">
            <v>A.2.4.7 PAGO DE OTRAS DEUDAS QUE NO CORRESPONDEN A CARTERA HOSPITALARIA O INFRAESTRUCTURA</v>
          </cell>
        </row>
        <row r="230">
          <cell r="I230" t="str">
            <v>52020030004-1511 En el periodo 2020-2023, se han beneficiado 390 jóvenes en procesos de formación para la prevención situacional del delito en zonas vulnerables</v>
          </cell>
          <cell r="K230" t="str">
            <v>2.3.2.01.01.001.03.10 - Represas</v>
          </cell>
          <cell r="Q230" t="str">
            <v>A.2.4.8 INVERSIÓNES DIRECTAS EN LA RED PUBLICA SEGÚN PLAN BIENAL EN EQUIPOS Y DOTACIÓN</v>
          </cell>
        </row>
        <row r="231">
          <cell r="I231" t="str">
            <v>52030080008-1512 En el periodo 2020-2023, se han realizado 4 intervenciones (Mantenimiento, adecuación de infraestructura)  a sedes educativas</v>
          </cell>
          <cell r="K231" t="str">
            <v>2.3.2.01.01.001.03.11 - Sistemas de riego y obras hidráulicas</v>
          </cell>
          <cell r="Q231" t="str">
            <v>A.2.4.9 INVERSIÓNES DIRECTAS EN LA RED PUBLICA SEGÚN PLAN BIENAL EN INFRAESTRUCTURA</v>
          </cell>
        </row>
        <row r="232">
          <cell r="I232" t="str">
            <v>52040010005-1513 En el periodo 2020-2023, se han  dotado 2 Instituciones educativas</v>
          </cell>
          <cell r="K232" t="str">
            <v>2.3.2.01.01.001.03.12 - Tuberías de larga distancia</v>
          </cell>
          <cell r="Q232" t="str">
            <v>NO* A.2.4.13 PROMOCIÓN SOCIAL</v>
          </cell>
        </row>
        <row r="233">
          <cell r="I233" t="str">
            <v xml:space="preserve">52030070002-1514 En el periodo 2020-2023, se han recuperado 5 espacios públicos efectivos de la Estructura Ecológica
Complementaria adecuados
arquitectónica y paisajísticamente
con empoderamiento ciudadano. </v>
          </cell>
          <cell r="K233" t="str">
            <v>2.3.2.01.01.001.03.13 - Obras para la comunicación de larga distancia y las líneas eléctricas (cables)</v>
          </cell>
          <cell r="Q233" t="str">
            <v>A.2.4.13.1 POBLACIÓN VICTIMA DEL DESPLAZAMIENTO FORZADO POR LA VIOLENCIA</v>
          </cell>
        </row>
        <row r="234">
          <cell r="I234" t="str">
            <v>52050020001-1515 En el periodo 2020-2023, se han forman  en prácticas  artísticas 500 personas  de la comuna</v>
          </cell>
          <cell r="K234" t="str">
            <v>2.3.2.01.01.001.03.14 - Gasoductos y oleoductos</v>
          </cell>
          <cell r="Q234" t="str">
            <v>A.2.4.13.2 ENTORNO FAMILIAR, CULTURAL Y SOCIAL</v>
          </cell>
        </row>
        <row r="235">
          <cell r="I235" t="str">
            <v>52050020002-1516 En el periodo 2020-2023, se han apoyado 25 organizaciones ó instituciones de la comuna, en el desarrollo de  sus iniciativas artísticas  y culturales</v>
          </cell>
          <cell r="K235" t="str">
            <v>2.3.2.01.01.001.03.15 - Cables locales y obras conexas</v>
          </cell>
          <cell r="Q235" t="str">
            <v>A.2.4.13.3 ETNIA, DISCAPACIDAD, GÉNERO, NIÑEZ, ADOLESCENCIA, PERSONAS MAYORES</v>
          </cell>
        </row>
        <row r="236">
          <cell r="I236" t="str">
            <v>52020020008-1517 En el periodo 2020-2023, se han beneficiado a 1000  niñas, niños, adolescentes, jóvenes y adultos (incluidos con discapacidad) beneficiados con programas de iniciación y formación deportiva en disciplinas tradicionales y de nuevas tendencias en la comuna</v>
          </cell>
          <cell r="K236" t="str">
            <v>2.3.2.01.01.001.03.16 - Alcantarillas y plantas de tratamiento de agua</v>
          </cell>
          <cell r="Q236" t="str">
            <v>A.2.4.14 OTROS GASTOS DE SALUD EN EMERGENCIAS Y DESASTRES</v>
          </cell>
        </row>
        <row r="237">
          <cell r="I237" t="str">
            <v>52030080005-1518 En el periodo 2020-2023, se han intervenido 11 escenarios deportivos y recreativos en la comuna</v>
          </cell>
          <cell r="K237" t="str">
            <v>2.3.2.01.01.001.03.17 - Construcciones en minas y plantas industriales</v>
          </cell>
          <cell r="Q237" t="str">
            <v>A.2.4.15 PROGRAMAS SANEAMIENTO FISCAL Y FINANCIERO EMPRESAS SOCIALES DEL ESTADO -ESE</v>
          </cell>
        </row>
        <row r="238">
          <cell r="I238" t="str">
            <v>52020040005-1519 En el periodo 2020-2023, se han formado 40 cuidadores para personas mayores, formadas en cuidados, manejo, proyectos de vida y derechos</v>
          </cell>
          <cell r="K238" t="str">
            <v>2.3.2.01.01.001.03.18 - Construcciones deportivas al aire libre</v>
          </cell>
          <cell r="Q238" t="str">
            <v>A.2.4.16 ADQUISICIÓN DE EQUIPOS  PARA GARANTIZAR LA PRESTACIÓN DE SERVICIOS A LA POBLACIÓN AFECTADA POR CAUSA DE LA PANDEMIA COVID-19. (Estrategia Covid)</v>
          </cell>
        </row>
        <row r="239">
          <cell r="I239" t="str">
            <v>52030070004-1520 En el periodo 2020-2023, se han  recuperado 3 zonas blandas, parques y zonas verdes a través de intervenciones y estrategias artísticas y lúdicas en la comuna</v>
          </cell>
          <cell r="K239" t="str">
            <v>2.3.2.01.01.001.03.19 - Otras obras de ingeniería civil</v>
          </cell>
          <cell r="Q239" t="str">
            <v>A.2.4.17 MEJORAMIENTO DE LA INFRAESTRUCTURA FISICA PARA GARANTIZAR LA PRESTACIÓN DE SERVICIOS A LA POBLACIÓN AFECTADA POR CAUSA DE LA PANDEMIA COVID-19. (Estrategia Covid)</v>
          </cell>
        </row>
        <row r="240">
          <cell r="I240" t="str">
            <v>52020050005-1521 En el periodo 2020-2023, se han  beneficiado  20 personas  con discapacidad , con actividades artísticas y culturales</v>
          </cell>
          <cell r="K240" t="str">
            <v>2.3.2.01.01.001.04 - Mejoras de tierras y terrenos</v>
          </cell>
          <cell r="Q240" t="str">
            <v>NO* A.3 AGUA POTABLE Y SANEAMIENTO BÁSICO  (SIN INCLUIR PROYECTOS DE VIS)</v>
          </cell>
        </row>
        <row r="241">
          <cell r="I241" t="str">
            <v>53040050002-1601 En el periodo 2020-2023, se han  señalizado 47 puntos de red vial de Cali en la comuna 16</v>
          </cell>
          <cell r="K241" t="str">
            <v>NO*2.3.2.01.01.003 - Maquinaria y equipo</v>
          </cell>
          <cell r="Q241" t="str">
            <v>NO* A.3.10 SERVICIO DE ACUEDUCTO</v>
          </cell>
        </row>
        <row r="242">
          <cell r="I242" t="str">
            <v>53040010004-1602 En el periodo 2020-2023, se han mejorado 2200 metros cuadrados de andenes en la comuna 16, previo concepto de viabilidad técnica</v>
          </cell>
          <cell r="K242" t="str">
            <v>NO*2.3.2.01.01.003.01 - Maquinaria para uso general</v>
          </cell>
          <cell r="Q242" t="str">
            <v>A.3.10.1 ACUEDUCTO-CAPTACIÓN</v>
          </cell>
        </row>
        <row r="243">
          <cell r="I243" t="str">
            <v>53040010003-1603 En el periodo 2020-2023, se han realizado el mantenimiento de 1 puentes peatonales en la comuna 16, previo concepto de viabilidad técnica</v>
          </cell>
          <cell r="K243" t="str">
            <v>2.3.2.01.01.003.01.01 - Motores y turbinas y sus partes</v>
          </cell>
          <cell r="Q243" t="str">
            <v>A.3.10.2 ACUEDUCTO- ADUCCIÓN</v>
          </cell>
        </row>
        <row r="244">
          <cell r="I244" t="str">
            <v>53040040004-1604 En el periodo 2020-2023, se han realizado el mejoramiento de 0,98  kilómetro de via en la comuna 16, previo concepto de viabilidad técnica</v>
          </cell>
          <cell r="K244" t="str">
            <v>2.3.2.01.01.003.01.02 - Bombas, compresores, motores de fuerza hidráulica y motores de potencia neumática y válvulas y sus partes y piezas</v>
          </cell>
          <cell r="Q244" t="str">
            <v>A.3.10.3 ACUEDUCTO- ALMACENAMIENTO</v>
          </cell>
        </row>
        <row r="245">
          <cell r="I245" t="str">
            <v>51040020001-1605 En el periodo 2020 - 2023  se han fortalecido 300 personas en el ecosistema de emprendimiento empresarial y social con enfoque diferencial y de género</v>
          </cell>
          <cell r="K245" t="str">
            <v>2.3.2.01.01.003.01.03 - Cojines, engranajes, ruedas de ficción y elementos de transmisión y sus partes y piezas</v>
          </cell>
          <cell r="Q245" t="str">
            <v>A.3.10.4 ACUEDUCTO- TRATAMIENTO</v>
          </cell>
        </row>
        <row r="246">
          <cell r="I246" t="str">
            <v>51020010008-1606 En el periodo 2020-2023, se han benefician 150 emprendimientos y empresas de la industria cultural con asistencia técnica</v>
          </cell>
          <cell r="K246" t="str">
            <v>2.3.2.01.01.003.01.04 - Hornos y quemadores para alimentación de hogares y sus partes y piezas</v>
          </cell>
          <cell r="Q246" t="str">
            <v>A.3.10.5 ACUEDUCTO- CONDUCCIÓN</v>
          </cell>
        </row>
        <row r="247">
          <cell r="I247" t="str">
            <v>51010010019-1607 En el período 2020-2023, se han beneficiado 400 personas en sensibilización y/o utilización de servicios en el uso y apropiación de tecnologías de la información y la comunicación TIC</v>
          </cell>
          <cell r="K247" t="str">
            <v>2.3.2.01.01.003.01.05 - Equipos de elevación y manipulación y sus partes y piezas</v>
          </cell>
          <cell r="Q247" t="str">
            <v>A.3.10.6  ACUEDUCTO- MACROMEDICIÓN</v>
          </cell>
        </row>
        <row r="248">
          <cell r="I248" t="str">
            <v>51010010009-1608 En el periodo 2020-2023, han  entrado en operación 1 Zona pública con acceso gratuito a internet al servicio del ciudadano</v>
          </cell>
          <cell r="K248" t="str">
            <v>2.3.2.01.01.003.01.06 - Otras máquinas para usos generales y sus partes y piezas</v>
          </cell>
          <cell r="Q248" t="str">
            <v>A.3.10.7 ACUEDUCTO-DISTRIBUCIÓN</v>
          </cell>
        </row>
        <row r="249">
          <cell r="I249" t="str">
            <v>52050020001-1609 En el periodo 2020-2023, se han forman  en prácticas  artísticas 1800 personas  de la comuna</v>
          </cell>
          <cell r="K249" t="str">
            <v>NO*2.3.2.01.01.003.02 - Maquinaria para usos especiales</v>
          </cell>
          <cell r="Q249" t="str">
            <v>A.3.10.8 ACUEDUCTO- MICROMEDICIÓN</v>
          </cell>
        </row>
        <row r="250">
          <cell r="I250" t="str">
            <v>52050020013-1610 En el periodo 2020-2023, se han  certificado en áreas artísticas a 45 personas  de la comuna</v>
          </cell>
          <cell r="K250" t="str">
            <v>2.3.2.01.01.003.02.01 - Maquinaria agropecuaria o silvícola y sus partes y piezas</v>
          </cell>
          <cell r="Q250" t="str">
            <v>A.3.10.9 ACUEDUCTO- INDICE DE AGUA NO CONTABILIZADA</v>
          </cell>
        </row>
        <row r="251">
          <cell r="I251" t="str">
            <v>52020020008-1611 En el periodo 2020-2023, se han beneficiado a 1200  niñas, niños, adolescentes, jóvenes y adultos (incluidos con discapacidad) beneficiados con programas de iniciación y formación deportiva en disciplinas tradicionales y de nuevas tendencias en la comuna</v>
          </cell>
          <cell r="K251" t="str">
            <v>2.3.2.01.01.003.02.02 - Máquinas herramientas y sus partes, piezas y accesorios</v>
          </cell>
          <cell r="Q251" t="str">
            <v>A.3.10.10 ACUEDUCTO-PREINVERSIONES, ESTUDIOS</v>
          </cell>
        </row>
        <row r="252">
          <cell r="I252" t="str">
            <v>51030010006-1612 En el periodo 2020-2023, se han realizado 3 eventos deportivos, recreativos, y de innovación en la comuna</v>
          </cell>
          <cell r="K252" t="str">
            <v>2.3.2.01.01.003.02.03 - Maquinaria para la industria metalúrgica y sus partes y piezas</v>
          </cell>
          <cell r="Q252" t="str">
            <v>A.3.10.11 ACUEDUCTO-INTERVENTORÍA</v>
          </cell>
        </row>
        <row r="253">
          <cell r="I253" t="str">
            <v>52010030007-1613 En el periodo 2020-2023, se han implementado 18 Sistemas de monitoreo y alerta para la prevención y/o disminución del delito</v>
          </cell>
          <cell r="K253" t="str">
            <v>2.3.2.01.01.003.02.06 - Maquinaria para la fabricación de textiles, prendas de vestir y artículos de cuero, y sus partes y piezas</v>
          </cell>
          <cell r="Q253" t="str">
            <v xml:space="preserve">A.3.10.12 ACUEDUCTO- FORMULACIÓN, IMPLEMENTACIÓN Y ACCIONES DE FORTALECIMIENTO PARA LA ADMINISTRACIÓN Y OPERACIÓN DE LOS SERVICIOS. </v>
          </cell>
        </row>
        <row r="254">
          <cell r="I254" t="str">
            <v>52020030004-1614 En el periodo 2020-2023, se han beneficiado 150 jóvenes en procesos de formación para la prevención situacional del delito en zonas vulnerables</v>
          </cell>
          <cell r="K254" t="str">
            <v>2.3.2.01.01.003.02.08 - Otra maquinaria para usos especiales y sus partes y piezas</v>
          </cell>
          <cell r="Q254" t="str">
            <v>A.3.10.13 ACUEDUCTO- SUBSIDIOS</v>
          </cell>
        </row>
        <row r="255">
          <cell r="I255" t="str">
            <v xml:space="preserve">52030070002-1615 En el periodo 2020-2023, se han  recuperado 4 espacios públicos efectivos de la Estructura Ecológica
Complementaria adecuados
arquitectónica y paisajísticamente
con empoderamiento ciudadano. </v>
          </cell>
          <cell r="K255" t="str">
            <v>NO*2.3.2.01.01.003.03 - Maquinaria de oficina, contabilidad e informática</v>
          </cell>
          <cell r="Q255" t="str">
            <v>NO* A.3.11 SERVICIO DE ALCANTARILLADO</v>
          </cell>
        </row>
        <row r="256">
          <cell r="I256" t="str">
            <v>51050020008-1616 En el periodo 2020-2023, se han implementado 50  huertas urbanas en la Comuna</v>
          </cell>
          <cell r="K256" t="str">
            <v>2.3.2.01.01.003.03.01 - Máquinas para oficina y contabilidad, y sus partes y accesorios</v>
          </cell>
          <cell r="Q256" t="str">
            <v>A.3.11.1 ALCANTARILLADO- RECOLECCIÓN</v>
          </cell>
        </row>
        <row r="257">
          <cell r="I257" t="str">
            <v>52030080008-1617 En el periodo 2020-2023, se han realizado  7 intervenciones (Mantenimiento, adecuación de infraestructura)  a sedes educativas</v>
          </cell>
          <cell r="K257" t="str">
            <v>2.3.2.01.01.003.03.02 - Maquinaria de informática y sus partes, piezas y accesorios</v>
          </cell>
          <cell r="Q257" t="str">
            <v>A.3.11.2 ALCANTARILLADO - TRANSPORTE</v>
          </cell>
        </row>
        <row r="258">
          <cell r="I258" t="str">
            <v>52040010005-1618 En el periodo 2020-2023, se han dotado 4 Instituciones educativas</v>
          </cell>
          <cell r="K258" t="str">
            <v>NO*2.3.2.01.01.003.04 - Maquinaria y aparatos eléctricos</v>
          </cell>
          <cell r="Q258" t="str">
            <v>A.3.11.3 ALCANTARILLADO- TRATAMIENTO</v>
          </cell>
        </row>
        <row r="259">
          <cell r="I259" t="str">
            <v>52030080002-1619 En el periodo 2020-2023, se han realizado 2 intervenciones  (mantenimiento correctivo y preventivo)  a sedes comunales, salones comunales, Casetas Comunales  y demas infraestructura física designada</v>
          </cell>
          <cell r="K259" t="str">
            <v>2.3.2.01.01.003.04.01 - Motores, generadores y transformadores eléctricos y sus partes y piezas</v>
          </cell>
          <cell r="Q259" t="str">
            <v>A.3.11.4 ALCANTARILLADO- DESCARGA</v>
          </cell>
        </row>
        <row r="260">
          <cell r="I260" t="str">
            <v>52050020002-1620 En el periodo 2020-2023, se han    promovido la realización de 8 creaciones artísticas de jóvenes promovidas en la comuna</v>
          </cell>
          <cell r="K260" t="str">
            <v>2.3.2.01.01.003.04.02 - Aparatos de control eléctrico y distribución de electricidad y sus partes y piezas</v>
          </cell>
          <cell r="Q260" t="str">
            <v>A.3.11.5 ALCANTARILLADO-PREINVERSIONES, ESTUDIOS</v>
          </cell>
        </row>
        <row r="261">
          <cell r="I261" t="str">
            <v>52020040004-1621 En el periodo 2020-2023,  han participado 80 personas de encuentros intergeneracionales</v>
          </cell>
          <cell r="K261" t="str">
            <v>2.3.2.01.01.003.04.03 - Hilos y cables aislados; cable de fibra óptica</v>
          </cell>
          <cell r="Q261" t="str">
            <v>A.3.11.6 ALCANTARILLADO-INTERVENTORÍA</v>
          </cell>
        </row>
        <row r="262">
          <cell r="I262" t="str">
            <v>53040050002-1701 En el periodo 2020-2023, se han señalizado 10 puntos de red vial de Cali en la comuna 17</v>
          </cell>
          <cell r="K262" t="str">
            <v>2.3.2.01.01.003.04.04 - Acumuladores, pilas y baterías primarias y sus partes y piezas</v>
          </cell>
          <cell r="Q262" t="str">
            <v>A.3.11.7 ALCANTARILLADO- FORTALECIMIENTO INSTITUCIONAL</v>
          </cell>
        </row>
        <row r="263">
          <cell r="I263" t="str">
            <v>53040010004-1702 En el periodo 2020-2023, se han realizado el mantenimiento y/o construcción de 500 metros cuadrados de andén, previo concepto de viabilidad técnica y esquema básico</v>
          </cell>
          <cell r="K263" t="str">
            <v>2.3.2.01.01.003.04.05 - Lámparas eléctricas de incandescencia o descarga; lámparas de arco, equipo para alumbrado eléctrico; sus partes y piezas</v>
          </cell>
          <cell r="Q263" t="str">
            <v>A.3.11.8 ALCANTARILLADO- SUBSIDIOS.</v>
          </cell>
        </row>
        <row r="264">
          <cell r="I264" t="str">
            <v>53040040004-1703 En el periodo 2020-2023, se han realizado el mantenimiento de 0,5 kilómetros de vía en la comuna 17, previo concepto de viabilidad técnica</v>
          </cell>
          <cell r="K264" t="str">
            <v>2.3.2.01.01.003.04.06 - Otro equipo eléctrico y sus partes y piezas</v>
          </cell>
          <cell r="Q264" t="str">
            <v>NO* A.3.12 SERVICIO DE ASEO</v>
          </cell>
        </row>
        <row r="265">
          <cell r="I265" t="str">
            <v>53040040003-1704 En el periodo 2020-2023, se han construido 0,2 kilómetros de pavimento en la comuna 17, previo concepto de viabilidad técnica</v>
          </cell>
          <cell r="K265" t="str">
            <v>NO*2.3.2.01.01.003.05 - Equipo y aparatos de radio, televisión y comunicaciones</v>
          </cell>
          <cell r="Q265" t="str">
            <v>A.3.12.1 ASEO- PROYECTO DE TRATAMIENTO Y APROVECHAMIENTO DE RESIDUOS SOLIDOS</v>
          </cell>
        </row>
        <row r="266">
          <cell r="I266" t="str">
            <v>51040020005-1705 En el periodo 2020-2023, se han desarrollado  3 experiencias de fortalecimiento empresarial para mercados competitivos</v>
          </cell>
          <cell r="K266" t="str">
            <v>2.3.2.01.01.003.05.01 - Válvulas y tubos electrónicos; componentes electrónicos; sus partes y piezas</v>
          </cell>
          <cell r="Q266" t="str">
            <v>A.3.12.2 ASEO- MAQUINARIA Y EQUIPOS</v>
          </cell>
        </row>
        <row r="267">
          <cell r="I267" t="str">
            <v>52050020001-1706 En el periodo 2020-2023,  se  forman  en prácticas  artística 2.160 personas  de la comuna</v>
          </cell>
          <cell r="K267" t="str">
            <v>2.3.2.01.01.003.05.02 - Aparatos transmisores de televisión y radio; televisión, video y cámaras digitales; teléfonos</v>
          </cell>
          <cell r="Q267" t="str">
            <v>A.3.12.3 ASEO- DISPOSICIÓN FINAL</v>
          </cell>
        </row>
        <row r="268">
          <cell r="I268" t="str">
            <v>52030070004-1707 En el periodo 2021-2023,  se promueven anualmente   1 espacios  de la comuna con programación cultural</v>
          </cell>
          <cell r="K268" t="str">
            <v>2.3.2.01.01.003.05.03 - Radiorreceptores y receptores de televisión; aparatos para la grabación y reproducción de sonido y video; micrófonos, altavoces, amplificadores, etc.</v>
          </cell>
          <cell r="Q268" t="str">
            <v>A.3.12.4 ASEO- PREINVERSIÓN Y ESTUDIOS</v>
          </cell>
        </row>
        <row r="269">
          <cell r="I269" t="str">
            <v>52050020013-1708 En el periodo 2020-2023, se han certificado  en áreas  artísticas, 50 personas dela  comuna</v>
          </cell>
          <cell r="K269" t="str">
            <v>2.3.2.01.01.003.05.04 - Partes y piezas de los productos de las clases 4721 a 4733 y 4822</v>
          </cell>
          <cell r="Q269" t="str">
            <v>A.3.12.5 ASEO-INTERVENTORÍA</v>
          </cell>
        </row>
        <row r="270">
          <cell r="I270" t="str">
            <v>51030010006-1709 En el periodo 2020-2023, se han  realizado 3 eventos deportivos, recreativos, y de innovación en la comuna</v>
          </cell>
          <cell r="K270" t="str">
            <v>2.3.2.01.01.003.05.05 - Discos, cintas, dispositivos de almacenamiento en estado sólido no volátiles y otros medios, no grabados</v>
          </cell>
          <cell r="Q270" t="str">
            <v>A.3.12.6 ASEO-FORTALECIMIENTO INSTITUCIONAL</v>
          </cell>
        </row>
        <row r="271">
          <cell r="I271" t="str">
            <v>52020020008-1710 En el periodo 2020-2023, se han beneficiado a 3200  niñas, niños, adolescentes, jóvenes y adultos (incluidos con discapacidad) beneficiados con programas de iniciación y formación deportiva en disciplinas tradicionales y de nuevas tendencias en la comuna</v>
          </cell>
          <cell r="K271" t="str">
            <v>2.3.2.01.01.003.05.06 - Grabaciones de audio, video y otros discos, cintas y otros medios físicos</v>
          </cell>
          <cell r="Q271" t="str">
            <v xml:space="preserve">A.3.12.7  ASEO- SUBSIDIOS. </v>
          </cell>
        </row>
        <row r="272">
          <cell r="I272" t="str">
            <v>52010030007-1711 En el periodo 2020-2023, se han impementado 70 Sistemas de monitoreo y alerta para la prevención y/o disminución del delito</v>
          </cell>
          <cell r="K272" t="str">
            <v>2.3.2.01.01.003.05.07 - Tarjetas con bandas magnéticas o plaquetas (chip)</v>
          </cell>
          <cell r="Q272" t="str">
            <v>A.3.12.9 ASEO - ARTÍCULOS DE BIOSEGURIDAD (Estrategia Covid)</v>
          </cell>
        </row>
        <row r="273">
          <cell r="I273" t="str">
            <v xml:space="preserve">52030070002-1712 En el periodo 2020-2023, se han recuperado 16 espacios públicos efectivos de la Estructura Ecológica Complementaria adecuados
arquitectónica y paisajísticamente
con empoderamiento ciudadano. </v>
          </cell>
          <cell r="K273" t="str">
            <v>NO*2.3.2.01.01.003.07 - Equipo de transporte</v>
          </cell>
          <cell r="Q273" t="str">
            <v>A.3.13 TRANSFERENCIA PDA INVERSIÓN</v>
          </cell>
        </row>
        <row r="274">
          <cell r="I274" t="str">
            <v>52030080008-1713 En el periodo 2020-2023, se han realizado 3 intervenciones (Mantenimiento, adecuación de infraestructura)  a sedes educativas</v>
          </cell>
          <cell r="K274" t="str">
            <v>2.3.2.01.01.003.07.01 - Vehículos automotores, remolques y semirremolques; y sus partes, piezas y accesorios</v>
          </cell>
          <cell r="Q274" t="str">
            <v>A.3.15 PAGO PASIVOS LABORALES</v>
          </cell>
        </row>
        <row r="275">
          <cell r="I275" t="str">
            <v>52040010005-1714 En el periodo 2020-2023, se han dotado 2 Instituciones educativas</v>
          </cell>
          <cell r="K275" t="str">
            <v>2.3.2.01.01.003.07.02 - Carrocerías (incluso cabinas) para vehículos automotores; remolques y semirremolques; y sus partes, piezas y accesorios</v>
          </cell>
          <cell r="Q275" t="str">
            <v>A.3.17 PAGO DE DÉFICIT DE INVERSIÓN EN AGUA POTABLE Y SANEAMIENTO BÁSICO</v>
          </cell>
        </row>
        <row r="276">
          <cell r="I276" t="str">
            <v>52030010013-1715 En el periodo 2020-2023, se han intervenido a 900 personas en Centros de Escucha Comunitario con estrategias en promoción de la inclusion social y prevencion del consumo de sustancias psicoactivas y factores conexos en la comuna 17</v>
          </cell>
          <cell r="K276" t="str">
            <v>2.3.2.01.01.003.07.03 - Buques</v>
          </cell>
          <cell r="Q276" t="str">
            <v>A.3.18 PAGO PARCIAL O TOTAL DE LAS FACTURAS DE LOS SERVICIOS PUBLICOS DE ACUEDUCTO, ALCANTARILLADO Y/O ASEO. (Estrategia Covid)</v>
          </cell>
        </row>
        <row r="277">
          <cell r="I277" t="str">
            <v>52010020009-1716 En el periodo 2020-2023, se han aumentado a 50 las personas que lideran la promoción de la convivencia, el fortalecimiento del tejido social y el abordaje de las violencias en la comuna 17</v>
          </cell>
          <cell r="K277" t="str">
            <v>2.3.2.01.01.003.07.04 - Embarcaciones para deportes y recreo</v>
          </cell>
          <cell r="Q277" t="str">
            <v>A.3.19 ACUEDUCTO - SOLUCIONES ALTERNATIVAS DE ACCESO A AGUA  (Estrategia Covid)</v>
          </cell>
        </row>
        <row r="278">
          <cell r="I278" t="str">
            <v>52020020003-1717 En el periodo 2020-2023, han  participado 155 personas en estrategias de promoción de sus derechos y prevención de sus vulneraciones</v>
          </cell>
          <cell r="K278" t="str">
            <v>2.3.2.01.01.003.07.05 - Locomotoras y material rodante de ferrocarril y tranvía, y sus partes y piezas</v>
          </cell>
          <cell r="Q278" t="str">
            <v>A.3.20 PAGO DEL SERVICIO DE ENERGÍA PARA MUNICIPIOS PRESTADORES DIRECTOS  (Estrategia Covid)</v>
          </cell>
        </row>
        <row r="279">
          <cell r="I279" t="str">
            <v>52030080003-1718 En el periodo 2020-2023, se han realizado 1 intervenciones (mantenimiento correctivo, preventivo y dotación)  del Centro de Administración Local Integrada.</v>
          </cell>
          <cell r="K279" t="str">
            <v>2.3.2.01.01.003.07.06 - Aeronaves y naves espaciales, y sus partes y piezas</v>
          </cell>
          <cell r="Q279" t="str">
            <v>A.3.21 PAGO DE PASIVOS Y OBLIGACIONES DE ENERGÍA Y GAS COMBUSTIBLE PARA MUNICIPIOS PRESTADORES DIRECTOS  (Estrategia Covid)</v>
          </cell>
        </row>
        <row r="280">
          <cell r="I280" t="str">
            <v>53040050002-1801 En el periodo 2020-2023, se señalizan 2 puntos de red vial en la comuna 18 de cali</v>
          </cell>
          <cell r="K280" t="str">
            <v>NO*2.3.2.01.01.003.07.07 - Otro equipo de transporte, y sus partes y piezas</v>
          </cell>
          <cell r="Q280" t="str">
            <v>NO* A.4 DEPORTE Y RECREACIÓN</v>
          </cell>
        </row>
        <row r="281">
          <cell r="I281" t="str">
            <v>53040010004-1802 En el periodo 2020-2023, se ha realizado el mantenimiento y/o construcción de 1000 metros cuadrados de andénes , previo concepto de viabilidad técnica y esquema básico</v>
          </cell>
          <cell r="K281" t="str">
            <v>2.3.2.01.01.003.07.07.01 - Motocicletas y sidecares (vehículos laterales a las motocicletas)</v>
          </cell>
          <cell r="Q281" t="str">
            <v>A.4.1 FOMENTO, DESARROLLO Y PRÁCTICA DEL DEPORTE, LA RECREACIÓN Y EL APROVECHAMIENTO DEL TIEMPO LIBRE</v>
          </cell>
        </row>
        <row r="282">
          <cell r="I282" t="str">
            <v>53040040004-1803 En el periodo 2020-2023, se ha realizado el mantenimiento de 1 kilómetros de vías en la comuna 18, previo concepto de viabilidad técnica</v>
          </cell>
          <cell r="K282" t="str">
            <v>2.3.2.01.01.003.07.07.02 - Bicicletas y sillones de ruedas para discapacitados</v>
          </cell>
          <cell r="Q282" t="str">
            <v>A.4.2 CONSTRUCCIÓN, MANTENIMIENTO Y/O ADECUACIÓN DE LOS ESCENARIOS DEPORTIVOS Y RECREATIVOS</v>
          </cell>
        </row>
        <row r="283">
          <cell r="I283" t="str">
            <v>53040040003-1804 En el periodo 2020-2023, se han construido 1 kilómetros de pavimento nuevo de vias en la comuna 18, previo concepto de viabilidad técnica</v>
          </cell>
          <cell r="K283" t="str">
            <v>2.3.2.01.01.003.07.07.03 - Vehículos n.c.p. sin propulsión mecánica</v>
          </cell>
          <cell r="Q283" t="str">
            <v>A.4.3 DOTACIÓN DE ESCENARIOS DEPORTIVOS E IMPLEMENTOS PARA LA PRACTICA DEL DEPORTE</v>
          </cell>
        </row>
        <row r="284">
          <cell r="I284" t="str">
            <v>52050020001-1805 En el periodo 2020-2023,  se  forman  en prácticas  artística 900 personas  de la comuna</v>
          </cell>
          <cell r="K284" t="str">
            <v>2.3.2.01.01.003.07.07.04 - Partes y piezas para los productos de las clases 4991 y 4992</v>
          </cell>
          <cell r="Q284" t="str">
            <v>A.4.4 PREINVERSIÓN EN INFRAESTRUCTURA</v>
          </cell>
        </row>
        <row r="285">
          <cell r="I285" t="str">
            <v>52030070004-1806 En el periodo 2020-2023,  se promueven  4 espacios  de la comuna con programación cultural</v>
          </cell>
          <cell r="K285" t="str">
            <v>NO*2.3.2.01.01.004 - Activos fijos no clasificados como maquinaria y equipo</v>
          </cell>
          <cell r="Q285" t="str">
            <v>A.4.5 PAGO DE INSTRUCTORES CONTRATADOS PARA LA PRÁCTICA DEL DEPORTE Y LA RECREACIÓN</v>
          </cell>
        </row>
        <row r="286">
          <cell r="I286" t="str">
            <v>52010030007-1807 En el periodo 2020-2023, se ha implemenado 15 Sistema de monitoreo y alerta  para la prevención y/o disminución del delito</v>
          </cell>
          <cell r="K286" t="str">
            <v>NO*2.3.2.01.01.004.01 - Muebles, instrumentos musicales, artículos de deporte y antigüedades</v>
          </cell>
          <cell r="Q286" t="str">
            <v>A.4.8 PAGO DE DÉFICIT DE INVERSIÓN EN DEPORTE Y RECREACIÓN</v>
          </cell>
        </row>
        <row r="287">
          <cell r="I287" t="str">
            <v>52010030005-1808 En el periodo 2020-2023, se adecua anualmente 1 espacios  de la infraestructura de las agencias de Seguridad y Convivencia y justicia</v>
          </cell>
          <cell r="K287" t="str">
            <v>NO*2.3.2.01.01.004.01.01 - Muebles</v>
          </cell>
          <cell r="Q287" t="str">
            <v>NO* A.5 CULTURA</v>
          </cell>
        </row>
        <row r="288">
          <cell r="I288" t="str">
            <v>52030080008-1809 En el periodo 2020-2023, se han realizado 2 intervenciones (Mantenimiento, adecuación de infraestructura)  a sedes educativas</v>
          </cell>
          <cell r="K288" t="str">
            <v>2.3.2.01.01.004.01.01.01 - Asientos</v>
          </cell>
          <cell r="Q288" t="str">
            <v>A.5.1 FOMENTO, APOYO Y DIFUSIÓN DE EVENTOS Y EXPRESIONES ARTÍSTICAS Y CULTURALES</v>
          </cell>
        </row>
        <row r="289">
          <cell r="I289" t="str">
            <v>52040010005-1810 En el periodo 2020-2023, se han dotado 5 Instituciones educativas</v>
          </cell>
          <cell r="K289" t="str">
            <v>2.3.2.01.01.004.01.01.02 - Muebles del tipo utilizado en la oficina</v>
          </cell>
          <cell r="Q289" t="str">
            <v>A.5.2 FORMACIÓN, CAPACITACIÓN E INVESTIGACIÓN ARTÍSTICA Y CULTURAL</v>
          </cell>
        </row>
        <row r="290">
          <cell r="I290" t="str">
            <v>52030070002-1811 En el periodo 2020-2023, se han recuperado 6 espacios públicos efectivos de la Estructura Ecológica Complementaria adecuados arquitectónica y paisajísticamente con empoderamiento ciudadano.</v>
          </cell>
          <cell r="K290" t="str">
            <v>2.3.2.01.01.004.01.01.03 - Muebles de madera, del tipo usado en la cocina</v>
          </cell>
          <cell r="Q290" t="str">
            <v xml:space="preserve">A.5.3 PROTECCIÓN DEL PATRIMONIO CULTURAL </v>
          </cell>
        </row>
        <row r="291">
          <cell r="I291" t="str">
            <v>51040020001-1812 En el periodo 2020-2023, se fortalecen 367 personas en el ecosistema de emprendimiento empresarial y social con enfoque diferencial y de género</v>
          </cell>
          <cell r="K291" t="str">
            <v>2.3.2.01.01.004.01.01.04 - Otros muebles N.C.P.</v>
          </cell>
          <cell r="Q291" t="str">
            <v>A.5.4 PREINVERSIÓN EN INFRAESTRUCTURA</v>
          </cell>
        </row>
        <row r="292">
          <cell r="I292" t="str">
            <v>51040020005-1813 En el periodo 2020-2023,  se desarrollan  14 experiencias de fortalecimiento empresarial para mercados competitivos</v>
          </cell>
          <cell r="K292" t="str">
            <v>2.3.2.01.01.004.01.01.05 - Somieres, colchones con muebles, rellenos o guarnecidos interiormente con cualquier material, de caucho o plásticos celulares, recubiertos o no</v>
          </cell>
          <cell r="Q292" t="str">
            <v>NO* A.5.5 CONSTRUCCIÓN, MANTENIMIENTO Y ADECUACIÓN DE LA INFRAESTRUCTURA ARTÍSTICA Y CULTURAL</v>
          </cell>
        </row>
        <row r="293">
          <cell r="I293" t="str">
            <v>51040010004-1814 En el periodo 2020-2023, se vinculan 800 personas a rutas para la inserción laboral</v>
          </cell>
          <cell r="K293" t="str">
            <v>2.3.2.01.01.004.01.01.06 - Partes y piezas de muebles</v>
          </cell>
          <cell r="Q293" t="str">
            <v>A.5.5.1 CONSTRUCCIÓN Y ADECUACIÓN DE LA INFRAESTRUCTURA ARTÍSTICA Y CULTURAL</v>
          </cell>
        </row>
        <row r="294">
          <cell r="I294" t="str">
            <v>51030010006-1815 En el periodo 2020-2023, se han realizado 2 eventos deportivos, recreativos, y de innovación(deportes extremo) en la comuna</v>
          </cell>
          <cell r="K294" t="str">
            <v>2.3.2.01.01.004.01.02 - Instrumentos musicales</v>
          </cell>
          <cell r="Q294" t="str">
            <v>A.5.5.2 MANTENIMIENTO DE LA INFRAESTRUCTURA ARTISTICA Y CULTURAL</v>
          </cell>
        </row>
        <row r="295">
          <cell r="I295" t="str">
            <v>52020020008-1816 En el periodo 2020-2023, se han beneficiado a 2700 niñas, niños, adolescentes, jóvenes y adultos (incluidos con discapacidad) beneficiados con programas de iniciación y formación deportiva en disciplinas tradicionales y de nuevas tendencias en la comuna.</v>
          </cell>
          <cell r="K295" t="str">
            <v>2.3.2.01.01.004.01.03 - Artículos de deporte</v>
          </cell>
          <cell r="Q295" t="str">
            <v>NO* A.5.6 MANTENIMIENTO, DOTACIÓN DE BIBLIOTECAS E INVERSIÓN EN SERVICIO PÚBLICO BIBLIOTECARIO</v>
          </cell>
        </row>
        <row r="296">
          <cell r="I296" t="str">
            <v>52020020009-1817 En el periodo 2020-2023,  se han realizado  2 Juego deportivo y recreativo del sector educativo en la comuna</v>
          </cell>
          <cell r="K296" t="str">
            <v>2.3.2.01.01.004.01.04 - Antigüedades u otros objetos de arte</v>
          </cell>
          <cell r="Q296" t="str">
            <v>A.5.6.1 DOTACIÓN DE BIBLIOTECAS</v>
          </cell>
        </row>
        <row r="297">
          <cell r="I297" t="str">
            <v>52030080005-1818 En el periodo 2020-2023, se han realizado 10 mantenimiento y adecuaciones de escenario deportivos, recreativos, e innovación en la comuna 18</v>
          </cell>
          <cell r="K297" t="str">
            <v>NO*2.3.2.01.01.005 - Otros activos fijos</v>
          </cell>
          <cell r="Q297" t="str">
            <v>A.5.6.2 MANTENIMIENTO DE BIBLIOTECAS</v>
          </cell>
        </row>
        <row r="298">
          <cell r="I298" t="str">
            <v>53040010004-1901 En el periodo 2020-2023, se ha realizado el mantenimiento y/o construcción 500 metros cuadrados de andén, previo concepto de viabilidad técnica y esquema básico</v>
          </cell>
          <cell r="K298" t="str">
            <v>NO*2.3.2.01.01.005.01 - Recursos biológicos cultivados</v>
          </cell>
          <cell r="Q298" t="str">
            <v>A.5.6.3 SERVICIO PÚBLICO BIBLIOTECARIO</v>
          </cell>
        </row>
        <row r="299">
          <cell r="I299" t="str">
            <v>51040010004-1902 En el periodo 2020-2023, se vinculan 900 personas a rutas para la inserción laboral</v>
          </cell>
          <cell r="K299" t="str">
            <v xml:space="preserve">NO*2.3.2.01.01.005.01.01 - Recursos animales que generan productos en forma repetida  </v>
          </cell>
          <cell r="Q299" t="str">
            <v xml:space="preserve">A.5.7 DOTACIÓN DE LA INFRAESTRUCTURA ARTÍSTICA Y CULTURAL  </v>
          </cell>
        </row>
        <row r="300">
          <cell r="I300" t="str">
            <v>51040010001-1903 En el periodo 2020 - 2023, se benefician 394 personas con formación técnica  para la inserción laboral y el desarrollo humano con enfoque diferencial y de género</v>
          </cell>
          <cell r="K300" t="str">
            <v>2.3.2.01.01.005.01.01.01 - Animales de cría</v>
          </cell>
          <cell r="Q300" t="str">
            <v xml:space="preserve">A.5.8 PAGO DE INSTRUCTORES CONTRATADOS PARA LAS BANDAS MUSICALES </v>
          </cell>
        </row>
        <row r="301">
          <cell r="I301" t="str">
            <v>53020020001-1904 En el periodo 2020 - 2023, se fortalecen 24 empresas y emprendimientos en capacidades para el fomento de la Economía Circular</v>
          </cell>
          <cell r="K301" t="str">
            <v>2.3.2.01.01.005.01.01.02 - Ganado lechero</v>
          </cell>
          <cell r="Q301" t="str">
            <v>A.5.9 EJECUCIÓN DE PROGRAMAS Y PROYECTOS ARTÍSTICOS Y CULTURALES</v>
          </cell>
        </row>
        <row r="302">
          <cell r="I302" t="str">
            <v>51010010019-1905 En el período 2020-2023, 480 personas han recibido con formación, sensibilización y/o utilización de servicios en el uso y apropiación de tecnologías de la información y la comunicación TIC</v>
          </cell>
          <cell r="K302" t="str">
            <v>2.3.2.01.01.005.01.01.03 - Animales de tiro</v>
          </cell>
          <cell r="Q302" t="str">
            <v>A.5.12 SEGURIDAD SOCIAL DEL CREADOR Y GESTOR CULTURAL</v>
          </cell>
        </row>
        <row r="303">
          <cell r="I303" t="str">
            <v>51030010006-1906 En el periodo 2020-2023, se han realizado 3 eventos deportivos, recreativos, y de innovación en la comuna</v>
          </cell>
          <cell r="K303" t="str">
            <v>2.3.2.01.01.005.01.01.04 - Animales utilizados para la producción de lana</v>
          </cell>
          <cell r="Q303" t="str">
            <v>A.5.13 PAGO DE DÉFICIT DE INVERSIÓN EN CULTURA</v>
          </cell>
        </row>
        <row r="304">
          <cell r="I304" t="str">
            <v>52030080005-1907 En el periodo 2020-2023, se han intervenido 7 escenarios deportivos y recreativos en la comuna</v>
          </cell>
          <cell r="K304" t="str">
            <v>2.3.2.01.01.005.01.01.05 - Animales empleados para el transporte</v>
          </cell>
          <cell r="Q304" t="str">
            <v>NO* A.6 SERVICIOS PÚBLICOS DIFERENTES A ACUEDUCTO ALCANTARILLADO Y ASEO (SIN INCLUIR PROYECTOS DE VIVIENDA DE INTERÉS SOCIAL)</v>
          </cell>
        </row>
        <row r="305">
          <cell r="I305" t="str">
            <v>52010030007-1908 En el periodo 2020-2023, se ha implementado  150 Sistemas de monitoreo y alerta  para la prevención y/o disminución del delito implementado</v>
          </cell>
          <cell r="K305" t="str">
            <v>2.3.2.01.01.005.01.01.06 - Animales empleados para las carreras</v>
          </cell>
          <cell r="Q305" t="str">
            <v>A.6.1 SUBSIDIOS PARA USUARIOS DE MENORES INGRESOS - FONDO DE SOLIDARIDAD Y REDISTRIBUCIÓN DEL INGRESO</v>
          </cell>
        </row>
        <row r="306">
          <cell r="I306" t="str">
            <v>52010030005-1909 En el periodo 2020-2023, se han realizado 3 intervenciones en la Inspección de la Comuna 19</v>
          </cell>
          <cell r="K306" t="str">
            <v>2.3.2.01.01.005.01.01.07 - Animales empleados para el esparcimiento</v>
          </cell>
          <cell r="Q306" t="str">
            <v xml:space="preserve">NO* A.6.2 MANTENIMIENTO Y EXPANSIÓN DEL SERVICIO DE ALUMBRADO PÚBLICO </v>
          </cell>
        </row>
        <row r="307">
          <cell r="I307" t="str">
            <v>52030080008-1910 En el periodo 2020-2023, se han realizado 14 intervenciones (Mantenimiento, adecuación de infraestructura)  a sedes educativas</v>
          </cell>
          <cell r="K307" t="str">
            <v>2.3.2.01.01.005.01.01.08 - Otros animales que generan productos en forma repetida</v>
          </cell>
          <cell r="Q307" t="str">
            <v xml:space="preserve">A.6.2.1 EXPANSIÓN DEL SERVICIO DE ALUMBRADO PÚBLICO </v>
          </cell>
        </row>
        <row r="308">
          <cell r="I308" t="str">
            <v>52040010005-1911 En el periodo 2020-2023, se han dotado 3 Instituciones educativas</v>
          </cell>
          <cell r="K308" t="str">
            <v xml:space="preserve">NO*2.3.2.01.01.005.01.02 - Árboles, cultivos y plantas que generan productos en forma repetida </v>
          </cell>
          <cell r="Q308" t="str">
            <v xml:space="preserve">A.6.2.2 MANTENIMIENTO DEL SERVICIO DE ALUMBRADO PÚBLICO </v>
          </cell>
        </row>
        <row r="309">
          <cell r="I309" t="str">
            <v xml:space="preserve">52030070002-1912 En el periodo 2020-2023, se han recuperado 8 espacios públicos efectivos de la Estructura Ecológica Complementaria adecuados arquitectónica y paisajísticamente
con empoderamiento ciudadano. </v>
          </cell>
          <cell r="K309" t="str">
            <v>2.3.2.01.01.005.01.02.01 - Árboles frutales</v>
          </cell>
          <cell r="Q309" t="str">
            <v>A.6.3 PAGO DE CONVENIOS O CONTRATOS DE SUMINISTRO DE ENERGÍA ELÉCTRICA PARA EL SERVICIO DE ALUMBRADO PÚBLICO O PARA EL MANTENIMIENTO Y EXPANSIÓN DEL SERVICIO DE ALUMBRADO PÚBLICO</v>
          </cell>
        </row>
        <row r="310">
          <cell r="I310" t="str">
            <v>52050020001-1913 En el periodo 2020-2023,  se  forman  en prácticas  artísticas, entre 774  personas  de la comuna</v>
          </cell>
          <cell r="K310" t="str">
            <v>2.3.2.01.01.005.01.02.02 - Árboles cultivados por sus nueces</v>
          </cell>
          <cell r="Q310" t="str">
            <v>A.6.4 PREINVERSIÓN EN INFRAESTRUCTURA</v>
          </cell>
        </row>
        <row r="311">
          <cell r="I311" t="str">
            <v>52030070004-1914 En el periodo 2020-2023,  se promueven anualmente  6 espacios  de la comuna con programación cultural</v>
          </cell>
          <cell r="K311" t="str">
            <v>2.3.2.01.01.005.01.02.03 - Árboles cultivados por su savia</v>
          </cell>
          <cell r="Q311" t="str">
            <v>A.6.5 CONSTRUCCIÓN, ADECUACIÓN Y MANTENIMIENTO DE INFRAESTRUCTURA DE SERVICIOS PÚBLICOS</v>
          </cell>
        </row>
        <row r="312">
          <cell r="I312" t="str">
            <v>53040050010-1915 En el periodo 2020-2023, se habran realizado  2  campañas de prevención sensibilización  de actores de las vias en la comuna 19</v>
          </cell>
          <cell r="K312" t="str">
            <v>2.3.2.01.01.005.01.02.04 - Árboles cultivados por su resina</v>
          </cell>
          <cell r="Q312" t="str">
            <v>A.6.6 OBRAS DE ELECTRIFICACIÓN RURAL</v>
          </cell>
        </row>
        <row r="313">
          <cell r="I313" t="str">
            <v>54030020005-1916 En el periodo 2020-2023, se  han apoyado y promovido 3 colectivos urbanos para realización de mural para la paz</v>
          </cell>
          <cell r="K313" t="str">
            <v>2.3.2.01.01.005.01.02.05 - Árboles cultivados por su corteza u hojas</v>
          </cell>
          <cell r="Q313" t="str">
            <v>A.6.7 DISTRIBUCIÓN DE GAS COMBUSTIBLE</v>
          </cell>
        </row>
        <row r="314">
          <cell r="I314" t="str">
            <v>52030070004-1917 En el periodo 2020-2023, se recupera una (1) zona blanda, parques y zonas verdes, a travez de intervenciones y estrategias artisitcas y ludicas en la comuna</v>
          </cell>
          <cell r="K314" t="str">
            <v>2.3.2.01.01.005.01.02.06 - Otros árboles, cultivos y plantas que generan productos en forma repetida</v>
          </cell>
          <cell r="Q314" t="str">
            <v>A.6.8 TELEFONÍA PUBLICA CONMUTADA</v>
          </cell>
        </row>
        <row r="315">
          <cell r="I315" t="str">
            <v>52020020003-1918 En el periodo 2020-2023,  participarán 180 personas en estrategias de promoción de sus derechos y prevención de sus vulneraciones</v>
          </cell>
          <cell r="K315" t="str">
            <v>NO*2.3.2.01.01.005.02 - Productos de la propiedad intelectual</v>
          </cell>
          <cell r="Q315" t="str">
            <v>A.6.9 TELEFONÍA LOCAL MÓVIL EN EL SECTOR RURAL</v>
          </cell>
        </row>
        <row r="316">
          <cell r="I316" t="str">
            <v>52020040001-1919 En el periodo 2020-2023, se han vinculado 160 adultos mayores en actividades que promueven el estilo de vida saludable</v>
          </cell>
          <cell r="K316" t="str">
            <v>2.3.2.01.01.005.02.01 - Investigación y desarrollo</v>
          </cell>
          <cell r="Q316" t="str">
            <v>A.6.12 PAGO DE DÉFICIT DE INVERSIÓN EN SERVICIOS PÚBLICOS</v>
          </cell>
        </row>
        <row r="317">
          <cell r="I317" t="str">
            <v>51030010019-1920 En el periodo 2020-2023,  se beneficiarna 290 personas  vinculadas a recorridos turisticos de naturaleza</v>
          </cell>
          <cell r="K317" t="str">
            <v>NO*2.3.2.01.01.005.02.03 - Programas de informática y bases de datos</v>
          </cell>
          <cell r="Q317" t="str">
            <v>NO* A.7 VIVIENDA</v>
          </cell>
        </row>
        <row r="318">
          <cell r="I318" t="str">
            <v>53040010004-2001 En el periodo 2020-2023,  se ha realizado el mejoramiento 300 metros cuadrados de andén, previo concepto de viabilidad técnica y esquema básico</v>
          </cell>
          <cell r="K318" t="str">
            <v>NO*2.3.2.01.01.005.02.03.01 - Programas de informática</v>
          </cell>
          <cell r="Q318" t="str">
            <v>A.7.1 SUBSIDIOS PARA ADQUISICIÓN DE VIVIENDA DE INTERÉS SOCIAL</v>
          </cell>
        </row>
        <row r="319">
          <cell r="I319" t="str">
            <v>53040040004-2002 En el periodo 2020-2023, se ha realizado el mantenimiento de 1 kilómetros de vía en la comuna, previo concepto de viabilidad técnica</v>
          </cell>
          <cell r="K319" t="str">
            <v>2.3.2.01.01.005.02.03.01.01 - Paquetes de software</v>
          </cell>
          <cell r="Q319" t="str">
            <v>A.7.2 SUBSIDIOS PARA MEJORAMIENTO DE VIVIENDA DE INTERÉS SOCIAL</v>
          </cell>
        </row>
        <row r="320">
          <cell r="I320" t="str">
            <v>53050020003-2003 En el periodo 2020-2023, se han construido 75 metros cúbicos de muros de contención, previo concepto de viabilidad técnica</v>
          </cell>
          <cell r="K320" t="str">
            <v>2.3.2.01.01.005.02.03.01.02 - Gastos de desarrollo</v>
          </cell>
          <cell r="Q320" t="str">
            <v>A.7.3 PLANES Y PROYECTOS DE MEJORAMIENTO DE VIVIENDA Y SANEAMIENTO BÁSICO</v>
          </cell>
        </row>
        <row r="321">
          <cell r="I321" t="str">
            <v>52030070004-2004 En el periodo 2020-2023, se  promueven  7  espacios  públicos  con programación cultural</v>
          </cell>
          <cell r="K321" t="str">
            <v>2.3.2.01.01.005.02.03.02 - Bases de datos</v>
          </cell>
          <cell r="Q321" t="str">
            <v>A.7.4 PLANES Y PROYECTOS DE CONSTRUCCIÓN DE VIVIENDA EN SITIO PROPIO</v>
          </cell>
        </row>
        <row r="322">
          <cell r="I322" t="str">
            <v>52020020008-2005 En el periodo 2020-2023, se han beneficiado a 1200  niñas, niños, adolescentes, jóvenes y adultos (incluidos con discapacidad) beneficiados con programas de iniciación y formación deportiva en disciplinas tradicionales y de nuevas tendencias en la comuna</v>
          </cell>
          <cell r="K322" t="str">
            <v>2.3.2.01.01.005.02.04 - Originales de entretenimiento, literatura y arte</v>
          </cell>
          <cell r="Q322" t="str">
            <v>A.7.5 PLANES Y PROYECTOS PARA LA ADQUISICIÓN Y/O CONSTRUCCIÓN DE VIVIENDA</v>
          </cell>
        </row>
        <row r="323">
          <cell r="I323" t="str">
            <v>52010020002-2006 En el periodo 2020-2023,  participan 224 personas en estrategia de prevención de la violencia familiar y sexual.</v>
          </cell>
          <cell r="K323" t="str">
            <v>2.3.2.01.01.005.02.05 - Otros productos de propiedad intelectual</v>
          </cell>
          <cell r="Q323" t="str">
            <v>A.7.6 SUBSIDIOS PARA REUBICACIÓN DE VIVIENDAS ASENTADAS EN ZONAS ALTO RIESGO</v>
          </cell>
        </row>
        <row r="324">
          <cell r="I324" t="str">
            <v>52020030004-2007 En el periodo 2020-2023, se han beneficiado 202 jóvenes en procesos de formación para la prevención situacional del delito en zonas vulnerables</v>
          </cell>
          <cell r="K324" t="str">
            <v>NO*2.3.2.01.02 - Objetos de valor</v>
          </cell>
          <cell r="Q324" t="str">
            <v>A.7.7 PROYECTOS DE TITULACIÓN Y LEGALIZACIÓN DE PREDIOS</v>
          </cell>
        </row>
        <row r="325">
          <cell r="I325" t="str">
            <v>52030080008-2008 En el periodo 2020-2023, se han realizado 5 intervenciones (Mantenimiento, adecuación de infraestructura)  a sedes educativas</v>
          </cell>
          <cell r="K325" t="str">
            <v>2.3.2.01.02.001 - Joyas y artículos conexos</v>
          </cell>
          <cell r="Q325" t="str">
            <v>A.7.8 PREINVERSIÓN EN INFRAESTRUCTURA</v>
          </cell>
        </row>
        <row r="326">
          <cell r="I326" t="str">
            <v>52040010005-2009 En el periodo 2020-2023, se han dotado 3 Instituciones educativas</v>
          </cell>
          <cell r="K326" t="str">
            <v>2.3.2.01.02.002 - Antigüedades u otros objetos de arte</v>
          </cell>
          <cell r="Q326" t="str">
            <v>A.7.11 PAGO DE DÉFICIT DE INVERSIÓN EN VIVIENDA</v>
          </cell>
        </row>
        <row r="327">
          <cell r="I327" t="str">
            <v xml:space="preserve">52030070002-2010 En el periodo 2020-2023, se han recuperado 6 espacios públicos efectivos de la Estructura Ecológica Complementaria adecuados arquitectónica y paisajísticamente
con empoderamiento ciudadano. </v>
          </cell>
          <cell r="K327" t="str">
            <v>2.3.2.01.02.003 - Otros objetos valiosos</v>
          </cell>
          <cell r="Q327" t="str">
            <v>NO* A.8 AGROPECUARIO</v>
          </cell>
        </row>
        <row r="328">
          <cell r="I328" t="str">
            <v>51030010011-2011 En el periodo 2020-2023, se apoyan 3 iniciativas turisticas comunitarias</v>
          </cell>
          <cell r="K328" t="str">
            <v>NO*2.3.2.01.03 - Activos no producidos</v>
          </cell>
          <cell r="Q328" t="str">
            <v>A.8.1 PREINVERSIÓN EN INFRAESTRUCTURA</v>
          </cell>
        </row>
        <row r="329">
          <cell r="I329" t="str">
            <v>52020030005-2012 En el periodo 2020-2023,  se formaran 80 jovenes en desarrollo del turismo de las áreas urbanas y rurales de Santiago de Cali</v>
          </cell>
          <cell r="K329" t="str">
            <v>2.3.2.01.03.001 - Tierras y terrenos</v>
          </cell>
          <cell r="Q329" t="str">
            <v>A.8.2 MONTAJE, DOTACIÓN Y MANTENIMIENTO DE GRANJAS EXPERIMENTALES</v>
          </cell>
        </row>
        <row r="330">
          <cell r="I330" t="str">
            <v>51040010001-2013 En el periodo 2020-2023, se benefician 500 personas con formación técnica  para la inserción laboral y el desarrollo humano con enfoque diferencial y de género</v>
          </cell>
          <cell r="K330" t="str">
            <v>2.3.2.01.03.002 - Recursos biológicos no cultivados</v>
          </cell>
          <cell r="Q330" t="str">
            <v>NO* A.8.3 PROYECTOS DE CONSTRUCCIÓN Y MANTENIMIENTO DE DISTRITOS DE RIEGO Y ADECUACIÓN DE TIERRAS</v>
          </cell>
        </row>
        <row r="331">
          <cell r="I331" t="str">
            <v>52010020009-2014 En el periodo 2020-2023, se han formado 200  padres, madres, cuidadores y cabeza de hogar en pautas de crianza, convivencia, autocuidado, prevención del consumo de sustancias psicoactivas, uso inadecuado del alcohol, de la violencia intrafamiliar, de género y sexual</v>
          </cell>
          <cell r="K331" t="str">
            <v>NO*2.3.2.02 - Adquisiciones diferentes de activos</v>
          </cell>
          <cell r="Q331" t="str">
            <v>A.8.3.1 PROYECTOS DE CONSTRUCCIÓN DE DISTRITOS DE RIEGO Y ADECUACIÓN DE TIERRAS</v>
          </cell>
        </row>
        <row r="332">
          <cell r="I332" t="str">
            <v>53040010004-2101 En el periodo 2020 - 2023,  se han realizado el mantenimiento y/o construcción de 500 metros cuadrados de andén, previo concepto de viabilidad técnica y esquema básico</v>
          </cell>
          <cell r="K332" t="str">
            <v>NO*2.3.2.02.01 - Materiales y suministros</v>
          </cell>
          <cell r="Q332" t="str">
            <v>A.8.3.2 PROYECTOS DE MANTENIMIENTO DE DISTRITOS DE RIEGO Y ADECUACIÓN DE TIERRAS</v>
          </cell>
        </row>
        <row r="333">
          <cell r="I333" t="str">
            <v>53040040004-2102 En el periodo 2020 - 2023,  se han realizado el mantenimiento a 0,3 kilómetros en vías de la comuna 21 previo concepto de viabilidad técnica y esquema básico.</v>
          </cell>
          <cell r="K333" t="str">
            <v>2.3.2.02.01.000 - Agricultura, silvicultura y productos de la pesca</v>
          </cell>
          <cell r="Q333" t="str">
            <v>A.8.3.3 OBRAS DE REHABILITACIÓN, COMPLEMENTACIÓN, AMPLIACIÓN Y/O MODERNIZACIÓN DE DISTRITOS DE ADECUCACIÓN DE TIERRAS</v>
          </cell>
        </row>
        <row r="334">
          <cell r="I334" t="str">
            <v>53040040003-2103 En el periodo 2020 - 2023,  se han construido 0,2 kilómetros de pavimento en la comuna 21, previo concepto de viabilidad técnica</v>
          </cell>
          <cell r="K334" t="str">
            <v>2.3.2.02.01.001 - Minerales; electricidad, gas y agua</v>
          </cell>
          <cell r="Q334" t="str">
            <v>A.8.4 PROMOCIÓN DE ALIANZAS, ASOCIACIONES U OTRAS FORMAS ASOCIATIVAS DE PRODUCTORES</v>
          </cell>
        </row>
        <row r="335">
          <cell r="I335" t="str">
            <v>51040020001-2104 En el periodo 2020 - 2023,  se han fortalecido 205 personas en el ecosistema de emprendimiento empresarial y social con enfoque diferencial y de género</v>
          </cell>
          <cell r="K335" t="str">
            <v>2.3.2.02.01.002 - Productos alimenticios, bebidas y tabaco; textiles, prendas de vestir y productos de cuero</v>
          </cell>
          <cell r="Q335" t="str">
            <v>A.8.5 PROGRAMAS Y PROYECTOS DE ASISTENCIA TÉCNICA DIRECTA RURAL</v>
          </cell>
        </row>
        <row r="336">
          <cell r="I336" t="str">
            <v>51040010001-2105 En el periodo 2020 - 2023,  se han formado 342 personas en competencias laborales para el trabajo</v>
          </cell>
          <cell r="K336" t="str">
            <v>2.3.2.02.01.003 - Otros bienes transportables (excepto productos metálicos, maquinaria y equipo)</v>
          </cell>
          <cell r="Q336" t="str">
            <v>A.8.6 PAGO DEL PERSONAL TÉCNICO VINCULADO A LA PRESTACIÓN DEL SERVICIO DE ASISTENCIA TÉCNICA DIRECTA RURAL</v>
          </cell>
        </row>
        <row r="337">
          <cell r="I337" t="str">
            <v>52030070004-2106 En el periodo 2020 - 2023,  se han promovido 8 espacios  públicos  con programación cultural</v>
          </cell>
          <cell r="K337" t="str">
            <v>2.3.2.02.01.004 - Productos metálicos y paquetes de software</v>
          </cell>
          <cell r="Q337" t="str">
            <v>A.8.7 CONTRATOS CELEBRADOS CON  ENTIDADES PRESTADORAS DEL SERVICIO DE ASISTENCIA TÉCNICA DIRECTA RURAL</v>
          </cell>
        </row>
        <row r="338">
          <cell r="I338" t="str">
            <v>52050020001-2107 En el periodo 2020-2023,  se  han formado  en prácticas  artísticas ,  1.000 personas  de la comuna</v>
          </cell>
          <cell r="K338" t="str">
            <v>NO*2.3.2.02.02 - Adquisición de servicios</v>
          </cell>
          <cell r="Q338" t="str">
            <v xml:space="preserve">A.8.8 DESARROLLO DE PROGRAMAS Y PROYECTOS PRODUCTIVOS EN EL MARCO DEL PLAN AGROPECUARIO </v>
          </cell>
        </row>
        <row r="339">
          <cell r="I339" t="str">
            <v>52050020013-2108 En el periodo 2020-2023,  se  han certificado  en áreas  artísticas, 60 personas de la  comuna</v>
          </cell>
          <cell r="K339" t="str">
            <v>2.3.2.02.02.005 - Servicios de la construcción</v>
          </cell>
          <cell r="Q339" t="str">
            <v>A.8.11 PAGO DE DÉFICIT DE INVERSIÓN EN DESARROLLO AGROPECUARIO</v>
          </cell>
        </row>
        <row r="340">
          <cell r="I340" t="str">
            <v>51030010006-2109 En el periodo 2020 - 2023,  se han realizado 4 juegos deportivos y recreativos para habitantes de la comuna</v>
          </cell>
          <cell r="K340" t="str">
            <v>2.3.2.02.02.006 - Servicios de alojamiento; servicios de suministro de comidas y bebidas; servicios de transporte; y servicios de distribución de electricidad, gas y agua</v>
          </cell>
          <cell r="Q340" t="str">
            <v>A.8.12 PROMOCION DE PROYECTOS PRODUCTIVOS  DE DESARROLLO RURAL BAJO EN CARBONO</v>
          </cell>
        </row>
        <row r="341">
          <cell r="I341" t="str">
            <v>52020020008-2110 En el periodo 2020 - 2023,  se han beneficiado a 1650  niñas, niños, adolescentes, jóvenes y adultos (incluidos con discapacidad) beneficiados con programas de iniciación y formación deportiva en disciplinas tradicionales y de nuevas tendencias en la comuna</v>
          </cell>
          <cell r="K341" t="str">
            <v>2.3.2.02.02.007 - Servicios financieros y servicios conexos, servicios inmobiliarios y servicios de leasing</v>
          </cell>
          <cell r="Q341" t="str">
            <v>NO* A.9 TRANSPORTE</v>
          </cell>
        </row>
        <row r="342">
          <cell r="I342" t="str">
            <v>52010030007-2111 En el periodo 2020 - 2023,  se han implementado 24 sistemas de monitoreo y alerta  para la prevención y/o disminución del delito</v>
          </cell>
          <cell r="K342" t="str">
            <v xml:space="preserve">2.3.2.02.02.008 - Servicios prestados a las empresas y servicios de producción </v>
          </cell>
          <cell r="Q342" t="str">
            <v xml:space="preserve">A.9.1 CONSTRUCCIÓN DE VÍAS </v>
          </cell>
        </row>
        <row r="343">
          <cell r="I343" t="str">
            <v>52020030004-2112 En el periodo 2020 - 2023,  se han beneficiado 200 jóvenes en procesos de formación para la prevención situacional del delito en zonas vulnerables</v>
          </cell>
          <cell r="K343" t="str">
            <v>2.3.2.02.02.009 - Servicios para la comunidad, sociales y personales</v>
          </cell>
          <cell r="Q343" t="str">
            <v>A.9.2 MEJORAMIENTO DE VÍAS</v>
          </cell>
        </row>
        <row r="344">
          <cell r="I344" t="str">
            <v xml:space="preserve">52030070002-2113 En el periodo 2020 - 2023,  se han recuperado 3 espacios públicos efectivos de la Estructura Ecológica
Complementaria adecuados
arquitectónica y paisajísticamente
con empoderamiento ciudadano. </v>
          </cell>
          <cell r="K344" t="str">
            <v>2.3.2.02.02.010 - Viáticos de los funcionarios en comisión</v>
          </cell>
          <cell r="Q344" t="str">
            <v>A.9.3 REHABILITACIÓN DE VÍAS</v>
          </cell>
        </row>
        <row r="345">
          <cell r="I345" t="str">
            <v>52030030001-2114 En el periodo 2020 - 2023,  se han realizan 9 encuentros en el entorno comunitario: "Promovamos Juntos Entornos para la Vida y estilos de vida saludable en la comuna 21</v>
          </cell>
          <cell r="K345" t="str">
            <v>NO*2.3.3 - Transferencias corrientes</v>
          </cell>
          <cell r="Q345" t="str">
            <v>A.9.4 MANTENIMIENTO RUTINARIO DE VÍAS</v>
          </cell>
        </row>
        <row r="346">
          <cell r="I346" t="str">
            <v>52010020009-2115 En el periodo 2020 - 2023,  se han  aumentado a 150 las personas que lideran la promoción de la convivencia, el fortalecimiento del tejido social y el abordaje de las violencias en la comuna 21</v>
          </cell>
          <cell r="K346" t="str">
            <v>NO*2.3.3.01 - Subvenciones</v>
          </cell>
          <cell r="Q346" t="str">
            <v>A.9.5 MANTENIMIENTO PERIÓDICO DE VÍAS</v>
          </cell>
        </row>
        <row r="347">
          <cell r="I347" t="str">
            <v>52030080005-2116 En el periodo 2020 - 2023,  se han intervenido 9 escenarios deportivos y recreativos en la comuna</v>
          </cell>
          <cell r="K347" t="str">
            <v xml:space="preserve">NO*2.3.3.01.02 - A empresas públicas no financieras </v>
          </cell>
          <cell r="Q347" t="str">
            <v>A.9.6 CONSTRUCCIÓN DE INSTALACIONES PORTUARIAS, FLUVIALES Y MARÍTIMAS</v>
          </cell>
        </row>
        <row r="348">
          <cell r="I348" t="str">
            <v>52030080008-2117 En el periodo 2020 - 2023, se han realizado 2 intervenciones (Mantenimiento, adecuación de infraestructura)  a sedes educativas</v>
          </cell>
          <cell r="K348" t="str">
            <v>2.3.3.01.02.003 - Subvenciones a empresas de transporte masivo</v>
          </cell>
          <cell r="Q348" t="str">
            <v>A.9.7 MANTENIMIENTO DE INSTALACIONES PORTUARIAS, FLUVIALES Y MARÍTIMAS</v>
          </cell>
        </row>
        <row r="349">
          <cell r="I349" t="str">
            <v>52040010005-2118 En el periodo 2020 - 2023,  se han dotado 1 Institución educativa</v>
          </cell>
          <cell r="K349" t="str">
            <v>2.3.3.01.02.004 - Subvenciones para servicios públicos domiciliarios de agua potable y saneamiento básico</v>
          </cell>
          <cell r="Q349" t="str">
            <v>A.9.8 CONSTRUCCIÓN DE TERMINALES DE TRANSPORTE Y AEROPUERTOS</v>
          </cell>
        </row>
        <row r="350">
          <cell r="I350" t="str">
            <v>52030070004-2119 En el periodo 2020 - 2023,  se han recuperado 4 zonas blandas, parques y zonas verdes a través de intervenciones y estrategias artísticas y lúdicas en la comuna</v>
          </cell>
          <cell r="K350" t="str">
            <v>2.3.3.01.02.005 - Transferencias para Empresas Sociales del Estado</v>
          </cell>
          <cell r="Q350" t="str">
            <v>A.9.9 MEJORAMIENTO Y MANTENIMIENTO DE TERMINALES DE TRANSPORTE Y AEROPUERTOS</v>
          </cell>
        </row>
        <row r="351">
          <cell r="I351" t="str">
            <v>52010030007-2120 En el periodo 2020 - 2023,  se han implementado 25 sistemas de monitoreo y alerta para la prevención y/o diminucuión del delito - comités de vecinos constituidos y vigilantes de cuadra capacitados</v>
          </cell>
          <cell r="K351" t="str">
            <v>NO*2.3.3.01.04 - A empresas privadas no financieras</v>
          </cell>
          <cell r="Q351" t="str">
            <v>A.9.10 ESTUDIOS Y PREINVERSIÓN EN INFRAESTRUCTURA</v>
          </cell>
        </row>
        <row r="352">
          <cell r="I352" t="str">
            <v>52020040005-2121 En el periodo 2020 - 2023,  se han  formado120 cuidadores para personas mayores, formadas en cuidados, manejo, proyectos de vida y derechos</v>
          </cell>
          <cell r="K352" t="str">
            <v>2.3.3.01.04.004 - Subvenciones para servicios públicos domiciliarios de agua potable y saneamiento básico</v>
          </cell>
          <cell r="Q352" t="str">
            <v>A.9.11 COMPRA DE MAQUINARIA Y EQUIPO</v>
          </cell>
        </row>
        <row r="353">
          <cell r="I353" t="str">
            <v>51030010019-2122 En el periodo 2020 - 2023,  se han beneficiado 340 personas  vinculadas a recorridos turisticos de naturaleza</v>
          </cell>
          <cell r="K353" t="str">
            <v>NO*2.3.3.02 - A empresas diferente de subvenciones</v>
          </cell>
          <cell r="Q353" t="str">
            <v>A.9.12 INTERVENTORIA DE PROYECTOS DE CONSTRUCCIÓN Y MANTENIMIENTO DE INFRAESTRUCTURA DE TRANSPORTE</v>
          </cell>
        </row>
        <row r="354">
          <cell r="I354" t="str">
            <v>53040050010-2201 En el periodo 2020 - 2023,  se han realizado 2 campañas de prevención sensibilización de actores de las vias en la comuna 22</v>
          </cell>
          <cell r="K354" t="str">
            <v>NO*2.3.3.02.01 - Actividades de atención a la salud humana y de asistencia social</v>
          </cell>
          <cell r="Q354" t="str">
            <v>A.9.15 SISTEMAS DE TRANSPORTE MASIVO</v>
          </cell>
        </row>
        <row r="355">
          <cell r="I355" t="str">
            <v>53040010004-2202 En el periodo 2020 - 2023,  se han mejorado 1000 metros cuadrados de andenes en la comuna 22 , previo concepto de viabilidad técnica</v>
          </cell>
          <cell r="K355" t="str">
            <v>2.3.3.02.01.001 - Campana y control antituberculosis</v>
          </cell>
          <cell r="Q355" t="str">
            <v>A.9.16 PLANES DE TRÁNSITO, EDUCACIÓN, DOTACIÓN DE EQUIPOS Y SEGURIDAD VIAL</v>
          </cell>
        </row>
        <row r="356">
          <cell r="I356" t="str">
            <v>53040010002-2203 En el periodo 2020 - 2023,  se han realizado construcción de 1 puentes peatonales incluye estudios en la comuna  22, previo concepto de viabilidad técnica</v>
          </cell>
          <cell r="K356" t="str">
            <v>2.3.3.02.01.003 - Programa emergencia sanitaria</v>
          </cell>
          <cell r="Q356" t="str">
            <v>A.9.17 INFRAESTRUCTURA PARA TRANSPORTE NO MOTORIZADO (REDES PEATONALES Y CICLORUTAS)</v>
          </cell>
        </row>
        <row r="357">
          <cell r="I357" t="str">
            <v>52050020001-2204 En el periodo 2020-2023,  se han formado  en prácticas  artísticas 510 personas  de la comuna</v>
          </cell>
          <cell r="K357" t="str">
            <v>NO*2.3.3.03 - A gobiernos  y organizaciones internacionales</v>
          </cell>
          <cell r="Q357" t="str">
            <v>A.9.18 PAGO DE DÉFICIT DE INVERSIÓN EN TRANSPORTE</v>
          </cell>
        </row>
        <row r="358">
          <cell r="I358" t="str">
            <v>51030010006-2205 En el periodo 2020 - 2023,  se han  realizado 3 eventos deportivos, recreativos, y de innovación en la comuna</v>
          </cell>
          <cell r="K358" t="str">
            <v>NO*2.3.3.03.03 - A otras organizaciones internacionales</v>
          </cell>
          <cell r="Q358" t="str">
            <v>NO* A.10 AMBIENTAL</v>
          </cell>
        </row>
        <row r="359">
          <cell r="I359" t="str">
            <v>52020020008-2206 En el periodo 2020 - 2023,  se han beneficiado a 910  niñas, niños, adolescentes, jóvenes y adultos (incluidos con discapacidad) beneficiados con programas de iniciación y formación deportiva en disciplinas tradicionales y de nuevas tendencias en la comuna</v>
          </cell>
          <cell r="K359" t="str">
            <v>2.3.3.03.03.01 - Membresías</v>
          </cell>
          <cell r="Q359" t="str">
            <v xml:space="preserve">A.10.1 DESCONTAMINACIÓN DE CORRIENTES O DEPÓSITOS DE AGUA AFECTADOS POR VERTIMIENTOS </v>
          </cell>
        </row>
        <row r="360">
          <cell r="I360" t="str">
            <v>52010030007-2207 En el periodo 2020 - 2023,  se han implementado 61 Sistemas de monitoreo y alerta para la prevención y/o disminución del delito</v>
          </cell>
          <cell r="K360" t="str">
            <v>NO*2.3.3.05 - A entidades del gobierno</v>
          </cell>
          <cell r="Q360" t="str">
            <v xml:space="preserve">A.10.2 DISPOSICIÓN, ELIMINACIÓN Y RECICLAJE DE RESIDUOS LÍQUIDOS Y SÓLIDOS </v>
          </cell>
        </row>
        <row r="361">
          <cell r="I361" t="str">
            <v>52010030005-2208 En el periodo 2020 - 2023,  se han adecuado 2 espacios  de la infraestructura de las agencias de Seguridad y Convivencia y justicia
CAI comuna 22 construido (Reubicado)</v>
          </cell>
          <cell r="K361" t="str">
            <v>2.3.3.05.08 - A esquemas asociativos</v>
          </cell>
          <cell r="Q361" t="str">
            <v>A.10.3 CONTROL A LAS EMISIONES CONTAMINANTES DEL AIRE</v>
          </cell>
        </row>
        <row r="362">
          <cell r="I362" t="str">
            <v>54020020015-2209 En el periodo 2020 - 2023,  se han actualizado y se puso en operación un observatorio ambiental, como instrumento de reporte, seguimiento y generación de conocimiento para la gestión ambiental.</v>
          </cell>
          <cell r="K362" t="str">
            <v>NO*2.3.3.05.09 - A otras entidades del gobierno general</v>
          </cell>
          <cell r="Q362" t="str">
            <v>A.10.4 MANEJO Y APROVECHAMIENTO DE CUENCAS Y MICROCUENCAS HIDROGRÁFICAS</v>
          </cell>
        </row>
        <row r="363">
          <cell r="I363" t="str">
            <v xml:space="preserve">52030070002-2210 En el periodo 2020 - 2023,  se han recuperado 2 espacios públicos efectivos de la Estructura Ecológica
Complementaria adecuados
arquitectónica y paisajísticamente
con empoderamiento ciudadano. </v>
          </cell>
          <cell r="K363" t="str">
            <v>2.3.3.05.09.045 - Aseguramiento en salud SSF</v>
          </cell>
          <cell r="Q363" t="str">
            <v>A.10.5 CONSERVACIÓN DE MICROCUENCAS QUE ABASTECEN EL ACUEDUCTO, PROTECCIÓN DE FUENTES Y REFORESTACIÓN DE DICHAS CUENCAS</v>
          </cell>
        </row>
        <row r="364">
          <cell r="I364" t="str">
            <v>51050020008-2211 En el periodo 2020 - 2023,  se han implementado 150  huertas urbanas en la Comuna</v>
          </cell>
          <cell r="K364" t="str">
            <v>2.3.3.05.09.053 - Fondos de Servicios Educativos de las Instituciones de Preescolar, Básica y Media</v>
          </cell>
          <cell r="Q364" t="str">
            <v>A.10.6 EDUCACIÓN AMBIENTAL NO FORMAL</v>
          </cell>
        </row>
        <row r="365">
          <cell r="I365" t="str">
            <v>53010010002-2212 En el periodo 2020 - 2023,  se han 28 hectáreas para la gestión sostenible de las cuencas hidrográficas en conservación. Estudio y amojonamiento quebrada Guali</v>
          </cell>
          <cell r="K365" t="str">
            <v>2.3.3.05.09.054 - A establecimientos públicos y unidades administrativas especiales</v>
          </cell>
          <cell r="Q365" t="str">
            <v xml:space="preserve">A.10.7 ASISTENCIA TÉCNICA EN RECONVERSIÓN TECNOLÓGICA </v>
          </cell>
        </row>
        <row r="366">
          <cell r="I366" t="str">
            <v>52030080003-2213 En el periodo 2020 - 2023,  se han realizado 2 intervenciones (mantenimiento correctivo, preventivo y dotación)  del Centro de Administración Local Integrada.</v>
          </cell>
          <cell r="K366" t="str">
            <v>NO*2.3.3.07 - Prestaciones para cubrir riesgos sociales</v>
          </cell>
          <cell r="Q366" t="str">
            <v>NO* A.10.8 CONSERVACIÓN, PROTECCIÓN, RESTAURACIÓN Y APROVECHAMIENTO DE RECURSOS NATURALES Y DEL MEDIO AMBIENTE</v>
          </cell>
        </row>
        <row r="367">
          <cell r="I367" t="str">
            <v>52030080005-2214 En el periodo 2020 - 2023,  se han intervenido 3 escenarios deportivos y recreativos en la comuna</v>
          </cell>
          <cell r="K367" t="str">
            <v>NO*2.3.3.07.02 - Prestaciones sociales relacionadas con el empleo</v>
          </cell>
          <cell r="Q367" t="str">
            <v xml:space="preserve">A.10.8.1 CONSERVACIÓN, PROTECCIÓN, RESTAURACIÓN Y APROVECHAMIENTO SOSTENIBLE  DE LOS ECOSISTEMAS FORESTALES </v>
          </cell>
        </row>
        <row r="368">
          <cell r="I368" t="str">
            <v>54010010005-2215 En el periodo 2020 - 2023,  se han elaborará un estudio de la Comuna 22 que contribuya a la Revisión del POT</v>
          </cell>
          <cell r="K368" t="str">
            <v>NO*2.3.3.07.02.001 - Mesadas pensionales (de pensiones)</v>
          </cell>
          <cell r="Q368" t="str">
            <v>A.10.8.2 CONSERVACIÓN, PROTECCIÓN, RESTAURACIÓN Y APROVECHAMIENTO SOSTENIBLE DE ECOSISTEMAS DIFERENTES A LOS FORESTALES</v>
          </cell>
        </row>
        <row r="369">
          <cell r="I369" t="str">
            <v>53040040004-5101 En el periodo 2020 - 2023 se ha realizado mantenimiento y/o adecuación de 2,5 km de vias en el Corregimiento, previo concepto de viabilidad técnica  de la entidad competente</v>
          </cell>
          <cell r="K369" t="str">
            <v>2.3.3.07.02.001.01 - Mesadas pensionales con cargo a reservas (de pensiones)</v>
          </cell>
          <cell r="Q369" t="str">
            <v>A.10.8.3 PAGO DE SERVICIOS AMBIENTALES PARA LA CONSERVACIÓN (DISTINTOS A LOS DEL DECRETO 953 DE 2013)</v>
          </cell>
        </row>
        <row r="370">
          <cell r="I370" t="str">
            <v>53040040003-5102 En el periodo 2020 - 2023 se han construido 0,2 kilómetros de obras de drenaje, (cunetas, canaletas, gradas disipadoras, alcantarillas etc.), previo concepto de viabilidad técnica de la entidad competente</v>
          </cell>
          <cell r="K370" t="str">
            <v>2.3.3.07.02.001.02 - Mesadas pensionales a cargo de la entidad (de pensiones)</v>
          </cell>
          <cell r="Q370" t="str">
            <v>A.10.9 ADQUISICIÓN DE PREDIOS DE RESERVA HÍDRICA Y ZONAS DE RESERVA NATURALES</v>
          </cell>
        </row>
        <row r="371">
          <cell r="I371" t="str">
            <v>53010010002-5103 En el periodo 2020 - 2023 se ha contribuido a la recuperación de 14 hectáreas de la cuenca hidrografica</v>
          </cell>
          <cell r="K371" t="str">
            <v xml:space="preserve">NO*2.3.3.08 - A los hogares diferentes de prestaciones sociales </v>
          </cell>
          <cell r="Q371" t="str">
            <v>NO* A.10.10 ADQUISICIÓN DE ÁREAS DE INTERÉS PARA ACUEDUCTOS MUNICIPALES Y PAGO DE SERVICIOS AMBIENTALES (Art. 210 Ley 1450 de 2011)</v>
          </cell>
        </row>
        <row r="372">
          <cell r="I372" t="str">
            <v>51040020001-5104 En el periodo 2020 - 2023 se han fortalecido 240 personas en el ecosistema de emprendimiento empresarial  y social con enfoque diferencial y de genero</v>
          </cell>
          <cell r="K372" t="str">
            <v>2.3.3.08.04 - Actividades de promoción y desarrollo de la cultura</v>
          </cell>
          <cell r="Q372" t="str">
            <v>A.10.10.1 ADQUISICIÓN DE ÁREAS DE INTERÉS PARA EL ACUEDUCTO MUNICIPAL</v>
          </cell>
        </row>
        <row r="373">
          <cell r="I373" t="str">
            <v>52050010003-5105 En el periodo 2020 se promueven y apoyan 1 proceso , orientado a fortalecer la identidad cultural entre la población del corregimiento</v>
          </cell>
          <cell r="K373" t="str">
            <v>2.3.3.08.06 - Estímulos y beneficios a los deportistas</v>
          </cell>
          <cell r="Q373" t="str">
            <v>A.10.10.2 PAGO DE SERVICIOS AMBIENTALES</v>
          </cell>
        </row>
        <row r="374">
          <cell r="I374" t="str">
            <v>52030080008-5106 En el periodo 2020 - 2023 se ha intervenido 1  (Mantenimiento, adecuación de infraestructura)  a sedes educativas oficiales</v>
          </cell>
          <cell r="K374" t="str">
            <v>2.3.3.08.07 - Recursos para las Mesas de Participación de Víctimas</v>
          </cell>
          <cell r="Q374" t="str">
            <v>A.10.11 REFORESTACIÓN Y CONTROL DE EROSIÓN</v>
          </cell>
        </row>
        <row r="375">
          <cell r="I375" t="str">
            <v>52040010005-5107 En el periodo 2020 - 2023 se han dotado 2 Instituciones educativas</v>
          </cell>
          <cell r="K375" t="str">
            <v>2.3.3.08.08 - Recursos para el mejoramiento de vivienda urbana y rural</v>
          </cell>
          <cell r="Q375" t="str">
            <v>A.10.14 MANEJO ARTIFICIAL DE CAUDALES (RECUPERACIÓN DE LA NAVEGABILIDAD DEL RÍO,  HIDROLOGÍA, MANEJO DE INUNDACIONES, CANAL NAVEGABLE Y ESTIAJE)</v>
          </cell>
        </row>
        <row r="376">
          <cell r="I376" t="str">
            <v>53040010004-5201 En el periodo 2020 - 2023 se han rehabilitado 500 metros cuadrados de andén, previo concepto de viabilidad técnica y esquema básico</v>
          </cell>
          <cell r="K376" t="str">
            <v>NO*2.3.3.09 - A instituciones sin ánimo de lucro que sirven a los hogares</v>
          </cell>
          <cell r="Q376" t="str">
            <v>A.10.15 COMPRA DE TIERRAS PARA PROTECCIÓN DE MICROCUENCAS ASOCIADAS AL RÍO MAGDALENA</v>
          </cell>
        </row>
        <row r="377">
          <cell r="I377" t="str">
            <v>53020010002-5202 En el periodo 2020 - 2023 se ha aplicado 1 estrategia tecnológica para el aprovechamiento de residuos solidos organicos</v>
          </cell>
          <cell r="K377" t="str">
            <v>2.3.3.09.16 - Sobretasa bomberil - Cuerpos de Bomberos Voluntarios</v>
          </cell>
          <cell r="Q377" t="str">
            <v>A.10.16 PAGO DE DÉFICIT DE INVERSIÓN EN AMBIENTE</v>
          </cell>
        </row>
        <row r="378">
          <cell r="I378" t="str">
            <v>53010010002-5203 En el periodo 2020 - 2023 se ha realizado la conservación de 13 hectáreas de la cuenca hidrografica</v>
          </cell>
          <cell r="K378" t="str">
            <v>2.3.3.09.17 - Actividades de promoción y desarrollo del Deporte</v>
          </cell>
          <cell r="Q378" t="str">
            <v xml:space="preserve">A.10.17 EJECUCIÓN DE OBRAS DE REDUCCIÓN DEL RIESGO DE DESASTRES (MITIGACIÓN) EN CUENCAS HIDROGRÁFICAS </v>
          </cell>
        </row>
        <row r="379">
          <cell r="I379" t="str">
            <v>51040020001-5204 En el periodo 2020 - 2023 han fortalecido  180 personas en el ecosistema de emprendimiento empresarial  y social con enfoque diferencial y de genero</v>
          </cell>
          <cell r="K379" t="str">
            <v>NO*2.3.3.12 - A productores de mercado que distribuyen directamente a los hogares</v>
          </cell>
          <cell r="Q379" t="str">
            <v>NO* A.10.18 PROMOCION DE NEGOCIOS VERDES</v>
          </cell>
        </row>
        <row r="380">
          <cell r="I380" t="str">
            <v>52010020002-5205 En el periodo 2020 - 2023 participan 450 personas en estrategia de prevención de la violencia familiar y sexual.</v>
          </cell>
          <cell r="K380" t="str">
            <v>2.3.3.12.03 - Recursos para el mejoramiento de vivienda urbana y rural</v>
          </cell>
          <cell r="Q380" t="str">
            <v xml:space="preserve">A.10.18.1 BIENES Y SERVICIOS SOSTENIBLES PROVENIENTES DE RECURSOS NATURALES </v>
          </cell>
        </row>
        <row r="381">
          <cell r="I381" t="str">
            <v>52010030007-5206 En el periodo 2020 - 2023 se han implementado 28 sistemas de monitoreo y alerta  para la prevención y/o disminución del delito</v>
          </cell>
          <cell r="K381" t="str">
            <v>NO*2.3.7 - Disminución de pasivos</v>
          </cell>
          <cell r="Q381" t="str">
            <v>A.10.18.2 ECOPRODUCTOS INDUSTRIALES</v>
          </cell>
        </row>
        <row r="382">
          <cell r="I382" t="str">
            <v>52050020001-5207 En el periodo 2020 - 2023,  se han formado  200 personas  en practicas  artísticas  del corregimiento</v>
          </cell>
          <cell r="K382" t="str">
            <v>NO*2.3.7.01 - Cesantías</v>
          </cell>
          <cell r="Q382" t="str">
            <v xml:space="preserve">A.10.18.3 MERCADO DE CARBONO </v>
          </cell>
        </row>
        <row r="383">
          <cell r="I383" t="str">
            <v>52030080007-5208 En el período 2020 se realiza la adecuación, mejoramiento, mantenimiento o dotación  de 1 equipamiento cultural del corregimiento previo concepto de viabilidad técnica</v>
          </cell>
          <cell r="K383" t="str">
            <v>NO*2.3.7.01.01 - Cesantías definitivas</v>
          </cell>
          <cell r="Q383" t="str">
            <v>NO* A.10.19 CAMBIO CLIMÁTICO (ADAPTACIÓN Y MITIGACION AL CAMBIO CLIMÁTICO)</v>
          </cell>
        </row>
        <row r="384">
          <cell r="I384" t="str">
            <v>52020020008-5209 En el periodo 2020 - 2023 se han beneficiado 700 niñas, niños, adolescentes, jòvenes y adultos con programa de iniciaciòn y formaciòn deportiva</v>
          </cell>
          <cell r="K384" t="str">
            <v>2.3.7.01.01.001 - Cesantias Definitivas  Docentes SSF</v>
          </cell>
          <cell r="Q384" t="str">
            <v xml:space="preserve">A.10.19.1 FORMULACION DE PLANES DE CAMBIO CLIMÁTICO </v>
          </cell>
        </row>
        <row r="385">
          <cell r="I385" t="str">
            <v>52030080005-5210 En el periodo 2020 - 2023 se ha realizado la adecuación o mantenimiento de 1 escenario deportivo y recreativo en el corregimiento, previo concepto de viabilidad técnica de las autoridades competentes</v>
          </cell>
          <cell r="K385" t="str">
            <v>2.3.7.01.01.002 - Cesantias Definitivas  Directivo Docentes SSF</v>
          </cell>
          <cell r="Q385" t="str">
            <v>A.10.19.2 FORTALECIMIENTO DE CAPACIDADES LOCALES PARA LA APROPIACION Y/O FORMULACION DE PROYECTOS DE  ADAPTACION Y MITIGACION AL CAMBIO CLIMATICO</v>
          </cell>
        </row>
        <row r="386">
          <cell r="I386" t="str">
            <v>52030080008-5211 En el periodo 2020 - 2023 se han realizado 3 intervenciones (Mantenimiento, adecuación de infraestructura)  a sedes educativas oficiales</v>
          </cell>
          <cell r="K386" t="str">
            <v xml:space="preserve">2.3.7.01.01.003 - Cesantias Definitivas  Administrativos </v>
          </cell>
          <cell r="Q386" t="str">
            <v>NO* A.10.19.3 ADAPTACIÓN AL CAMBIO CLIMÁTICO</v>
          </cell>
        </row>
        <row r="387">
          <cell r="I387" t="str">
            <v>52040010005-5212 En el periodo 2020 - 2023 se ha dotado 1 Institución educativa</v>
          </cell>
          <cell r="K387" t="str">
            <v>2.3.7.01.01.004 - Cesantias Definitivas  Movilidad</v>
          </cell>
          <cell r="Q387" t="str">
            <v>A.10.19.3.1 ANÁLISIS DE IMPACTO Y/O  RIESGO Y/O VULNERABILIDAD A SEQUIAS, INUNDACIONES O ASCENSO DEL NIVEL DEL MAR  CON ESCENARIOS DE CAMBIO CLIMÁTICO PARA PLANIFICACION DEL TERRITORIO</v>
          </cell>
        </row>
        <row r="388">
          <cell r="I388" t="str">
            <v>53040040004-5301 En el periodo 2020 - 2023 se ha realizado el mantenimiento y/o adecuación de  un (1) Kilometro de via en el corregimiento, previo concepto de viabilidad técnica de la entidad competente</v>
          </cell>
          <cell r="K388" t="str">
            <v>NO*2.3.7.01.02 - Cesantías parciales</v>
          </cell>
          <cell r="Q388" t="str">
            <v>A.10.19.3.2 PROYECTOS DE ADAPTACION AL CAMBIO CLIMATICO BASADO EN ECOSISTEMAS / COMUNIDADES</v>
          </cell>
        </row>
        <row r="389">
          <cell r="I389" t="str">
            <v>53040040003-5302 En el periodo 2020 - 2023 se han construido 0,5 kilómetros de obras de drenaje, previo concepto de viabilidad técnica de la entidad competente</v>
          </cell>
          <cell r="K389" t="str">
            <v>2.3.7.01.02.001 - Cesantias Parciales  Docentes SSF</v>
          </cell>
          <cell r="Q389" t="str">
            <v>NO* A.10.19.4 MITIGACION AL CAMBIO CLIMÁTICO</v>
          </cell>
        </row>
        <row r="390">
          <cell r="I390" t="str">
            <v>53040040003-5303 En el periodo 2020 - 2023 se han construido 0,415 kilómetros de huellas vehiculares, previo concepto de viabilidad técnica de la entidad competente</v>
          </cell>
          <cell r="K390" t="str">
            <v>2.3.7.01.02.002 - Cesantias Parciales  Directivo Docentes SSF</v>
          </cell>
          <cell r="Q390" t="str">
            <v>A.10.19.4.1 ASISTENCIA TECNICA PARA LA RECONVERSIÓN PRODUCTIVA ORIENTADA A LA REDUCCION DE EMISIONES DE GEI</v>
          </cell>
        </row>
        <row r="391">
          <cell r="I391" t="str">
            <v>53020010002-5304 En el periodo 2020 - 2023 se ha aplicado 1 estrategia tecnológica para el aprovechamiento de residuos solidos organicos</v>
          </cell>
          <cell r="K391" t="str">
            <v xml:space="preserve">2.3.7.01.02.003 - Cesantias Parciales  Administrativos </v>
          </cell>
          <cell r="Q391" t="str">
            <v>A.10.19.4.2 IMPLEMENTACION DE PROYECTOS DE REDUCCION DE EMISIONES DE GEI POR DEFORESTACION Y DEGRADACIÓN DE BOSQUES  ( ART. 76.5.2. LEY 715 DE 2001)</v>
          </cell>
        </row>
        <row r="392">
          <cell r="I392" t="str">
            <v>53010010002-5305 En el periodo 2020 - 2023 se ha realizado la conservación 20 hectáreas de la cuenca hidrográfica</v>
          </cell>
          <cell r="K392" t="str">
            <v>2.3.7.01.02.004 - Cesantias Parciales  Movilidad</v>
          </cell>
          <cell r="Q392" t="str">
            <v>A.10.19.4.3 IMPLEMENTACION DE PROYECTOS  DE REDUCCION DE EMISIONES GEI EN  SECTORES EMISORES ( ART. 76.5.2. LEY 715 DE 2001)</v>
          </cell>
        </row>
        <row r="393">
          <cell r="I393" t="str">
            <v>51040020001-5306 En el periodo 2020 - 2023 se han fortalecido 188 personas en el ecosistema de emprendimiento empresarial  y social con enfoque diferencial y de genero</v>
          </cell>
          <cell r="K393" t="str">
            <v>NO*2.3.7.05 - Programas de saneamiento fiscal y financiero</v>
          </cell>
          <cell r="Q393" t="str">
            <v>A.10.19.4.4 ACCIONES DE CONTROL DE LA DEFORESTACIÓN Y DEGRADACIÓN DE BOSQUES  (ART. 75.6 LEY 715 DE 2001)</v>
          </cell>
        </row>
        <row r="394">
          <cell r="I394" t="str">
            <v>52050010003-5307 En el periodo 2020 - 2023 se han realizado  4 encuentros para recuperar y difundir la tradición oral, la memoria y la cultura en el corregimiento</v>
          </cell>
          <cell r="K394" t="str">
            <v>2.3.7.05.02 - Pago de indemnizaciones originadas en programas de saneamiento fiscal y financiero</v>
          </cell>
          <cell r="Q394" t="str">
            <v>A.10.19.4.5 INVENTARIOS DE EMISIONES DE GASES EFECTO INVERNADERO, HUELLAS DE CARBONO Y DISEÑO E IMPLEMENTACION DE SISTEMAS DE MONITOREO, REPORTE Y VERIFICACIÓN  DE EMISIONES DE GEI</v>
          </cell>
        </row>
        <row r="395">
          <cell r="I395" t="str">
            <v>53040050002-5401 En el periodo 2020-2023 se han señalizado15 puntos de red vial en el corregimiento</v>
          </cell>
          <cell r="K395" t="str">
            <v>2.3.7.05.03 - Pago de déficit fiscal, de pasivo laboral y prestacional en programas de saneamiento fiscal y financiero</v>
          </cell>
          <cell r="Q395" t="str">
            <v>NO* A.11 CENTROS DE RECLUSIÓN</v>
          </cell>
        </row>
        <row r="396">
          <cell r="I396" t="str">
            <v>53040040004-5402 En el periodo 2020 - 2023 se ha realizado el mantenimiento y/o adecuación de  1,95 km de vias en el corregimiento, previo concepto de viabilidad técnica de la entidad competente</v>
          </cell>
          <cell r="K396" t="str">
            <v>NO*2.3.7.06 - Financiación de déficit fiscal</v>
          </cell>
          <cell r="Q396" t="str">
            <v>A.11.1 PREINVERSIÓN EN INFRAESTRUCTURA</v>
          </cell>
        </row>
        <row r="397">
          <cell r="I397" t="str">
            <v>53040040003-5403 En el periodo 2020 - 2023 se han construido 0,5 kilómetros de obras de drenaje, (cunetas, canaletas, gradas disipadoras, alcantarillas etc.), previo concepto de viabilidad técnica de la entidad competente</v>
          </cell>
          <cell r="K397" t="str">
            <v>2.3.7.06.01 - Gastos de personal</v>
          </cell>
          <cell r="Q397" t="str">
            <v>A.11.2 CONSTRUCCIÓN DE INFRAESTRUCTURA CARCELARIA</v>
          </cell>
        </row>
        <row r="398">
          <cell r="I398" t="str">
            <v>53050020003-5404 En el periodo 2020 - 2023 se han construido 17,49 M3 muros de contención, previo concepto de viabilidad técnica</v>
          </cell>
          <cell r="K398" t="str">
            <v>NO*2.3.8.03 - Tasas y derechos administrativos</v>
          </cell>
          <cell r="Q398" t="str">
            <v>A.11.3 MEJORAMIENTO Y MANTENIMIENTO DE INFRAESTRUCTURA CARCELARIA</v>
          </cell>
        </row>
        <row r="399">
          <cell r="I399" t="str">
            <v>53010010002-5405 En el periodo 2020 - 2023 se ha realizado la conservación de 20 hectáreas de la  cuenca hidrografica.</v>
          </cell>
          <cell r="K399" t="str">
            <v>2.3.8.03.01 - Tasa Superintendencia Nacional de Salud por acciones de IVC Territorial</v>
          </cell>
          <cell r="Q399" t="str">
            <v>A.11.4 DOTACIÓN DE CENTROS CARCELARIOS</v>
          </cell>
        </row>
        <row r="400">
          <cell r="I400" t="str">
            <v>52030080008-5406 En el periodo 2020 - 2023 se han realizado 3 intervenciones (Mantenimiento, adecuación de infraestructura)  a sedes educativas oficiales</v>
          </cell>
          <cell r="K400" t="str">
            <v xml:space="preserve">2.3.8.03.02 - Tasa de Seguridad y Convivencia-Gobernacion del Valle </v>
          </cell>
          <cell r="Q400" t="str">
            <v>A.11.5 ALIMENTACIÓN PARA LAS PERSONAS DETENIDAS</v>
          </cell>
        </row>
        <row r="401">
          <cell r="I401" t="str">
            <v>52040010005-5407 En el periodo 2020 - 2023 se han dotado 5 Instituciones educativas</v>
          </cell>
          <cell r="Q401" t="str">
            <v>A.11.6 TRANSPORTE DE RECLUSOS</v>
          </cell>
        </row>
        <row r="402">
          <cell r="I402" t="str">
            <v>51040020001-5408 En el periodo 2020 - 2023 se han fortalecido 80 personas en el ecosistema de emprendimiento empresarial  y social con enfoque diferencial y de genero</v>
          </cell>
          <cell r="Q402" t="str">
            <v>A.11.7 EDUCACIÓN PARA LA REHABILITACIÓN SOCIAL</v>
          </cell>
        </row>
        <row r="403">
          <cell r="I403" t="str">
            <v>52050010003-5409 En el periodo 2020 - 2023 se ha realizado 1 encuentro para recuperar y difundir la tradición oral, la memoria y la cultura en el corregimiento</v>
          </cell>
          <cell r="Q403" t="str">
            <v>A.11.8 PAGO DEL PERSONAL DE LA GUARDIA PENITENCIARIA</v>
          </cell>
        </row>
        <row r="404">
          <cell r="I404" t="str">
            <v>53040040003-5501 En el periodo 2020 - 2023 se ha construido 1 kilómetro de huellas vehiculares, previo concepto de viabilidad técnica de la entidad competente</v>
          </cell>
          <cell r="Q404" t="str">
            <v>A.11.11 PAGO DE DÉFICIT DE INVERSIÓN EN CENTROS DE RECLUSIÓN</v>
          </cell>
        </row>
        <row r="405">
          <cell r="I405" t="str">
            <v>53040040003-5502 En el periodo 2020 - 2023 se han construido 1,5 kilómetros de obras de drenaje, (cunetas, canaletas, gradas disipadoras, alcantarillas etc.), previo concepto de viabilidad  técnica de la entidad competente</v>
          </cell>
          <cell r="Q405" t="str">
            <v>NO* A.12 PREVENCIÓN Y ATENCIÓN DE DESASTRES</v>
          </cell>
        </row>
        <row r="406">
          <cell r="I406" t="str">
            <v>53040010004-5503 En el periodo 2020 - 2023 se han rehabilitado 280 metros cuadrados de andén. previo concepto de viabilidad  técnica de la entidad competente</v>
          </cell>
          <cell r="Q406" t="str">
            <v>A.12.1 ELABORACIÓN, DESARROLLO Y ACTUALIZACIÓN DE PLANES DE EMERGENCIA Y CONTINGENCIA</v>
          </cell>
        </row>
        <row r="407">
          <cell r="I407" t="str">
            <v>51030010011-5504 En el periodo 2020 - 2023 se han apoyado 2 iniciativas turisticas comunitarias</v>
          </cell>
          <cell r="Q407" t="str">
            <v>A.12.2 PREINVERSIÓN EN INFRAESTRUCTURA</v>
          </cell>
        </row>
        <row r="408">
          <cell r="I408" t="str">
            <v>53010010002-5505 En el periodo 2020 - 2023 se ha realizado la conservación de 10 hectáreas de la cuencas hidrográficas</v>
          </cell>
          <cell r="Q408" t="str">
            <v>A.12.3 ADECUACIÓN DE ÁREAS URBANAS Y RURALES EN ZONAS DE ALTO RIESGO</v>
          </cell>
        </row>
        <row r="409">
          <cell r="I409" t="str">
            <v>52030080005-5506 A diciembre de 2021 se ha intervenido 2 escenarios deportivos y recreativos en el corregimiento considerando transición energética previa viabilidad de las autoridades competentes</v>
          </cell>
          <cell r="Q409" t="str">
            <v>NO* A.12.4 ASENTAMIENTOS ESTABLECIDOS EN ZONAS DE ALTO RIESGO</v>
          </cell>
        </row>
        <row r="410">
          <cell r="I410" t="str">
            <v>52030080008-5507 En el periodo 2020 - 2023 se han realizado 3 intervenciones (Mantenimiento, adecuación de infraestructura)  a sedes educativas oficiales</v>
          </cell>
          <cell r="Q410" t="str">
            <v xml:space="preserve">A.12.4.1 RECUPERACIÓN DE ÁREAS DESALOJADAS EN PROCESOS DE REUBICACIÓN DE ASENTAMIENTOS HUMANOS </v>
          </cell>
        </row>
        <row r="411">
          <cell r="I411" t="str">
            <v>53040040003-5601 En el periodo 2020 - 2023 se han construido 0,5 kilómetros de huellas vehiculares, previo concepto de viabilidad técnica de la entidad competente</v>
          </cell>
          <cell r="Q411" t="str">
            <v xml:space="preserve">A.12.4.2 REUBICACIÓN DE ASENTAMIENTOS HUMANOS CLASIFICADOS EN CONDICIÓN DE ALTO RIESGO DE DESASTRE </v>
          </cell>
        </row>
        <row r="412">
          <cell r="I412" t="str">
            <v>51050020008-5602 En el periodo 2020 - 2023 se han beneficiado 30 Familias de pequeños y medianos productores rurales y huerteros urbanos, con asistencia técnica para la producción agropecuaria con enfoque agro ecológico, para fortalecer la seguridad y soberanía alimentaria</v>
          </cell>
          <cell r="Q412" t="str">
            <v>NO* A.12.5 MONITOREO, EVALUACIÓN Y ZONIFICACIÓN DE RIESGO PARA FINES DE PLANIFICACIÓN</v>
          </cell>
        </row>
        <row r="413">
          <cell r="I413" t="str">
            <v>51040020001-5603 En el periodo 2020 - 2023 se han fortalecido 58 personas en el ecosistema de emprendimiento empresarial y social con enfoque diferencial y de genero</v>
          </cell>
          <cell r="Q413" t="str">
            <v>A.12.5.1 INSTALACIÓN Y OPERACIÓN DE SISTEMAS DE MONITOREO Y ALERTA ANTE AMENAZAS</v>
          </cell>
        </row>
        <row r="414">
          <cell r="I414" t="str">
            <v>51020010008-5604 En el periodo 2021 - 2023 se benefician 300 emprendimientos y empresas de la industria cultural y creativa con asistencia técnica</v>
          </cell>
          <cell r="Q414" t="str">
            <v xml:space="preserve">A.12.5.2 INVERSIÓN DESTINADA AL DESARROLLO DE ESTUDIOS DE EVALUACIÓN Y ZONIFICACIÓN DE AMENAZAS PARA FINES DE PLANIFICACIÓN </v>
          </cell>
        </row>
        <row r="415">
          <cell r="I415" t="str">
            <v>51030010011-5605 En periodo 2021 - 2023 se han apoyado 3 iniciativas turisticas comunitarias</v>
          </cell>
          <cell r="Q415" t="str">
            <v>NO* A.12.6 ATENCIÓN DE DESASTRES</v>
          </cell>
        </row>
        <row r="416">
          <cell r="I416" t="str">
            <v>52050010003-5606 En el periodo 2020 - 2023 se ha realizado 1 encuentro para recuperar y difundir la tradición oral, la memoria y la cultura en la Corregimiento</v>
          </cell>
          <cell r="Q416" t="str">
            <v>A.12.6.1 AYUDA HUMANITARIA EN SITUACIONES DECLARADAS DE DESASTRES</v>
          </cell>
        </row>
        <row r="417">
          <cell r="I417" t="str">
            <v>52030080005-5607 En el periodo 2020 - 2023 se ha realizado la adecuación o mantenimiento de 1 escenario deportivo y recreativo en el corregimiento  previo concepto de viabilidad técnica de las autoridades competentes</v>
          </cell>
          <cell r="Q417" t="str">
            <v xml:space="preserve">A.12.6.2 RECURSOS DEDICADOS AL PAGO ARRIENDOS O A LA PROVISIÓN DE ALBERGUES TEMPORALES </v>
          </cell>
        </row>
        <row r="418">
          <cell r="I418" t="str">
            <v>53040040004-5701 En el periodo 2020 - 2023 se ha realizado el mantenimiento de 0,5 kilometros de vía, previo concepto de viabilidad técnica  de la entidad competente</v>
          </cell>
          <cell r="Q418" t="str">
            <v>A.12.7 FORTALECIMIENTO DE LOS COMITÉS DE PREVENCIÓN Y ATENCIÓN DE DESASTRES</v>
          </cell>
        </row>
        <row r="419">
          <cell r="I419" t="str">
            <v>53040040003-5702 En el periodo 2020 - 2023 se han construido 0,48 kilómetros de huellas vehiculares, previo concepto de viabilidad técnica de la entidad competente</v>
          </cell>
          <cell r="Q419" t="str">
            <v>A.12.8 PREVENCIÓN, PROTECCIÓN Y CONTINGENCIA EN OBRAS DE INFRAESTRUCTURA ESTRATÉGICA</v>
          </cell>
        </row>
        <row r="420">
          <cell r="I420" t="str">
            <v>53050020003-5703 En el periodo 2020 - 2023 se han construido 210 metros cúbicos de muros de contención previo concepto de viabilidad técnica de la entidad competente</v>
          </cell>
          <cell r="Q420" t="str">
            <v>A.12.9 EDUCACIÓN PARA LA PREVENCIÓN Y ATENCIÓN DE DESASTRES CON FINES DE CAPACITACIÓN Y PREPARACIÓN.</v>
          </cell>
        </row>
        <row r="421">
          <cell r="I421" t="str">
            <v>53040040003-5704 En el periodo 2020 - 2023 se han construido 0,4 kilómetros de cunetas, previo concepto de viabilidad técnica de la entidad competente</v>
          </cell>
          <cell r="Q421" t="str">
            <v>A.12.10 INVERSIÓNES EN INFRAESTRUCTURA FÍSICA PARA PREVENCIÓN Y REFORZAMIENTO ESTRUCTURAL.</v>
          </cell>
        </row>
        <row r="422">
          <cell r="I422" t="str">
            <v>53030030005-5705 En el periodo 2020 - 2023 se han construido 15 sistemas inviduales de tratamiento de agua residual domesticas construidas en la zona rural</v>
          </cell>
          <cell r="Q422" t="str">
            <v>A.12.11 DOTACIÓN DE MAQUINAS Y EQUIPOS PARA LOS CUERPOS DE BOMBEROS OFICIALES</v>
          </cell>
        </row>
        <row r="423">
          <cell r="I423" t="str">
            <v>53010010002-5706 En el periodo 2020 - 2023 se ha realizado la conservación de 24 hectáreas de la cuenca hidrográfica</v>
          </cell>
          <cell r="Q423" t="str">
            <v>A.12.12 CONTRATOS CELEBRADOS CON CUERPOS DE BOMBEROS PARA LA PREVENCIÓN Y CONTROL DE INCENDIOS</v>
          </cell>
        </row>
        <row r="424">
          <cell r="I424" t="str">
            <v>51030010011-5707 En el periodo 2020 - 2023 se han apoyado 2 iniciativas turísticas y de emprendimiento.</v>
          </cell>
          <cell r="Q424" t="str">
            <v>A.12.15 PAGO DE DÉFICIT DE INVERSIÓN EN PREVENCIÓN Y ATENCIÓN DE DESASTRES</v>
          </cell>
        </row>
        <row r="425">
          <cell r="I425" t="str">
            <v>52030080008-5708 En el periodo 2020 - 2023 se han realizado 2  intervenciones (mantenimiento, adecuación de infraestructura)  a sedes educativas oficiales</v>
          </cell>
          <cell r="Q425" t="str">
            <v xml:space="preserve">A.12.16 ADQUISICIÓN DE BIENES E INSUMOS PARA LA ATENCIÓN DE LA POBLACIÓN AFECTADA POR DESASTRES    </v>
          </cell>
        </row>
        <row r="426">
          <cell r="I426" t="str">
            <v>53040040003-5801 En el periodo 2020 - 2023 se han construido 0,484  kilómetros de huellas vehiculares,  obras de drenaje, (cunetas, canaletas, gradas disipadoras, alcantarillas etc.),  previo concepto de viabilidad técnica de la entidad competente</v>
          </cell>
          <cell r="Q426" t="str">
            <v>A.12.17 INFRAESTRUCTURA DE DEFENSA CONTRA LAS INUNDACIONES</v>
          </cell>
        </row>
        <row r="427">
          <cell r="I427" t="str">
            <v>53040040003-5802 En el periodo 2020 - 2023 se han construido 1,323 kilómetros de obras de drenaje, (cunetas, canaletas, gradas disipadoras, alcantarillas etc.), previo concepto de viabilidad  técnica de la entidad competente</v>
          </cell>
          <cell r="Q427" t="str">
            <v>A.12.18 PLAN PARA LA GESTIÓN DEL RIESGO DE DESASTRES</v>
          </cell>
        </row>
        <row r="428">
          <cell r="I428" t="str">
            <v>53010010002-5803 En el periodo 2020 - 2023 se ha realizado la conservación de 10 hectáreas de la cuenca hidrográfica</v>
          </cell>
          <cell r="Q428" t="str">
            <v>A.12.19 SISTEMAS INTEGRADOS DE INFORMACIÓN PARA LA GESTIÓN DEL RIESGO DE DESASTRES</v>
          </cell>
        </row>
        <row r="429">
          <cell r="I429" t="str">
            <v>52050020001-5804 En el periodo 2020-2023 se han formado  50 personas del corregimiento en practicas  artísticas.</v>
          </cell>
          <cell r="Q429" t="str">
            <v>A.12.20 CAPACIDAD COMUNITARIAS PARA LA GESTIÓN DEL RIESGO DE DESASTRES</v>
          </cell>
        </row>
        <row r="430">
          <cell r="I430" t="str">
            <v>52020020008-5805 En el periodo 2020 - 2023 se han beneficiado 120 niñas, niños, adolescentes, jòvenes y adultos con programa de iniciaciòn y formaciòn deportiva</v>
          </cell>
          <cell r="Q430" t="str">
            <v xml:space="preserve">A.12.21 ASEGURAMIENTO DE BIENES PÚBLICOS CONTRA DESASTRES </v>
          </cell>
        </row>
        <row r="431">
          <cell r="I431" t="str">
            <v>52030080005-5806 En el periodo 2020 - 2023 se han realizado la adecuación o mantenimiento de 3 escenarios deportivos y recreativos en la comuna  previo concepto de viabilidad técnica de las autoridades competentes</v>
          </cell>
          <cell r="Q431" t="str">
            <v>NO* A.13 PROMOCIÓN DEL DESARROLLO</v>
          </cell>
        </row>
        <row r="432">
          <cell r="I432" t="str">
            <v>52030080008-5807 En el periodo 2020 - 2023 se han realizado 3 intervenciones (Mantenimiento, adecuación de infraestructura)  a sedes educativas oficiales</v>
          </cell>
          <cell r="Q432" t="str">
            <v>A.13.1 PROMOCIÓN DE ASOCIACIONES Y ALIANZAS PARA EL DESARROLLO EMPRESARIAL E INDUSTRIAL</v>
          </cell>
        </row>
        <row r="433">
          <cell r="I433" t="str">
            <v>52040010005-5808 En el periodo 2020 - 2023 se ha dotado 1 Institución educativa</v>
          </cell>
          <cell r="Q433" t="str">
            <v>A.13.2 PROMOCIÓN DE CAPACITACIÓN PARA EMPLEO</v>
          </cell>
        </row>
        <row r="434">
          <cell r="I434" t="str">
            <v>51040020001-5809 En el periodo 2020 - 2023 se han fortalecido 50 personas en el ecosistema de emprendimiento empresarial  y social con enfoque diferencial y de genero</v>
          </cell>
          <cell r="Q434" t="str">
            <v>A.13.3 FOMENTO Y APOYO A LA APROPIACIÓN DE TECNOLOGÍA EN PROCESOS EMPRESARIALES</v>
          </cell>
        </row>
        <row r="435">
          <cell r="I435" t="str">
            <v>53040040003-5901 En el periodo 2020 -2023 se ha construido 1 kilómetro de obras de drenaje, (cunetas, gradas disipadoras, etc.), previo concepto de viabilidad técnica de la entidad competente</v>
          </cell>
          <cell r="Q435" t="str">
            <v>A.13.4 ASISTENCIA TÉCNICA EN PROCESOS DE PRODUCCIÓN, DISTRIBUCIÓN Y COMERCIALIZACIÓN Y ACCESO A FUENTES DE FINANCIACIÓN</v>
          </cell>
        </row>
        <row r="436">
          <cell r="I436" t="str">
            <v>53040040003-5902 En el periodo 2020 - 2023 se han construido 0,711 kilómetros de huellas vehiculares, previo concepto de viabilidad técnica de la entidad competente</v>
          </cell>
          <cell r="Q436" t="str">
            <v>A.13.5 PROMOCIÓN DEL DESARROLLO TURÍSTICO</v>
          </cell>
        </row>
        <row r="437">
          <cell r="I437" t="str">
            <v>53050020003-5903 En el periodo 2020 - 2023 se han construido 35,62 metros cubicos de muros de contención, previo concepto de viabilidad técnica de la entidad competente</v>
          </cell>
          <cell r="Q437" t="str">
            <v>A.13.6 CONSTRUCCIÓN, MEJORAMIENTO Y MANTENIMIENTO DE INFRAESTRUCTURA FÍSICA</v>
          </cell>
        </row>
        <row r="438">
          <cell r="I438" t="str">
            <v>53040010004-5904 En el periodo 2020 - 2023 se han rehabilitado 228 metros cuadrados de andén previo concepto de viabilidad técnica de la entidad competente</v>
          </cell>
          <cell r="Q438" t="str">
            <v>A.13.7 ADQUISICIÓN DE MAQUINARIA Y EQUIPO</v>
          </cell>
        </row>
        <row r="439">
          <cell r="I439" t="str">
            <v>53020010002-5905 En el periodo 2020 - 2023 se ha aplicado 1  estrategia tecnológica para el aprovechamiento de residuos solidos organicos</v>
          </cell>
          <cell r="Q439" t="str">
            <v>A.13.11 PROYECTOS INTEGRALES DE CIENCIA, TECNOLOGÍA E INNOVACIÓN</v>
          </cell>
        </row>
        <row r="440">
          <cell r="I440" t="str">
            <v>53010010002-5906 En el periodo 2020 - 2023 se ha realizado la conservación de 87 hectáreas de la cuenca hidrográfica</v>
          </cell>
          <cell r="Q440" t="str">
            <v>A.13.12 PAGO DE DÉFICIT DE INVERSIÓN EN PROMOCIÓN DEL DESARROLLO</v>
          </cell>
        </row>
        <row r="441">
          <cell r="I441" t="str">
            <v>51040020001-5907 En el periodo 2020 - 2023 se  han fortalecido 52 personas en el ecosistema de emprendimiento empresarial  y social con enfoque diferencial y de genero</v>
          </cell>
          <cell r="Q441" t="str">
            <v>NO* A.14 ATENCIÓN A GRUPOS VULNERABLES - PROMOCIÓN SOCIAL</v>
          </cell>
        </row>
        <row r="442">
          <cell r="I442" t="str">
            <v>52030080007-5908 En el periodo 2020 - 2023 se  ha realizado la adecuación, mejoramiento, mantenimiento o dotación  de 1 equipamiento cultural del corregimiento previo concepto de viabilidad técnica</v>
          </cell>
          <cell r="Q442" t="str">
            <v>NO* A.14.1 PROTECCIÓN INTEGRAL A LA PRIMERA INFANCIA</v>
          </cell>
        </row>
        <row r="443">
          <cell r="I443" t="str">
            <v>52030070004-5909 En el periodo 2020 - 2023 se  ha promovido anualmente 1 espacio público con programación cultural</v>
          </cell>
          <cell r="Q443" t="str">
            <v>A.14.1.5 PROGRAMA DE ATENCION INTEGRAL A LA PRIMERA INFANCIA</v>
          </cell>
        </row>
        <row r="444">
          <cell r="I444" t="str">
            <v>51030010006-5910 En el periodo 2020 - 2023 se  han realizado 3 eventos deportivos y recreativos en el corregimiento</v>
          </cell>
          <cell r="Q444" t="str">
            <v>NO* A.14.1.10 INFRAESTRUCTURA Y DOTACION</v>
          </cell>
        </row>
        <row r="445">
          <cell r="I445" t="str">
            <v>52030080005-5911 En el periodo 2020 - 2023, se ha realizado la adecuación o mantenimiento de 1 escenarios deportivos y recreativos en la comuna previo concepto de viabilidad técnica de las autoridades competentes</v>
          </cell>
          <cell r="Q445" t="str">
            <v>A.14.1.10.1 INFRAESTRUCTURA NUEVA / AMPLICACIONES</v>
          </cell>
        </row>
        <row r="446">
          <cell r="I446" t="str">
            <v>51030010011-5912 En el periodo 2020 - 2023, se  han apoyado 3 iniciativa turistica comunitaria</v>
          </cell>
          <cell r="Q446" t="str">
            <v>A.14.1.10.2 ADECUACIÓN DE INFRAESTRUCTURA EXISTENTE</v>
          </cell>
        </row>
        <row r="447">
          <cell r="I447" t="str">
            <v>53040040003-6001 En el periodo 2020 - 2023 se  han construido 0,9 kilómetros de huellas vehiculares, previo concepto de viabilidad técnica de la entidad competente</v>
          </cell>
          <cell r="Q447" t="str">
            <v>A.14.1.10.3 TERMINACIÓN DE OBRAS INCONCLUSAS BAJO CRITERIOS EXCEPCIONALES</v>
          </cell>
        </row>
        <row r="448">
          <cell r="I448" t="str">
            <v>53040040003-6002 En el periodo 2020 - 2023 se  han construido 0,283 kilometros de vía, previo concepto de viabilidad técnica de la entidad competente</v>
          </cell>
          <cell r="Q448" t="str">
            <v>A.14.1.10.4 DOTACIONES PEDAGÓGICAS Y DE INFRAESTRUCTURA ( modificacion al concepto)</v>
          </cell>
        </row>
        <row r="449">
          <cell r="I449" t="str">
            <v>53040040003-6003 En el periodo 2020 - 2023 se  han construido 0,373 kilómetros de obras de dreanje (cunetas, canaletas, gradas disipadoras, alcantarilla) previo concepto de viabilidad técnica de la entidad competente</v>
          </cell>
          <cell r="Q449" t="str">
            <v>A.14.1.11 FORMACIÓN DE TALENTO HUMANO</v>
          </cell>
        </row>
        <row r="450">
          <cell r="I450" t="str">
            <v>53040010003-6004 En el periodo 2020 - 2023 se  ha realizado el mantenimiento de 2 puentes peatonales en el corregimiento el Saladito. previo concepto de viabilidad técnica de la entidad competente</v>
          </cell>
          <cell r="Q450" t="str">
            <v>NO* A.14.1.13 ESTRATEGIA DE ATENCION EN SALUD  (MIL PRIMEROS DIAS DE VIDA)</v>
          </cell>
        </row>
        <row r="451">
          <cell r="I451" t="str">
            <v>53010010002-6005 En el periodo 2020 - 2023 se  han  intervenido 50 hectáreas para la gestión sostenible de la cuenca hidrografica</v>
          </cell>
          <cell r="Q451" t="str">
            <v>A.14.1.13.1 ATENCIÓN DEL PARTO INTEGRAL</v>
          </cell>
        </row>
        <row r="452">
          <cell r="I452" t="str">
            <v>52050020002-6006 En el periodo 2020 - 2023 se  han  fortalecido 3 organizaciones e instituciones en el desarrollo de sus iniciativas artisticas y culturales</v>
          </cell>
          <cell r="Q452" t="str">
            <v>A.14.1.13.2 ESTRATEGIAS AMBULATORIAS, HOSPITALARIAS Y COMUNITARIAS PARA LA ATENCIÓN INTEGRAL DEL RECIEN NACIDO</v>
          </cell>
        </row>
        <row r="453">
          <cell r="I453" t="str">
            <v>52050010003-6007 En el periodo 2020 - 2023 se  ha realizado 1 encuentro para recuperar y difundir la tradición oral, la memoria y la cultura en la Corregimiento</v>
          </cell>
          <cell r="Q453" t="str">
            <v>A.14.1.13.3 ESTRATEGIA DE PROMOCIÓN DE LA SALUD, PREVENCIÓN DE LA ENFERMEDAD Y DESARROLLO INTEGRAL EN EL ENTORNO DE SERVICIOS DE SALUD</v>
          </cell>
        </row>
        <row r="454">
          <cell r="I454" t="str">
            <v>52030080005-6008 En el periodo 2020 - 2023 se  ha realizado la adecuación o mantenimiento de 1 escenarios deportivos y recreativos en la comuna  previo concepto de viabilidad técnica de las autoridades competentes</v>
          </cell>
          <cell r="Q454" t="str">
            <v>NO* A.14.1.13.4 ATENCIÓN AMBULATORIA DE URGENCIAS Y HOSPITALIZACIÓN PEDIATRICA</v>
          </cell>
        </row>
        <row r="455">
          <cell r="I455" t="str">
            <v>52030080008-6009 En el periodo 2020 - 2023 se  ha realizado 1 intervención (Mantenimiento, adecuación de infraestructura)  a sede educativa oficial.</v>
          </cell>
          <cell r="Q455" t="str">
            <v xml:space="preserve">A.14.1.13.4.1 SALAS DE ENFERMEDAD RESPIRATORIA AGUADA -ERA </v>
          </cell>
        </row>
        <row r="456">
          <cell r="I456" t="str">
            <v>52040010005-6010 En el periodo 2020 - 2023 se  ha dotado 1 Institución educativa</v>
          </cell>
          <cell r="Q456" t="str">
            <v>A.14.1.13.4.2 FORTALECIMIENTO A LA HOSPITALIZACIÓN PEDIÁTRICA</v>
          </cell>
        </row>
        <row r="457">
          <cell r="I457" t="str">
            <v>51030010011-6011 En el periodo 2020 - 2023 se  ha apoyado 1 iniciativa turistica comunitaria</v>
          </cell>
          <cell r="Q457" t="str">
            <v>A.14.1.13.4.3 FORTALECIMIENTO A LA RED DE FRIO PAI</v>
          </cell>
        </row>
        <row r="458">
          <cell r="I458" t="str">
            <v>53040040004-6101 En el periodo 2020 - 2023 se  ha realizado el mejoramiento de 1,5 kilometros de vía en el corregimiento, previo concepto técnico de la entidad competente</v>
          </cell>
          <cell r="Q458" t="str">
            <v>A.14.1.13.6 PROMOCIÓN DE LA PARTICIPACIÓN DE LAS PERSONAS, FAMILIAS Y COMUNIDADES EN EL DESARROLLO INTEGRAL DURANTE LOS MIL PRIMEROS DÍAS DE VIDA</v>
          </cell>
        </row>
        <row r="459">
          <cell r="I459" t="str">
            <v>53040040003-6102 En el periodo 2020 - 2023 se  han construido 0,6 kilómetros de obras de drenaje, (cunetas, canaletas, gradas disipadoras, alcantarillas etc.), previo concepto de viabilidad  técnica de la entidad competente</v>
          </cell>
          <cell r="Q459" t="str">
            <v>A.14.1.14 AMBITOS CULTURALES ADECUADOS Y ACCESIBLES PARA PRIMERA INFANCIA</v>
          </cell>
        </row>
        <row r="460">
          <cell r="I460" t="str">
            <v>53040040003-6103 En el periodo 2020 - 2023 se  han construido 0.6 kilometros de huellas vehiculares previo concepto de viabilidad tecnica de la entidad competente</v>
          </cell>
          <cell r="Q460" t="str">
            <v>A.14.1.15 CONSTRUCCIÓN, AMPLIACIÓN, MANTENIMIENTO, REPARACIUÓN Y DOTACIÓN DE  ESPACIOS RECREATIVOS ACCESIBLES Y PERTINENTES PARA LA PRIMERA INFANCIA</v>
          </cell>
        </row>
        <row r="461">
          <cell r="I461" t="str">
            <v>53010010002-6104 En el periodo 2020 - 2023 se  ha realizado la conservación de 14 hectáreas de la cuenca hidrográfica</v>
          </cell>
          <cell r="Q461" t="str">
            <v>NO* A.14.2 PROTECCIÓN INTEGRAL DE LA NIÑEZ</v>
          </cell>
        </row>
        <row r="462">
          <cell r="I462" t="str">
            <v>51040020001-6105 En el periodo 2020 - 2023 se  han fortalecido 60 personas en el ecosistema de emprendimiento empresarial  y social con enfoque diferencial y de genero</v>
          </cell>
          <cell r="Q462" t="str">
            <v>A.14.2.1 CONSTRUCCIÓN DE INFRAESTRUCTURA</v>
          </cell>
        </row>
        <row r="463">
          <cell r="I463" t="str">
            <v>52050020001-6106 En el periodo 2020 - 2023 se  han formado   120  personas  del corregimiento en practicas  artísticas</v>
          </cell>
          <cell r="Q463" t="str">
            <v>A.14.2.2 ADECUACIÓN DE INFRAESTRUCTURA</v>
          </cell>
        </row>
        <row r="464">
          <cell r="I464" t="str">
            <v>52030080005-6107 En el periodo 2020 - 2023 se  ha realizado la adecuación o mantenimiento de 2 escenarios deportivos y recreativos en el corregimiento,  previo concepto de viabilidad técnica de las autoridades competentes</v>
          </cell>
          <cell r="Q464" t="str">
            <v>A.14.2.3 CONTRATACIÓN DEL SERVICIO</v>
          </cell>
        </row>
        <row r="465">
          <cell r="I465" t="str">
            <v>52030080008-6108 En el periodo 2020 - 2023 se  han realizado 3 intervenciones (Mantenimiento, adecuación de infraestructura)  a sedes educativas oficiales</v>
          </cell>
          <cell r="Q465" t="str">
            <v>NO* A.14.2.4 PRESTACIÓN DIRECTA DEL SERVICIO</v>
          </cell>
        </row>
        <row r="466">
          <cell r="I466" t="str">
            <v>53040040004-6201 En el periodo 2020 - 2023 se  ha realizado el mejoramiento de 1,127  kilometros de vía en el corregimiento, previo concepto técnico de la entidad competente</v>
          </cell>
          <cell r="Q466" t="str">
            <v>A.14.2.4.1 TALENTO HUMANO QUE DESARROLLA FUNCIONES DE CARÁCTER OPERATIVO</v>
          </cell>
        </row>
        <row r="467">
          <cell r="I467" t="str">
            <v>53040040003-6202 En el periodo 2020 - 2023 se  han construido 0,696 kilómetro de obras de drenaje, (cunetas, canaletas, gradas disipadoras, alcantarillas etc.), previo concepto de viabilidad  técnica de la entidad competente</v>
          </cell>
          <cell r="Q467" t="str">
            <v>A.14.2.4.2 ADQUISICIÓN DE INSUMOS, SUMINISTROS Y DOTACIÓN</v>
          </cell>
        </row>
        <row r="468">
          <cell r="I468" t="str">
            <v>53040040003-6203 En el periodo 2020 - 2023 se  han  construido 0,453 kilómetro de huellas vehiculares, previo concepto de viabilidad técnica de la entidad competente</v>
          </cell>
          <cell r="Q468" t="str">
            <v>NO* A.14.3 PROTECCIÓN INTEGRAL A LA ADOLESCENCIA</v>
          </cell>
        </row>
        <row r="469">
          <cell r="I469" t="str">
            <v>53020010002-6204 En el periodo 2020 - 2023 se  ha aplicado 1 estrategia tecnológica para el aprovechamiento de residuos solidos organicos</v>
          </cell>
          <cell r="Q469" t="str">
            <v>A.14.3.1 CONSTRUCCIÓN DE INFRAESTRUCTURA</v>
          </cell>
        </row>
        <row r="470">
          <cell r="I470" t="str">
            <v>52030090003-6205 En el periodo 2020 - 2023 se  han  fortalecido administrativamente 3 Juntas Administradoras de Agua Potable del corregimiento (Cabecera La Castilla, Las Palmas y Los Limones)</v>
          </cell>
          <cell r="Q470" t="str">
            <v>A.14.3.2 ADECUACIÓN DE INFRAESTRUCTURA</v>
          </cell>
        </row>
        <row r="471">
          <cell r="I471" t="str">
            <v>53010010002-6206 En el periodo 2020 - 2023 se  ha realizado la conservación de 20 hectáreas de la cuenca hidrográfica</v>
          </cell>
          <cell r="Q471" t="str">
            <v>A.14.3.3 CONTRATACIÓN DEL SERVICIO</v>
          </cell>
        </row>
        <row r="472">
          <cell r="I472" t="str">
            <v>52040010005-6207 En el periodo 2020 - 2023 se  ha dotado 1 Institución educativa.</v>
          </cell>
          <cell r="Q472" t="str">
            <v>NO* A.14.3.4 PRESTACIÓN DIRECTA DEL SERVICIO</v>
          </cell>
        </row>
        <row r="473">
          <cell r="I473" t="str">
            <v>52030080008-6208 En el periodo 2020 - 2023 se  ha realizado 1 intervención (Mantenimiento, adecuación de infraestructura) a sede educativa oficial.</v>
          </cell>
          <cell r="Q473" t="str">
            <v>A.14.3.4.1 TALENTO HUMANO QUE DESARROLLA FUNCIONES DE CARÁCTER OPERATIVO</v>
          </cell>
        </row>
        <row r="474">
          <cell r="I474" t="str">
            <v>53040040003-6301 En el periodo 2020 - 2023 se  han construido 0,2 kilómetros de huellas vehiculares, previo concepto de viabilidad técnica de la entidad competente</v>
          </cell>
          <cell r="Q474" t="str">
            <v>A.14.3.4.2 ADQUISICIÓN DE INSUMOS, SUMINISTROS Y DOTACIÓN</v>
          </cell>
        </row>
        <row r="475">
          <cell r="I475" t="str">
            <v>53040040003-6302 En el periodo 2020 - 2023 se  han  construido 0,5 kilómetros de obras de drenaje, (cunetas, gradas disipadoras, etc.), previo concepto de viabilidad técnica de la entidad competente</v>
          </cell>
          <cell r="Q475" t="str">
            <v>NO* A.14.4 ATENCIÓN Y APOYO AL ADULTO MAYOR</v>
          </cell>
        </row>
        <row r="476">
          <cell r="I476" t="str">
            <v>53040040003-6303 En el periodo 2020 - 2023 se  ha realizado el mantenimiento y/o adecuación de 1,5 km de via en el corregimiento, previo concepto de viabilidad técnica de la entidad competente</v>
          </cell>
          <cell r="Q476" t="str">
            <v>A.14.4.1 CONSTRUCCIÓN DE INFRAESTRUCTURA</v>
          </cell>
        </row>
        <row r="477">
          <cell r="I477" t="str">
            <v>53010010002-6304 En el periodo 2020 - 2023 se  ha realizado la conservación de 20 hectáreas de la  cuenca hidrografica</v>
          </cell>
          <cell r="Q477" t="str">
            <v>A.14.4.2 ADECUACIÓN DE INFRAESTRUCTURA</v>
          </cell>
        </row>
        <row r="478">
          <cell r="I478" t="str">
            <v xml:space="preserve">52050020001-6305 En el periodo 2020 - 2023 se  han formado 120 personas del corregimiento en prácticas artisticas 
</v>
          </cell>
          <cell r="Q478" t="str">
            <v>A.14.4.3 CONTRATACIÓN DEL SERVICIO</v>
          </cell>
        </row>
        <row r="479">
          <cell r="I479" t="str">
            <v>52030080008-6306 En el periodo 2020 - 2023 se  ha realizado 1 intervención (Mantenimiento, adecuación de infraestructura)  a sede educativa oficial</v>
          </cell>
          <cell r="Q479" t="str">
            <v>NO* A.14.4.4 PRESTACIÓN DIRECTA DEL SERVICIO</v>
          </cell>
        </row>
        <row r="480">
          <cell r="I480" t="str">
            <v>53040040003-6401 En el periodo 2020 - 2023, se  han construido 0,005 kilómetros de obras de drenaje, (cunetas, canaletas, gradas disipadoras, alcantarillas etc.), previo concepto de viabilidad técnica de la entidad competente</v>
          </cell>
          <cell r="Q480" t="str">
            <v>A.14.4.4.1 TALENTO HUMANO QUE DESARROLLA FUNCIONES DE CARÁCTER OPERATIVO</v>
          </cell>
        </row>
        <row r="481">
          <cell r="I481" t="str">
            <v>53040040003-6402 En el periodo 2020 - 2023, se  han construido 0,438 kilómetros de huellas vehiculares, previo concepto de viabilidad técnica de la entidad competente</v>
          </cell>
          <cell r="Q481" t="str">
            <v>A.14.4.4.2 ADQUISICIÓN DE INSUMOS, SUMINISTROS Y DOTACIÓN</v>
          </cell>
        </row>
        <row r="482">
          <cell r="I482" t="str">
            <v>53040040003-6403 En el periodo 2020 - 2023, se  han construido 1,035 kilometros de pavimiento en el corregimiento previo concepto de viabilidad tecnica</v>
          </cell>
          <cell r="Q482" t="str">
            <v xml:space="preserve">NO* A.14.5 ATENCIÓN Y APOYO A MADRES/PADRES CABEZA DE HOGAR  </v>
          </cell>
        </row>
        <row r="483">
          <cell r="I483" t="str">
            <v>53040010004-6404 En el periodo 2020 - 2023, se  han rehabilitado 120 metros cuadrados de andén, previo concepto de viabilidad técnica y esquema básico</v>
          </cell>
          <cell r="Q483" t="str">
            <v>A.14.5.1 CONSTRUCCIÓN DE INFRAESTRUCTURA</v>
          </cell>
        </row>
        <row r="484">
          <cell r="I484" t="str">
            <v>53020010002-6405 En el periodo 2020 - 2023, se  ha aplicado 1 estrategia tecnológica para el aprovechamiento de residuos solidos organicos</v>
          </cell>
          <cell r="Q484" t="str">
            <v>A.14.5.2 ADECUACIÓN DE INFRAESTRUCTURA</v>
          </cell>
        </row>
        <row r="485">
          <cell r="I485" t="str">
            <v>52050020001-6406 En el periodo 2020 - 2023, se  han formado 350 personas en prácticas artísticas  del corregimiento</v>
          </cell>
          <cell r="Q485" t="str">
            <v>A.14.5.3 CONTRATACIÓN DEL SERVICIO</v>
          </cell>
        </row>
        <row r="486">
          <cell r="I486" t="str">
            <v>52020020008-6407 En el periodo 2020 - 2023, se  han beneficiado 150 niñas, niños, adolescentes, jòvenes y adultos con programa de iniciaciòn y formaciòn deportiva</v>
          </cell>
          <cell r="Q486" t="str">
            <v>NO* A.14.5.4 PRESTACIÓN DIRECTA DEL SERVICIO</v>
          </cell>
        </row>
        <row r="487">
          <cell r="I487" t="str">
            <v>52030080005-6408 En el periodo 2020 - 2023, se  ha realizado la adecuación o mantenimiento de 2 escenarios deportivos y recreativos en la comuna  previo concepto de viabilidad técnica de las autoridades competentes</v>
          </cell>
          <cell r="Q487" t="str">
            <v>A.14.5.4.1 TALENTO HUMANO QUE DESARROLLA FUNCIONES DE CARÁCTER OPERATIVO</v>
          </cell>
        </row>
        <row r="488">
          <cell r="I488" t="str">
            <v>52030080008-6409 En el periodo 2020 - 2023 se  han realizado 2 intervenciones (mantenimiento, adecuación de infraestructura)  a sedes educativas oficiales</v>
          </cell>
          <cell r="Q488" t="str">
            <v>A.14.5.4.2 ADQUISICIÓN DE INSUMOS, SUMINISTROS Y DOTACIÓN</v>
          </cell>
        </row>
        <row r="489">
          <cell r="I489" t="str">
            <v>53050020003-6501 En el periodo 2020 - 2023, se  han construido 30 metros cúbicos de muro de contención previo concepto de viabilidad técnica</v>
          </cell>
          <cell r="Q489" t="str">
            <v>NO* A.14.7 PROGRAMAS DE DISCAPACIDAD ( EXLCUYENDO ACCIONES DE SALUD PÚBLICA)</v>
          </cell>
        </row>
        <row r="490">
          <cell r="I490" t="str">
            <v>53040040003-6502 En el periodo 2020 - 2023, se ha construido 1 kilómetro de cuneta, previo concepto de viabilidad técnica de la entidad competente</v>
          </cell>
          <cell r="Q490" t="str">
            <v>A.14.7.1 CONSTRUCCIÓN DE INFRAESTRUCTURA</v>
          </cell>
        </row>
        <row r="491">
          <cell r="I491" t="str">
            <v>53020010002-6503 En el periodo 2020 - 2023, se  ha aplicado 1  estrategia tecnológica para el aprovechamiento de residuos sólidos organicos</v>
          </cell>
          <cell r="Q491" t="str">
            <v>A.14.7.2 ADECUACIÓN DE INFRAESTRUCTURA</v>
          </cell>
        </row>
        <row r="492">
          <cell r="I492" t="str">
            <v>51040020001-6504 En el periodo 2020 - 2023 se  han fortalecido 200 personas en el ecosistema de emprendimiento empresarial  y social con enfoque diferencial y de genero</v>
          </cell>
          <cell r="Q492" t="str">
            <v>A.14.7.3 CONTRATACIÓN DEL SERVICIO</v>
          </cell>
        </row>
        <row r="493">
          <cell r="I493" t="str">
            <v>52010020002-6505 En el periodo 2020 - 2023, han participado 150 personas en estrategias de prevención de la violencia familiar y sexual.</v>
          </cell>
          <cell r="Q493" t="str">
            <v>NO* A.14.7.4 PRESTACIÓN DIRECTA DEL SERVICIO</v>
          </cell>
        </row>
        <row r="494">
          <cell r="I494" t="str">
            <v>52050020001-6506 En el periodo 2020 - 2023, se  han formado 300  personas  del corregimiento en prácticas  artísticas</v>
          </cell>
          <cell r="Q494" t="str">
            <v>A.14.7.4.1 TALENTO HUMANO QUE DESARROLLA FUNCIONES DE CARÁCTER OPERATIVO</v>
          </cell>
        </row>
        <row r="495">
          <cell r="I495" t="str">
            <v>51030010006-6507 En el periodo 2020 - 2023 se  han realizado 3 eventos deportivos, recreativos, y de innovación en el corregimiento</v>
          </cell>
          <cell r="Q495" t="str">
            <v>A.14.7.4.2 ADQUISICIÓN DE INSUMOS, SUMINISTROS Y DOTACIÓN</v>
          </cell>
        </row>
        <row r="496">
          <cell r="I496" t="str">
            <v>52030080008-6508 En el periodo 2020 - 2023, se  han realizado 3 intervenciones (mantenimiento, adecuación de infraestructura)  a sedes educativas oficiales</v>
          </cell>
          <cell r="Q496" t="str">
            <v>A.14.8 ATENCIÓN Y APOYO A LA POBLACIÓN REINSERTADA</v>
          </cell>
        </row>
        <row r="497">
          <cell r="I497" t="str">
            <v>52040010005-6509 En el periodo 2020 - 2023, se  ha dotado 1 Institución educativa</v>
          </cell>
          <cell r="Q497" t="str">
            <v>A.14.9 ATENCIÓN Y APOYO A LOS GRUPOS INDÍGENAS</v>
          </cell>
        </row>
        <row r="498">
          <cell r="Q498" t="str">
            <v>A.14.10 ATENCIÓN Y APOYO A LOS GRUPOS AFROCOLOMBIANOS</v>
          </cell>
        </row>
        <row r="499">
          <cell r="Q499" t="str">
            <v xml:space="preserve">A.14.11 ATENCIÓN Y APOYO AL PUEBLO ROM </v>
          </cell>
        </row>
        <row r="500">
          <cell r="Q500" t="str">
            <v>NO* A.14.13 PROGRAMAS DISEÑADOS  PARA LA SUPERACIÓN DE LA POBREZA  EXTREMA EN EL MARCO DE LA RED UNIDOS - MAS FAMILIAS EN ACCIÓN</v>
          </cell>
        </row>
        <row r="501">
          <cell r="Q501" t="str">
            <v>A.14.13.1 TALENTO HUMANO QUE DESARROLLA FUNCIONES DE CARÁCTER OPERATIVO</v>
          </cell>
        </row>
        <row r="502">
          <cell r="Q502" t="str">
            <v>A.14.13.2 ADQUISICIÓN DE INSUMOS, SUMINISTROS Y DOTACIÓN</v>
          </cell>
        </row>
        <row r="503">
          <cell r="Q503" t="str">
            <v>A.14.16 PAGO DE DÉFICIT DE INVERSIÓN EN ATENCIÓN A GRUPOS VULNERABLES - PROMOCIÓN SOCIAL</v>
          </cell>
        </row>
        <row r="504">
          <cell r="Q504" t="str">
            <v>NO* A.14.17 ATENCIÓN Y APOYO A LA POBLACIÓN L.G.T.B.</v>
          </cell>
        </row>
        <row r="505">
          <cell r="Q505" t="str">
            <v>A.14.17.1 CONSTRUCCIÓN DE INFRAESTRUCTURA</v>
          </cell>
        </row>
        <row r="506">
          <cell r="Q506" t="str">
            <v>A.14.17.2 ADECUACIÓN DE INFRAESTRUCTURA</v>
          </cell>
        </row>
        <row r="507">
          <cell r="Q507" t="str">
            <v>A.14.17.3 CONTRATACIÓN DEL SERVICIO</v>
          </cell>
        </row>
        <row r="508">
          <cell r="Q508" t="str">
            <v>NO* A.14.17.4 PRESTACIÓN DIRECTA DEL SERVICIO</v>
          </cell>
        </row>
        <row r="509">
          <cell r="Q509" t="str">
            <v>A.14.17.4.1 TALENTO HUMANO QUE DESARROLLA FUNCIONES DE CARÁCTER OPERATIVO</v>
          </cell>
        </row>
        <row r="510">
          <cell r="Q510" t="str">
            <v>A.14.17.4.2 ADQUISICIÓN DE INSUMOS, SUMINISTROS Y DOTACIÓN</v>
          </cell>
        </row>
        <row r="511">
          <cell r="Q511" t="str">
            <v>NO* A.14.18 PROTECCIÓN INTEGRAL A LA JUVENTUD</v>
          </cell>
        </row>
        <row r="512">
          <cell r="Q512" t="str">
            <v>A.14.18.1 CONSTRUCCIÓN DE INFRAESTRUCTURA</v>
          </cell>
        </row>
        <row r="513">
          <cell r="Q513" t="str">
            <v>A.14.18.2 ADECUACIÓN DE INFRAESTRUCTURA</v>
          </cell>
        </row>
        <row r="514">
          <cell r="Q514" t="str">
            <v>A.14.18.3 CONTRATACIÓN DEL SERVICIO</v>
          </cell>
        </row>
        <row r="515">
          <cell r="Q515" t="str">
            <v>NO* A.14.18.4 PRESTACIÓN DIRECTA DEL SERVICIO</v>
          </cell>
        </row>
        <row r="516">
          <cell r="Q516" t="str">
            <v>A.14.18.4.1 TALENTO HUMANO QUE DESARROLLA FUNCIONES DE CARÁCTER OPERATIVO</v>
          </cell>
        </row>
        <row r="517">
          <cell r="Q517" t="str">
            <v>A.14.18.4.2 ADQUISICIÓN DE INSUMOS, SUMINISTROS Y DOTACIÓN</v>
          </cell>
        </row>
        <row r="518">
          <cell r="Q518" t="str">
            <v>A.14.19 ATENCIÓN Y APOYO A LA MUJER</v>
          </cell>
        </row>
        <row r="519">
          <cell r="Q519" t="str">
            <v>NO* A.14.20 ATENCIÓN Y APOYO A LAS VICTIMAS</v>
          </cell>
        </row>
        <row r="520">
          <cell r="Q520" t="str">
            <v>NO* A.14.20.1 VICTIMAS (NO INCLUYE PROYECTOS PARA DESPLAZADOS)</v>
          </cell>
        </row>
        <row r="521">
          <cell r="Q521" t="str">
            <v>A.14.20.1.1 PREVENCIÓN Y PROTECCIÓN</v>
          </cell>
        </row>
        <row r="522">
          <cell r="Q522" t="str">
            <v>A.14.20.1.2 ASISTENCIA Y ATENCIÓN INTEGRAL</v>
          </cell>
        </row>
        <row r="523">
          <cell r="Q523" t="str">
            <v>A.14.20.1.3 REPARACIÓN INTEGRAL</v>
          </cell>
        </row>
        <row r="524">
          <cell r="Q524" t="str">
            <v>A.14.20.1.4 VERDAD</v>
          </cell>
        </row>
        <row r="525">
          <cell r="Q525" t="str">
            <v>A.14.20.1.5 JUSTICIA</v>
          </cell>
        </row>
        <row r="526">
          <cell r="Q526" t="str">
            <v>A.14.20.1.6 PARTICIPACIÓN</v>
          </cell>
        </row>
        <row r="527">
          <cell r="Q527" t="str">
            <v>A.14.20.1.7 SISTEMAS DE INFORMACIÓN</v>
          </cell>
        </row>
        <row r="528">
          <cell r="Q528" t="str">
            <v>NO* A.14.20.2 PROYECTOS PARA ATENDER A LA POBLACIÓN DESPLAZADA</v>
          </cell>
        </row>
        <row r="529">
          <cell r="Q529" t="str">
            <v>A.14.20.2.1 PREVENCIÓN Y PROTECCIÓN</v>
          </cell>
        </row>
        <row r="530">
          <cell r="Q530" t="str">
            <v>A.14.20.2.2 ASISTENCIA Y ATENCIÓN INTEGRAL</v>
          </cell>
        </row>
        <row r="531">
          <cell r="Q531" t="str">
            <v>A.14.20.2.3 REPARACIÓN INTEGRAL</v>
          </cell>
        </row>
        <row r="532">
          <cell r="Q532" t="str">
            <v>A.14.20.2.4 VERDAD</v>
          </cell>
        </row>
        <row r="533">
          <cell r="Q533" t="str">
            <v>A.14.20.2.5 JUSTICIA</v>
          </cell>
        </row>
        <row r="534">
          <cell r="Q534" t="str">
            <v>A.14.20.2.6 RETORNO Y REUBICACIÓN</v>
          </cell>
        </row>
        <row r="535">
          <cell r="Q535" t="str">
            <v xml:space="preserve">NO* A.15 EQUIPAMIENTO </v>
          </cell>
        </row>
        <row r="536">
          <cell r="Q536" t="str">
            <v>A.15.1 PREINVERSIÓN DE INFRAESTRUCTURA</v>
          </cell>
        </row>
        <row r="537">
          <cell r="Q537" t="str">
            <v>A.15.2 CONSTRUCCIÓN DE DEPENDENCIAS DE LA ADMINISTRACIÓN</v>
          </cell>
        </row>
        <row r="538">
          <cell r="Q538" t="str">
            <v>A.15.3 MEJORAMIENTO Y MANTENIMIENTO DE DEPENDENCIAS DE LA ADMINISTRACIÓN</v>
          </cell>
        </row>
        <row r="539">
          <cell r="Q539" t="str">
            <v>A.15.4 CONSTRUCCIÓN DE PLAZAS DE MERCADO, MATADEROS, CEMENTERIOS Y MOBILIARIOS DEL ESPACIO PÚBLICO</v>
          </cell>
        </row>
        <row r="540">
          <cell r="Q540" t="str">
            <v>A.15.5 MEJORAMIENTO Y MANTENIMIENTO DE PLAZAS DE MERCADO, MATADEROS, CEMENTERIOS Y MOBILIARIOS DEL ESPACIO PÚBLICO</v>
          </cell>
        </row>
        <row r="541">
          <cell r="Q541" t="str">
            <v>A.15.8 PAGO DE DÉFICIT DE INVERSIÓN EN EQUIPAMIENTO</v>
          </cell>
        </row>
        <row r="542">
          <cell r="Q542" t="str">
            <v>A.15.9 CONSTRUCCIÓN DE ZONAS VERDES, PARQUES, PLAZAS Y PLAZOLETAS</v>
          </cell>
        </row>
        <row r="543">
          <cell r="Q543" t="str">
            <v>A.15.10 MEJORAMIENTO Y MANTENIMIENTO DE ZONAS VERDES, PARQUES, PLAZAS Y PLAZOLETAS</v>
          </cell>
        </row>
        <row r="544">
          <cell r="Q544" t="str">
            <v>NO* A.16 DESARROLLO COMUNITARIO</v>
          </cell>
        </row>
        <row r="545">
          <cell r="Q545" t="str">
            <v>NO* A.16.10 CAPACIDAD INSTITUCIONAL PARA GARANTIZAR EL DERECHO A LA PARTICIPACIÓN CIUDADANA</v>
          </cell>
        </row>
        <row r="546">
          <cell r="Q546" t="str">
            <v>A.16.10.1 FORTALECIMIENTO DE LA CAPACIDAD INSTITUCIONAL  PARA LA PROMOCION DE LA PARTICIPACIÓN CIUDADANA</v>
          </cell>
        </row>
        <row r="547">
          <cell r="Q547" t="str">
            <v>A.16.10.2 DIFUSIÓN Y PUBLICIDAD DE LA PARTICIPACIÓN CIUDADANA</v>
          </cell>
        </row>
        <row r="548">
          <cell r="Q548" t="str">
            <v>NO* A.16.11 PROMOCION DE ESPACIOS PARA ACCION CIVICA Y DEMOCRÁTICA</v>
          </cell>
        </row>
        <row r="549">
          <cell r="Q549" t="str">
            <v>A.16.11.1 PRESUPUESTOS PARTICIPATIVOS</v>
          </cell>
        </row>
        <row r="550">
          <cell r="Q550" t="str">
            <v>A.16.11.2 INSTANCIAS O ESPACIOS DE PARTICIPACIÓN</v>
          </cell>
        </row>
        <row r="551">
          <cell r="Q551" t="str">
            <v>NO* A.16.12 FORTALECIMIENTO DE PROCESOS ASOCIATIVOS  PARA ORGANIZACIONES COMUNITARIAS Y SOCIALES</v>
          </cell>
        </row>
        <row r="552">
          <cell r="Q552" t="str">
            <v>A.16.12.1 CONTROL SOCIAL</v>
          </cell>
        </row>
        <row r="553">
          <cell r="Q553" t="str">
            <v>A.16.12.2 CAPACIDADES ORGANIZACIONALES</v>
          </cell>
        </row>
        <row r="554">
          <cell r="Q554" t="str">
            <v>A.16.20 PAGO DE DÉFICIT DE INVERSIÓN EN DESARROLLO COMUNITARIO</v>
          </cell>
        </row>
        <row r="555">
          <cell r="Q555" t="str">
            <v>NO* A.17 FORTALECIMIENTO INSTITUCIONAL</v>
          </cell>
        </row>
        <row r="556">
          <cell r="Q556" t="str">
            <v>A.17.1 PROCESOS INTEGRALES DE EVALUACIÓN INSTITUCIONAL Y REORGANIZACIÓN ADMINISTRATIVA</v>
          </cell>
        </row>
        <row r="557">
          <cell r="Q557" t="str">
            <v>A.17.2 PROGRAMAS DE CAPACITACIÓN Y ASISTENCIA TÉCNICA ORIENTADOS AL DESARROLLO EFICIENTE DE LAS COMPETENCIAS DE LEY</v>
          </cell>
        </row>
        <row r="558">
          <cell r="Q558" t="str">
            <v>A.17.3 PAGO DE INDEMNIZACIONES ORIGINADAS EN PROGRAMAS DE SANEAMIENTO FISCAL Y FINANCIERO - LEY 617 DE 2000</v>
          </cell>
        </row>
        <row r="559">
          <cell r="Q559" t="str">
            <v>NO* A.17.4 PAGO DE DÉFICIT FISCAL, DE PASIVO LABORAL Y PRESTACIONAL EN PROGRAMAS DE SANEAMIENTO FISCAL Y FINANCIERO</v>
          </cell>
        </row>
        <row r="560">
          <cell r="Q560" t="str">
            <v>A.17.4.1 CAUSADO CON ANTERIORIDAD AL 31 DE DICIEMBRE DE 2000</v>
          </cell>
        </row>
        <row r="561">
          <cell r="Q561" t="str">
            <v>A.17.4.2 CAUSADO DESPUÉS DEL 31 DE DICIEMBRE DE 2000</v>
          </cell>
        </row>
        <row r="562">
          <cell r="Q562" t="str">
            <v>NO* A.17.5 FINANCIACIÓN DE ACUERDOS DE RESTRUCTURACIÓN DE PASIVOS</v>
          </cell>
        </row>
        <row r="563">
          <cell r="Q563" t="str">
            <v>A.17.5.1 PASIVOS LABORALES Y PRESTACIONALES</v>
          </cell>
        </row>
        <row r="564">
          <cell r="Q564" t="str">
            <v>A.17.5.2 PASIVOS CON ENTIDADES PÚBLICAS Y DE SEGURIDAD SOCIAL</v>
          </cell>
        </row>
        <row r="565">
          <cell r="Q565" t="str">
            <v>A.17.5.3 PASIVOS CON ENTIDADES FINANCIERAS VIGILADAS DIFERENTES A DEUDA PUBLICA</v>
          </cell>
        </row>
        <row r="566">
          <cell r="Q566" t="str">
            <v>A.17.5.4 DEMÁS ACREEDORES</v>
          </cell>
        </row>
        <row r="567">
          <cell r="Q567" t="str">
            <v>A.17.5.5 PASIVOS CLASIFICADOS COMO CONTINGENCIAS</v>
          </cell>
        </row>
        <row r="568">
          <cell r="Q568" t="str">
            <v>A.17.5.6 PASIVOS CLASIFICADOS COMO SALDOS POR DEPURAR</v>
          </cell>
        </row>
        <row r="569">
          <cell r="Q569" t="str">
            <v>A.17.6 ACTUALIZACIÓN DEL SISBEN</v>
          </cell>
        </row>
        <row r="570">
          <cell r="Q570" t="str">
            <v>A.17.7 ESTRATIFICACIÓN SOCIOECONÓMICA</v>
          </cell>
        </row>
        <row r="571">
          <cell r="Q571" t="str">
            <v>A.17.8 ACTUALIZACIÓN CATASTRAL</v>
          </cell>
        </row>
        <row r="572">
          <cell r="Q572" t="str">
            <v>A.17.9 ELABORACIÓN Y ACTUALIZACIÓN DEL PLAN DE DESARROLLO</v>
          </cell>
        </row>
        <row r="573">
          <cell r="Q573" t="str">
            <v>A.17.10 ELABORACIÓN Y ACTUALIZACIÓN DEL PLAN DE ORDENAMIENTO TERRITORIAL</v>
          </cell>
        </row>
        <row r="574">
          <cell r="Q574" t="str">
            <v>A.17.13 PAGO DE DÉFICIT DE INVERSIÓN EN FORTALECIMIENTO INSTITUCIONAL</v>
          </cell>
        </row>
        <row r="575">
          <cell r="Q575" t="str">
            <v>NO* A.18 JUSTICIA Y SEGURIDAD</v>
          </cell>
        </row>
        <row r="576">
          <cell r="Q576" t="str">
            <v>A.18.1 PAGO DE INSPECTORES DE POLICÍA</v>
          </cell>
        </row>
        <row r="577">
          <cell r="Q577" t="str">
            <v>A.18.2 CONTRATACIÓN DE SERVICIOS ESPECIALES DE POLICÍA EN CONVENIO CON LA POLICÍA NACIÓNAL</v>
          </cell>
        </row>
        <row r="578">
          <cell r="Q578" t="str">
            <v>A.18.3 PAGO DE COMISARIOS DE FAMILIA, MÉDICOS, PSICÓLOGOS Y TRABAJADORES SOCIALES DE LAS COMISARÍAS DE FAMILIA.</v>
          </cell>
        </row>
        <row r="579">
          <cell r="Q579" t="str">
            <v>NO* A.18.4 FONDO DE SEGURIDAD DE LAS ENTIDADES TERRITORIALES - FONSET (LEY 1421 DE 2010)</v>
          </cell>
        </row>
        <row r="580">
          <cell r="Q580" t="str">
            <v>A.18.4.1 DOTACIÓN Y MATERIAL DE GUERRA</v>
          </cell>
        </row>
        <row r="581">
          <cell r="Q581" t="str">
            <v>A.18.4.2 RECONSTRUCCIÓN DE CUARTELES Y DE OTRAS INSTALACIONES</v>
          </cell>
        </row>
        <row r="582">
          <cell r="Q582" t="str">
            <v>A.18.4.3 COMPRA DE EQUIPO DE COMUNICACIÓN, MONTAJE Y OPERACIÓN DE REDES DE INTELIGENCIA</v>
          </cell>
        </row>
        <row r="583">
          <cell r="Q583" t="str">
            <v>A.18.4.4 RECOMPENSAS A PERSONAS QUE COLABOREN CON LA JUSTICIA Y SEGURIDAD DE LAS MISMAS</v>
          </cell>
        </row>
        <row r="584">
          <cell r="Q584" t="str">
            <v xml:space="preserve">A.18.4.5 SERVICIOS PERSONALES, DOTACIÓN Y RACIONES PARA NUEVOS AGENTES Y SOLDADOS </v>
          </cell>
        </row>
        <row r="585">
          <cell r="Q585" t="str">
            <v>A.18.4.6 GASTOS DESTINADOS A GENERAR AMBIENTES QUE PROPICIEN LA SEGURIDAD CIUDADANA Y LA PRESERVACIÓN DEL ORDEN PÚBLICO.</v>
          </cell>
        </row>
        <row r="586">
          <cell r="Q586" t="str">
            <v>A.18.4.7 DESARROLLO DEL PLAN INTEGRAL DE SEGURIDAD Y CONVIVENCIA CIUDADANA</v>
          </cell>
        </row>
        <row r="587">
          <cell r="Q587" t="str">
            <v>A.18.4.8 COMPRA DE TERRENOS</v>
          </cell>
        </row>
        <row r="588">
          <cell r="Q588" t="str">
            <v>A.18.7 PAGO DE DÉFICIT DE INVERSIÓN EN JUSTICIA</v>
          </cell>
        </row>
        <row r="589">
          <cell r="Q589" t="str">
            <v>A.18.8 PLAN DE ACCIÓN DE DERECHOS HUMANOS Y DIH</v>
          </cell>
        </row>
        <row r="590">
          <cell r="Q590" t="str">
            <v xml:space="preserve">A.18.9 CONSTRUCCIÓN DE PAZ Y CONVIVENCIA FAMILIAR </v>
          </cell>
        </row>
        <row r="591">
          <cell r="Q591" t="str">
            <v>NO* A.19 GASTOS ESPECÍFICOS DE REGALÍAS Y COMPENSACIONES</v>
          </cell>
        </row>
        <row r="592">
          <cell r="Q592" t="str">
            <v>A.19.1 INTERVENTORIA TÉCNICA DE LOS PROYECTOS QUE SE EJECUTEN CON RECURSOS DE REGALÍAS Y COMPENSACIONES</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s>
    <sheetDataSet>
      <sheetData sheetId="0">
        <row r="52">
          <cell r="H52">
            <v>46548</v>
          </cell>
        </row>
      </sheetData>
      <sheetData sheetId="1"/>
      <sheetData sheetId="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Hidrooccidente"/>
      <sheetName val="Items"/>
      <sheetName val="9001"/>
      <sheetName val="9002"/>
      <sheetName val="9003"/>
      <sheetName val="9004"/>
      <sheetName val="9005"/>
      <sheetName val="9006"/>
      <sheetName val="9007"/>
      <sheetName val="9008"/>
      <sheetName val="9009"/>
      <sheetName val="90091"/>
      <sheetName val="90092"/>
      <sheetName val="90093"/>
      <sheetName val="90094"/>
      <sheetName val="90095"/>
      <sheetName val="90096"/>
      <sheetName val="9010"/>
      <sheetName val="9011"/>
      <sheetName val="9012"/>
      <sheetName val="9013"/>
      <sheetName val="9014"/>
      <sheetName val="9015"/>
      <sheetName val="9016"/>
      <sheetName val="9017"/>
      <sheetName val="9018"/>
      <sheetName val="9030"/>
      <sheetName val="9031"/>
      <sheetName val="90100"/>
      <sheetName val="90101"/>
      <sheetName val="90102"/>
      <sheetName val="90103"/>
      <sheetName val="90150"/>
      <sheetName val="90151"/>
      <sheetName val="90152"/>
      <sheetName val="90153"/>
      <sheetName val="90154"/>
      <sheetName val="90155"/>
      <sheetName val="90156"/>
      <sheetName val="90200"/>
      <sheetName val="90201"/>
      <sheetName val="90202"/>
      <sheetName val="90203"/>
      <sheetName val="90220"/>
      <sheetName val="90250"/>
      <sheetName val="902501"/>
      <sheetName val="902502"/>
      <sheetName val="90251"/>
      <sheetName val="90252"/>
      <sheetName val="90253"/>
      <sheetName val="90300"/>
      <sheetName val="90301"/>
      <sheetName val="90302"/>
      <sheetName val="90303"/>
      <sheetName val="90350"/>
      <sheetName val="90351"/>
      <sheetName val="90352"/>
      <sheetName val="90353"/>
      <sheetName val="90354"/>
      <sheetName val="90355"/>
      <sheetName val="90356"/>
      <sheetName val="90370"/>
      <sheetName val="90371"/>
      <sheetName val="90372"/>
      <sheetName val="90373"/>
      <sheetName val="90420"/>
      <sheetName val="90421"/>
      <sheetName val="90422"/>
      <sheetName val="90501"/>
      <sheetName val="90502"/>
      <sheetName val="90503"/>
      <sheetName val="90504"/>
      <sheetName val="90505"/>
      <sheetName val="90506"/>
      <sheetName val="90507"/>
      <sheetName val="90508"/>
      <sheetName val="90509"/>
      <sheetName val="90510"/>
      <sheetName val="90511"/>
      <sheetName val="90512"/>
      <sheetName val="90513"/>
      <sheetName val="90550"/>
      <sheetName val="90555"/>
      <sheetName val="90601"/>
      <sheetName val="90602"/>
      <sheetName val="90800"/>
      <sheetName val="90803"/>
      <sheetName val="9100"/>
      <sheetName val="9200"/>
      <sheetName val="9250"/>
      <sheetName val="9251"/>
      <sheetName val="9252"/>
      <sheetName val="9280"/>
      <sheetName val="9300"/>
      <sheetName val="9301"/>
      <sheetName val="Lista APU"/>
      <sheetName val="PrecBase"/>
      <sheetName val="CostoPTAR Palmira"/>
      <sheetName val="Preliminares"/>
      <sheetName val="EdifOperaciones"/>
      <sheetName val="9055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1">
          <cell r="A1" t="str">
            <v>LISTADO DE PRECIOS BASICOS</v>
          </cell>
        </row>
        <row r="3">
          <cell r="K3">
            <v>1.47</v>
          </cell>
        </row>
        <row r="4">
          <cell r="K4">
            <v>1.1000000000000001</v>
          </cell>
        </row>
        <row r="50">
          <cell r="K50">
            <v>600</v>
          </cell>
        </row>
        <row r="51">
          <cell r="K51">
            <v>400</v>
          </cell>
        </row>
      </sheetData>
      <sheetData sheetId="97">
        <row r="2">
          <cell r="I2">
            <v>1950</v>
          </cell>
          <cell r="L2">
            <v>2610</v>
          </cell>
        </row>
      </sheetData>
      <sheetData sheetId="98"/>
      <sheetData sheetId="99"/>
      <sheetData sheetId="10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YLIST"/>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 val="INTERV."/>
    </sheetNames>
    <sheetDataSet>
      <sheetData sheetId="0">
        <row r="6">
          <cell r="A6">
            <v>600</v>
          </cell>
          <cell r="B6" t="str">
            <v>Acero de refuerzo Grado 60</v>
          </cell>
          <cell r="C6" t="str">
            <v>kg</v>
          </cell>
          <cell r="D6">
            <v>1000</v>
          </cell>
        </row>
        <row r="7">
          <cell r="A7">
            <v>610</v>
          </cell>
          <cell r="B7" t="str">
            <v>Acero de refuerzo Grado 40</v>
          </cell>
          <cell r="C7" t="str">
            <v>kg</v>
          </cell>
          <cell r="D7">
            <v>1000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6000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rll</v>
          </cell>
          <cell r="D13">
            <v>49000</v>
          </cell>
        </row>
        <row r="14">
          <cell r="A14">
            <v>940</v>
          </cell>
          <cell r="B14" t="str">
            <v>Almohadillas elastoméricas</v>
          </cell>
          <cell r="C14" t="str">
            <v>un</v>
          </cell>
          <cell r="D14">
            <v>59000</v>
          </cell>
        </row>
        <row r="15">
          <cell r="A15">
            <v>960</v>
          </cell>
          <cell r="B15" t="str">
            <v>Amarre sísmico longitudinal</v>
          </cell>
          <cell r="C15" t="str">
            <v>un</v>
          </cell>
          <cell r="D15">
            <v>120000</v>
          </cell>
        </row>
        <row r="16">
          <cell r="A16">
            <v>970</v>
          </cell>
          <cell r="B16" t="str">
            <v>Apoyo elastomérico D-60</v>
          </cell>
          <cell r="C16" t="str">
            <v>un</v>
          </cell>
          <cell r="D16">
            <v>240000</v>
          </cell>
        </row>
        <row r="17">
          <cell r="A17">
            <v>980</v>
          </cell>
          <cell r="B17" t="str">
            <v>Apoyo elastomérico tipo 3</v>
          </cell>
          <cell r="C17" t="str">
            <v>un</v>
          </cell>
          <cell r="D17">
            <v>600000</v>
          </cell>
        </row>
        <row r="18">
          <cell r="A18">
            <v>990</v>
          </cell>
          <cell r="B18" t="str">
            <v>Apoyo elastomérico tipo 4</v>
          </cell>
          <cell r="C18" t="str">
            <v>un</v>
          </cell>
          <cell r="D18">
            <v>610000</v>
          </cell>
        </row>
        <row r="19">
          <cell r="A19">
            <v>1000</v>
          </cell>
          <cell r="B19" t="str">
            <v>Arena lavada concreto</v>
          </cell>
          <cell r="C19" t="str">
            <v>m3</v>
          </cell>
          <cell r="D19">
            <v>25200</v>
          </cell>
        </row>
        <row r="20">
          <cell r="A20">
            <v>1300</v>
          </cell>
          <cell r="B20" t="str">
            <v>Base granular</v>
          </cell>
          <cell r="C20" t="str">
            <v>m3</v>
          </cell>
          <cell r="D20">
            <v>18100</v>
          </cell>
        </row>
        <row r="21">
          <cell r="A21">
            <v>1310</v>
          </cell>
          <cell r="B21" t="str">
            <v>Cable para postensado de 1/2" para 10.5 tn/m</v>
          </cell>
          <cell r="C21" t="str">
            <v>m</v>
          </cell>
          <cell r="D21">
            <v>7900</v>
          </cell>
        </row>
        <row r="22">
          <cell r="A22">
            <v>1330</v>
          </cell>
          <cell r="B22" t="str">
            <v>Canastilla para pilotes</v>
          </cell>
          <cell r="C22" t="str">
            <v>ml</v>
          </cell>
          <cell r="D22">
            <v>29950</v>
          </cell>
        </row>
        <row r="23">
          <cell r="A23">
            <v>1350</v>
          </cell>
          <cell r="B23" t="str">
            <v>Cascajo</v>
          </cell>
          <cell r="C23" t="str">
            <v>m3</v>
          </cell>
          <cell r="D23">
            <v>9990</v>
          </cell>
        </row>
        <row r="24">
          <cell r="A24">
            <v>1380</v>
          </cell>
          <cell r="B24" t="str">
            <v>Cascajo procesado</v>
          </cell>
          <cell r="C24" t="str">
            <v>m3</v>
          </cell>
          <cell r="D24">
            <v>19400</v>
          </cell>
        </row>
        <row r="25">
          <cell r="A25">
            <v>1400</v>
          </cell>
          <cell r="B25" t="str">
            <v>Cemento asfáltico</v>
          </cell>
          <cell r="C25" t="str">
            <v>kg</v>
          </cell>
          <cell r="D25">
            <v>455</v>
          </cell>
        </row>
        <row r="26">
          <cell r="A26">
            <v>1500</v>
          </cell>
          <cell r="B26" t="str">
            <v>Concreto asfáltico MDC-1</v>
          </cell>
          <cell r="C26" t="str">
            <v>m3</v>
          </cell>
          <cell r="D26">
            <v>116000</v>
          </cell>
        </row>
        <row r="27">
          <cell r="A27">
            <v>1550</v>
          </cell>
          <cell r="B27" t="str">
            <v>Concreto asfáltico MDC-2</v>
          </cell>
          <cell r="C27" t="str">
            <v>m3</v>
          </cell>
          <cell r="D27">
            <v>116000</v>
          </cell>
        </row>
        <row r="28">
          <cell r="A28">
            <v>1600</v>
          </cell>
          <cell r="B28" t="str">
            <v>Cemento  gris</v>
          </cell>
          <cell r="C28" t="str">
            <v>sac</v>
          </cell>
          <cell r="D28">
            <v>16500</v>
          </cell>
        </row>
        <row r="29">
          <cell r="A29">
            <v>1650</v>
          </cell>
          <cell r="B29" t="str">
            <v>Cesped</v>
          </cell>
          <cell r="C29" t="str">
            <v>m2</v>
          </cell>
          <cell r="D29">
            <v>4950</v>
          </cell>
        </row>
        <row r="30">
          <cell r="A30">
            <v>1670</v>
          </cell>
          <cell r="B30" t="str">
            <v>Concreto</v>
          </cell>
          <cell r="C30" t="str">
            <v>m3</v>
          </cell>
          <cell r="D30">
            <v>215900</v>
          </cell>
        </row>
        <row r="31">
          <cell r="A31">
            <v>1700</v>
          </cell>
          <cell r="B31" t="str">
            <v>Defensas metálicas</v>
          </cell>
          <cell r="C31" t="str">
            <v>m</v>
          </cell>
          <cell r="D31">
            <v>47000</v>
          </cell>
        </row>
        <row r="32">
          <cell r="A32">
            <v>2100</v>
          </cell>
          <cell r="B32" t="str">
            <v>Emulsión asfáltica</v>
          </cell>
          <cell r="C32" t="str">
            <v>kg</v>
          </cell>
          <cell r="D32">
            <v>350</v>
          </cell>
        </row>
        <row r="33">
          <cell r="A33">
            <v>2140</v>
          </cell>
          <cell r="B33" t="str">
            <v>Estructura para luminarias</v>
          </cell>
          <cell r="C33" t="str">
            <v>un</v>
          </cell>
          <cell r="D33">
            <v>430000</v>
          </cell>
        </row>
        <row r="34">
          <cell r="A34">
            <v>2150</v>
          </cell>
          <cell r="B34" t="str">
            <v>Estructura tipo 602T</v>
          </cell>
          <cell r="C34" t="str">
            <v>un</v>
          </cell>
          <cell r="D34">
            <v>1450000</v>
          </cell>
        </row>
        <row r="35">
          <cell r="A35">
            <v>2160</v>
          </cell>
          <cell r="B35" t="str">
            <v>Estructura tipo 553-514</v>
          </cell>
          <cell r="C35" t="str">
            <v>un</v>
          </cell>
          <cell r="D35">
            <v>1150000</v>
          </cell>
        </row>
        <row r="36">
          <cell r="A36">
            <v>2180</v>
          </cell>
          <cell r="B36" t="str">
            <v>Estructura trifásica tipo 523T</v>
          </cell>
          <cell r="C36" t="str">
            <v>un</v>
          </cell>
          <cell r="D36">
            <v>700000</v>
          </cell>
        </row>
        <row r="37">
          <cell r="A37">
            <v>2200</v>
          </cell>
          <cell r="B37" t="str">
            <v>Explosivos</v>
          </cell>
          <cell r="C37" t="str">
            <v>gl</v>
          </cell>
          <cell r="D37">
            <v>3500</v>
          </cell>
        </row>
        <row r="38">
          <cell r="A38">
            <v>2300</v>
          </cell>
          <cell r="B38" t="str">
            <v>Formaleta</v>
          </cell>
          <cell r="C38" t="str">
            <v>m2</v>
          </cell>
          <cell r="D38">
            <v>5000</v>
          </cell>
        </row>
        <row r="39">
          <cell r="A39">
            <v>2600</v>
          </cell>
          <cell r="B39" t="str">
            <v>Geotextil tipo NT 1.600</v>
          </cell>
          <cell r="C39" t="str">
            <v>m2</v>
          </cell>
          <cell r="D39">
            <v>1750</v>
          </cell>
        </row>
        <row r="40">
          <cell r="A40">
            <v>2650</v>
          </cell>
          <cell r="B40" t="str">
            <v>Hormigón para pilotes</v>
          </cell>
          <cell r="C40" t="str">
            <v>m3</v>
          </cell>
          <cell r="D40">
            <v>330000</v>
          </cell>
        </row>
        <row r="41">
          <cell r="A41">
            <v>2700</v>
          </cell>
          <cell r="B41" t="str">
            <v>Junta de expansión para pisos puente tipo 1</v>
          </cell>
          <cell r="C41" t="str">
            <v>m</v>
          </cell>
          <cell r="D41">
            <v>290000</v>
          </cell>
        </row>
        <row r="42">
          <cell r="A42">
            <v>2750</v>
          </cell>
          <cell r="B42" t="str">
            <v>Junta tipo freysinet M-80</v>
          </cell>
          <cell r="C42" t="str">
            <v>un</v>
          </cell>
          <cell r="D42">
            <v>527000</v>
          </cell>
        </row>
        <row r="43">
          <cell r="A43">
            <v>2760</v>
          </cell>
          <cell r="B43" t="str">
            <v>Lámparas de alumbrado</v>
          </cell>
          <cell r="C43" t="str">
            <v>un</v>
          </cell>
          <cell r="D43">
            <v>260000</v>
          </cell>
        </row>
        <row r="44">
          <cell r="A44">
            <v>2765</v>
          </cell>
          <cell r="B44" t="str">
            <v>Línea aérea #2AWG Cu Desnudo 15 Kv</v>
          </cell>
          <cell r="C44" t="str">
            <v>un</v>
          </cell>
          <cell r="D44">
            <v>47000</v>
          </cell>
        </row>
        <row r="45">
          <cell r="A45">
            <v>2770</v>
          </cell>
          <cell r="B45" t="str">
            <v>Malla eslabonada</v>
          </cell>
          <cell r="C45" t="str">
            <v>m2</v>
          </cell>
          <cell r="D45">
            <v>15000</v>
          </cell>
        </row>
        <row r="46">
          <cell r="A46">
            <v>2800</v>
          </cell>
          <cell r="B46" t="str">
            <v>Material de préstamo</v>
          </cell>
          <cell r="C46" t="str">
            <v>m3</v>
          </cell>
          <cell r="D46">
            <v>4280</v>
          </cell>
        </row>
        <row r="47">
          <cell r="A47">
            <v>3000</v>
          </cell>
          <cell r="B47" t="str">
            <v>Material filtrante</v>
          </cell>
          <cell r="C47" t="str">
            <v>m3</v>
          </cell>
          <cell r="D47">
            <v>14950</v>
          </cell>
        </row>
        <row r="48">
          <cell r="A48">
            <v>3110</v>
          </cell>
          <cell r="B48" t="str">
            <v>Mezcla densa en caliente para bacheo</v>
          </cell>
          <cell r="C48" t="str">
            <v>m3</v>
          </cell>
          <cell r="D48">
            <v>65000</v>
          </cell>
        </row>
        <row r="49">
          <cell r="A49">
            <v>3120</v>
          </cell>
          <cell r="B49" t="str">
            <v>Mezcla densa en caliente  tipo MDC-2</v>
          </cell>
          <cell r="C49" t="str">
            <v>m3</v>
          </cell>
          <cell r="D49">
            <v>87150</v>
          </cell>
        </row>
        <row r="50">
          <cell r="A50">
            <v>3125</v>
          </cell>
          <cell r="B50" t="str">
            <v>Mortero</v>
          </cell>
          <cell r="C50" t="str">
            <v>m3</v>
          </cell>
          <cell r="D50">
            <v>215000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8500</v>
          </cell>
        </row>
        <row r="54">
          <cell r="A54">
            <v>3150</v>
          </cell>
          <cell r="B54" t="str">
            <v>Poste de kilometraje</v>
          </cell>
          <cell r="C54" t="str">
            <v>un</v>
          </cell>
          <cell r="D54">
            <v>47000</v>
          </cell>
        </row>
        <row r="55">
          <cell r="A55">
            <v>3160</v>
          </cell>
          <cell r="B55" t="str">
            <v>Poste de referencia</v>
          </cell>
          <cell r="C55" t="str">
            <v>un</v>
          </cell>
          <cell r="D55">
            <v>43000</v>
          </cell>
        </row>
        <row r="56">
          <cell r="A56">
            <v>3200</v>
          </cell>
          <cell r="B56" t="str">
            <v>Sección final</v>
          </cell>
          <cell r="C56" t="str">
            <v>un</v>
          </cell>
          <cell r="D56">
            <v>32000</v>
          </cell>
        </row>
        <row r="57">
          <cell r="A57">
            <v>3220</v>
          </cell>
          <cell r="B57" t="str">
            <v>Sellos de PVC de 0.15m de ancho</v>
          </cell>
          <cell r="C57" t="str">
            <v>m</v>
          </cell>
          <cell r="D57">
            <v>10000</v>
          </cell>
        </row>
        <row r="58">
          <cell r="A58">
            <v>3240</v>
          </cell>
          <cell r="B58" t="str">
            <v>Semilla</v>
          </cell>
          <cell r="C58" t="str">
            <v>m2</v>
          </cell>
          <cell r="D58">
            <v>600</v>
          </cell>
        </row>
        <row r="59">
          <cell r="A59">
            <v>3250</v>
          </cell>
          <cell r="B59" t="str">
            <v>Señal preventiva y reglamentaria</v>
          </cell>
          <cell r="C59" t="str">
            <v>un</v>
          </cell>
          <cell r="D59">
            <v>100000</v>
          </cell>
        </row>
        <row r="60">
          <cell r="A60">
            <v>3252</v>
          </cell>
          <cell r="B60" t="str">
            <v>Señal vial tamaño 144x30</v>
          </cell>
          <cell r="C60" t="str">
            <v>un</v>
          </cell>
          <cell r="D60">
            <v>95000</v>
          </cell>
        </row>
        <row r="61">
          <cell r="A61">
            <v>3254</v>
          </cell>
          <cell r="B61" t="str">
            <v>Señal vial tamaño 144x60 (2 renglones)</v>
          </cell>
          <cell r="C61" t="str">
            <v>un</v>
          </cell>
          <cell r="D61">
            <v>140000</v>
          </cell>
        </row>
        <row r="62">
          <cell r="A62">
            <v>3256</v>
          </cell>
          <cell r="B62" t="str">
            <v>Señal vial tamaño 144x60 (3 renglones)</v>
          </cell>
          <cell r="C62" t="str">
            <v>un</v>
          </cell>
          <cell r="D62">
            <v>195000</v>
          </cell>
        </row>
        <row r="63">
          <cell r="A63">
            <v>3260</v>
          </cell>
          <cell r="B63" t="str">
            <v>Señal de tránsito grupo I</v>
          </cell>
          <cell r="C63" t="str">
            <v>un</v>
          </cell>
          <cell r="D63">
            <v>102000</v>
          </cell>
        </row>
        <row r="64">
          <cell r="A64">
            <v>3280</v>
          </cell>
          <cell r="B64" t="str">
            <v>Señal de tránsito grupo V</v>
          </cell>
          <cell r="C64" t="str">
            <v>un</v>
          </cell>
          <cell r="D64">
            <v>215000</v>
          </cell>
        </row>
        <row r="65">
          <cell r="A65">
            <v>3300</v>
          </cell>
          <cell r="B65" t="str">
            <v>Subbase granular</v>
          </cell>
          <cell r="C65" t="str">
            <v>m3</v>
          </cell>
          <cell r="D65">
            <v>11700</v>
          </cell>
        </row>
        <row r="66">
          <cell r="A66">
            <v>3330</v>
          </cell>
          <cell r="B66" t="str">
            <v>Tachas estoperolas</v>
          </cell>
          <cell r="C66" t="str">
            <v>un</v>
          </cell>
          <cell r="D66">
            <v>6000</v>
          </cell>
        </row>
        <row r="67">
          <cell r="A67">
            <v>3340</v>
          </cell>
          <cell r="B67" t="str">
            <v>Tacha refelctiva</v>
          </cell>
          <cell r="C67" t="str">
            <v>un</v>
          </cell>
          <cell r="D67">
            <v>7500</v>
          </cell>
        </row>
        <row r="68">
          <cell r="A68">
            <v>3345</v>
          </cell>
          <cell r="B68" t="str">
            <v>Templete</v>
          </cell>
          <cell r="C68" t="str">
            <v>un</v>
          </cell>
          <cell r="D68">
            <v>320000</v>
          </cell>
        </row>
        <row r="69">
          <cell r="A69">
            <v>3350</v>
          </cell>
          <cell r="B69" t="str">
            <v>Tensores en estribos de puentes</v>
          </cell>
          <cell r="C69" t="str">
            <v>m</v>
          </cell>
          <cell r="D69">
            <v>90000</v>
          </cell>
        </row>
        <row r="70">
          <cell r="A70">
            <v>3400</v>
          </cell>
          <cell r="B70" t="str">
            <v>Tierra orgánica</v>
          </cell>
          <cell r="C70" t="str">
            <v>m3</v>
          </cell>
          <cell r="D70">
            <v>25000</v>
          </cell>
        </row>
        <row r="71">
          <cell r="A71">
            <v>4300</v>
          </cell>
          <cell r="B71" t="str">
            <v>Triturado   3/4"</v>
          </cell>
          <cell r="C71" t="str">
            <v>m3</v>
          </cell>
          <cell r="D71">
            <v>25000</v>
          </cell>
        </row>
        <row r="72">
          <cell r="A72">
            <v>4350</v>
          </cell>
          <cell r="B72" t="str">
            <v>Tubería de concreto perforado D=0.20m</v>
          </cell>
          <cell r="C72" t="str">
            <v>m</v>
          </cell>
          <cell r="D72">
            <v>12300</v>
          </cell>
        </row>
        <row r="73">
          <cell r="A73">
            <v>4400</v>
          </cell>
          <cell r="B73" t="str">
            <v>Tubería de concreto reforzado D=900 mm</v>
          </cell>
          <cell r="C73" t="str">
            <v>ml</v>
          </cell>
          <cell r="D73">
            <v>181000</v>
          </cell>
        </row>
        <row r="74">
          <cell r="A74">
            <v>4500</v>
          </cell>
          <cell r="B74" t="str">
            <v>Tubería de concreto reforzado D=1 m</v>
          </cell>
          <cell r="C74" t="str">
            <v>ml</v>
          </cell>
          <cell r="D74">
            <v>108000</v>
          </cell>
        </row>
        <row r="75">
          <cell r="A75">
            <v>60100</v>
          </cell>
          <cell r="B75" t="str">
            <v>M.O.auxiliar</v>
          </cell>
          <cell r="C75" t="str">
            <v>día</v>
          </cell>
          <cell r="D75">
            <v>21000</v>
          </cell>
        </row>
        <row r="76">
          <cell r="A76">
            <v>60200</v>
          </cell>
          <cell r="B76" t="str">
            <v>M.O.ayudante</v>
          </cell>
          <cell r="C76" t="str">
            <v>día</v>
          </cell>
          <cell r="D76">
            <v>20020</v>
          </cell>
        </row>
        <row r="77">
          <cell r="A77">
            <v>60500</v>
          </cell>
          <cell r="B77" t="str">
            <v>M.O.encargado</v>
          </cell>
          <cell r="C77" t="str">
            <v>día</v>
          </cell>
          <cell r="D77">
            <v>52500</v>
          </cell>
        </row>
        <row r="78">
          <cell r="A78">
            <v>60600</v>
          </cell>
          <cell r="B78" t="str">
            <v>M.O.minero</v>
          </cell>
          <cell r="C78" t="str">
            <v>día</v>
          </cell>
          <cell r="D78">
            <v>42000</v>
          </cell>
        </row>
        <row r="79">
          <cell r="A79">
            <v>60700</v>
          </cell>
          <cell r="B79" t="str">
            <v>M.O.oficial</v>
          </cell>
          <cell r="C79" t="str">
            <v>día</v>
          </cell>
          <cell r="D79">
            <v>42000</v>
          </cell>
        </row>
        <row r="80">
          <cell r="A80">
            <v>60900</v>
          </cell>
          <cell r="B80" t="str">
            <v>M.O.rastrillero</v>
          </cell>
          <cell r="C80" t="str">
            <v>día</v>
          </cell>
          <cell r="D80">
            <v>25200</v>
          </cell>
        </row>
        <row r="81">
          <cell r="A81">
            <v>70020</v>
          </cell>
          <cell r="B81" t="str">
            <v>Bulldozer Caterpillar D8K</v>
          </cell>
          <cell r="C81" t="str">
            <v>hr</v>
          </cell>
          <cell r="D81">
            <v>70000</v>
          </cell>
        </row>
        <row r="82">
          <cell r="A82">
            <v>70080</v>
          </cell>
          <cell r="B82" t="str">
            <v>Cargador John Deere 544G</v>
          </cell>
          <cell r="C82" t="str">
            <v>hr</v>
          </cell>
          <cell r="D82">
            <v>45000</v>
          </cell>
        </row>
        <row r="83">
          <cell r="A83">
            <v>70100</v>
          </cell>
          <cell r="B83" t="str">
            <v>Carrotanque para riego de agua</v>
          </cell>
          <cell r="C83" t="str">
            <v>hr</v>
          </cell>
          <cell r="D83">
            <v>25000</v>
          </cell>
        </row>
        <row r="84">
          <cell r="A84">
            <v>70150</v>
          </cell>
          <cell r="B84" t="str">
            <v>Carrotanque irrigador de emulsión</v>
          </cell>
          <cell r="C84" t="str">
            <v>hr</v>
          </cell>
          <cell r="D84">
            <v>25000</v>
          </cell>
        </row>
        <row r="85">
          <cell r="A85">
            <v>70200</v>
          </cell>
          <cell r="B85" t="str">
            <v>Compactador de llanta Ing.Rand PT125R</v>
          </cell>
          <cell r="C85" t="str">
            <v>hr</v>
          </cell>
          <cell r="D85">
            <v>40000</v>
          </cell>
        </row>
        <row r="86">
          <cell r="A86">
            <v>70500</v>
          </cell>
          <cell r="B86" t="str">
            <v>Compactador Ingersoll Rand SD100D</v>
          </cell>
          <cell r="C86" t="str">
            <v>hr</v>
          </cell>
          <cell r="D86">
            <v>45000</v>
          </cell>
        </row>
        <row r="87">
          <cell r="A87">
            <v>70600</v>
          </cell>
          <cell r="B87" t="str">
            <v>Compactador Ingersoll Rand SD70DA</v>
          </cell>
          <cell r="C87" t="str">
            <v>hr</v>
          </cell>
          <cell r="D87">
            <v>40000</v>
          </cell>
        </row>
        <row r="88">
          <cell r="A88">
            <v>70700</v>
          </cell>
          <cell r="B88" t="str">
            <v>Compresor I. Rand  P185W</v>
          </cell>
          <cell r="C88" t="str">
            <v>hr</v>
          </cell>
          <cell r="D88">
            <v>20000</v>
          </cell>
        </row>
        <row r="89">
          <cell r="A89">
            <v>70800</v>
          </cell>
          <cell r="B89" t="str">
            <v>Excavadora Caterpillar 320L</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21000</v>
          </cell>
        </row>
        <row r="92">
          <cell r="A92">
            <v>71080</v>
          </cell>
          <cell r="B92" t="str">
            <v>Motobomba 3 hp</v>
          </cell>
          <cell r="C92" t="str">
            <v>día</v>
          </cell>
          <cell r="D92">
            <v>21000</v>
          </cell>
        </row>
        <row r="93">
          <cell r="A93">
            <v>71100</v>
          </cell>
          <cell r="B93" t="str">
            <v>Motoniveladora Caterpillar 120</v>
          </cell>
          <cell r="C93" t="str">
            <v>hr</v>
          </cell>
          <cell r="D93">
            <v>60000</v>
          </cell>
        </row>
        <row r="94">
          <cell r="A94">
            <v>71200</v>
          </cell>
          <cell r="B94" t="str">
            <v>Pavimentadora Ingersoll Rand 910W</v>
          </cell>
          <cell r="C94" t="str">
            <v>hr</v>
          </cell>
          <cell r="D94">
            <v>50000</v>
          </cell>
        </row>
        <row r="95">
          <cell r="A95">
            <v>71250</v>
          </cell>
          <cell r="B95" t="str">
            <v>Perfiladora CMI  PRT-525</v>
          </cell>
          <cell r="C95" t="str">
            <v>hr</v>
          </cell>
          <cell r="D95">
            <v>400000</v>
          </cell>
        </row>
        <row r="96">
          <cell r="A96">
            <v>71300</v>
          </cell>
          <cell r="B96" t="str">
            <v>Placa vibratoria</v>
          </cell>
          <cell r="C96" t="str">
            <v>hr</v>
          </cell>
          <cell r="D96">
            <v>3000</v>
          </cell>
        </row>
        <row r="97">
          <cell r="A97">
            <v>71400</v>
          </cell>
          <cell r="B97" t="str">
            <v>Retroexcavadora JCB 214S</v>
          </cell>
          <cell r="C97" t="str">
            <v>hr</v>
          </cell>
          <cell r="D97">
            <v>30000</v>
          </cell>
        </row>
        <row r="98">
          <cell r="A98">
            <v>71600</v>
          </cell>
          <cell r="B98" t="str">
            <v>Saltarina Ingersoll RX-65</v>
          </cell>
          <cell r="C98" t="str">
            <v>hr</v>
          </cell>
          <cell r="D98">
            <v>3000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1000</v>
          </cell>
        </row>
        <row r="104">
          <cell r="A104">
            <v>80150</v>
          </cell>
          <cell r="B104" t="str">
            <v>Derechos de botada</v>
          </cell>
          <cell r="C104" t="str">
            <v>m3</v>
          </cell>
          <cell r="D104">
            <v>2000</v>
          </cell>
        </row>
        <row r="105">
          <cell r="A105">
            <v>80200</v>
          </cell>
          <cell r="B105" t="str">
            <v>Imprimación</v>
          </cell>
          <cell r="C105" t="str">
            <v>m2</v>
          </cell>
          <cell r="D105">
            <v>1050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242000</v>
          </cell>
        </row>
        <row r="109">
          <cell r="A109">
            <v>80400</v>
          </cell>
          <cell r="B109" t="str">
            <v>Pilotaje D=1.30m</v>
          </cell>
          <cell r="C109" t="str">
            <v>ml</v>
          </cell>
          <cell r="D109">
            <v>250000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355</v>
          </cell>
        </row>
        <row r="112">
          <cell r="A112">
            <v>80600</v>
          </cell>
          <cell r="B112" t="str">
            <v>Transporte de acero de refuerzo</v>
          </cell>
          <cell r="C112" t="str">
            <v>kg</v>
          </cell>
          <cell r="D112">
            <v>16</v>
          </cell>
        </row>
        <row r="113">
          <cell r="A113">
            <v>80650</v>
          </cell>
          <cell r="B113" t="str">
            <v>Transporte de arboles</v>
          </cell>
          <cell r="C113" t="str">
            <v>un</v>
          </cell>
          <cell r="D113">
            <v>50000</v>
          </cell>
        </row>
        <row r="114">
          <cell r="A114">
            <v>80700</v>
          </cell>
          <cell r="B114" t="str">
            <v>Transporte de arena (suelta)</v>
          </cell>
          <cell r="C114" t="str">
            <v>m3-km</v>
          </cell>
          <cell r="D114">
            <v>355</v>
          </cell>
        </row>
        <row r="115">
          <cell r="A115">
            <v>80900</v>
          </cell>
          <cell r="B115" t="str">
            <v>Transporte de base granular (suelta)</v>
          </cell>
          <cell r="C115" t="str">
            <v>m3-km</v>
          </cell>
          <cell r="D115">
            <v>355</v>
          </cell>
        </row>
        <row r="116">
          <cell r="A116">
            <v>80935</v>
          </cell>
          <cell r="B116" t="str">
            <v>Transporte de maquinaria</v>
          </cell>
          <cell r="C116" t="str">
            <v>m3</v>
          </cell>
          <cell r="D116">
            <v>410</v>
          </cell>
        </row>
        <row r="117">
          <cell r="A117">
            <v>80940</v>
          </cell>
          <cell r="B117" t="str">
            <v>Transporte de materiales</v>
          </cell>
          <cell r="C117" t="str">
            <v>m3-km</v>
          </cell>
          <cell r="D117">
            <v>485</v>
          </cell>
        </row>
        <row r="118">
          <cell r="A118">
            <v>80950</v>
          </cell>
          <cell r="B118" t="str">
            <v>Transporte de mat.explanaciones</v>
          </cell>
          <cell r="C118" t="str">
            <v>m3-km</v>
          </cell>
          <cell r="D118">
            <v>485</v>
          </cell>
        </row>
        <row r="119">
          <cell r="A119">
            <v>80970</v>
          </cell>
          <cell r="B119" t="str">
            <v>Transporte de material derrumbes</v>
          </cell>
          <cell r="C119" t="str">
            <v>m3-km</v>
          </cell>
          <cell r="D119">
            <v>510</v>
          </cell>
        </row>
        <row r="120">
          <cell r="A120">
            <v>81000</v>
          </cell>
          <cell r="B120" t="str">
            <v>Transporte de mezcla asfáltica</v>
          </cell>
          <cell r="C120" t="str">
            <v>m3-km</v>
          </cell>
          <cell r="D120">
            <v>410</v>
          </cell>
        </row>
        <row r="121">
          <cell r="A121">
            <v>81100</v>
          </cell>
          <cell r="B121" t="str">
            <v>Transporte de subbase</v>
          </cell>
          <cell r="C121" t="str">
            <v>m3-km</v>
          </cell>
          <cell r="D121">
            <v>355</v>
          </cell>
        </row>
        <row r="122">
          <cell r="A122">
            <v>81200</v>
          </cell>
          <cell r="B122" t="str">
            <v>Transporte de triturado (suelta)</v>
          </cell>
          <cell r="C122" t="str">
            <v>m3-km</v>
          </cell>
          <cell r="D122">
            <v>355</v>
          </cell>
        </row>
        <row r="123">
          <cell r="A123">
            <v>81300</v>
          </cell>
          <cell r="B123" t="str">
            <v>Transporte de tubería</v>
          </cell>
          <cell r="C123" t="str">
            <v>vj</v>
          </cell>
          <cell r="D123">
            <v>50000</v>
          </cell>
        </row>
        <row r="124">
          <cell r="A124">
            <v>81400</v>
          </cell>
          <cell r="B124" t="str">
            <v>Transporte escombros</v>
          </cell>
          <cell r="C124" t="str">
            <v>m3-km</v>
          </cell>
          <cell r="D124">
            <v>355</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858858</v>
          </cell>
          <cell r="G8">
            <v>17177160</v>
          </cell>
        </row>
        <row r="9">
          <cell r="B9">
            <v>2</v>
          </cell>
          <cell r="C9" t="str">
            <v>Traslado de arboles</v>
          </cell>
          <cell r="D9" t="str">
            <v>un</v>
          </cell>
          <cell r="E9">
            <v>10</v>
          </cell>
          <cell r="F9">
            <v>249946</v>
          </cell>
          <cell r="G9">
            <v>2499460</v>
          </cell>
        </row>
        <row r="10">
          <cell r="B10">
            <v>3</v>
          </cell>
          <cell r="C10" t="str">
            <v>Demolicion de Pavimentos, Pisos, Andenes y Bordillos</v>
          </cell>
          <cell r="D10" t="str">
            <v>m3</v>
          </cell>
          <cell r="E10">
            <v>960</v>
          </cell>
          <cell r="F10">
            <v>35785</v>
          </cell>
          <cell r="G10">
            <v>34353600</v>
          </cell>
        </row>
        <row r="11">
          <cell r="B11">
            <v>4</v>
          </cell>
          <cell r="C11" t="str">
            <v>Remocion de Cercas</v>
          </cell>
          <cell r="D11" t="str">
            <v>ml</v>
          </cell>
          <cell r="E11">
            <v>2600</v>
          </cell>
          <cell r="F11">
            <v>35005</v>
          </cell>
          <cell r="G11">
            <v>91013000</v>
          </cell>
        </row>
        <row r="12">
          <cell r="B12">
            <v>5</v>
          </cell>
          <cell r="C12" t="str">
            <v>Remocion de Servicios existentes</v>
          </cell>
          <cell r="D12" t="str">
            <v>un</v>
          </cell>
          <cell r="E12">
            <v>30</v>
          </cell>
          <cell r="F12">
            <v>45669</v>
          </cell>
          <cell r="G12">
            <v>1370070</v>
          </cell>
        </row>
        <row r="13">
          <cell r="B13">
            <v>6</v>
          </cell>
          <cell r="C13" t="str">
            <v>Excavación en material común de la explanación, canales y prestamos</v>
          </cell>
          <cell r="D13" t="str">
            <v>m3</v>
          </cell>
          <cell r="E13">
            <v>65600</v>
          </cell>
          <cell r="F13">
            <v>5889</v>
          </cell>
          <cell r="G13">
            <v>386318400</v>
          </cell>
        </row>
        <row r="14">
          <cell r="B14">
            <v>7</v>
          </cell>
          <cell r="C14" t="str">
            <v>Excavación en roca de la explanación, canales y prestamos</v>
          </cell>
          <cell r="D14" t="str">
            <v>m3</v>
          </cell>
          <cell r="E14">
            <v>15000</v>
          </cell>
          <cell r="F14">
            <v>39179</v>
          </cell>
          <cell r="G14">
            <v>587685000</v>
          </cell>
        </row>
        <row r="15">
          <cell r="B15">
            <v>8</v>
          </cell>
          <cell r="C15" t="str">
            <v>Terraplenes con materiales de préstamo</v>
          </cell>
          <cell r="D15" t="str">
            <v>m3</v>
          </cell>
          <cell r="E15">
            <v>106500</v>
          </cell>
          <cell r="F15">
            <v>13486</v>
          </cell>
          <cell r="G15">
            <v>1436259000</v>
          </cell>
        </row>
        <row r="16">
          <cell r="B16">
            <v>9</v>
          </cell>
          <cell r="C16" t="str">
            <v>Terraplenes con materiales del sitio</v>
          </cell>
          <cell r="D16" t="str">
            <v>m3</v>
          </cell>
          <cell r="E16">
            <v>30000</v>
          </cell>
          <cell r="F16">
            <v>7189</v>
          </cell>
          <cell r="G16">
            <v>215670000</v>
          </cell>
        </row>
        <row r="17">
          <cell r="B17">
            <v>10</v>
          </cell>
          <cell r="C17" t="str">
            <v>Sub-base granular</v>
          </cell>
          <cell r="D17" t="str">
            <v>m3</v>
          </cell>
          <cell r="E17">
            <v>13600</v>
          </cell>
          <cell r="F17">
            <v>46232</v>
          </cell>
          <cell r="G17">
            <v>628755200</v>
          </cell>
        </row>
        <row r="18">
          <cell r="B18">
            <v>11</v>
          </cell>
          <cell r="C18" t="str">
            <v>Base granular</v>
          </cell>
          <cell r="D18" t="str">
            <v>m3</v>
          </cell>
          <cell r="E18">
            <v>22500</v>
          </cell>
          <cell r="F18">
            <v>57048</v>
          </cell>
          <cell r="G18">
            <v>1283580000</v>
          </cell>
        </row>
        <row r="19">
          <cell r="B19">
            <v>12</v>
          </cell>
          <cell r="C19" t="str">
            <v>Cemento Asfaltico</v>
          </cell>
          <cell r="D19" t="str">
            <v>kg</v>
          </cell>
          <cell r="E19">
            <v>630000</v>
          </cell>
          <cell r="F19">
            <v>592</v>
          </cell>
          <cell r="G19">
            <v>372960000</v>
          </cell>
        </row>
        <row r="20">
          <cell r="B20">
            <v>13</v>
          </cell>
          <cell r="C20" t="str">
            <v>Concreto asfáltico MDC-1</v>
          </cell>
          <cell r="D20" t="str">
            <v>m3</v>
          </cell>
          <cell r="E20">
            <v>3000</v>
          </cell>
          <cell r="F20">
            <v>234074</v>
          </cell>
          <cell r="G20">
            <v>702222000</v>
          </cell>
        </row>
        <row r="21">
          <cell r="B21">
            <v>14</v>
          </cell>
          <cell r="C21" t="str">
            <v>Concreto asfáltico MDC-2</v>
          </cell>
          <cell r="D21" t="str">
            <v>m3</v>
          </cell>
          <cell r="E21">
            <v>3000</v>
          </cell>
          <cell r="F21">
            <v>234074</v>
          </cell>
          <cell r="G21">
            <v>702222000</v>
          </cell>
        </row>
        <row r="22">
          <cell r="B22">
            <v>15</v>
          </cell>
          <cell r="C22" t="str">
            <v>Imprimacion</v>
          </cell>
          <cell r="D22" t="str">
            <v>m2</v>
          </cell>
          <cell r="E22">
            <v>83000</v>
          </cell>
          <cell r="F22">
            <v>1365</v>
          </cell>
          <cell r="G22">
            <v>113295000</v>
          </cell>
        </row>
        <row r="23">
          <cell r="B23">
            <v>16</v>
          </cell>
          <cell r="C23" t="str">
            <v>Excavación varias en material comun seco</v>
          </cell>
          <cell r="D23" t="str">
            <v>m3</v>
          </cell>
          <cell r="E23">
            <v>2000</v>
          </cell>
          <cell r="F23">
            <v>7008</v>
          </cell>
          <cell r="G23">
            <v>14016000</v>
          </cell>
        </row>
        <row r="24">
          <cell r="B24">
            <v>17</v>
          </cell>
          <cell r="C24" t="str">
            <v>Excavación varias en roca en seco</v>
          </cell>
          <cell r="D24" t="str">
            <v>m3</v>
          </cell>
          <cell r="E24">
            <v>900</v>
          </cell>
          <cell r="F24">
            <v>96762</v>
          </cell>
          <cell r="G24">
            <v>87085800</v>
          </cell>
        </row>
        <row r="25">
          <cell r="B25">
            <v>18</v>
          </cell>
          <cell r="C25" t="str">
            <v>Rellenos a mano con material del sitio (obras de arte)</v>
          </cell>
          <cell r="D25" t="str">
            <v>m3</v>
          </cell>
          <cell r="E25">
            <v>800</v>
          </cell>
          <cell r="F25">
            <v>13584</v>
          </cell>
          <cell r="G25">
            <v>10867200</v>
          </cell>
        </row>
        <row r="26">
          <cell r="B26">
            <v>19</v>
          </cell>
          <cell r="C26" t="str">
            <v>Rellenos a mano para estructuras con material de préstamo</v>
          </cell>
          <cell r="D26" t="str">
            <v>m3</v>
          </cell>
          <cell r="E26">
            <v>900</v>
          </cell>
          <cell r="F26">
            <v>41126</v>
          </cell>
          <cell r="G26">
            <v>37013400</v>
          </cell>
        </row>
        <row r="27">
          <cell r="B27">
            <v>20</v>
          </cell>
          <cell r="C27" t="str">
            <v>Pilotes Preexcavados D=60cm</v>
          </cell>
          <cell r="D27" t="str">
            <v>ml</v>
          </cell>
          <cell r="E27">
            <v>200</v>
          </cell>
          <cell r="F27">
            <v>1033093</v>
          </cell>
          <cell r="G27">
            <v>206618600</v>
          </cell>
        </row>
        <row r="28">
          <cell r="B28">
            <v>21</v>
          </cell>
          <cell r="C28" t="str">
            <v>Concreto clase D (3000 PSI)   (Boxculvert y Aletas)</v>
          </cell>
          <cell r="D28" t="str">
            <v>m3</v>
          </cell>
          <cell r="E28">
            <v>1300</v>
          </cell>
          <cell r="F28">
            <v>450817</v>
          </cell>
          <cell r="G28">
            <v>586062100</v>
          </cell>
        </row>
        <row r="29">
          <cell r="B29">
            <v>22</v>
          </cell>
          <cell r="C29" t="str">
            <v>Concreto clase F (2000 PSI)</v>
          </cell>
          <cell r="D29" t="str">
            <v>m3</v>
          </cell>
          <cell r="E29">
            <v>90</v>
          </cell>
          <cell r="F29">
            <v>323005</v>
          </cell>
          <cell r="G29">
            <v>29070450</v>
          </cell>
        </row>
        <row r="30">
          <cell r="B30">
            <v>23</v>
          </cell>
          <cell r="C30" t="str">
            <v>Concreto 4000 psi (280 kg/cm2) Clase C (Placa - Puente)</v>
          </cell>
          <cell r="D30" t="str">
            <v>m3</v>
          </cell>
          <cell r="E30">
            <v>190</v>
          </cell>
          <cell r="F30">
            <v>589378</v>
          </cell>
          <cell r="G30">
            <v>111981820</v>
          </cell>
        </row>
        <row r="31">
          <cell r="B31">
            <v>24</v>
          </cell>
          <cell r="C31" t="str">
            <v>Concreto 5000 psi ( 350 kg/cm2) Clase A  (Vigas y Riostras)</v>
          </cell>
          <cell r="D31" t="str">
            <v>m3</v>
          </cell>
          <cell r="E31">
            <v>246</v>
          </cell>
          <cell r="F31">
            <v>673889</v>
          </cell>
          <cell r="G31">
            <v>165776694</v>
          </cell>
        </row>
        <row r="32">
          <cell r="B32">
            <v>25</v>
          </cell>
          <cell r="C32" t="str">
            <v>Acero de refuerzo 60.000 psi</v>
          </cell>
          <cell r="D32" t="str">
            <v>kg</v>
          </cell>
          <cell r="E32">
            <v>195000</v>
          </cell>
          <cell r="F32">
            <v>1721</v>
          </cell>
          <cell r="G32">
            <v>335595000</v>
          </cell>
        </row>
        <row r="33">
          <cell r="B33">
            <v>26</v>
          </cell>
          <cell r="C33" t="str">
            <v>Apoyos elastomericos D-60</v>
          </cell>
          <cell r="D33" t="str">
            <v>un</v>
          </cell>
          <cell r="E33">
            <v>14</v>
          </cell>
          <cell r="F33">
            <v>312000</v>
          </cell>
          <cell r="G33">
            <v>4368000</v>
          </cell>
        </row>
        <row r="34">
          <cell r="B34">
            <v>27</v>
          </cell>
          <cell r="C34" t="str">
            <v>Juntas tipo freyssinet M-80</v>
          </cell>
          <cell r="D34" t="str">
            <v>ml</v>
          </cell>
          <cell r="E34">
            <v>40</v>
          </cell>
          <cell r="F34">
            <v>685100</v>
          </cell>
          <cell r="G34">
            <v>27404000</v>
          </cell>
        </row>
        <row r="35">
          <cell r="B35">
            <v>28</v>
          </cell>
          <cell r="C35" t="str">
            <v>Tubería concreto reforzado D=1m  Concreto Clase C (4000 PSI)</v>
          </cell>
          <cell r="D35" t="str">
            <v>ml</v>
          </cell>
          <cell r="E35">
            <v>600</v>
          </cell>
          <cell r="F35">
            <v>181609</v>
          </cell>
          <cell r="G35">
            <v>108965400</v>
          </cell>
        </row>
        <row r="36">
          <cell r="B36">
            <v>29</v>
          </cell>
          <cell r="C36" t="str">
            <v>Cunetas en concreto 0,18 m3/ml Concreto Clase F (2000 PSI)</v>
          </cell>
          <cell r="D36" t="str">
            <v>ml</v>
          </cell>
          <cell r="E36">
            <v>1000</v>
          </cell>
          <cell r="F36">
            <v>59136</v>
          </cell>
          <cell r="G36">
            <v>59136000</v>
          </cell>
        </row>
        <row r="37">
          <cell r="B37">
            <v>30</v>
          </cell>
          <cell r="C37" t="str">
            <v>Bordillos y sardineles concreto Clase D (3000 PSI)    0.30 m3/ml</v>
          </cell>
          <cell r="D37" t="str">
            <v>ml</v>
          </cell>
          <cell r="E37">
            <v>1736</v>
          </cell>
          <cell r="F37">
            <v>95026</v>
          </cell>
          <cell r="G37">
            <v>164965136</v>
          </cell>
        </row>
        <row r="38">
          <cell r="B38">
            <v>31</v>
          </cell>
          <cell r="C38" t="str">
            <v>Anden en concreto clase D (3000 PSI)   0.27 m3/ml</v>
          </cell>
          <cell r="D38" t="str">
            <v>ml</v>
          </cell>
          <cell r="E38">
            <v>868</v>
          </cell>
          <cell r="F38">
            <v>105391</v>
          </cell>
          <cell r="G38">
            <v>91479388</v>
          </cell>
        </row>
        <row r="39">
          <cell r="B39">
            <v>32</v>
          </cell>
          <cell r="C39" t="str">
            <v>Cables para postensado de 1/2" para 10,50 t/m</v>
          </cell>
          <cell r="D39" t="str">
            <v>ml</v>
          </cell>
          <cell r="E39">
            <v>19500</v>
          </cell>
          <cell r="F39">
            <v>10270</v>
          </cell>
          <cell r="G39">
            <v>200265000</v>
          </cell>
        </row>
        <row r="40">
          <cell r="B40">
            <v>33</v>
          </cell>
          <cell r="C40" t="str">
            <v>Retiro de señales verticales</v>
          </cell>
          <cell r="D40" t="str">
            <v>un</v>
          </cell>
          <cell r="E40">
            <v>60</v>
          </cell>
          <cell r="F40">
            <v>9448</v>
          </cell>
          <cell r="G40">
            <v>566880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8401</v>
          </cell>
          <cell r="G44">
            <v>50406000</v>
          </cell>
        </row>
        <row r="45">
          <cell r="B45">
            <v>38</v>
          </cell>
          <cell r="C45" t="str">
            <v>Señales preventivas y reglamentarias</v>
          </cell>
          <cell r="D45" t="str">
            <v>un</v>
          </cell>
          <cell r="E45">
            <v>10</v>
          </cell>
          <cell r="F45">
            <v>147553</v>
          </cell>
          <cell r="G45">
            <v>1475530</v>
          </cell>
        </row>
        <row r="46">
          <cell r="B46">
            <v>39</v>
          </cell>
          <cell r="C46" t="str">
            <v>Señales viales tamaño 144x30</v>
          </cell>
          <cell r="D46" t="str">
            <v>un</v>
          </cell>
          <cell r="E46">
            <v>15</v>
          </cell>
          <cell r="F46">
            <v>141053</v>
          </cell>
          <cell r="G46">
            <v>2115795</v>
          </cell>
        </row>
        <row r="47">
          <cell r="B47">
            <v>40</v>
          </cell>
          <cell r="C47" t="str">
            <v>Señales viales tamaño 144x60 (2 renglones)</v>
          </cell>
          <cell r="D47" t="str">
            <v>un</v>
          </cell>
          <cell r="E47">
            <v>18</v>
          </cell>
          <cell r="F47">
            <v>199553</v>
          </cell>
          <cell r="G47">
            <v>3591954</v>
          </cell>
        </row>
        <row r="48">
          <cell r="B48">
            <v>41</v>
          </cell>
          <cell r="C48" t="str">
            <v>Señales viales tamaño 144x60 (3 renglones)</v>
          </cell>
          <cell r="D48" t="str">
            <v>un</v>
          </cell>
          <cell r="E48">
            <v>13</v>
          </cell>
          <cell r="F48">
            <v>271053</v>
          </cell>
          <cell r="G48">
            <v>3523689</v>
          </cell>
        </row>
        <row r="49">
          <cell r="B49">
            <v>42</v>
          </cell>
          <cell r="C49" t="str">
            <v>Suministro e instalación de postes de referencia</v>
          </cell>
          <cell r="D49" t="str">
            <v>un</v>
          </cell>
          <cell r="E49">
            <v>4</v>
          </cell>
          <cell r="F49">
            <v>73453</v>
          </cell>
          <cell r="G49">
            <v>293812</v>
          </cell>
        </row>
        <row r="50">
          <cell r="B50">
            <v>43</v>
          </cell>
          <cell r="C50" t="str">
            <v>Defensas metálicas</v>
          </cell>
          <cell r="D50" t="str">
            <v>ml</v>
          </cell>
          <cell r="E50">
            <v>5000</v>
          </cell>
          <cell r="F50">
            <v>78653</v>
          </cell>
          <cell r="G50">
            <v>393265000</v>
          </cell>
        </row>
        <row r="51">
          <cell r="B51">
            <v>44</v>
          </cell>
          <cell r="C51" t="str">
            <v>Terminales para defensas metálicas</v>
          </cell>
          <cell r="D51" t="str">
            <v>un</v>
          </cell>
          <cell r="E51">
            <v>50</v>
          </cell>
          <cell r="F51">
            <v>48844</v>
          </cell>
          <cell r="G51">
            <v>2442200</v>
          </cell>
        </row>
        <row r="52">
          <cell r="B52">
            <v>45</v>
          </cell>
          <cell r="C52" t="str">
            <v>Cercas postes de concreto con alambra de puas</v>
          </cell>
          <cell r="D52" t="str">
            <v>ml</v>
          </cell>
          <cell r="E52">
            <v>1500</v>
          </cell>
          <cell r="F52">
            <v>21083</v>
          </cell>
          <cell r="G52">
            <v>31624500</v>
          </cell>
        </row>
        <row r="53">
          <cell r="B53">
            <v>46</v>
          </cell>
          <cell r="C53" t="str">
            <v>Cercas postes de concreto con malla eslabonada</v>
          </cell>
          <cell r="D53" t="str">
            <v>ml</v>
          </cell>
          <cell r="E53">
            <v>500</v>
          </cell>
          <cell r="F53">
            <v>32510</v>
          </cell>
          <cell r="G53">
            <v>16255000</v>
          </cell>
        </row>
        <row r="54">
          <cell r="B54">
            <v>47</v>
          </cell>
          <cell r="C54" t="str">
            <v>Empradización</v>
          </cell>
          <cell r="D54" t="str">
            <v>m2</v>
          </cell>
          <cell r="E54">
            <v>40000</v>
          </cell>
          <cell r="F54">
            <v>10527</v>
          </cell>
          <cell r="G54">
            <v>421080000</v>
          </cell>
        </row>
        <row r="55">
          <cell r="B55">
            <v>48</v>
          </cell>
          <cell r="C55" t="str">
            <v>Transporte de materiales provenientes de Excavaciones</v>
          </cell>
          <cell r="D55" t="str">
            <v>m3-km</v>
          </cell>
          <cell r="E55">
            <v>83000</v>
          </cell>
          <cell r="F55">
            <v>631</v>
          </cell>
          <cell r="G55">
            <v>52373000</v>
          </cell>
        </row>
        <row r="56">
          <cell r="B56">
            <v>49</v>
          </cell>
          <cell r="C56" t="str">
            <v>Transporte de materiales de préstamo para terraplenes</v>
          </cell>
          <cell r="D56" t="str">
            <v>m3-km</v>
          </cell>
          <cell r="E56">
            <v>1395000</v>
          </cell>
          <cell r="F56">
            <v>631</v>
          </cell>
          <cell r="G56">
            <v>880245000</v>
          </cell>
        </row>
        <row r="57">
          <cell r="B57">
            <v>50</v>
          </cell>
          <cell r="C57" t="str">
            <v>Transporte de materiales del sitio para terraplenes</v>
          </cell>
          <cell r="D57" t="str">
            <v>m3-km</v>
          </cell>
          <cell r="E57">
            <v>19000</v>
          </cell>
          <cell r="F57">
            <v>631</v>
          </cell>
          <cell r="G57">
            <v>11989000</v>
          </cell>
        </row>
        <row r="58">
          <cell r="B58">
            <v>51</v>
          </cell>
          <cell r="C58" t="str">
            <v>Lamparas de alumbrado</v>
          </cell>
          <cell r="D58" t="str">
            <v>un</v>
          </cell>
          <cell r="E58">
            <v>200</v>
          </cell>
          <cell r="F58">
            <v>399689</v>
          </cell>
          <cell r="G58">
            <v>79937800</v>
          </cell>
        </row>
        <row r="59">
          <cell r="B59">
            <v>52</v>
          </cell>
          <cell r="C59" t="str">
            <v>Estructura tipo 602T</v>
          </cell>
          <cell r="D59" t="str">
            <v>un</v>
          </cell>
          <cell r="E59">
            <v>4</v>
          </cell>
          <cell r="F59">
            <v>1885000</v>
          </cell>
          <cell r="G59">
            <v>7540000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61100</v>
          </cell>
          <cell r="G63">
            <v>97760000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416000</v>
          </cell>
          <cell r="G67">
            <v>2080000</v>
          </cell>
        </row>
        <row r="68">
          <cell r="B68">
            <v>61</v>
          </cell>
          <cell r="C68" t="str">
            <v>Estructura trifasica tipo 523T</v>
          </cell>
          <cell r="D68" t="str">
            <v>un</v>
          </cell>
          <cell r="E68">
            <v>15</v>
          </cell>
          <cell r="F68">
            <v>910000</v>
          </cell>
          <cell r="G68">
            <v>13650000</v>
          </cell>
        </row>
        <row r="69">
          <cell r="B69">
            <v>62</v>
          </cell>
          <cell r="C69" t="str">
            <v>Protección de taludes en piedra pegada</v>
          </cell>
          <cell r="D69" t="str">
            <v>m2</v>
          </cell>
          <cell r="E69">
            <v>730</v>
          </cell>
          <cell r="F69">
            <v>55298</v>
          </cell>
          <cell r="G69">
            <v>40367540</v>
          </cell>
        </row>
        <row r="70">
          <cell r="B70">
            <v>63</v>
          </cell>
          <cell r="C70" t="str">
            <v>Limpieza de alcantarillas y pontones</v>
          </cell>
          <cell r="D70" t="str">
            <v xml:space="preserve">un </v>
          </cell>
          <cell r="E70">
            <v>5</v>
          </cell>
          <cell r="F70">
            <v>111844</v>
          </cell>
          <cell r="G70">
            <v>559220</v>
          </cell>
        </row>
        <row r="71">
          <cell r="B71">
            <v>64</v>
          </cell>
          <cell r="C71" t="str">
            <v>Limpieza de box-culvert</v>
          </cell>
          <cell r="D71" t="str">
            <v>un</v>
          </cell>
          <cell r="E71">
            <v>5</v>
          </cell>
          <cell r="F71">
            <v>162967</v>
          </cell>
          <cell r="G71">
            <v>814835</v>
          </cell>
        </row>
      </sheetData>
      <sheetData sheetId="2"/>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 P. U."/>
      <sheetName val="APU PART"/>
      <sheetName val="Listado"/>
      <sheetName val="PPTOS"/>
      <sheetName val="Borrable"/>
    </sheetNames>
    <sheetDataSet>
      <sheetData sheetId="0" refreshError="1"/>
      <sheetData sheetId="1"/>
      <sheetData sheetId="2"/>
      <sheetData sheetId="3"/>
      <sheetData sheetId="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BP 26005351"/>
      <sheetName val="SB - BP 26005350"/>
      <sheetName val="MA -BP-26005830"/>
      <sheetName val="Distribucion de recursos"/>
      <sheetName val="Distribucion de recursos 2"/>
      <sheetName val="1.1.4 Modelación Felidia"/>
      <sheetName val="1.1.5 Modelación La Elvira"/>
      <sheetName val="1.1.16 Modelación La Fonda"/>
      <sheetName val="1.1.11 Modelación Montebello "/>
      <sheetName val="1.1.12 Modelación Q Silencio"/>
      <sheetName val="1.1.13 Modelación Pilas C"/>
      <sheetName val="1.1. 4 Interv Modelaciones"/>
      <sheetName val="1.1.1 MyR Ascesión"/>
      <sheetName val="1.1.1 MyR Pance"/>
      <sheetName val="1.1.1 MyR Sirena"/>
      <sheetName val="1.1.70 MyR No Viables"/>
      <sheetName val="1.1. 71 Interv MyR No viables"/>
      <sheetName val="1.1.77 Mod Tanque Golondrinas"/>
      <sheetName val="1.1.5 IDESC Buitrera Nte"/>
      <sheetName val="1.1.5 IDESC La Luisa"/>
      <sheetName val="1.1.7 IDESC La Fonda"/>
      <sheetName val="1.1.68 Mejoram La Luisa"/>
      <sheetName val="1.1.69 Interv Mejoram "/>
      <sheetName val="1.1.36 Cubierta DSC"/>
      <sheetName val="1.1.6 PSMV Felidia"/>
      <sheetName val="1.1.5 PSMV Montebello"/>
      <sheetName val="1.1.7 PSMV Pichindé"/>
      <sheetName val="1.1.38 PTAR Alto Los Mangos"/>
      <sheetName val="1.1.40 Alcant Pilas Cabuyal F2"/>
      <sheetName val="1.1. 71 Interv Mejoram SB"/>
      <sheetName val="1.1.4 Front End"/>
      <sheetName val="1.1.2 La Fonda Monitore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_ADI"/>
    </sheetNames>
    <sheetDataSet>
      <sheetData sheetId="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O PIO (TOTAL)"/>
      <sheetName val="PIO PIO (oferta)"/>
      <sheetName val="PIO PIO"/>
      <sheetName val="PIO PIO (diseños)"/>
      <sheetName val="NIÑEZ Y ALEGRIA"/>
      <sheetName val="NIÑEZ Y ALEGRIA (oferta)"/>
      <sheetName val=" Código Precios 2004"/>
      <sheetName val="NIÑEZ Y ALEGRIA (alcance ppto.)"/>
      <sheetName val="NIÑEZ Y ALEGRIA (liquidacio (2)"/>
      <sheetName val="NIÑEZ Y ALEGRIA (liquidacion)"/>
      <sheetName val="NIÑEZ Y ALEGRIA (ajuste)"/>
      <sheetName val="PIO_PIO_(TOTAL)"/>
      <sheetName val="PIO_PIO_(oferta)"/>
      <sheetName val="PIO_PIO"/>
      <sheetName val="PIO_PIO_(diseños)"/>
      <sheetName val="NIÑEZ_Y_ALEGRIA"/>
      <sheetName val="NIÑEZ_Y_ALEGRIA_(oferta)"/>
      <sheetName val="_Código_Precios_2004"/>
      <sheetName val="NIÑEZ_Y_ALEGRIA_(alcance_ppto_)"/>
      <sheetName val="NIÑEZ_Y_ALEGRIA_(liquidacio_(2)"/>
      <sheetName val="NIÑEZ_Y_ALEGRIA_(liquidacion)"/>
      <sheetName val="NIÑEZ_Y_ALEGRIA_(ajuste)"/>
      <sheetName val="PRESUPUESTO"/>
      <sheetName val="SEGUIMIENTO"/>
      <sheetName val="CRONOGRAMA"/>
      <sheetName val="INSUMOS"/>
    </sheetNames>
    <sheetDataSet>
      <sheetData sheetId="0" refreshError="1"/>
      <sheetData sheetId="1" refreshError="1"/>
      <sheetData sheetId="2" refreshError="1"/>
      <sheetData sheetId="3" refreshError="1"/>
      <sheetData sheetId="4" refreshError="1"/>
      <sheetData sheetId="5" refreshError="1"/>
      <sheetData sheetId="6">
        <row r="2">
          <cell r="A2" t="str">
            <v>ME</v>
          </cell>
          <cell r="B2" t="str">
            <v xml:space="preserve">SUBMEZCLAS  </v>
          </cell>
          <cell r="C2">
            <v>0</v>
          </cell>
        </row>
        <row r="3">
          <cell r="A3" t="str">
            <v>ME01</v>
          </cell>
          <cell r="B3" t="str">
            <v xml:space="preserve">CONCRETOS  </v>
          </cell>
          <cell r="C3">
            <v>0</v>
          </cell>
        </row>
        <row r="4">
          <cell r="A4" t="str">
            <v>ME0101</v>
          </cell>
          <cell r="B4" t="str">
            <v xml:space="preserve">MEZCLA CONCRETO 1:2:1 4000 PSI - 28,0 Mpa  </v>
          </cell>
          <cell r="C4" t="str">
            <v xml:space="preserve"> M3  </v>
          </cell>
          <cell r="D4">
            <v>240210</v>
          </cell>
        </row>
        <row r="5">
          <cell r="A5" t="str">
            <v>ME0102</v>
          </cell>
          <cell r="B5" t="str">
            <v xml:space="preserve">MEZCLA CONCRETO 1:2:2 3500 PSI - 24,5 Mpa  </v>
          </cell>
          <cell r="C5" t="str">
            <v xml:space="preserve"> M3  </v>
          </cell>
          <cell r="D5">
            <v>216010</v>
          </cell>
        </row>
        <row r="6">
          <cell r="A6" t="str">
            <v>ME0105</v>
          </cell>
          <cell r="B6" t="str">
            <v xml:space="preserve">MEZCLA CONCRETO 1:2:3 3100 PSI - 22,0 Mpa  </v>
          </cell>
          <cell r="C6" t="str">
            <v xml:space="preserve"> M3  </v>
          </cell>
          <cell r="D6">
            <v>189310</v>
          </cell>
        </row>
        <row r="7">
          <cell r="A7" t="str">
            <v>ME0107</v>
          </cell>
          <cell r="B7" t="str">
            <v xml:space="preserve">MEZCLA CONCRETO 1:2:4 2850 PSI - 20,0 Mpa  </v>
          </cell>
          <cell r="C7" t="str">
            <v xml:space="preserve"> M3  </v>
          </cell>
          <cell r="D7">
            <v>169910</v>
          </cell>
        </row>
        <row r="8">
          <cell r="A8" t="str">
            <v>ME0109</v>
          </cell>
          <cell r="B8" t="str">
            <v xml:space="preserve">MEZCLA CONCRETO 1:2:4 2500 PSI - 17,5 Mpa  </v>
          </cell>
          <cell r="C8" t="str">
            <v xml:space="preserve"> M3  </v>
          </cell>
          <cell r="D8">
            <v>153740</v>
          </cell>
        </row>
        <row r="9">
          <cell r="A9" t="str">
            <v>ME0110</v>
          </cell>
          <cell r="B9" t="str">
            <v xml:space="preserve">MEZCLA CONCRETO FLUIDO 4000 PSI  </v>
          </cell>
          <cell r="C9" t="str">
            <v xml:space="preserve"> M3  </v>
          </cell>
          <cell r="D9">
            <v>264590</v>
          </cell>
        </row>
        <row r="10">
          <cell r="A10" t="str">
            <v>ME0111</v>
          </cell>
          <cell r="B10" t="str">
            <v xml:space="preserve">MEZCLA CONCRETO FLUIDO 3000 PSI  </v>
          </cell>
          <cell r="C10" t="str">
            <v xml:space="preserve"> M3  </v>
          </cell>
          <cell r="D10">
            <v>204600</v>
          </cell>
        </row>
        <row r="11">
          <cell r="A11" t="str">
            <v>ME0112</v>
          </cell>
          <cell r="B11" t="str">
            <v xml:space="preserve">MEZCLA CONCRETO 1500 PSI  </v>
          </cell>
          <cell r="C11" t="str">
            <v xml:space="preserve"> M3  </v>
          </cell>
          <cell r="D11">
            <v>122010</v>
          </cell>
        </row>
        <row r="12">
          <cell r="A12" t="str">
            <v>ME02</v>
          </cell>
          <cell r="B12" t="str">
            <v xml:space="preserve">MORTEROS  </v>
          </cell>
          <cell r="C12">
            <v>0</v>
          </cell>
        </row>
        <row r="13">
          <cell r="A13" t="str">
            <v>ME0201</v>
          </cell>
          <cell r="B13" t="str">
            <v xml:space="preserve">MORTERO 1:3  </v>
          </cell>
          <cell r="C13" t="str">
            <v xml:space="preserve"> M3  </v>
          </cell>
          <cell r="D13">
            <v>219790</v>
          </cell>
        </row>
        <row r="14">
          <cell r="A14" t="str">
            <v>ME0202</v>
          </cell>
          <cell r="B14" t="str">
            <v xml:space="preserve">MORTERO 1:4  </v>
          </cell>
          <cell r="C14" t="str">
            <v xml:space="preserve"> M3  </v>
          </cell>
          <cell r="D14">
            <v>183940</v>
          </cell>
        </row>
        <row r="15">
          <cell r="A15" t="str">
            <v>ME0203</v>
          </cell>
          <cell r="B15" t="str">
            <v xml:space="preserve">MORTERO 1:2  </v>
          </cell>
          <cell r="C15" t="str">
            <v xml:space="preserve"> M3  </v>
          </cell>
          <cell r="D15">
            <v>240810</v>
          </cell>
        </row>
        <row r="16">
          <cell r="A16" t="str">
            <v>ME0204</v>
          </cell>
          <cell r="B16" t="str">
            <v xml:space="preserve">MORTERO RELLENO FINO BLOQUE CONCRETO </v>
          </cell>
          <cell r="C16" t="str">
            <v xml:space="preserve"> M3  </v>
          </cell>
          <cell r="D16">
            <v>173530</v>
          </cell>
        </row>
        <row r="17">
          <cell r="A17" t="str">
            <v>ME0205</v>
          </cell>
          <cell r="B17" t="str">
            <v xml:space="preserve">MORTERO RELLENO GRUESO BLOQUE CONCRETO  </v>
          </cell>
          <cell r="C17" t="str">
            <v xml:space="preserve"> M3  </v>
          </cell>
          <cell r="D17">
            <v>156830</v>
          </cell>
        </row>
        <row r="18">
          <cell r="A18" t="str">
            <v>01</v>
          </cell>
          <cell r="B18" t="str">
            <v xml:space="preserve">OBRAS PRELIMINARES URBANISTICAS  </v>
          </cell>
          <cell r="C18">
            <v>0</v>
          </cell>
        </row>
        <row r="19">
          <cell r="A19" t="str">
            <v>0101</v>
          </cell>
          <cell r="B19" t="str">
            <v xml:space="preserve">ACTIVIDADES PRELIMINARES  </v>
          </cell>
          <cell r="C19">
            <v>0</v>
          </cell>
        </row>
        <row r="20">
          <cell r="A20" t="str">
            <v>010101</v>
          </cell>
          <cell r="B20" t="str">
            <v xml:space="preserve">CORTE ARBOL MAS RETIRO(INCL.RAICES)H&gt;3.0  </v>
          </cell>
          <cell r="C20" t="str">
            <v xml:space="preserve"> UND  </v>
          </cell>
          <cell r="D20">
            <v>1920</v>
          </cell>
        </row>
        <row r="21">
          <cell r="A21" t="str">
            <v>010102</v>
          </cell>
          <cell r="B21" t="str">
            <v xml:space="preserve">CORTE Y RETIRO DE ARBUSTO  </v>
          </cell>
          <cell r="C21" t="str">
            <v xml:space="preserve"> UND  </v>
          </cell>
          <cell r="D21">
            <v>83120</v>
          </cell>
        </row>
        <row r="22">
          <cell r="A22" t="str">
            <v>010103</v>
          </cell>
          <cell r="B22" t="str">
            <v xml:space="preserve">DEMOL.CAMARA DE CONCRETO + RETIRO  </v>
          </cell>
          <cell r="C22" t="str">
            <v xml:space="preserve"> UND  </v>
          </cell>
          <cell r="D22">
            <v>8250</v>
          </cell>
        </row>
        <row r="23">
          <cell r="A23" t="str">
            <v>010104</v>
          </cell>
          <cell r="B23" t="str">
            <v xml:space="preserve">DEMOL.LOSA CONCRETO E&lt;=20CMS  </v>
          </cell>
          <cell r="C23" t="str">
            <v xml:space="preserve"> M2  </v>
          </cell>
          <cell r="D23">
            <v>25090</v>
          </cell>
        </row>
        <row r="24">
          <cell r="A24" t="str">
            <v>010105</v>
          </cell>
          <cell r="B24" t="str">
            <v xml:space="preserve">DEMOL.LOSA CONCRETO E&lt;=15CMS  </v>
          </cell>
          <cell r="C24" t="str">
            <v xml:space="preserve"> M2  </v>
          </cell>
          <cell r="D24">
            <v>184460</v>
          </cell>
        </row>
        <row r="25">
          <cell r="A25" t="str">
            <v>010106</v>
          </cell>
          <cell r="B25" t="str">
            <v xml:space="preserve">LOCALIZACION-REPLANTEO ACUEDUCTO-ALCANTA  </v>
          </cell>
          <cell r="C25" t="str">
            <v xml:space="preserve"> ML  </v>
          </cell>
          <cell r="D25">
            <v>29350</v>
          </cell>
        </row>
        <row r="26">
          <cell r="A26" t="str">
            <v>010107</v>
          </cell>
          <cell r="B26" t="str">
            <v xml:space="preserve">LOCALIZACION-REPLANTEO CANCHA-PISTAS  </v>
          </cell>
          <cell r="C26" t="str">
            <v xml:space="preserve"> M2  </v>
          </cell>
          <cell r="D26">
            <v>140</v>
          </cell>
        </row>
        <row r="27">
          <cell r="A27" t="str">
            <v>010108</v>
          </cell>
          <cell r="B27" t="str">
            <v xml:space="preserve">MANEJO DE AGUAS RESIDUALES  </v>
          </cell>
          <cell r="C27" t="str">
            <v xml:space="preserve"> ML  </v>
          </cell>
          <cell r="D27">
            <v>490</v>
          </cell>
        </row>
        <row r="28">
          <cell r="A28" t="str">
            <v>010109</v>
          </cell>
          <cell r="B28" t="str">
            <v xml:space="preserve">RETIRO DE ARBUSTO Y POSTERIOR TRANSPLANT  </v>
          </cell>
          <cell r="C28" t="str">
            <v xml:space="preserve"> UND  </v>
          </cell>
          <cell r="D28">
            <v>4760</v>
          </cell>
        </row>
        <row r="29">
          <cell r="A29" t="str">
            <v>010110</v>
          </cell>
          <cell r="B29" t="str">
            <v xml:space="preserve">RETIRO TUBERIA EXISTENTE 0" A 12"  </v>
          </cell>
          <cell r="C29" t="str">
            <v xml:space="preserve"> ML  </v>
          </cell>
          <cell r="D29">
            <v>9880</v>
          </cell>
        </row>
        <row r="30">
          <cell r="A30" t="str">
            <v>010111</v>
          </cell>
          <cell r="B30" t="str">
            <v xml:space="preserve">RETIRO TUBERIA EXISTENTE 14" A 24"  </v>
          </cell>
          <cell r="C30" t="str">
            <v xml:space="preserve"> ML  </v>
          </cell>
          <cell r="D30">
            <v>8110</v>
          </cell>
        </row>
        <row r="31">
          <cell r="A31" t="str">
            <v>010112</v>
          </cell>
          <cell r="B31" t="str">
            <v xml:space="preserve">LOCALIZACION-REPLANTEO PARQUES-Z.VERDES  </v>
          </cell>
          <cell r="C31" t="str">
            <v xml:space="preserve"> M2  </v>
          </cell>
          <cell r="D31">
            <v>780</v>
          </cell>
        </row>
        <row r="32">
          <cell r="A32" t="str">
            <v>010113</v>
          </cell>
          <cell r="B32" t="str">
            <v xml:space="preserve">LOCALIZACION-REPLANTEO CANCHA-FUTBOL  </v>
          </cell>
          <cell r="C32" t="str">
            <v xml:space="preserve"> M2  </v>
          </cell>
          <cell r="D32">
            <v>1060</v>
          </cell>
        </row>
        <row r="33">
          <cell r="A33" t="str">
            <v>010114</v>
          </cell>
          <cell r="B33" t="str">
            <v xml:space="preserve">LOCALIZACION-REPLANTEO CERRAMIENTO-VARIO  </v>
          </cell>
          <cell r="C33" t="str">
            <v xml:space="preserve"> ML  </v>
          </cell>
          <cell r="D33">
            <v>490</v>
          </cell>
        </row>
        <row r="34">
          <cell r="A34" t="str">
            <v>0102</v>
          </cell>
          <cell r="B34" t="str">
            <v xml:space="preserve">MOVIMIENTOS TIERRA  </v>
          </cell>
          <cell r="C34">
            <v>0</v>
          </cell>
        </row>
        <row r="35">
          <cell r="A35" t="str">
            <v>010201</v>
          </cell>
          <cell r="B35" t="str">
            <v>ACARREO MATERIALES PETREOS-TIERRA-VARIOS</v>
          </cell>
          <cell r="C35" t="str">
            <v xml:space="preserve"> M3K  </v>
          </cell>
          <cell r="D35">
            <v>810</v>
          </cell>
        </row>
        <row r="36">
          <cell r="A36" t="str">
            <v>010202</v>
          </cell>
          <cell r="B36" t="str">
            <v>DESCAPOTE MAQUINA MAS RETIRO</v>
          </cell>
          <cell r="C36" t="str">
            <v xml:space="preserve"> M2  </v>
          </cell>
          <cell r="D36">
            <v>1470</v>
          </cell>
        </row>
        <row r="37">
          <cell r="A37" t="str">
            <v>010203</v>
          </cell>
          <cell r="B37" t="str">
            <v>EXCAVACION A MAQUINA SIN RETIRO</v>
          </cell>
          <cell r="C37" t="str">
            <v xml:space="preserve"> M3  </v>
          </cell>
          <cell r="D37">
            <v>2610</v>
          </cell>
        </row>
        <row r="38">
          <cell r="A38" t="str">
            <v>010204</v>
          </cell>
          <cell r="B38" t="str">
            <v xml:space="preserve"> EXCAVACION EN ROCA</v>
          </cell>
          <cell r="C38" t="str">
            <v xml:space="preserve"> M3  </v>
          </cell>
          <cell r="D38">
            <v>48640</v>
          </cell>
        </row>
        <row r="39">
          <cell r="A39" t="str">
            <v>010205</v>
          </cell>
          <cell r="B39" t="str">
            <v xml:space="preserve"> EXCAVACION MAQUINA ALCANT.Y ACUEDUCTO</v>
          </cell>
          <cell r="C39" t="str">
            <v xml:space="preserve"> M3  </v>
          </cell>
          <cell r="D39">
            <v>1940</v>
          </cell>
        </row>
        <row r="40">
          <cell r="A40" t="str">
            <v>010206</v>
          </cell>
          <cell r="B40" t="str">
            <v>RELLENO MATERIAL SITIO COMPACTADO</v>
          </cell>
          <cell r="C40" t="str">
            <v xml:space="preserve"> M3  </v>
          </cell>
          <cell r="D40">
            <v>7010</v>
          </cell>
        </row>
        <row r="41">
          <cell r="A41" t="str">
            <v>010207</v>
          </cell>
          <cell r="B41" t="str">
            <v>RELLENO MATERIAL ROCAMUERTA COMPACTADO</v>
          </cell>
          <cell r="C41" t="str">
            <v xml:space="preserve"> M3  </v>
          </cell>
          <cell r="D41">
            <v>25740</v>
          </cell>
        </row>
        <row r="42">
          <cell r="A42" t="str">
            <v>010208</v>
          </cell>
          <cell r="B42" t="str">
            <v>RETIRO DE SALDOS EN SITIO</v>
          </cell>
          <cell r="C42" t="str">
            <v xml:space="preserve"> M3  </v>
          </cell>
          <cell r="D42">
            <v>4080</v>
          </cell>
        </row>
        <row r="43">
          <cell r="A43" t="str">
            <v>010209</v>
          </cell>
          <cell r="B43" t="str">
            <v>RETIRO MAT. EXCAV. A MAQUINA (SIN TRANSP</v>
          </cell>
          <cell r="C43" t="str">
            <v xml:space="preserve"> M3  </v>
          </cell>
          <cell r="D43">
            <v>2430</v>
          </cell>
        </row>
        <row r="44">
          <cell r="A44" t="str">
            <v>010210</v>
          </cell>
          <cell r="B44" t="str">
            <v>RELLENO TIERRA-NIVELACION</v>
          </cell>
          <cell r="C44" t="str">
            <v xml:space="preserve"> M3  </v>
          </cell>
          <cell r="D44">
            <v>21040</v>
          </cell>
        </row>
        <row r="45">
          <cell r="A45" t="str">
            <v>010215</v>
          </cell>
          <cell r="B45" t="str">
            <v>CONFIGURACION-NIVELACION TERRENO</v>
          </cell>
          <cell r="C45" t="str">
            <v xml:space="preserve"> M2  </v>
          </cell>
          <cell r="D45">
            <v>360</v>
          </cell>
        </row>
        <row r="46">
          <cell r="A46" t="str">
            <v>010216</v>
          </cell>
          <cell r="B46" t="str">
            <v>RELLENO GRAVA TRITURADA-POLVILLO [S.COM]</v>
          </cell>
          <cell r="C46" t="str">
            <v xml:space="preserve"> M3  </v>
          </cell>
          <cell r="D46">
            <v>27240</v>
          </cell>
        </row>
        <row r="47">
          <cell r="A47" t="str">
            <v>010217</v>
          </cell>
          <cell r="B47" t="str">
            <v>RELLENO ARENA MEDIANA</v>
          </cell>
          <cell r="C47" t="str">
            <v xml:space="preserve"> M3  </v>
          </cell>
          <cell r="D47">
            <v>24760</v>
          </cell>
        </row>
        <row r="48">
          <cell r="A48" t="str">
            <v>010218</v>
          </cell>
          <cell r="B48" t="str">
            <v>RELLENO GRAVA TRITURADA-POLVILLO [COMP.]</v>
          </cell>
          <cell r="C48" t="str">
            <v xml:space="preserve"> M3  </v>
          </cell>
          <cell r="D48">
            <v>44930</v>
          </cell>
        </row>
        <row r="49">
          <cell r="A49" t="str">
            <v>010219</v>
          </cell>
          <cell r="B49" t="str">
            <v>RELLENO ROCA MUERTA COMPACTADO-SALTARIN</v>
          </cell>
          <cell r="C49" t="str">
            <v xml:space="preserve"> M3  </v>
          </cell>
          <cell r="D49">
            <v>22410</v>
          </cell>
        </row>
        <row r="50">
          <cell r="A50" t="str">
            <v>010220</v>
          </cell>
          <cell r="B50" t="str">
            <v xml:space="preserve"> ACARREO MATERIALES TRACCION ANIMAL</v>
          </cell>
          <cell r="C50" t="str">
            <v xml:space="preserve"> C/K  </v>
          </cell>
          <cell r="D50">
            <v>6640</v>
          </cell>
        </row>
        <row r="51">
          <cell r="A51" t="str">
            <v>02</v>
          </cell>
          <cell r="B51" t="str">
            <v xml:space="preserve">ALCANTARILLADO  </v>
          </cell>
          <cell r="C51">
            <v>0</v>
          </cell>
        </row>
        <row r="52">
          <cell r="A52" t="str">
            <v>201</v>
          </cell>
          <cell r="B52" t="str">
            <v>ESTACION DE BOMBEO</v>
          </cell>
          <cell r="C52">
            <v>0</v>
          </cell>
        </row>
        <row r="53">
          <cell r="A53" t="str">
            <v>20101</v>
          </cell>
          <cell r="B53" t="str">
            <v>ESTACION EB1</v>
          </cell>
          <cell r="C53" t="str">
            <v>UND</v>
          </cell>
          <cell r="D53">
            <v>9399470</v>
          </cell>
        </row>
        <row r="54">
          <cell r="A54" t="str">
            <v>20102</v>
          </cell>
          <cell r="B54" t="str">
            <v>ESTACION EB2</v>
          </cell>
          <cell r="C54" t="str">
            <v>UND</v>
          </cell>
          <cell r="D54">
            <v>5015220</v>
          </cell>
        </row>
        <row r="55">
          <cell r="A55" t="str">
            <v>20103</v>
          </cell>
          <cell r="B55" t="str">
            <v>ESTACION EB3</v>
          </cell>
          <cell r="C55" t="str">
            <v>UND</v>
          </cell>
          <cell r="D55">
            <v>2487960</v>
          </cell>
        </row>
        <row r="56">
          <cell r="A56" t="str">
            <v>0203</v>
          </cell>
          <cell r="B56" t="str">
            <v xml:space="preserve"> TUBERIA HORMIGON  </v>
          </cell>
          <cell r="C56">
            <v>0</v>
          </cell>
        </row>
        <row r="57">
          <cell r="A57" t="str">
            <v>020304</v>
          </cell>
          <cell r="B57" t="str">
            <v>TUB CONCRETO SIMPLE D= 6"UNION CAUCHO</v>
          </cell>
          <cell r="C57" t="str">
            <v xml:space="preserve"> ML  </v>
          </cell>
          <cell r="D57">
            <v>15650</v>
          </cell>
        </row>
        <row r="58">
          <cell r="A58" t="str">
            <v>020305</v>
          </cell>
          <cell r="B58" t="str">
            <v>TUB CONCRETO SIMPLE D=10"UNION CAUCHO</v>
          </cell>
          <cell r="C58" t="str">
            <v xml:space="preserve"> ML  </v>
          </cell>
          <cell r="D58">
            <v>25760</v>
          </cell>
        </row>
        <row r="59">
          <cell r="A59" t="str">
            <v>020306</v>
          </cell>
          <cell r="B59" t="str">
            <v>TUB CONCRETO SIMPLE D=12"UNION CAUCHO</v>
          </cell>
          <cell r="C59" t="str">
            <v xml:space="preserve"> ML  </v>
          </cell>
          <cell r="D59">
            <v>44980</v>
          </cell>
        </row>
        <row r="60">
          <cell r="A60" t="str">
            <v>020307</v>
          </cell>
          <cell r="B60" t="str">
            <v>TUB CONCRETO SIMPLE D=15"UNION CAUCHO</v>
          </cell>
          <cell r="C60" t="str">
            <v xml:space="preserve"> ML  </v>
          </cell>
          <cell r="D60">
            <v>57270</v>
          </cell>
        </row>
        <row r="61">
          <cell r="A61" t="str">
            <v>020308</v>
          </cell>
          <cell r="B61" t="str">
            <v>TUB CONCRETO SIMPLE D=18"UNION CAUCHO</v>
          </cell>
          <cell r="C61" t="str">
            <v xml:space="preserve"> ML  </v>
          </cell>
          <cell r="D61">
            <v>75890</v>
          </cell>
        </row>
        <row r="62">
          <cell r="A62" t="str">
            <v>020309</v>
          </cell>
          <cell r="B62" t="str">
            <v>TUB CONCRETO SIMPLE D=21"UNION CAUCHO</v>
          </cell>
          <cell r="C62" t="str">
            <v xml:space="preserve"> ML  </v>
          </cell>
          <cell r="D62">
            <v>111920</v>
          </cell>
        </row>
        <row r="63">
          <cell r="A63" t="str">
            <v>020310</v>
          </cell>
          <cell r="B63" t="str">
            <v>TUB CONCRETO SIMPLE D=24"UNION CAUCHO</v>
          </cell>
          <cell r="C63" t="str">
            <v xml:space="preserve"> ML  </v>
          </cell>
          <cell r="D63">
            <v>131440</v>
          </cell>
        </row>
        <row r="64">
          <cell r="A64" t="str">
            <v>020311</v>
          </cell>
          <cell r="B64" t="str">
            <v>TUB CONCRETO SIMPLE D=27"UNION CAUCHO</v>
          </cell>
          <cell r="C64" t="str">
            <v xml:space="preserve"> ML  </v>
          </cell>
          <cell r="D64">
            <v>219910</v>
          </cell>
        </row>
        <row r="65">
          <cell r="A65" t="str">
            <v>020312</v>
          </cell>
          <cell r="B65" t="str">
            <v>TUB CONCRETO SIMPLE D=30"UNION CAUCHO</v>
          </cell>
          <cell r="C65" t="str">
            <v xml:space="preserve"> ML  </v>
          </cell>
          <cell r="D65">
            <v>237160</v>
          </cell>
        </row>
        <row r="66">
          <cell r="A66" t="str">
            <v>020313</v>
          </cell>
          <cell r="B66" t="str">
            <v>TUB CONCRETO SIMPLE D= 8"UNION CAUCHO</v>
          </cell>
          <cell r="C66" t="str">
            <v xml:space="preserve"> ML  </v>
          </cell>
          <cell r="D66">
            <v>20330</v>
          </cell>
        </row>
        <row r="67">
          <cell r="A67" t="str">
            <v>020314</v>
          </cell>
          <cell r="B67" t="str">
            <v>TUB CONCRETO REFORZADO D=33"UNION CAUCHO</v>
          </cell>
          <cell r="C67" t="str">
            <v xml:space="preserve"> ML  </v>
          </cell>
          <cell r="D67">
            <v>299400</v>
          </cell>
        </row>
        <row r="68">
          <cell r="A68" t="str">
            <v>020315</v>
          </cell>
          <cell r="B68" t="str">
            <v>TUB CONCRETO REFORZADO D=36"UNION CAUCHO</v>
          </cell>
          <cell r="C68" t="str">
            <v xml:space="preserve"> ML  </v>
          </cell>
          <cell r="D68">
            <v>336320</v>
          </cell>
        </row>
        <row r="69">
          <cell r="A69" t="str">
            <v>020316</v>
          </cell>
          <cell r="B69" t="str">
            <v>TUBERIA CONCRETO HR C II D=1.0 M</v>
          </cell>
          <cell r="C69" t="str">
            <v xml:space="preserve"> ML  </v>
          </cell>
          <cell r="D69">
            <v>377380</v>
          </cell>
        </row>
        <row r="70">
          <cell r="A70" t="str">
            <v>020317</v>
          </cell>
          <cell r="B70" t="str">
            <v>TUBERIA CONCRETO HR C II D= 1.10 MTS</v>
          </cell>
          <cell r="C70" t="str">
            <v xml:space="preserve"> ML  </v>
          </cell>
          <cell r="D70">
            <v>421860</v>
          </cell>
        </row>
        <row r="71">
          <cell r="A71" t="str">
            <v>0204</v>
          </cell>
          <cell r="B71" t="str">
            <v xml:space="preserve">CAMARAS - RECAMARAS - CABEZAL  </v>
          </cell>
          <cell r="C71">
            <v>0</v>
          </cell>
        </row>
        <row r="72">
          <cell r="A72" t="str">
            <v>020403</v>
          </cell>
          <cell r="B72" t="str">
            <v xml:space="preserve">CAMARA INSPECCION TIPO B H=0.00-1.50 MTS  </v>
          </cell>
          <cell r="C72" t="str">
            <v xml:space="preserve"> UND  </v>
          </cell>
          <cell r="D72">
            <v>842420</v>
          </cell>
        </row>
        <row r="73">
          <cell r="A73" t="str">
            <v>020404</v>
          </cell>
          <cell r="B73" t="str">
            <v xml:space="preserve">CAMARA INSPECCION TIPO B H=1.50-2.00 MTS  </v>
          </cell>
          <cell r="C73" t="str">
            <v xml:space="preserve"> UND  </v>
          </cell>
          <cell r="D73">
            <v>919110</v>
          </cell>
        </row>
        <row r="74">
          <cell r="A74" t="str">
            <v>020405</v>
          </cell>
          <cell r="B74" t="str">
            <v>RECONSTRUCCION LOSA PISO CAMARA INSPECCI</v>
          </cell>
          <cell r="C74" t="str">
            <v xml:space="preserve"> UND  </v>
          </cell>
          <cell r="D74">
            <v>120040</v>
          </cell>
        </row>
        <row r="75">
          <cell r="A75" t="str">
            <v>020406</v>
          </cell>
          <cell r="B75" t="str">
            <v>RECONSTRUCCION LOSA SUPE-TAPA CAMARA</v>
          </cell>
          <cell r="C75" t="str">
            <v xml:space="preserve"> UND  </v>
          </cell>
          <cell r="D75">
            <v>292220</v>
          </cell>
        </row>
        <row r="76">
          <cell r="A76" t="str">
            <v>020407</v>
          </cell>
          <cell r="B76" t="str">
            <v>SUMIDERO DOBLE</v>
          </cell>
          <cell r="C76" t="str">
            <v xml:space="preserve"> M3  </v>
          </cell>
          <cell r="D76">
            <v>411250</v>
          </cell>
        </row>
        <row r="77">
          <cell r="A77" t="str">
            <v>020408</v>
          </cell>
          <cell r="B77" t="str">
            <v>SUMIDERO SENCILLO</v>
          </cell>
          <cell r="C77" t="str">
            <v xml:space="preserve"> UND  </v>
          </cell>
          <cell r="D77">
            <v>303900</v>
          </cell>
        </row>
        <row r="78">
          <cell r="A78" t="str">
            <v>020410</v>
          </cell>
          <cell r="B78" t="str">
            <v xml:space="preserve">CAMARA INSPECCION PISO TAPA  </v>
          </cell>
          <cell r="C78" t="str">
            <v xml:space="preserve"> UND  </v>
          </cell>
          <cell r="D78">
            <v>263800</v>
          </cell>
        </row>
        <row r="79">
          <cell r="A79" t="str">
            <v>020412</v>
          </cell>
          <cell r="B79" t="str">
            <v>REALCE CAMARA DE INSPECCION</v>
          </cell>
          <cell r="C79" t="str">
            <v xml:space="preserve"> UND  </v>
          </cell>
          <cell r="D79">
            <v>177830</v>
          </cell>
        </row>
        <row r="80">
          <cell r="A80" t="str">
            <v>020413</v>
          </cell>
          <cell r="B80" t="str">
            <v>RETIRO TUBERIA EXISTENTE 0" A 12"</v>
          </cell>
          <cell r="C80" t="str">
            <v xml:space="preserve"> ML  </v>
          </cell>
          <cell r="D80">
            <v>10470</v>
          </cell>
        </row>
        <row r="81">
          <cell r="A81" t="str">
            <v>020414</v>
          </cell>
          <cell r="B81" t="str">
            <v>RETIRO TUBERIA EXISTENTE 14" A 24"</v>
          </cell>
          <cell r="C81" t="str">
            <v xml:space="preserve"> ML  </v>
          </cell>
          <cell r="D81">
            <v>21190</v>
          </cell>
        </row>
        <row r="82">
          <cell r="A82" t="str">
            <v>020417</v>
          </cell>
          <cell r="B82" t="str">
            <v xml:space="preserve">CAMARA INSPECCION TIPO B H=2.51-3.00 MTS  </v>
          </cell>
          <cell r="C82" t="str">
            <v xml:space="preserve"> UND  </v>
          </cell>
          <cell r="D82">
            <v>1133040</v>
          </cell>
        </row>
        <row r="83">
          <cell r="A83" t="str">
            <v>020418</v>
          </cell>
          <cell r="B83" t="str">
            <v xml:space="preserve">CAMARA INSPECCION TIPO B H=2.01-2.50 MTS  </v>
          </cell>
          <cell r="C83" t="str">
            <v xml:space="preserve"> UND  </v>
          </cell>
          <cell r="D83">
            <v>1017110</v>
          </cell>
        </row>
        <row r="84">
          <cell r="A84" t="str">
            <v>020419</v>
          </cell>
          <cell r="B84" t="str">
            <v>EMPALME TUB 15"-21" CAMARA CONCRETO</v>
          </cell>
          <cell r="C84" t="str">
            <v xml:space="preserve"> UND  </v>
          </cell>
          <cell r="D84">
            <v>75820</v>
          </cell>
        </row>
        <row r="85">
          <cell r="A85" t="str">
            <v>020420</v>
          </cell>
          <cell r="B85" t="str">
            <v>EMPALME TUB 15"-21" CAMARA LADRILLO</v>
          </cell>
          <cell r="C85" t="str">
            <v xml:space="preserve"> UND  </v>
          </cell>
          <cell r="D85">
            <v>58410</v>
          </cell>
        </row>
        <row r="86">
          <cell r="A86" t="str">
            <v>020421</v>
          </cell>
          <cell r="B86" t="str">
            <v>RECUBRIMIENTO CONCRETO TUBERIA</v>
          </cell>
          <cell r="C86" t="str">
            <v xml:space="preserve"> M3  </v>
          </cell>
          <cell r="D86">
            <v>274340</v>
          </cell>
        </row>
        <row r="87">
          <cell r="A87" t="str">
            <v>020422</v>
          </cell>
          <cell r="B87" t="str">
            <v xml:space="preserve">CAMARA INSPECCION TIPO B H=3.01-3.50 MTS  </v>
          </cell>
          <cell r="C87" t="str">
            <v xml:space="preserve"> UND  </v>
          </cell>
          <cell r="D87">
            <v>1235500</v>
          </cell>
        </row>
        <row r="88">
          <cell r="A88" t="str">
            <v>020423</v>
          </cell>
          <cell r="B88" t="str">
            <v xml:space="preserve">CAMARA INSPECCION TIPO B H=3.51-4.00 MTS  </v>
          </cell>
          <cell r="C88" t="str">
            <v xml:space="preserve"> UND  </v>
          </cell>
          <cell r="D88">
            <v>1335840</v>
          </cell>
        </row>
        <row r="89">
          <cell r="A89" t="str">
            <v>020424</v>
          </cell>
          <cell r="B89" t="str">
            <v xml:space="preserve">CAMARA INSPECCION TIPO I H=0 -1,50 MTS </v>
          </cell>
          <cell r="C89" t="str">
            <v xml:space="preserve"> UND  </v>
          </cell>
          <cell r="D89">
            <v>1300950</v>
          </cell>
        </row>
        <row r="90">
          <cell r="A90" t="str">
            <v>020425</v>
          </cell>
          <cell r="B90" t="str">
            <v xml:space="preserve">CAMARA INSPECCION TIPO I H=1.51-2.00 MTS  </v>
          </cell>
          <cell r="C90" t="str">
            <v xml:space="preserve"> UND  </v>
          </cell>
          <cell r="D90">
            <v>1427120</v>
          </cell>
        </row>
        <row r="91">
          <cell r="A91" t="str">
            <v>020426</v>
          </cell>
          <cell r="B91" t="str">
            <v xml:space="preserve">CAMARA INSPECCION TIPO I H=2.01-2.50 MTS  </v>
          </cell>
          <cell r="C91" t="str">
            <v xml:space="preserve"> UND  </v>
          </cell>
          <cell r="D91">
            <v>1583810</v>
          </cell>
        </row>
        <row r="92">
          <cell r="A92" t="str">
            <v>020427</v>
          </cell>
          <cell r="B92" t="str">
            <v>CAMARA INSPECCION TIPO I H=2.51-3.00 MTS</v>
          </cell>
          <cell r="C92" t="str">
            <v xml:space="preserve"> UND  </v>
          </cell>
          <cell r="D92">
            <v>1753990</v>
          </cell>
        </row>
        <row r="93">
          <cell r="A93" t="str">
            <v>020428</v>
          </cell>
          <cell r="B93" t="str">
            <v>CAMARA INSPECCION TIPO I H=3.01-3.50 MTS</v>
          </cell>
          <cell r="C93" t="str">
            <v xml:space="preserve"> UND  </v>
          </cell>
          <cell r="D93">
            <v>1894830</v>
          </cell>
        </row>
        <row r="94">
          <cell r="A94" t="str">
            <v>020429</v>
          </cell>
          <cell r="B94" t="str">
            <v>CAMARA INSPECCION TIPO I H=3.51-4.00 MTS</v>
          </cell>
          <cell r="C94" t="str">
            <v xml:space="preserve"> UND  </v>
          </cell>
          <cell r="D94">
            <v>2051520</v>
          </cell>
        </row>
        <row r="95">
          <cell r="A95" t="str">
            <v>020430</v>
          </cell>
          <cell r="B95" t="str">
            <v>EMPALME TUB CONCR 8"-12" CAMARA CONCRETO</v>
          </cell>
          <cell r="C95" t="str">
            <v xml:space="preserve"> UND  </v>
          </cell>
          <cell r="D95">
            <v>54030</v>
          </cell>
        </row>
        <row r="96">
          <cell r="A96" t="str">
            <v>020431</v>
          </cell>
          <cell r="B96" t="str">
            <v>EMPALME TUB CONCR 8"-12" CAMARA LADRILLO</v>
          </cell>
          <cell r="C96" t="str">
            <v xml:space="preserve"> UND  </v>
          </cell>
          <cell r="D96">
            <v>37520</v>
          </cell>
        </row>
        <row r="97">
          <cell r="A97" t="str">
            <v>0205</v>
          </cell>
          <cell r="B97" t="str">
            <v xml:space="preserve">INSTALACION - TRANSPORTE  </v>
          </cell>
          <cell r="C97">
            <v>0</v>
          </cell>
        </row>
        <row r="98">
          <cell r="A98" t="str">
            <v>020501</v>
          </cell>
          <cell r="B98" t="str">
            <v>TRANSP. TUB HS D 6" HASTA 10"</v>
          </cell>
          <cell r="C98" t="str">
            <v>M/K</v>
          </cell>
          <cell r="D98">
            <v>30</v>
          </cell>
        </row>
        <row r="99">
          <cell r="A99" t="str">
            <v>020502</v>
          </cell>
          <cell r="B99" t="str">
            <v>TRANSP. TUB HS D 12 HASTA 18"</v>
          </cell>
          <cell r="C99" t="str">
            <v>M/K</v>
          </cell>
          <cell r="D99">
            <v>50</v>
          </cell>
        </row>
        <row r="100">
          <cell r="A100" t="str">
            <v>020503</v>
          </cell>
          <cell r="B100" t="str">
            <v>TRANSP. TUB HS D= 21" HASTA 30"</v>
          </cell>
          <cell r="C100" t="str">
            <v>M/K</v>
          </cell>
          <cell r="D100">
            <v>170</v>
          </cell>
        </row>
        <row r="101">
          <cell r="A101" t="str">
            <v>020504</v>
          </cell>
          <cell r="B101" t="str">
            <v>TRANSP. TUB HR D=33 HASTA 36"</v>
          </cell>
          <cell r="C101" t="str">
            <v>M/K</v>
          </cell>
          <cell r="D101">
            <v>250</v>
          </cell>
        </row>
        <row r="102">
          <cell r="A102" t="str">
            <v>0206</v>
          </cell>
          <cell r="B102" t="str">
            <v xml:space="preserve">FORMALETA - VARIOS  </v>
          </cell>
          <cell r="C102">
            <v>0</v>
          </cell>
        </row>
        <row r="103">
          <cell r="A103" t="str">
            <v>020602</v>
          </cell>
          <cell r="B103" t="str">
            <v>VALVULA CHAPALETA Q=4.10L/SEG S=1.5M 6"</v>
          </cell>
          <cell r="C103" t="str">
            <v>UND</v>
          </cell>
          <cell r="D103">
            <v>538510</v>
          </cell>
        </row>
        <row r="104">
          <cell r="A104" t="str">
            <v>020603</v>
          </cell>
          <cell r="B104" t="str">
            <v>VALVULA CHAPALETA Q=4.10L/SEG S=1.5M 8"</v>
          </cell>
          <cell r="C104" t="str">
            <v>UND</v>
          </cell>
          <cell r="D104">
            <v>937180</v>
          </cell>
        </row>
        <row r="105">
          <cell r="A105" t="str">
            <v>020604</v>
          </cell>
          <cell r="B105" t="str">
            <v>VALVULA CHAPALETA Q=4.10L/SEG S=1.5M 10"</v>
          </cell>
          <cell r="C105" t="str">
            <v>UND</v>
          </cell>
          <cell r="D105">
            <v>1729740</v>
          </cell>
        </row>
        <row r="106">
          <cell r="A106" t="str">
            <v>020605</v>
          </cell>
          <cell r="B106" t="str">
            <v>VALVULA CHAPALETA Q=4.10L/SEG S=1.5M 12"</v>
          </cell>
          <cell r="C106" t="str">
            <v>UND</v>
          </cell>
          <cell r="D106">
            <v>2501760</v>
          </cell>
        </row>
        <row r="107">
          <cell r="A107" t="str">
            <v>0207</v>
          </cell>
          <cell r="B107" t="str">
            <v xml:space="preserve">TUBERIA POLIVINILICA  </v>
          </cell>
          <cell r="C107">
            <v>0</v>
          </cell>
        </row>
        <row r="108">
          <cell r="A108" t="str">
            <v>020704</v>
          </cell>
          <cell r="B108" t="str">
            <v>TUB PVC NOVAFORT 4"</v>
          </cell>
          <cell r="C108" t="str">
            <v>ML</v>
          </cell>
          <cell r="D108">
            <v>21340</v>
          </cell>
        </row>
        <row r="109">
          <cell r="A109" t="str">
            <v>020705</v>
          </cell>
          <cell r="B109" t="str">
            <v>TUB PVC NOVAFORT 6"</v>
          </cell>
          <cell r="C109" t="str">
            <v>ML</v>
          </cell>
          <cell r="D109">
            <v>32560</v>
          </cell>
        </row>
        <row r="110">
          <cell r="A110" t="str">
            <v>020706</v>
          </cell>
          <cell r="B110" t="str">
            <v>TUB PVC NOVAFORT 8"</v>
          </cell>
          <cell r="C110" t="str">
            <v>ML</v>
          </cell>
          <cell r="D110">
            <v>47230</v>
          </cell>
        </row>
        <row r="111">
          <cell r="A111" t="str">
            <v>020707</v>
          </cell>
          <cell r="B111" t="str">
            <v>TUB PVC NOVAFORT 10"</v>
          </cell>
          <cell r="C111" t="str">
            <v>ML</v>
          </cell>
          <cell r="D111">
            <v>63790</v>
          </cell>
        </row>
        <row r="112">
          <cell r="A112" t="str">
            <v>020708</v>
          </cell>
          <cell r="B112" t="str">
            <v>TUB PVC NOVAFORT 12"</v>
          </cell>
          <cell r="C112" t="str">
            <v>ML</v>
          </cell>
          <cell r="D112">
            <v>89260</v>
          </cell>
        </row>
        <row r="113">
          <cell r="A113" t="str">
            <v>020709</v>
          </cell>
          <cell r="B113" t="str">
            <v>TUB PVC NOVAFORT 16"</v>
          </cell>
          <cell r="C113" t="str">
            <v>ML</v>
          </cell>
          <cell r="D113">
            <v>141040</v>
          </cell>
        </row>
        <row r="114">
          <cell r="A114" t="str">
            <v>020710</v>
          </cell>
          <cell r="B114" t="str">
            <v>TUB PVC NOVAFORT 18"</v>
          </cell>
          <cell r="C114" t="str">
            <v>ML</v>
          </cell>
          <cell r="D114">
            <v>182810</v>
          </cell>
        </row>
        <row r="115">
          <cell r="A115" t="str">
            <v>020711</v>
          </cell>
          <cell r="B115" t="str">
            <v>TUB PVC NOVAFORT 20"</v>
          </cell>
          <cell r="C115" t="str">
            <v>ML</v>
          </cell>
          <cell r="D115">
            <v>216310</v>
          </cell>
        </row>
        <row r="116">
          <cell r="A116" t="str">
            <v>020712</v>
          </cell>
          <cell r="B116" t="str">
            <v>TUB PVC NOVALOC ASTM 24" SANIT</v>
          </cell>
          <cell r="C116" t="str">
            <v>ML</v>
          </cell>
          <cell r="D116">
            <v>268710</v>
          </cell>
        </row>
        <row r="117">
          <cell r="A117" t="str">
            <v>020713</v>
          </cell>
          <cell r="B117" t="str">
            <v>TUB PVC NOVALOC ASTM 27" PVC</v>
          </cell>
          <cell r="C117" t="str">
            <v>ML</v>
          </cell>
          <cell r="D117">
            <v>356380</v>
          </cell>
        </row>
        <row r="118">
          <cell r="A118" t="str">
            <v>020714</v>
          </cell>
          <cell r="B118" t="str">
            <v>TUB PVC NOVALOC ASTM 30" SANIT</v>
          </cell>
          <cell r="C118" t="str">
            <v>ML</v>
          </cell>
          <cell r="D118">
            <v>395240</v>
          </cell>
        </row>
        <row r="119">
          <cell r="A119" t="str">
            <v>020715</v>
          </cell>
          <cell r="B119" t="str">
            <v>TUB PVC NOVALOC SAN ASTM 33"</v>
          </cell>
          <cell r="C119" t="str">
            <v>ML</v>
          </cell>
          <cell r="D119">
            <v>488930</v>
          </cell>
        </row>
        <row r="120">
          <cell r="A120" t="str">
            <v>020716</v>
          </cell>
          <cell r="B120" t="str">
            <v>TUB PVC ALIGERADA RIB LOC 6"</v>
          </cell>
          <cell r="C120" t="str">
            <v>ML</v>
          </cell>
          <cell r="D120">
            <v>30100</v>
          </cell>
        </row>
        <row r="121">
          <cell r="A121" t="str">
            <v>020717</v>
          </cell>
          <cell r="B121" t="str">
            <v>TUB PVC ALIGERADA RIB LOC 8"</v>
          </cell>
          <cell r="C121" t="str">
            <v>ML</v>
          </cell>
          <cell r="D121">
            <v>41720</v>
          </cell>
        </row>
        <row r="122">
          <cell r="A122" t="str">
            <v>020718</v>
          </cell>
          <cell r="B122" t="str">
            <v>TUB PVC ALIGERADA RIB LOC 10"</v>
          </cell>
          <cell r="C122" t="str">
            <v>ML</v>
          </cell>
          <cell r="D122">
            <v>58440</v>
          </cell>
        </row>
        <row r="123">
          <cell r="A123" t="str">
            <v>020719</v>
          </cell>
          <cell r="B123" t="str">
            <v>TUB PVC ALIGERADA RIB LOC 12"</v>
          </cell>
          <cell r="C123" t="str">
            <v>ML</v>
          </cell>
          <cell r="D123">
            <v>80310</v>
          </cell>
        </row>
        <row r="124">
          <cell r="A124" t="str">
            <v>020720</v>
          </cell>
          <cell r="B124" t="str">
            <v>TUB PVC ALIGERADA RIB LOC 14"</v>
          </cell>
          <cell r="C124" t="str">
            <v>ML</v>
          </cell>
          <cell r="D124">
            <v>103040</v>
          </cell>
        </row>
        <row r="125">
          <cell r="A125" t="str">
            <v>03</v>
          </cell>
          <cell r="B125" t="str">
            <v xml:space="preserve">EQUIPOS PRESION - BOMBEO  </v>
          </cell>
          <cell r="C125">
            <v>0</v>
          </cell>
        </row>
        <row r="126">
          <cell r="A126" t="str">
            <v>0305</v>
          </cell>
          <cell r="B126" t="str">
            <v xml:space="preserve">CONTROLES - PROTECCIONES  </v>
          </cell>
          <cell r="C126">
            <v>0</v>
          </cell>
        </row>
        <row r="127">
          <cell r="A127" t="str">
            <v>030501</v>
          </cell>
          <cell r="B127" t="str">
            <v>ARRANCADOR VOL-C10 230 40-50AMP</v>
          </cell>
          <cell r="C127" t="str">
            <v>UND</v>
          </cell>
          <cell r="D127">
            <v>1089040</v>
          </cell>
        </row>
        <row r="128">
          <cell r="A128" t="str">
            <v>030502</v>
          </cell>
          <cell r="B128" t="str">
            <v>MONITOR DE VOLTAJE</v>
          </cell>
          <cell r="C128" t="str">
            <v>UND</v>
          </cell>
          <cell r="D128">
            <v>381000</v>
          </cell>
        </row>
        <row r="129">
          <cell r="A129" t="str">
            <v>030503</v>
          </cell>
          <cell r="B129" t="str">
            <v>CONTACTOR ABIERTO 60 AMP AC3 220 VOL</v>
          </cell>
          <cell r="C129" t="str">
            <v>UND</v>
          </cell>
          <cell r="D129">
            <v>915880</v>
          </cell>
        </row>
        <row r="130">
          <cell r="A130" t="str">
            <v>030504</v>
          </cell>
          <cell r="B130" t="str">
            <v>HIMEL</v>
          </cell>
          <cell r="C130" t="str">
            <v>UND</v>
          </cell>
          <cell r="D130">
            <v>203700</v>
          </cell>
        </row>
        <row r="131">
          <cell r="A131" t="str">
            <v>030505</v>
          </cell>
          <cell r="B131" t="str">
            <v>RELE BIMETALICO TERMICO 32-40 AMP</v>
          </cell>
          <cell r="C131" t="str">
            <v>UND</v>
          </cell>
          <cell r="D131">
            <v>429510</v>
          </cell>
        </row>
        <row r="132">
          <cell r="A132" t="str">
            <v>030506</v>
          </cell>
          <cell r="B132" t="str">
            <v>PULSADOR LUMINOSO VERDE</v>
          </cell>
          <cell r="C132" t="str">
            <v>UND</v>
          </cell>
          <cell r="D132">
            <v>93370</v>
          </cell>
        </row>
        <row r="133">
          <cell r="A133" t="str">
            <v>030507</v>
          </cell>
          <cell r="B133" t="str">
            <v>SUMIN CONTACTOR ABIERTO 60 AMP AC3 220 V</v>
          </cell>
          <cell r="C133" t="str">
            <v>UND</v>
          </cell>
          <cell r="D133">
            <v>906890</v>
          </cell>
        </row>
        <row r="134">
          <cell r="A134" t="str">
            <v>030508</v>
          </cell>
          <cell r="B134" t="str">
            <v>CONTROL DE NIVEL POZO TIPO GWARRICK</v>
          </cell>
          <cell r="C134" t="str">
            <v>UND</v>
          </cell>
          <cell r="D134">
            <v>300010</v>
          </cell>
        </row>
        <row r="135">
          <cell r="A135" t="str">
            <v>04</v>
          </cell>
          <cell r="B135" t="str">
            <v xml:space="preserve">RED ACUEDUCTO  </v>
          </cell>
          <cell r="C135">
            <v>0</v>
          </cell>
        </row>
        <row r="136">
          <cell r="A136" t="str">
            <v>0401</v>
          </cell>
          <cell r="B136" t="str">
            <v xml:space="preserve">BOCATOMAS  </v>
          </cell>
          <cell r="C136">
            <v>0</v>
          </cell>
        </row>
        <row r="137">
          <cell r="A137" t="str">
            <v>040130</v>
          </cell>
          <cell r="B137" t="str">
            <v>DESVIACION CAUCE ANCHOS ENTRE 0 Y 1 ML</v>
          </cell>
          <cell r="C137" t="str">
            <v>ML</v>
          </cell>
          <cell r="D137">
            <v>41610</v>
          </cell>
        </row>
        <row r="138">
          <cell r="A138" t="str">
            <v>040131</v>
          </cell>
          <cell r="B138" t="str">
            <v>DESVIACION TEMPORAL CAUCE ANCHOS 1 A 3 M</v>
          </cell>
          <cell r="C138" t="str">
            <v>ML</v>
          </cell>
          <cell r="D138">
            <v>65160</v>
          </cell>
        </row>
        <row r="139">
          <cell r="A139" t="str">
            <v>040133</v>
          </cell>
          <cell r="B139" t="str">
            <v>MOTOR ELEC 20HP 3600 RPM BOMBA</v>
          </cell>
          <cell r="C139" t="str">
            <v>UND</v>
          </cell>
          <cell r="D139">
            <v>2616870</v>
          </cell>
        </row>
        <row r="140">
          <cell r="A140" t="str">
            <v>040136</v>
          </cell>
          <cell r="B140" t="str">
            <v>MOTOR ELEC 5HP 3600 RPM BOMBA</v>
          </cell>
          <cell r="C140" t="str">
            <v>UND</v>
          </cell>
          <cell r="D140">
            <v>971770</v>
          </cell>
        </row>
        <row r="141">
          <cell r="A141" t="str">
            <v>040138</v>
          </cell>
          <cell r="B141" t="str">
            <v>MOTOR ELEC 100HP 3600 RPM BOMBA</v>
          </cell>
          <cell r="C141" t="str">
            <v>UND</v>
          </cell>
          <cell r="D141">
            <v>11002930</v>
          </cell>
        </row>
        <row r="142">
          <cell r="A142" t="str">
            <v>040139</v>
          </cell>
          <cell r="B142" t="str">
            <v>MOTOR ELEC 150HP 3600 RPM BOMBA</v>
          </cell>
          <cell r="C142" t="str">
            <v>UND</v>
          </cell>
          <cell r="D142">
            <v>17226810</v>
          </cell>
        </row>
        <row r="143">
          <cell r="A143" t="str">
            <v>040142</v>
          </cell>
          <cell r="B143" t="str">
            <v>MOTOR ELEC 35HP 3600 RPM BOMBA</v>
          </cell>
          <cell r="C143" t="str">
            <v>UND</v>
          </cell>
          <cell r="D143">
            <v>4636190</v>
          </cell>
        </row>
        <row r="144">
          <cell r="A144" t="str">
            <v>040144</v>
          </cell>
          <cell r="B144" t="str">
            <v>MOTOR ELEC 15HP 3600 RPM BOMBA</v>
          </cell>
          <cell r="C144" t="str">
            <v>UND</v>
          </cell>
          <cell r="D144">
            <v>2232820</v>
          </cell>
        </row>
        <row r="145">
          <cell r="A145" t="str">
            <v>040147</v>
          </cell>
          <cell r="B145" t="str">
            <v>MOTOR ELEC 30 HP 3600 RPM BOMBA</v>
          </cell>
          <cell r="C145" t="str">
            <v>UND</v>
          </cell>
          <cell r="D145">
            <v>3856570</v>
          </cell>
        </row>
        <row r="146">
          <cell r="A146" t="str">
            <v>040152</v>
          </cell>
          <cell r="B146" t="str">
            <v>MOTOR ELEC 50HP 3600 RPM BOMBA</v>
          </cell>
          <cell r="C146" t="str">
            <v>UND</v>
          </cell>
          <cell r="D146">
            <v>6654560</v>
          </cell>
        </row>
        <row r="147">
          <cell r="A147" t="str">
            <v>040159</v>
          </cell>
          <cell r="B147" t="str">
            <v>MOTOR ELEC 60HP 3600 RPM BOMBA</v>
          </cell>
          <cell r="C147" t="str">
            <v>UND</v>
          </cell>
          <cell r="D147">
            <v>7704500</v>
          </cell>
        </row>
        <row r="148">
          <cell r="A148" t="str">
            <v>040160</v>
          </cell>
          <cell r="B148" t="str">
            <v>MOTOR ELEC 25HP 3600 RPM BOMBA</v>
          </cell>
          <cell r="C148" t="str">
            <v>UND</v>
          </cell>
          <cell r="D148">
            <v>2806740</v>
          </cell>
        </row>
        <row r="149">
          <cell r="A149" t="str">
            <v>040162</v>
          </cell>
          <cell r="B149" t="str">
            <v>REJILLA DE HIERRO D=1/2,E=1/2 1.50X.40MT</v>
          </cell>
          <cell r="C149" t="str">
            <v>UND</v>
          </cell>
          <cell r="D149">
            <v>115620</v>
          </cell>
        </row>
        <row r="150">
          <cell r="A150" t="str">
            <v>040163</v>
          </cell>
          <cell r="B150" t="str">
            <v>REJILLA HIERRO D=1/2" E=1/2" 0.6X0.4MTS</v>
          </cell>
          <cell r="C150" t="str">
            <v>UND</v>
          </cell>
          <cell r="D150">
            <v>55110</v>
          </cell>
        </row>
        <row r="151">
          <cell r="A151" t="str">
            <v>040164</v>
          </cell>
          <cell r="B151" t="str">
            <v>REJILLA HIERRO D=1/2, E=1/2, 1X0.30MTS</v>
          </cell>
          <cell r="C151" t="str">
            <v>UND</v>
          </cell>
          <cell r="D151">
            <v>87220</v>
          </cell>
        </row>
        <row r="152">
          <cell r="A152" t="str">
            <v>040165</v>
          </cell>
          <cell r="B152" t="str">
            <v>REJILLA HIERRO D=1/2 E=1/2, 1X0.60 MTS</v>
          </cell>
          <cell r="C152" t="str">
            <v>UND</v>
          </cell>
          <cell r="D152">
            <v>220450</v>
          </cell>
        </row>
        <row r="153">
          <cell r="A153" t="str">
            <v>040166</v>
          </cell>
          <cell r="B153" t="str">
            <v>REJILLA LAM.AC.INOX. CAL 9 1.00X.60MTS</v>
          </cell>
          <cell r="C153" t="str">
            <v>UND</v>
          </cell>
          <cell r="D153">
            <v>307250</v>
          </cell>
        </row>
        <row r="154">
          <cell r="A154" t="str">
            <v>040167</v>
          </cell>
          <cell r="B154" t="str">
            <v>REJILLA LAM.AC.INOX. CAL 9 1.00X.30MTS</v>
          </cell>
          <cell r="C154" t="str">
            <v>UND</v>
          </cell>
          <cell r="D154">
            <v>116080</v>
          </cell>
        </row>
        <row r="155">
          <cell r="A155" t="str">
            <v>040168</v>
          </cell>
          <cell r="B155" t="str">
            <v>REJILLA LAM.AC.INOX. CAL.9 1.50X.40MTS</v>
          </cell>
          <cell r="C155" t="str">
            <v>UND</v>
          </cell>
          <cell r="D155">
            <v>338320</v>
          </cell>
        </row>
        <row r="156">
          <cell r="A156" t="str">
            <v>040179</v>
          </cell>
          <cell r="B156" t="str">
            <v>BOMBA SUMERG 3 HP LAPICERO 4" A.INOX</v>
          </cell>
          <cell r="C156" t="str">
            <v>UND</v>
          </cell>
          <cell r="D156">
            <v>4740770</v>
          </cell>
        </row>
        <row r="157">
          <cell r="A157" t="str">
            <v>040180</v>
          </cell>
          <cell r="B157" t="str">
            <v>BOMBA SUMERG 15 HP LAPICERO 6" A.INOX</v>
          </cell>
          <cell r="C157" t="str">
            <v>UND</v>
          </cell>
          <cell r="D157">
            <v>11214970</v>
          </cell>
        </row>
        <row r="158">
          <cell r="A158" t="str">
            <v>040181</v>
          </cell>
          <cell r="B158" t="str">
            <v>BOMBA SUMERG 20 HP LAPICERO 6" A.INOX</v>
          </cell>
          <cell r="C158" t="str">
            <v>UND</v>
          </cell>
          <cell r="D158">
            <v>13616050</v>
          </cell>
        </row>
        <row r="159">
          <cell r="A159" t="str">
            <v>040182</v>
          </cell>
          <cell r="B159" t="str">
            <v>BOMBA SUMERG 25 HP LAPICERO 6" A.INOX</v>
          </cell>
          <cell r="C159" t="str">
            <v>UND</v>
          </cell>
          <cell r="D159">
            <v>16215720</v>
          </cell>
        </row>
        <row r="160">
          <cell r="A160" t="str">
            <v>040183</v>
          </cell>
          <cell r="B160" t="str">
            <v>BOMBA SUMERG 30 HP LAPICERO 6" A.INOX</v>
          </cell>
          <cell r="C160" t="str">
            <v>UND</v>
          </cell>
          <cell r="D160">
            <v>18410920</v>
          </cell>
        </row>
        <row r="161">
          <cell r="A161" t="str">
            <v>040184</v>
          </cell>
          <cell r="B161" t="str">
            <v>BOMBA SUMERG 40 HP LAPICERO 6" A.INOX</v>
          </cell>
          <cell r="C161" t="str">
            <v>UND</v>
          </cell>
          <cell r="D161">
            <v>22353520</v>
          </cell>
        </row>
        <row r="162">
          <cell r="A162" t="str">
            <v>040185</v>
          </cell>
          <cell r="B162" t="str">
            <v>BOMBA SUMERG 50 HP LAPICERO 6" A.INOX</v>
          </cell>
          <cell r="C162" t="str">
            <v>UND</v>
          </cell>
          <cell r="D162">
            <v>27299130</v>
          </cell>
        </row>
        <row r="163">
          <cell r="A163" t="str">
            <v>040186</v>
          </cell>
          <cell r="B163" t="str">
            <v>BOMBA SUMERG 60 HP LAPICERO 6" A.INOX</v>
          </cell>
          <cell r="C163" t="str">
            <v>UND</v>
          </cell>
          <cell r="D163">
            <v>33983170</v>
          </cell>
        </row>
        <row r="164">
          <cell r="A164" t="str">
            <v>0403</v>
          </cell>
          <cell r="B164" t="str">
            <v xml:space="preserve">HIDRANTES  </v>
          </cell>
          <cell r="C164">
            <v>0</v>
          </cell>
        </row>
        <row r="165">
          <cell r="A165" t="str">
            <v>040301</v>
          </cell>
          <cell r="B165" t="str">
            <v>HIDRANTE E B LONDRES 4</v>
          </cell>
          <cell r="C165" t="str">
            <v>UND</v>
          </cell>
          <cell r="D165">
            <v>3411590</v>
          </cell>
        </row>
        <row r="166">
          <cell r="A166" t="str">
            <v>040302</v>
          </cell>
          <cell r="B166" t="str">
            <v>HIDRANTE E B LONDRES 6</v>
          </cell>
          <cell r="C166" t="str">
            <v>UND</v>
          </cell>
          <cell r="D166">
            <v>3496730</v>
          </cell>
        </row>
        <row r="167">
          <cell r="A167" t="str">
            <v>040303</v>
          </cell>
          <cell r="B167" t="str">
            <v>HIDRANTE E J.R. CHICAGO 3</v>
          </cell>
          <cell r="C167" t="str">
            <v>UND</v>
          </cell>
          <cell r="D167">
            <v>1589370</v>
          </cell>
        </row>
        <row r="168">
          <cell r="A168" t="str">
            <v>040304</v>
          </cell>
          <cell r="B168" t="str">
            <v>HIDRANTE EB PVC CHICAGO 3</v>
          </cell>
          <cell r="C168" t="str">
            <v>UND</v>
          </cell>
          <cell r="D168">
            <v>1783550</v>
          </cell>
        </row>
        <row r="169">
          <cell r="A169" t="str">
            <v>040305</v>
          </cell>
          <cell r="B169" t="str">
            <v>HIDRANTE EB ROMA 4</v>
          </cell>
          <cell r="C169" t="str">
            <v>UND</v>
          </cell>
          <cell r="D169">
            <v>2849400</v>
          </cell>
        </row>
        <row r="170">
          <cell r="A170" t="str">
            <v>040306</v>
          </cell>
          <cell r="B170" t="str">
            <v>HIDRANTE EB ROMA 6</v>
          </cell>
          <cell r="C170" t="str">
            <v>UND</v>
          </cell>
          <cell r="D170">
            <v>3354050</v>
          </cell>
        </row>
        <row r="171">
          <cell r="A171" t="str">
            <v>040307</v>
          </cell>
          <cell r="B171" t="str">
            <v>HIDRANTE SAN FRANCISCO 3"</v>
          </cell>
          <cell r="C171" t="str">
            <v>UND</v>
          </cell>
          <cell r="D171">
            <v>1234140</v>
          </cell>
        </row>
        <row r="172">
          <cell r="A172" t="str">
            <v>040308</v>
          </cell>
          <cell r="B172" t="str">
            <v>HIDRANTE EL LISO PVC LONDRES</v>
          </cell>
          <cell r="C172" t="str">
            <v>UND</v>
          </cell>
          <cell r="D172">
            <v>2979430</v>
          </cell>
        </row>
        <row r="173">
          <cell r="A173" t="str">
            <v>040309</v>
          </cell>
          <cell r="B173" t="str">
            <v>HIDRANTE EL LISO PVC ROMA 4</v>
          </cell>
          <cell r="C173" t="str">
            <v>UND</v>
          </cell>
          <cell r="D173">
            <v>2781800</v>
          </cell>
        </row>
        <row r="174">
          <cell r="A174" t="str">
            <v>040310</v>
          </cell>
          <cell r="B174" t="str">
            <v>HIDRANTE EL PVC ROMA 6</v>
          </cell>
          <cell r="C174" t="str">
            <v>UND</v>
          </cell>
          <cell r="D174">
            <v>3273490</v>
          </cell>
        </row>
        <row r="175">
          <cell r="A175" t="str">
            <v>040311</v>
          </cell>
          <cell r="B175" t="str">
            <v>HIDRANTE EL J.R. PVC ROMA D 4</v>
          </cell>
          <cell r="C175" t="str">
            <v>UND</v>
          </cell>
          <cell r="D175">
            <v>2781800</v>
          </cell>
        </row>
        <row r="176">
          <cell r="A176" t="str">
            <v>040312</v>
          </cell>
          <cell r="B176" t="str">
            <v>HIDRANTE EL PVC CHICAGO 3</v>
          </cell>
          <cell r="C176" t="str">
            <v>UND</v>
          </cell>
          <cell r="D176">
            <v>1589370</v>
          </cell>
        </row>
        <row r="177">
          <cell r="A177" t="str">
            <v>040313</v>
          </cell>
          <cell r="B177" t="str">
            <v>HIDRANTE EL LISO PVC LONDRES</v>
          </cell>
          <cell r="C177" t="str">
            <v>UND</v>
          </cell>
          <cell r="D177">
            <v>3056240</v>
          </cell>
        </row>
        <row r="178">
          <cell r="A178" t="str">
            <v>0405</v>
          </cell>
          <cell r="B178" t="str">
            <v xml:space="preserve">VALVULAS-CHEQUES-COMPUERTA-VAR  </v>
          </cell>
          <cell r="C178">
            <v>0</v>
          </cell>
        </row>
        <row r="179">
          <cell r="A179" t="str">
            <v>040501</v>
          </cell>
          <cell r="B179" t="str">
            <v>ARRAN 3600RPM C/SELEC 8.5-12.5AMP 3.6HP</v>
          </cell>
          <cell r="C179" t="str">
            <v>UND</v>
          </cell>
          <cell r="D179">
            <v>296940</v>
          </cell>
        </row>
        <row r="180">
          <cell r="A180" t="str">
            <v>040502</v>
          </cell>
          <cell r="B180" t="str">
            <v>ARRAN 3600RPM C/SELEC 12.0-17.0AMP 5.0HP</v>
          </cell>
          <cell r="C180" t="str">
            <v>UND</v>
          </cell>
          <cell r="D180">
            <v>343560</v>
          </cell>
        </row>
        <row r="181">
          <cell r="A181" t="str">
            <v>040503</v>
          </cell>
          <cell r="B181" t="str">
            <v>ARRAN 3600RPM C/SELEC 16.0-23.0AMP 7.5HP</v>
          </cell>
          <cell r="C181" t="str">
            <v>UND</v>
          </cell>
          <cell r="D181">
            <v>367360</v>
          </cell>
        </row>
        <row r="182">
          <cell r="A182" t="str">
            <v>040504</v>
          </cell>
          <cell r="B182" t="str">
            <v>ARRAN 3600RPM C/SELEC 23.0-32.0AMP12.0HP</v>
          </cell>
          <cell r="C182" t="str">
            <v>UND</v>
          </cell>
          <cell r="D182">
            <v>450950</v>
          </cell>
        </row>
        <row r="183">
          <cell r="A183" t="str">
            <v>040505</v>
          </cell>
          <cell r="B183" t="str">
            <v>ARRAN 3600RPM C/SELEC 4.0- 6.0AMP 1.8HP</v>
          </cell>
          <cell r="C183" t="str">
            <v>UND</v>
          </cell>
          <cell r="D183">
            <v>277210</v>
          </cell>
        </row>
        <row r="184">
          <cell r="A184" t="str">
            <v>040506</v>
          </cell>
          <cell r="B184" t="str">
            <v>ARRAN 3600RPM C/SELEC 6.0- 9.0AMP 2.4HP</v>
          </cell>
          <cell r="C184" t="str">
            <v>UND</v>
          </cell>
          <cell r="D184">
            <v>277210</v>
          </cell>
        </row>
        <row r="185">
          <cell r="A185" t="str">
            <v>040507</v>
          </cell>
          <cell r="B185" t="str">
            <v>ARRAN ESTRELLA TRIA 230V 12-17AMP 9HP</v>
          </cell>
          <cell r="C185" t="str">
            <v>UND</v>
          </cell>
          <cell r="D185">
            <v>1247640</v>
          </cell>
        </row>
        <row r="186">
          <cell r="A186" t="str">
            <v>040508</v>
          </cell>
          <cell r="B186" t="str">
            <v>ARRAN ESTRELLA TRIA 230V 23-32AMP 18HP</v>
          </cell>
          <cell r="C186" t="str">
            <v>UND</v>
          </cell>
          <cell r="D186">
            <v>1511730</v>
          </cell>
        </row>
        <row r="187">
          <cell r="A187" t="str">
            <v>040509</v>
          </cell>
          <cell r="B187" t="str">
            <v>ARRAN ESTRELLA TRIA 230V 32-42AMP 24HP</v>
          </cell>
          <cell r="C187" t="str">
            <v>UND</v>
          </cell>
          <cell r="D187">
            <v>1953070</v>
          </cell>
        </row>
        <row r="188">
          <cell r="A188" t="str">
            <v>040510</v>
          </cell>
          <cell r="B188" t="str">
            <v>ARRAN ESTRELLA TRIA 230V 40-52AMP 34HP</v>
          </cell>
          <cell r="C188" t="str">
            <v>UND</v>
          </cell>
          <cell r="D188">
            <v>2239100</v>
          </cell>
        </row>
        <row r="189">
          <cell r="A189" t="str">
            <v>040511</v>
          </cell>
          <cell r="B189" t="str">
            <v>ARRAN ESTRELLA TRIA 230V 58-75AMP 50HP</v>
          </cell>
          <cell r="C189" t="str">
            <v>UND</v>
          </cell>
          <cell r="D189">
            <v>2535500</v>
          </cell>
        </row>
        <row r="190">
          <cell r="A190" t="str">
            <v>040512</v>
          </cell>
          <cell r="B190" t="str">
            <v>BOLA DE COBRE D=3"</v>
          </cell>
          <cell r="C190" t="str">
            <v>UND</v>
          </cell>
          <cell r="D190">
            <v>36260</v>
          </cell>
        </row>
        <row r="191">
          <cell r="A191" t="str">
            <v>040513</v>
          </cell>
          <cell r="B191" t="str">
            <v>BOLA DE COBRE D=1"-2"</v>
          </cell>
          <cell r="C191" t="str">
            <v>UND</v>
          </cell>
          <cell r="D191">
            <v>77600</v>
          </cell>
        </row>
        <row r="192">
          <cell r="A192" t="str">
            <v>040514</v>
          </cell>
          <cell r="B192" t="str">
            <v>CONT NIV HG 110-220V 13X6AMP ANG90 TB-TA</v>
          </cell>
          <cell r="C192" t="str">
            <v>UND</v>
          </cell>
          <cell r="D192">
            <v>109210</v>
          </cell>
        </row>
        <row r="193">
          <cell r="A193" t="str">
            <v>040517</v>
          </cell>
          <cell r="B193" t="str">
            <v>TABL CONTR DUPLEX 3600RPM 6.6HP-17.5AM</v>
          </cell>
          <cell r="C193" t="str">
            <v>UND</v>
          </cell>
          <cell r="D193">
            <v>1440040</v>
          </cell>
        </row>
        <row r="194">
          <cell r="A194" t="str">
            <v>040518</v>
          </cell>
          <cell r="B194" t="str">
            <v>TABL CONTR DUPLEX 3600RPM 7.5HP-21.8AM</v>
          </cell>
          <cell r="C194" t="str">
            <v>UND</v>
          </cell>
          <cell r="D194">
            <v>1397870</v>
          </cell>
        </row>
        <row r="195">
          <cell r="A195" t="str">
            <v>040519</v>
          </cell>
          <cell r="B195" t="str">
            <v>TABL CONTR DUPLEX 3600RPM 9 HP-24 AM</v>
          </cell>
          <cell r="C195" t="str">
            <v>UND</v>
          </cell>
          <cell r="D195">
            <v>1592050</v>
          </cell>
        </row>
        <row r="196">
          <cell r="A196" t="str">
            <v>040520</v>
          </cell>
          <cell r="B196" t="str">
            <v>TABL CONTR TRIPLEX 3600RPM 3.6HP-10.5AM</v>
          </cell>
          <cell r="C196" t="str">
            <v>UND</v>
          </cell>
          <cell r="D196">
            <v>1516520</v>
          </cell>
        </row>
        <row r="197">
          <cell r="A197" t="str">
            <v>040521</v>
          </cell>
          <cell r="B197" t="str">
            <v>TABL CONTR TRIPLEX 3600RPM 5 HP-16.0AM</v>
          </cell>
          <cell r="C197" t="str">
            <v>UND</v>
          </cell>
          <cell r="D197">
            <v>1703570</v>
          </cell>
        </row>
        <row r="198">
          <cell r="A198" t="str">
            <v>040522</v>
          </cell>
          <cell r="B198" t="str">
            <v>TABL CONTR TRIPLEX 3600RPM 6.6HP-17.5AM</v>
          </cell>
          <cell r="C198" t="str">
            <v>UND</v>
          </cell>
          <cell r="D198">
            <v>1809570</v>
          </cell>
        </row>
        <row r="199">
          <cell r="A199" t="str">
            <v>040523</v>
          </cell>
          <cell r="B199" t="str">
            <v>TABL CONTR TRIPLEX 3600RPM 12 HP-32.0AM</v>
          </cell>
          <cell r="C199" t="str">
            <v>UND</v>
          </cell>
          <cell r="D199">
            <v>2596110</v>
          </cell>
        </row>
        <row r="200">
          <cell r="A200" t="str">
            <v>040524</v>
          </cell>
          <cell r="B200" t="str">
            <v>TABL CONTR TRIPLEX 3600RPM 7.5HP-21.8AM</v>
          </cell>
          <cell r="C200" t="str">
            <v>UND</v>
          </cell>
          <cell r="D200">
            <v>1834190</v>
          </cell>
        </row>
        <row r="201">
          <cell r="A201" t="str">
            <v>040525</v>
          </cell>
          <cell r="B201" t="str">
            <v>TABL CONTR TRIPLEX 3600RPM 9 HP-24.0AM</v>
          </cell>
          <cell r="C201" t="str">
            <v>UND</v>
          </cell>
          <cell r="D201">
            <v>2038500</v>
          </cell>
        </row>
        <row r="202">
          <cell r="A202" t="str">
            <v>040526</v>
          </cell>
          <cell r="B202" t="str">
            <v>TABL CONTR DUPLEX 3600RPM 5 HP-16.0AM</v>
          </cell>
          <cell r="C202" t="str">
            <v>UND</v>
          </cell>
          <cell r="D202">
            <v>1389950</v>
          </cell>
        </row>
        <row r="203">
          <cell r="A203" t="str">
            <v>040527</v>
          </cell>
          <cell r="B203" t="str">
            <v>VALV COMP ELASTICA 2 EB PVC</v>
          </cell>
          <cell r="C203" t="str">
            <v>UND</v>
          </cell>
          <cell r="D203">
            <v>287620</v>
          </cell>
        </row>
        <row r="204">
          <cell r="A204" t="str">
            <v>040528</v>
          </cell>
          <cell r="B204" t="str">
            <v>VALV COMP ELASTICA 4 EL PVC</v>
          </cell>
          <cell r="C204" t="str">
            <v>UND</v>
          </cell>
          <cell r="D204">
            <v>437560</v>
          </cell>
        </row>
        <row r="205">
          <cell r="A205" t="str">
            <v>040529</v>
          </cell>
          <cell r="B205" t="str">
            <v>VALV COMP ELASTICA JR 12 EL PVC</v>
          </cell>
          <cell r="C205" t="str">
            <v>UND</v>
          </cell>
          <cell r="D205">
            <v>2473560</v>
          </cell>
        </row>
        <row r="206">
          <cell r="A206" t="str">
            <v>040530</v>
          </cell>
          <cell r="B206" t="str">
            <v>VALV CHEQUE CORTINA BRONCE D= 2"</v>
          </cell>
          <cell r="C206" t="str">
            <v>UND</v>
          </cell>
          <cell r="D206">
            <v>101880</v>
          </cell>
        </row>
        <row r="207">
          <cell r="A207" t="str">
            <v>040531</v>
          </cell>
          <cell r="B207" t="str">
            <v>VALV CHEQUE CORTINA BRONCE D= 3"</v>
          </cell>
          <cell r="C207" t="str">
            <v>UND</v>
          </cell>
          <cell r="D207">
            <v>317990</v>
          </cell>
        </row>
        <row r="208">
          <cell r="A208" t="str">
            <v>040532</v>
          </cell>
          <cell r="B208" t="str">
            <v>VALV CHEQUE CORTINA BRONCE D= 1,1/2"</v>
          </cell>
          <cell r="C208" t="str">
            <v>UND</v>
          </cell>
          <cell r="D208">
            <v>89350</v>
          </cell>
        </row>
        <row r="209">
          <cell r="A209" t="str">
            <v>040533</v>
          </cell>
          <cell r="B209" t="str">
            <v>VALV CHEQUE CORTINA HIERRO D= 3"</v>
          </cell>
          <cell r="C209" t="str">
            <v>UND</v>
          </cell>
          <cell r="D209">
            <v>365860</v>
          </cell>
        </row>
        <row r="210">
          <cell r="A210" t="str">
            <v>040534</v>
          </cell>
          <cell r="B210" t="str">
            <v>VALV CHEQUE CORTINA HIERRO D= 4"</v>
          </cell>
          <cell r="C210" t="str">
            <v>UND</v>
          </cell>
          <cell r="D210">
            <v>515020</v>
          </cell>
        </row>
        <row r="211">
          <cell r="A211" t="str">
            <v>040535</v>
          </cell>
          <cell r="B211" t="str">
            <v>VALV CHEQUE CORTINA HIERRO D= 6"</v>
          </cell>
          <cell r="C211" t="str">
            <v>UND</v>
          </cell>
          <cell r="D211">
            <v>677530</v>
          </cell>
        </row>
        <row r="212">
          <cell r="A212" t="str">
            <v>040536</v>
          </cell>
          <cell r="B212" t="str">
            <v>VALV CHEQUE GLOBO BRONCE D= 1,1/2"</v>
          </cell>
          <cell r="C212" t="str">
            <v>UND</v>
          </cell>
          <cell r="D212">
            <v>81090</v>
          </cell>
        </row>
        <row r="213">
          <cell r="A213" t="str">
            <v>040537</v>
          </cell>
          <cell r="B213" t="str">
            <v>VALV CHEQUE GLOBO BRONCE D= 1,1/4"</v>
          </cell>
          <cell r="C213" t="str">
            <v>UND</v>
          </cell>
          <cell r="D213">
            <v>76810</v>
          </cell>
        </row>
        <row r="214">
          <cell r="A214" t="str">
            <v>040538</v>
          </cell>
          <cell r="B214" t="str">
            <v>VALV CHEQUE GLOBO BRONCE D= 1"</v>
          </cell>
          <cell r="C214" t="str">
            <v>UND</v>
          </cell>
          <cell r="D214">
            <v>46110</v>
          </cell>
        </row>
        <row r="215">
          <cell r="A215" t="str">
            <v>040539</v>
          </cell>
          <cell r="B215" t="str">
            <v>VALV CHEQUE GLOBO BRONCE D= 2"</v>
          </cell>
          <cell r="C215" t="str">
            <v>UND</v>
          </cell>
          <cell r="D215">
            <v>118710</v>
          </cell>
        </row>
        <row r="216">
          <cell r="A216" t="str">
            <v>040540</v>
          </cell>
          <cell r="B216" t="str">
            <v>VALV CHEQUE GLOBO HIERRO D= 4"</v>
          </cell>
          <cell r="C216" t="str">
            <v>UND</v>
          </cell>
          <cell r="D216">
            <v>498420</v>
          </cell>
        </row>
        <row r="217">
          <cell r="A217" t="str">
            <v>040541</v>
          </cell>
          <cell r="B217" t="str">
            <v>VALV CHEQUE GLOBO HIERRO D=10"</v>
          </cell>
          <cell r="C217" t="str">
            <v>UND</v>
          </cell>
          <cell r="D217">
            <v>2540950</v>
          </cell>
        </row>
        <row r="218">
          <cell r="A218" t="str">
            <v>040542</v>
          </cell>
          <cell r="B218" t="str">
            <v>VALV CHEQUE GLOBO HIERRO D= 3"</v>
          </cell>
          <cell r="C218" t="str">
            <v>UND</v>
          </cell>
          <cell r="D218">
            <v>4094340</v>
          </cell>
        </row>
        <row r="219">
          <cell r="A219" t="str">
            <v>040543</v>
          </cell>
          <cell r="B219" t="str">
            <v>VALV CHEQUE GLOBO HIERRO D= 6"</v>
          </cell>
          <cell r="C219" t="str">
            <v>UND</v>
          </cell>
          <cell r="D219">
            <v>954310</v>
          </cell>
        </row>
        <row r="220">
          <cell r="A220" t="str">
            <v>040544</v>
          </cell>
          <cell r="B220" t="str">
            <v>VALV CHEQUE GLOBO HIERRO D= 8"</v>
          </cell>
          <cell r="C220" t="str">
            <v>UND</v>
          </cell>
          <cell r="D220">
            <v>1810930</v>
          </cell>
        </row>
        <row r="221">
          <cell r="A221" t="str">
            <v>040556</v>
          </cell>
          <cell r="B221" t="str">
            <v>VALV COMP ELASTICA 4 EB PVC</v>
          </cell>
          <cell r="C221" t="str">
            <v>UND</v>
          </cell>
          <cell r="D221">
            <v>564010</v>
          </cell>
        </row>
        <row r="222">
          <cell r="A222" t="str">
            <v>040557</v>
          </cell>
          <cell r="B222" t="str">
            <v>VALV COMP ELASTICA 12 EB PVC</v>
          </cell>
          <cell r="C222" t="str">
            <v>UND</v>
          </cell>
          <cell r="D222">
            <v>3053430</v>
          </cell>
        </row>
        <row r="223">
          <cell r="A223" t="str">
            <v>040558</v>
          </cell>
          <cell r="B223" t="str">
            <v>VALV COMP ELASTICA JR 6 EL PVC</v>
          </cell>
          <cell r="C223" t="str">
            <v>UND</v>
          </cell>
          <cell r="D223">
            <v>1156900</v>
          </cell>
        </row>
        <row r="224">
          <cell r="A224" t="str">
            <v>040559</v>
          </cell>
          <cell r="B224" t="str">
            <v>COMPUERTA BETA ELASTICA JR8" EL-PVC</v>
          </cell>
          <cell r="C224" t="str">
            <v>UND</v>
          </cell>
          <cell r="D224">
            <v>1385180</v>
          </cell>
        </row>
        <row r="225">
          <cell r="A225" t="str">
            <v>040560</v>
          </cell>
          <cell r="B225" t="str">
            <v>VALV COMP ELASTICA 3 EB PVC</v>
          </cell>
          <cell r="C225" t="str">
            <v>UND</v>
          </cell>
          <cell r="D225">
            <v>398170</v>
          </cell>
        </row>
        <row r="226">
          <cell r="A226" t="str">
            <v>040561</v>
          </cell>
          <cell r="B226" t="str">
            <v>VALV COMP ELASTICA 8 EB PVC</v>
          </cell>
          <cell r="C226" t="str">
            <v>UND</v>
          </cell>
          <cell r="D226">
            <v>1515440</v>
          </cell>
        </row>
        <row r="227">
          <cell r="A227" t="str">
            <v>040562</v>
          </cell>
          <cell r="B227" t="str">
            <v>VALV COMP ELASTICA 6 EB PVC</v>
          </cell>
          <cell r="C227" t="str">
            <v>UND</v>
          </cell>
          <cell r="D227">
            <v>1123120</v>
          </cell>
        </row>
        <row r="228">
          <cell r="A228" t="str">
            <v>040563</v>
          </cell>
          <cell r="B228" t="str">
            <v>VALV COMP ELASTICA JR 3 EL PVC</v>
          </cell>
          <cell r="C228" t="str">
            <v>UND</v>
          </cell>
          <cell r="D228">
            <v>518380</v>
          </cell>
        </row>
        <row r="229">
          <cell r="A229" t="str">
            <v>040564</v>
          </cell>
          <cell r="B229" t="str">
            <v>VALV COMP ELASTICA JR 2 EL PVC</v>
          </cell>
          <cell r="C229" t="str">
            <v>UND</v>
          </cell>
          <cell r="D229">
            <v>248100</v>
          </cell>
        </row>
        <row r="230">
          <cell r="A230" t="str">
            <v>040565</v>
          </cell>
          <cell r="B230" t="str">
            <v>VALV COMP BRONCE ASTM A-126 6 EB</v>
          </cell>
          <cell r="C230" t="str">
            <v>UND</v>
          </cell>
          <cell r="D230">
            <v>1515020</v>
          </cell>
        </row>
        <row r="231">
          <cell r="A231" t="str">
            <v>040566</v>
          </cell>
          <cell r="B231" t="str">
            <v>VALV RETENCION ASTM A-126 2 EB</v>
          </cell>
          <cell r="C231" t="str">
            <v>UND</v>
          </cell>
          <cell r="D231">
            <v>548590</v>
          </cell>
        </row>
        <row r="232">
          <cell r="A232" t="str">
            <v>040567</v>
          </cell>
          <cell r="B232" t="str">
            <v>VALV RETENCION ASTM A-126 3 EB</v>
          </cell>
          <cell r="C232" t="str">
            <v>UND</v>
          </cell>
          <cell r="D232">
            <v>630340</v>
          </cell>
        </row>
        <row r="233">
          <cell r="A233" t="str">
            <v>040568</v>
          </cell>
          <cell r="B233" t="str">
            <v>VALV DOB COM S BRONCE ASTM A-126 10 EB</v>
          </cell>
          <cell r="C233" t="str">
            <v>UND</v>
          </cell>
          <cell r="D233">
            <v>6423170</v>
          </cell>
        </row>
        <row r="234">
          <cell r="A234" t="str">
            <v>040569</v>
          </cell>
          <cell r="B234" t="str">
            <v>VALV DOB COMP ASTM A-126 4 EB</v>
          </cell>
          <cell r="C234" t="str">
            <v>UND</v>
          </cell>
          <cell r="D234">
            <v>1706520</v>
          </cell>
        </row>
        <row r="235">
          <cell r="A235" t="str">
            <v>040570</v>
          </cell>
          <cell r="B235" t="str">
            <v>VALV DOB COMP ASTM A-126 3 EB</v>
          </cell>
          <cell r="C235" t="str">
            <v>UND</v>
          </cell>
          <cell r="D235">
            <v>1084580</v>
          </cell>
        </row>
        <row r="236">
          <cell r="A236" t="str">
            <v>040571</v>
          </cell>
          <cell r="B236" t="str">
            <v>VALV DOB COMP S BRONCE ASTM A-126 8 EB</v>
          </cell>
          <cell r="C236" t="str">
            <v>UND</v>
          </cell>
          <cell r="D236">
            <v>4119300</v>
          </cell>
        </row>
        <row r="237">
          <cell r="A237" t="str">
            <v>040572</v>
          </cell>
          <cell r="B237" t="str">
            <v>VALV FLOT HIDRO COMPLTA BOLA CU D=2"</v>
          </cell>
          <cell r="C237" t="str">
            <v>UND</v>
          </cell>
          <cell r="D237">
            <v>139620</v>
          </cell>
        </row>
        <row r="238">
          <cell r="A238" t="str">
            <v>040575</v>
          </cell>
          <cell r="B238" t="str">
            <v>VALV FLOT HIERRO HIDRO D=3"</v>
          </cell>
          <cell r="C238" t="str">
            <v>UND</v>
          </cell>
          <cell r="D238">
            <v>1084440</v>
          </cell>
        </row>
        <row r="239">
          <cell r="A239" t="str">
            <v>040576</v>
          </cell>
          <cell r="B239" t="str">
            <v>VALV FLOT HIERRO HIDRO D=4"</v>
          </cell>
          <cell r="C239" t="str">
            <v>UND</v>
          </cell>
          <cell r="D239">
            <v>1681730</v>
          </cell>
        </row>
        <row r="240">
          <cell r="A240" t="str">
            <v>040577</v>
          </cell>
          <cell r="B240" t="str">
            <v>VALV FLOT HIERRO HIDRO D=6"</v>
          </cell>
          <cell r="C240" t="str">
            <v>UND</v>
          </cell>
          <cell r="D240">
            <v>3870100</v>
          </cell>
        </row>
        <row r="241">
          <cell r="A241" t="str">
            <v>040578</v>
          </cell>
          <cell r="B241" t="str">
            <v>VALV PIE CANAST BRONCE D=3"</v>
          </cell>
          <cell r="C241" t="str">
            <v>UND</v>
          </cell>
          <cell r="D241">
            <v>223060</v>
          </cell>
        </row>
        <row r="242">
          <cell r="A242" t="str">
            <v>040579</v>
          </cell>
          <cell r="B242" t="str">
            <v>VALV PIE CANAST BRONCE D=4"</v>
          </cell>
          <cell r="C242" t="str">
            <v>UND</v>
          </cell>
          <cell r="D242">
            <v>465050</v>
          </cell>
        </row>
        <row r="243">
          <cell r="A243" t="str">
            <v>040583</v>
          </cell>
          <cell r="B243" t="str">
            <v>VALV PIE CANAST BRONCE D=6"</v>
          </cell>
          <cell r="C243" t="str">
            <v>UND</v>
          </cell>
          <cell r="D243">
            <v>1253060</v>
          </cell>
        </row>
        <row r="244">
          <cell r="A244" t="str">
            <v>040584</v>
          </cell>
          <cell r="B244" t="str">
            <v>VALV PIE HIERRO BRIDA D=3"</v>
          </cell>
          <cell r="C244" t="str">
            <v>UND</v>
          </cell>
          <cell r="D244">
            <v>360230</v>
          </cell>
        </row>
        <row r="245">
          <cell r="A245" t="str">
            <v>040585</v>
          </cell>
          <cell r="B245" t="str">
            <v>VALV PIE HIERRO BRIDA D=6</v>
          </cell>
          <cell r="C245" t="str">
            <v>UND</v>
          </cell>
          <cell r="D245">
            <v>628800</v>
          </cell>
        </row>
        <row r="246">
          <cell r="A246" t="str">
            <v>040586</v>
          </cell>
          <cell r="B246" t="str">
            <v>VALV PIE HIERRO-BRIDA D=8"</v>
          </cell>
          <cell r="C246" t="str">
            <v>UND</v>
          </cell>
          <cell r="D246">
            <v>722290</v>
          </cell>
        </row>
        <row r="247">
          <cell r="A247" t="str">
            <v>040587</v>
          </cell>
          <cell r="B247" t="str">
            <v>VALV PIE TOTAL BRONCE D=2"</v>
          </cell>
          <cell r="C247" t="str">
            <v>UND</v>
          </cell>
          <cell r="D247">
            <v>108740</v>
          </cell>
        </row>
        <row r="248">
          <cell r="A248" t="str">
            <v>040588</v>
          </cell>
          <cell r="B248" t="str">
            <v>VALV REGISTRO GLOBO BRONCE D=1,1/2"</v>
          </cell>
          <cell r="C248" t="str">
            <v>UND</v>
          </cell>
          <cell r="D248">
            <v>69480</v>
          </cell>
        </row>
        <row r="249">
          <cell r="A249" t="str">
            <v>040589</v>
          </cell>
          <cell r="B249" t="str">
            <v>VALV REGISTRO GLOBO BRONCE D=1,1/4"</v>
          </cell>
          <cell r="C249" t="str">
            <v>UND</v>
          </cell>
          <cell r="D249">
            <v>70490</v>
          </cell>
        </row>
        <row r="250">
          <cell r="A250" t="str">
            <v>040590</v>
          </cell>
          <cell r="B250" t="str">
            <v>VALV REGISTRO GLOBO BRONCE D=1"</v>
          </cell>
          <cell r="C250" t="str">
            <v>UND</v>
          </cell>
          <cell r="D250">
            <v>159750</v>
          </cell>
        </row>
        <row r="251">
          <cell r="A251" t="str">
            <v>040591</v>
          </cell>
          <cell r="B251" t="str">
            <v>VALV REGISTRO GLOBO BRONCE D=2"</v>
          </cell>
          <cell r="C251" t="str">
            <v>UND</v>
          </cell>
          <cell r="D251">
            <v>170520</v>
          </cell>
        </row>
        <row r="252">
          <cell r="A252" t="str">
            <v>040592</v>
          </cell>
          <cell r="B252" t="str">
            <v>VALV RETENCION ASTM A-126 10 EB</v>
          </cell>
          <cell r="C252" t="str">
            <v>UND</v>
          </cell>
          <cell r="D252">
            <v>5111640</v>
          </cell>
        </row>
        <row r="253">
          <cell r="A253" t="str">
            <v>040593</v>
          </cell>
          <cell r="B253" t="str">
            <v>VALV RETENCION ASTM A-126 4 EB</v>
          </cell>
          <cell r="C253" t="str">
            <v>UND</v>
          </cell>
          <cell r="D253">
            <v>892300</v>
          </cell>
        </row>
        <row r="254">
          <cell r="A254" t="str">
            <v>040594</v>
          </cell>
          <cell r="B254" t="str">
            <v>VALV RETENCION ASTM A-126 6 EB</v>
          </cell>
          <cell r="C254" t="str">
            <v>UND</v>
          </cell>
          <cell r="D254">
            <v>1972930</v>
          </cell>
        </row>
        <row r="255">
          <cell r="A255" t="str">
            <v>040595</v>
          </cell>
          <cell r="B255" t="str">
            <v>VALV RETENCION ASTM A-126 8 EB</v>
          </cell>
          <cell r="C255" t="str">
            <v>UND</v>
          </cell>
          <cell r="D255">
            <v>2934200</v>
          </cell>
        </row>
        <row r="256">
          <cell r="A256" t="str">
            <v>040596</v>
          </cell>
          <cell r="B256" t="str">
            <v>VALV DOBLE COMP.SELLO BRONCE D=2</v>
          </cell>
          <cell r="C256" t="str">
            <v>UND</v>
          </cell>
          <cell r="D256">
            <v>435940</v>
          </cell>
        </row>
        <row r="257">
          <cell r="A257" t="str">
            <v>040597</v>
          </cell>
          <cell r="B257" t="str">
            <v>VALV FLOT.HIDRO COMPLTA BOLA CU D=3"</v>
          </cell>
          <cell r="C257" t="str">
            <v>UND</v>
          </cell>
          <cell r="D257">
            <v>431380</v>
          </cell>
        </row>
        <row r="258">
          <cell r="A258" t="str">
            <v>040598</v>
          </cell>
          <cell r="B258" t="str">
            <v>VALVULA CHEQUE CORTINA HIERRO D=2"</v>
          </cell>
          <cell r="C258" t="str">
            <v>UND</v>
          </cell>
          <cell r="D258">
            <v>212560</v>
          </cell>
        </row>
        <row r="259">
          <cell r="A259" t="str">
            <v>0406</v>
          </cell>
          <cell r="B259" t="str">
            <v xml:space="preserve">LECHOS FILTRANTES-GAVIONES  </v>
          </cell>
          <cell r="C259">
            <v>0</v>
          </cell>
        </row>
        <row r="260">
          <cell r="A260" t="str">
            <v>040601</v>
          </cell>
          <cell r="B260" t="str">
            <v>ANTRACITA B 10072 GRANULOMETRIA 1.5MM</v>
          </cell>
          <cell r="C260" t="str">
            <v>M3</v>
          </cell>
          <cell r="D260">
            <v>398970</v>
          </cell>
        </row>
        <row r="261">
          <cell r="A261" t="str">
            <v>040602</v>
          </cell>
          <cell r="B261" t="str">
            <v>MEDIO FILTRANTE GRAVA &lt;=1" CU=0.95-1</v>
          </cell>
          <cell r="C261" t="str">
            <v>M3</v>
          </cell>
          <cell r="D261">
            <v>95720</v>
          </cell>
        </row>
        <row r="262">
          <cell r="A262" t="str">
            <v>0407</v>
          </cell>
          <cell r="B262" t="str">
            <v xml:space="preserve">EMPATES-PRUEBA-TRANSPORTE-VAR.  </v>
          </cell>
          <cell r="C262">
            <v>0</v>
          </cell>
        </row>
        <row r="263">
          <cell r="A263" t="str">
            <v>040701</v>
          </cell>
          <cell r="B263" t="str">
            <v>PRUEBA HIDRAULICA A TUB. PVC. 6-8</v>
          </cell>
          <cell r="C263" t="str">
            <v>ML</v>
          </cell>
          <cell r="D263">
            <v>1300</v>
          </cell>
        </row>
        <row r="264">
          <cell r="A264" t="str">
            <v>040702</v>
          </cell>
          <cell r="B264" t="str">
            <v>PRUEBA HIDRAULICA A TUB. PVC.2-4</v>
          </cell>
          <cell r="C264" t="str">
            <v>ML</v>
          </cell>
          <cell r="D264">
            <v>960</v>
          </cell>
        </row>
        <row r="265">
          <cell r="A265" t="str">
            <v>040703</v>
          </cell>
          <cell r="B265" t="str">
            <v>TRANS E INST. TUB ACE CARBON D=3</v>
          </cell>
          <cell r="C265" t="str">
            <v>ML</v>
          </cell>
          <cell r="D265">
            <v>12490</v>
          </cell>
        </row>
        <row r="266">
          <cell r="A266" t="str">
            <v>040704</v>
          </cell>
          <cell r="B266" t="str">
            <v>TRANS E INST. TUB ACE CARBON D=4</v>
          </cell>
          <cell r="C266" t="str">
            <v>ML</v>
          </cell>
          <cell r="D266">
            <v>13250</v>
          </cell>
        </row>
        <row r="267">
          <cell r="A267" t="str">
            <v>040705</v>
          </cell>
          <cell r="B267" t="str">
            <v>TRANS E INST. TUB ACE CARBON D=6</v>
          </cell>
          <cell r="C267" t="str">
            <v>ML</v>
          </cell>
          <cell r="D267">
            <v>14930</v>
          </cell>
        </row>
        <row r="268">
          <cell r="A268" t="str">
            <v>040706</v>
          </cell>
          <cell r="B268" t="str">
            <v>TRANS E INST. TUB ACE CARBON D=8</v>
          </cell>
          <cell r="C268" t="str">
            <v>ML</v>
          </cell>
          <cell r="D268">
            <v>18150</v>
          </cell>
        </row>
        <row r="269">
          <cell r="A269" t="str">
            <v>040707</v>
          </cell>
          <cell r="B269" t="str">
            <v>INSTALACION TUBERIA H.G D=2"</v>
          </cell>
          <cell r="C269" t="str">
            <v>ML</v>
          </cell>
          <cell r="D269">
            <v>3580</v>
          </cell>
        </row>
        <row r="270">
          <cell r="A270" t="str">
            <v>040708</v>
          </cell>
          <cell r="B270" t="str">
            <v>INSTALACION TUBERIA H.G D=21/2"</v>
          </cell>
          <cell r="C270" t="str">
            <v>ML</v>
          </cell>
          <cell r="D270">
            <v>3580</v>
          </cell>
        </row>
        <row r="271">
          <cell r="A271" t="str">
            <v>040709</v>
          </cell>
          <cell r="B271" t="str">
            <v>INSTALACION TUBERIA H.G D=3"</v>
          </cell>
          <cell r="C271" t="str">
            <v>ML</v>
          </cell>
          <cell r="D271">
            <v>4470</v>
          </cell>
        </row>
        <row r="272">
          <cell r="A272" t="str">
            <v>040710</v>
          </cell>
          <cell r="B272" t="str">
            <v>INSTALACION TUBERIA H.G D=4"</v>
          </cell>
          <cell r="C272" t="str">
            <v>ML</v>
          </cell>
          <cell r="D272">
            <v>5490</v>
          </cell>
        </row>
        <row r="273">
          <cell r="A273" t="str">
            <v>040711</v>
          </cell>
          <cell r="B273" t="str">
            <v>INSTALACION TUBERIA H.G D=6"</v>
          </cell>
          <cell r="C273" t="str">
            <v>ML</v>
          </cell>
          <cell r="D273">
            <v>5540</v>
          </cell>
        </row>
        <row r="274">
          <cell r="A274" t="str">
            <v>040712</v>
          </cell>
          <cell r="B274" t="str">
            <v>INSTALACION TUBERIA PVC U.M D=21/2"</v>
          </cell>
          <cell r="C274" t="str">
            <v>ML</v>
          </cell>
          <cell r="D274">
            <v>1500</v>
          </cell>
        </row>
        <row r="275">
          <cell r="A275" t="str">
            <v>040713</v>
          </cell>
          <cell r="B275" t="str">
            <v>INSTALACION TUBERIA PVC UM D=3"</v>
          </cell>
          <cell r="C275" t="str">
            <v>ML</v>
          </cell>
          <cell r="D275">
            <v>1640</v>
          </cell>
        </row>
        <row r="276">
          <cell r="A276" t="str">
            <v>040714</v>
          </cell>
          <cell r="B276" t="str">
            <v>INSTALACION TUBERIA PVC UM D=6"</v>
          </cell>
          <cell r="C276" t="str">
            <v>ML</v>
          </cell>
          <cell r="D276">
            <v>2670</v>
          </cell>
        </row>
        <row r="277">
          <cell r="A277" t="str">
            <v>040715</v>
          </cell>
          <cell r="B277" t="str">
            <v>INSTALACION TUBERIA PVC UM D=8"</v>
          </cell>
          <cell r="C277" t="str">
            <v>ML</v>
          </cell>
          <cell r="D277">
            <v>3280</v>
          </cell>
        </row>
        <row r="278">
          <cell r="A278" t="str">
            <v>040716</v>
          </cell>
          <cell r="B278" t="str">
            <v>INSTALACION TUB ACE CARBON D=2</v>
          </cell>
          <cell r="C278" t="str">
            <v>ML</v>
          </cell>
          <cell r="D278">
            <v>9270</v>
          </cell>
        </row>
        <row r="279">
          <cell r="A279" t="str">
            <v>040717</v>
          </cell>
          <cell r="B279" t="str">
            <v>INSTALACION TUB PVC UM D=2</v>
          </cell>
          <cell r="C279" t="str">
            <v>ML</v>
          </cell>
          <cell r="D279">
            <v>1500</v>
          </cell>
        </row>
        <row r="280">
          <cell r="A280" t="str">
            <v>040718</v>
          </cell>
          <cell r="B280" t="str">
            <v>INSTALACION TUB PVC UM D=4</v>
          </cell>
          <cell r="C280" t="str">
            <v>ML</v>
          </cell>
          <cell r="D280">
            <v>2540</v>
          </cell>
        </row>
        <row r="281">
          <cell r="A281" t="str">
            <v>040719</v>
          </cell>
          <cell r="B281" t="str">
            <v>TUB.ACE.CARBON D=2 SCH. 40</v>
          </cell>
          <cell r="C281" t="str">
            <v>ML</v>
          </cell>
          <cell r="D281">
            <v>20530</v>
          </cell>
        </row>
        <row r="282">
          <cell r="A282" t="str">
            <v>040720</v>
          </cell>
          <cell r="B282" t="str">
            <v>TUB HG D=2,1/2 CON ROSCA</v>
          </cell>
          <cell r="C282" t="str">
            <v>ML</v>
          </cell>
          <cell r="D282">
            <v>35180</v>
          </cell>
        </row>
        <row r="283">
          <cell r="A283" t="str">
            <v>040721</v>
          </cell>
          <cell r="B283" t="str">
            <v>TUB HG D=2 CON ROSCA</v>
          </cell>
          <cell r="C283" t="str">
            <v>ML</v>
          </cell>
          <cell r="D283">
            <v>27020</v>
          </cell>
        </row>
        <row r="284">
          <cell r="A284" t="str">
            <v>040722</v>
          </cell>
          <cell r="B284" t="str">
            <v>TUB HG D=3 CON ROSCA</v>
          </cell>
          <cell r="C284" t="str">
            <v>ML</v>
          </cell>
          <cell r="D284">
            <v>42680</v>
          </cell>
        </row>
        <row r="285">
          <cell r="A285" t="str">
            <v>040723</v>
          </cell>
          <cell r="B285" t="str">
            <v>TUB HG D=4 CON ROSCA</v>
          </cell>
          <cell r="C285" t="str">
            <v>ML</v>
          </cell>
          <cell r="D285">
            <v>59630</v>
          </cell>
        </row>
        <row r="286">
          <cell r="A286" t="str">
            <v>040724</v>
          </cell>
          <cell r="B286" t="str">
            <v>TUB HG D=6 CON ROSCA</v>
          </cell>
          <cell r="C286" t="str">
            <v>ML</v>
          </cell>
          <cell r="D286">
            <v>103850</v>
          </cell>
        </row>
        <row r="287">
          <cell r="A287" t="str">
            <v>040725</v>
          </cell>
          <cell r="B287" t="str">
            <v>TUB.PVC ALTA PRESION 3 RDE 9</v>
          </cell>
          <cell r="C287" t="str">
            <v>ML</v>
          </cell>
          <cell r="D287">
            <v>66670</v>
          </cell>
        </row>
        <row r="288">
          <cell r="A288" t="str">
            <v>040726</v>
          </cell>
          <cell r="B288" t="str">
            <v>TUB.PVC ALTA PRESION 4 RDE 9</v>
          </cell>
          <cell r="C288" t="str">
            <v>ML</v>
          </cell>
          <cell r="D288">
            <v>110790</v>
          </cell>
        </row>
        <row r="289">
          <cell r="A289" t="str">
            <v>040727</v>
          </cell>
          <cell r="B289" t="str">
            <v>TUB.PVC ALTA PRESION 3 RDE 11</v>
          </cell>
          <cell r="C289" t="str">
            <v>ML</v>
          </cell>
          <cell r="D289">
            <v>56090</v>
          </cell>
        </row>
        <row r="290">
          <cell r="A290" t="str">
            <v>040728</v>
          </cell>
          <cell r="B290" t="str">
            <v>TUB.PVC ALTA PRESION 3 RDE 13.5 UM</v>
          </cell>
          <cell r="C290" t="str">
            <v>ML</v>
          </cell>
          <cell r="D290">
            <v>43530</v>
          </cell>
        </row>
        <row r="291">
          <cell r="A291" t="str">
            <v>040729</v>
          </cell>
          <cell r="B291" t="str">
            <v>TUB.PVC ALTA PRESION 4 RDE 11</v>
          </cell>
          <cell r="C291" t="str">
            <v>ML</v>
          </cell>
          <cell r="D291">
            <v>94280</v>
          </cell>
        </row>
        <row r="292">
          <cell r="A292" t="str">
            <v>040730</v>
          </cell>
          <cell r="B292" t="str">
            <v>TUB.PVC ALTA PRESION 4 RDE 13.5 UM</v>
          </cell>
          <cell r="C292" t="str">
            <v>ML</v>
          </cell>
          <cell r="D292">
            <v>71000</v>
          </cell>
        </row>
        <row r="293">
          <cell r="A293" t="str">
            <v>040731</v>
          </cell>
          <cell r="B293" t="str">
            <v>TUB.PVC ALTA PRESION 6 RDE 11 EL</v>
          </cell>
          <cell r="C293" t="str">
            <v>ML</v>
          </cell>
          <cell r="D293">
            <v>199540</v>
          </cell>
        </row>
        <row r="294">
          <cell r="A294" t="str">
            <v>040732</v>
          </cell>
          <cell r="B294" t="str">
            <v>TUB.PVC ALTA PRESION 6 RDE 13.5 UM</v>
          </cell>
          <cell r="C294" t="str">
            <v>ML</v>
          </cell>
          <cell r="D294">
            <v>153530</v>
          </cell>
        </row>
        <row r="295">
          <cell r="A295" t="str">
            <v>040733</v>
          </cell>
          <cell r="B295" t="str">
            <v>TUB.PVC ALTA PRESION 6 RDE 9</v>
          </cell>
          <cell r="C295" t="str">
            <v>ML</v>
          </cell>
          <cell r="D295">
            <v>237310</v>
          </cell>
        </row>
        <row r="296">
          <cell r="A296" t="str">
            <v>040734</v>
          </cell>
          <cell r="B296" t="str">
            <v>TUB.PVC ALTA PRESION 8 RDE 11 EL</v>
          </cell>
          <cell r="C296" t="str">
            <v>ML</v>
          </cell>
          <cell r="D296">
            <v>335120</v>
          </cell>
        </row>
        <row r="297">
          <cell r="A297" t="str">
            <v>040735</v>
          </cell>
          <cell r="B297" t="str">
            <v>TUB.PVC ALTA PRESION 8 RDE 9</v>
          </cell>
          <cell r="C297" t="str">
            <v>ML</v>
          </cell>
          <cell r="D297">
            <v>399090</v>
          </cell>
        </row>
        <row r="298">
          <cell r="A298" t="str">
            <v>040736</v>
          </cell>
          <cell r="B298" t="str">
            <v>TUB.PVC UM 10 RDE 21</v>
          </cell>
          <cell r="C298" t="str">
            <v>ML</v>
          </cell>
          <cell r="D298">
            <v>168920</v>
          </cell>
        </row>
        <row r="299">
          <cell r="A299" t="str">
            <v>040737</v>
          </cell>
          <cell r="B299" t="str">
            <v>TUB.PVC UM 10 RDE 26</v>
          </cell>
          <cell r="C299" t="str">
            <v>ML</v>
          </cell>
          <cell r="D299">
            <v>138060</v>
          </cell>
        </row>
        <row r="300">
          <cell r="A300" t="str">
            <v>040738</v>
          </cell>
          <cell r="B300" t="str">
            <v>TUB.PVC UM 10 RDE 32.5</v>
          </cell>
          <cell r="C300" t="str">
            <v>ML</v>
          </cell>
          <cell r="D300">
            <v>113880</v>
          </cell>
        </row>
        <row r="301">
          <cell r="A301" t="str">
            <v>040739</v>
          </cell>
          <cell r="B301" t="str">
            <v>TUB.PVC UM 10 RDE 41</v>
          </cell>
          <cell r="C301" t="str">
            <v>ML</v>
          </cell>
          <cell r="D301">
            <v>91930</v>
          </cell>
        </row>
        <row r="302">
          <cell r="A302" t="str">
            <v>040740</v>
          </cell>
          <cell r="B302" t="str">
            <v>TUB.PVC UM 12 RDE 41</v>
          </cell>
          <cell r="C302" t="str">
            <v>ML</v>
          </cell>
          <cell r="D302">
            <v>128990</v>
          </cell>
        </row>
        <row r="303">
          <cell r="A303" t="str">
            <v>040741</v>
          </cell>
          <cell r="B303" t="str">
            <v>TUB.PVC UM 12 RDE 26</v>
          </cell>
          <cell r="C303" t="str">
            <v>ML</v>
          </cell>
          <cell r="D303">
            <v>193560</v>
          </cell>
        </row>
        <row r="304">
          <cell r="A304" t="str">
            <v>040742</v>
          </cell>
          <cell r="B304" t="str">
            <v>TUB.PVC UM 12 RDE 32.5</v>
          </cell>
          <cell r="C304" t="str">
            <v>ML</v>
          </cell>
          <cell r="D304">
            <v>158330</v>
          </cell>
        </row>
        <row r="305">
          <cell r="A305" t="str">
            <v>040743</v>
          </cell>
          <cell r="B305" t="str">
            <v>TUB.PVC UM 2,1/2 RDE 21</v>
          </cell>
          <cell r="C305" t="str">
            <v>ML</v>
          </cell>
          <cell r="D305">
            <v>15700</v>
          </cell>
        </row>
        <row r="306">
          <cell r="A306" t="str">
            <v>040744</v>
          </cell>
          <cell r="B306" t="str">
            <v>TUB.PVC UM 2,1/2 RDE 26</v>
          </cell>
          <cell r="C306" t="str">
            <v>ML</v>
          </cell>
          <cell r="D306">
            <v>13160</v>
          </cell>
        </row>
        <row r="307">
          <cell r="A307" t="str">
            <v>040745</v>
          </cell>
          <cell r="B307" t="str">
            <v>TUB.PVC UM 2 RDE 21</v>
          </cell>
          <cell r="C307" t="str">
            <v>ML</v>
          </cell>
          <cell r="D307">
            <v>12260</v>
          </cell>
        </row>
        <row r="308">
          <cell r="A308" t="str">
            <v>040746</v>
          </cell>
          <cell r="B308" t="str">
            <v>TUB.PVC UM 2 RDE 26</v>
          </cell>
          <cell r="C308" t="str">
            <v>ML</v>
          </cell>
          <cell r="D308">
            <v>9980</v>
          </cell>
        </row>
        <row r="309">
          <cell r="A309" t="str">
            <v>040747</v>
          </cell>
          <cell r="B309" t="str">
            <v>TUB.PVC UM 3 RDE 21</v>
          </cell>
          <cell r="C309" t="str">
            <v>ML</v>
          </cell>
          <cell r="D309">
            <v>21350</v>
          </cell>
        </row>
        <row r="310">
          <cell r="A310" t="str">
            <v>040748</v>
          </cell>
          <cell r="B310" t="str">
            <v>TUB.PVC UM 3 RDE 26</v>
          </cell>
          <cell r="C310" t="str">
            <v>ML</v>
          </cell>
          <cell r="D310">
            <v>24850</v>
          </cell>
        </row>
        <row r="311">
          <cell r="A311" t="str">
            <v>040749</v>
          </cell>
          <cell r="B311" t="str">
            <v>TUB.PVC UM 3 RDE 32.5</v>
          </cell>
          <cell r="C311" t="str">
            <v>ML</v>
          </cell>
          <cell r="D311">
            <v>13490</v>
          </cell>
        </row>
        <row r="312">
          <cell r="A312" t="str">
            <v>040750</v>
          </cell>
          <cell r="B312" t="str">
            <v>TUB.PVC UM 4 RDE 21</v>
          </cell>
          <cell r="C312" t="str">
            <v>ML</v>
          </cell>
          <cell r="D312">
            <v>31700</v>
          </cell>
        </row>
        <row r="313">
          <cell r="A313" t="str">
            <v>040751</v>
          </cell>
          <cell r="B313" t="str">
            <v>TUB.PVC UM 4 RDE 26</v>
          </cell>
          <cell r="C313" t="str">
            <v>ML</v>
          </cell>
          <cell r="D313">
            <v>26150</v>
          </cell>
        </row>
        <row r="314">
          <cell r="A314" t="str">
            <v>040752</v>
          </cell>
          <cell r="B314" t="str">
            <v>TUB.PVC UM 4 RDE 32.5</v>
          </cell>
          <cell r="C314" t="str">
            <v>ML</v>
          </cell>
          <cell r="D314">
            <v>22380</v>
          </cell>
        </row>
        <row r="315">
          <cell r="A315" t="str">
            <v>040753</v>
          </cell>
          <cell r="B315" t="str">
            <v>TUB.PVC UM 4 RDE 41</v>
          </cell>
          <cell r="C315" t="str">
            <v>ML</v>
          </cell>
          <cell r="D315">
            <v>19730</v>
          </cell>
        </row>
        <row r="316">
          <cell r="A316" t="str">
            <v>040754</v>
          </cell>
          <cell r="B316" t="str">
            <v>TUB.PVC UM 6 RDE 21</v>
          </cell>
          <cell r="C316" t="str">
            <v>ML</v>
          </cell>
          <cell r="D316">
            <v>67250</v>
          </cell>
        </row>
        <row r="317">
          <cell r="A317" t="str">
            <v>040755</v>
          </cell>
          <cell r="B317" t="str">
            <v>TUB.PVC UM 6 RDE 26</v>
          </cell>
          <cell r="C317" t="str">
            <v>ML</v>
          </cell>
          <cell r="D317">
            <v>55770</v>
          </cell>
        </row>
        <row r="318">
          <cell r="A318" t="str">
            <v>040756</v>
          </cell>
          <cell r="B318" t="str">
            <v>TUB.PVC UM 6 RDE 32.5</v>
          </cell>
          <cell r="C318" t="str">
            <v>ML</v>
          </cell>
          <cell r="D318">
            <v>45520</v>
          </cell>
        </row>
        <row r="319">
          <cell r="A319" t="str">
            <v>040757</v>
          </cell>
          <cell r="B319" t="str">
            <v>TUB.PVC UM 6 RDE 41</v>
          </cell>
          <cell r="C319" t="str">
            <v>ML</v>
          </cell>
          <cell r="D319">
            <v>37780</v>
          </cell>
        </row>
        <row r="320">
          <cell r="A320" t="str">
            <v>040758</v>
          </cell>
          <cell r="B320" t="str">
            <v>TUB.PVC UM 8 RDE 21</v>
          </cell>
          <cell r="C320" t="str">
            <v>ML</v>
          </cell>
          <cell r="D320">
            <v>110750</v>
          </cell>
        </row>
        <row r="321">
          <cell r="A321" t="str">
            <v>040759</v>
          </cell>
          <cell r="B321" t="str">
            <v>TUB.PVC UM 8 RDE 26</v>
          </cell>
          <cell r="C321" t="str">
            <v>ML</v>
          </cell>
          <cell r="D321">
            <v>92500</v>
          </cell>
        </row>
        <row r="322">
          <cell r="A322" t="str">
            <v>040760</v>
          </cell>
          <cell r="B322" t="str">
            <v>TUB.PVC UM 8 RDE 32.5</v>
          </cell>
          <cell r="C322" t="str">
            <v>ML</v>
          </cell>
          <cell r="D322">
            <v>73940</v>
          </cell>
        </row>
        <row r="323">
          <cell r="A323" t="str">
            <v>040761</v>
          </cell>
          <cell r="B323" t="str">
            <v>TUB.PVC UM 8 RDE 41</v>
          </cell>
          <cell r="C323" t="str">
            <v>ML</v>
          </cell>
          <cell r="D323">
            <v>60900</v>
          </cell>
        </row>
        <row r="324">
          <cell r="A324" t="str">
            <v>040762</v>
          </cell>
          <cell r="B324" t="str">
            <v>TUB.ACE.CARBON D=4 SCH. 40</v>
          </cell>
          <cell r="C324" t="str">
            <v>ML</v>
          </cell>
          <cell r="D324">
            <v>71030</v>
          </cell>
        </row>
        <row r="325">
          <cell r="A325" t="str">
            <v>040763</v>
          </cell>
          <cell r="B325" t="str">
            <v>TUB.ACE.CARBON D=6 SCH. 40</v>
          </cell>
          <cell r="C325" t="str">
            <v>ML</v>
          </cell>
          <cell r="D325">
            <v>120260</v>
          </cell>
        </row>
        <row r="326">
          <cell r="A326" t="str">
            <v>040764</v>
          </cell>
          <cell r="B326" t="str">
            <v>TUB.ACE.CARBON D=8 SCH. 40</v>
          </cell>
          <cell r="C326" t="str">
            <v>ML</v>
          </cell>
          <cell r="D326">
            <v>175750</v>
          </cell>
        </row>
        <row r="327">
          <cell r="A327" t="str">
            <v>040765</v>
          </cell>
          <cell r="B327" t="str">
            <v>TUB.ACE.CARBON D=3 SCH. 40</v>
          </cell>
          <cell r="C327" t="str">
            <v>ML</v>
          </cell>
          <cell r="D327">
            <v>52630</v>
          </cell>
        </row>
        <row r="328">
          <cell r="A328" t="str">
            <v>040766</v>
          </cell>
          <cell r="B328" t="str">
            <v>TUB.PVC ALTA PRESION 10 RDE 13.5 UM</v>
          </cell>
          <cell r="C328" t="str">
            <v>ML</v>
          </cell>
          <cell r="D328">
            <v>396990</v>
          </cell>
        </row>
        <row r="329">
          <cell r="A329" t="str">
            <v>040767</v>
          </cell>
          <cell r="B329" t="str">
            <v>TUB.PVC ALTA PRESION 12 RDE 13.5 UM</v>
          </cell>
          <cell r="C329" t="str">
            <v>ML</v>
          </cell>
          <cell r="D329">
            <v>560340</v>
          </cell>
        </row>
        <row r="330">
          <cell r="A330" t="str">
            <v>040768</v>
          </cell>
          <cell r="B330" t="str">
            <v>TUB.PVC ALTA PRESION 8 RDE 13.5 UM</v>
          </cell>
          <cell r="C330" t="str">
            <v>ML</v>
          </cell>
          <cell r="D330">
            <v>257630</v>
          </cell>
        </row>
        <row r="331">
          <cell r="A331" t="str">
            <v>040771</v>
          </cell>
          <cell r="B331" t="str">
            <v>EMPATE TUBERIA EXISTENTE DIAM 2"-4"</v>
          </cell>
          <cell r="C331" t="str">
            <v>UND</v>
          </cell>
          <cell r="D331">
            <v>15680</v>
          </cell>
        </row>
        <row r="332">
          <cell r="A332" t="str">
            <v>040774</v>
          </cell>
          <cell r="B332" t="str">
            <v>DERECHOS DE CONEXION Y RECIBO ACUAVALLE</v>
          </cell>
          <cell r="C332" t="str">
            <v>UND</v>
          </cell>
          <cell r="D332">
            <v>62000</v>
          </cell>
        </row>
        <row r="333">
          <cell r="A333" t="str">
            <v>0408</v>
          </cell>
          <cell r="B333" t="str">
            <v>ACCESORIOS PVC</v>
          </cell>
          <cell r="C333">
            <v>0</v>
          </cell>
        </row>
        <row r="334">
          <cell r="A334" t="str">
            <v>040801</v>
          </cell>
          <cell r="B334" t="str">
            <v>ADAP HEMBRA PF+UAD 1/2</v>
          </cell>
          <cell r="C334" t="str">
            <v>UND</v>
          </cell>
          <cell r="D334">
            <v>2340</v>
          </cell>
        </row>
        <row r="335">
          <cell r="A335" t="str">
            <v>040802</v>
          </cell>
          <cell r="B335" t="str">
            <v>ADAP MACHO PF+UAD 1/2</v>
          </cell>
          <cell r="C335" t="str">
            <v>UND</v>
          </cell>
          <cell r="D335">
            <v>2310</v>
          </cell>
        </row>
        <row r="336">
          <cell r="A336" t="str">
            <v>040803</v>
          </cell>
          <cell r="B336" t="str">
            <v>ADAP PVC-AC 2</v>
          </cell>
          <cell r="C336" t="str">
            <v>UND</v>
          </cell>
          <cell r="D336">
            <v>4880</v>
          </cell>
        </row>
        <row r="337">
          <cell r="A337" t="str">
            <v>040804</v>
          </cell>
          <cell r="B337" t="str">
            <v>ADAP PVC-AC 3</v>
          </cell>
          <cell r="C337" t="str">
            <v>UND</v>
          </cell>
          <cell r="D337">
            <v>8840</v>
          </cell>
        </row>
        <row r="338">
          <cell r="A338" t="str">
            <v>040805</v>
          </cell>
          <cell r="B338" t="str">
            <v>ADAP PVC-AC 4</v>
          </cell>
          <cell r="C338" t="str">
            <v>UND</v>
          </cell>
          <cell r="D338">
            <v>12600</v>
          </cell>
        </row>
        <row r="339">
          <cell r="A339" t="str">
            <v>040806</v>
          </cell>
          <cell r="B339" t="str">
            <v>ADAP UM PVC-AC 6</v>
          </cell>
          <cell r="C339" t="str">
            <v>UND</v>
          </cell>
          <cell r="D339">
            <v>86730</v>
          </cell>
        </row>
        <row r="340">
          <cell r="A340" t="str">
            <v>040807</v>
          </cell>
          <cell r="B340" t="str">
            <v>ADAP UM PVC-AC 8</v>
          </cell>
          <cell r="C340" t="str">
            <v>UND</v>
          </cell>
          <cell r="D340">
            <v>166290</v>
          </cell>
        </row>
        <row r="341">
          <cell r="A341" t="str">
            <v>040808</v>
          </cell>
          <cell r="B341" t="str">
            <v>CODO PVC UM 2 X 11,1/4</v>
          </cell>
          <cell r="C341" t="str">
            <v>UND</v>
          </cell>
          <cell r="D341">
            <v>22460</v>
          </cell>
        </row>
        <row r="342">
          <cell r="A342" t="str">
            <v>040809</v>
          </cell>
          <cell r="B342" t="str">
            <v>CODO PVC UM 2 X 22,1/2</v>
          </cell>
          <cell r="C342" t="str">
            <v>UND</v>
          </cell>
          <cell r="D342">
            <v>19670</v>
          </cell>
        </row>
        <row r="343">
          <cell r="A343" t="str">
            <v>040810</v>
          </cell>
          <cell r="B343" t="str">
            <v>CODO PVC UM 2 X 45</v>
          </cell>
          <cell r="C343" t="str">
            <v>UND</v>
          </cell>
          <cell r="D343">
            <v>22110</v>
          </cell>
        </row>
        <row r="344">
          <cell r="A344" t="str">
            <v>040811</v>
          </cell>
          <cell r="B344" t="str">
            <v>CODO PVC UM 2 X 90</v>
          </cell>
          <cell r="C344" t="str">
            <v>UND</v>
          </cell>
          <cell r="D344">
            <v>25340</v>
          </cell>
        </row>
        <row r="345">
          <cell r="A345" t="str">
            <v>040812</v>
          </cell>
          <cell r="B345" t="str">
            <v>CODO PVC UM 3 X 11 1/4</v>
          </cell>
          <cell r="C345" t="str">
            <v>UND</v>
          </cell>
          <cell r="D345">
            <v>35660</v>
          </cell>
        </row>
        <row r="346">
          <cell r="A346" t="str">
            <v>040813</v>
          </cell>
          <cell r="B346" t="str">
            <v>CODO PVC UM 3 X 22 1/2</v>
          </cell>
          <cell r="C346" t="str">
            <v>UND</v>
          </cell>
          <cell r="D346">
            <v>38910</v>
          </cell>
        </row>
        <row r="347">
          <cell r="A347" t="str">
            <v>040814</v>
          </cell>
          <cell r="B347" t="str">
            <v>CODO PVC UM 3 X 45</v>
          </cell>
          <cell r="C347" t="str">
            <v>UND</v>
          </cell>
          <cell r="D347">
            <v>39510</v>
          </cell>
        </row>
        <row r="348">
          <cell r="A348" t="str">
            <v>040815</v>
          </cell>
          <cell r="B348" t="str">
            <v>CODO PVC UM 3 X 90</v>
          </cell>
          <cell r="C348" t="str">
            <v>UND</v>
          </cell>
          <cell r="D348">
            <v>83770</v>
          </cell>
        </row>
        <row r="349">
          <cell r="A349" t="str">
            <v>040816</v>
          </cell>
          <cell r="B349" t="str">
            <v>CODO PVC UM 6 X 11,1/4</v>
          </cell>
          <cell r="C349" t="str">
            <v>UND</v>
          </cell>
          <cell r="D349">
            <v>150930</v>
          </cell>
        </row>
        <row r="350">
          <cell r="A350" t="str">
            <v>040817</v>
          </cell>
          <cell r="B350" t="str">
            <v>CODO PVC UM 6 X 22,1/2</v>
          </cell>
          <cell r="C350" t="str">
            <v>UND</v>
          </cell>
          <cell r="D350">
            <v>168420</v>
          </cell>
        </row>
        <row r="351">
          <cell r="A351" t="str">
            <v>040818</v>
          </cell>
          <cell r="B351" t="str">
            <v>CODO PVC UM 6 X 45</v>
          </cell>
          <cell r="C351" t="str">
            <v>UND</v>
          </cell>
          <cell r="D351">
            <v>210110</v>
          </cell>
        </row>
        <row r="352">
          <cell r="A352" t="str">
            <v>040819</v>
          </cell>
          <cell r="B352" t="str">
            <v>CODO PVC UM 6 X 90</v>
          </cell>
          <cell r="C352" t="str">
            <v>UND</v>
          </cell>
          <cell r="D352">
            <v>287590</v>
          </cell>
        </row>
        <row r="353">
          <cell r="A353" t="str">
            <v>040820</v>
          </cell>
          <cell r="B353" t="str">
            <v>CODO PVC UM 8 X 22,1/2</v>
          </cell>
          <cell r="C353" t="str">
            <v>UND</v>
          </cell>
          <cell r="D353">
            <v>353860</v>
          </cell>
        </row>
        <row r="354">
          <cell r="A354" t="str">
            <v>040821</v>
          </cell>
          <cell r="B354" t="str">
            <v>CODO PVC UM 10 X 45</v>
          </cell>
          <cell r="C354" t="str">
            <v>UND</v>
          </cell>
          <cell r="D354">
            <v>822560</v>
          </cell>
        </row>
        <row r="355">
          <cell r="A355" t="str">
            <v>040822</v>
          </cell>
          <cell r="B355" t="str">
            <v>CODO PVC UM 10 X 90</v>
          </cell>
          <cell r="C355" t="str">
            <v>UND</v>
          </cell>
          <cell r="D355">
            <v>1255610</v>
          </cell>
        </row>
        <row r="356">
          <cell r="A356" t="str">
            <v>040823</v>
          </cell>
          <cell r="B356" t="str">
            <v>CODO PVC UM RDE 13.5 3X11.25</v>
          </cell>
          <cell r="C356" t="str">
            <v>UND</v>
          </cell>
          <cell r="D356">
            <v>53040</v>
          </cell>
        </row>
        <row r="357">
          <cell r="A357" t="str">
            <v>040824</v>
          </cell>
          <cell r="B357" t="str">
            <v>CODO PVC UM RDE 13.5 3X22.5</v>
          </cell>
          <cell r="C357" t="str">
            <v>UND</v>
          </cell>
          <cell r="D357">
            <v>59330</v>
          </cell>
        </row>
        <row r="358">
          <cell r="A358" t="str">
            <v>040825</v>
          </cell>
          <cell r="B358" t="str">
            <v>CODO PVC UM RDE 13.5 3X45</v>
          </cell>
          <cell r="C358" t="str">
            <v>UND</v>
          </cell>
          <cell r="D358">
            <v>70330</v>
          </cell>
        </row>
        <row r="359">
          <cell r="A359" t="str">
            <v>040826</v>
          </cell>
          <cell r="B359" t="str">
            <v>CODO PVC UM RDE 13.5 3X90</v>
          </cell>
          <cell r="C359" t="str">
            <v>UND</v>
          </cell>
          <cell r="D359">
            <v>93900</v>
          </cell>
        </row>
        <row r="360">
          <cell r="A360" t="str">
            <v>040827</v>
          </cell>
          <cell r="B360" t="str">
            <v>CODO PVC UM RDE 13.5 4X11.25</v>
          </cell>
          <cell r="C360" t="str">
            <v>UND</v>
          </cell>
          <cell r="D360">
            <v>111260</v>
          </cell>
        </row>
        <row r="361">
          <cell r="A361" t="str">
            <v>040828</v>
          </cell>
          <cell r="B361" t="str">
            <v>CODO PVC UM RDE 13.5 4X22.5</v>
          </cell>
          <cell r="C361" t="str">
            <v>UND</v>
          </cell>
          <cell r="D361">
            <v>117750</v>
          </cell>
        </row>
        <row r="362">
          <cell r="A362" t="str">
            <v>040829</v>
          </cell>
          <cell r="B362" t="str">
            <v>CODO PVC UM RDE 13.5 4X45</v>
          </cell>
          <cell r="C362" t="str">
            <v>UND</v>
          </cell>
          <cell r="D362">
            <v>142460</v>
          </cell>
        </row>
        <row r="363">
          <cell r="A363" t="str">
            <v>040830</v>
          </cell>
          <cell r="B363" t="str">
            <v>CODO PVC UM RDE 13.5 4X90</v>
          </cell>
          <cell r="C363" t="str">
            <v>UND</v>
          </cell>
          <cell r="D363">
            <v>191860</v>
          </cell>
        </row>
        <row r="364">
          <cell r="A364" t="str">
            <v>040831</v>
          </cell>
          <cell r="B364" t="str">
            <v>CODO PVC UM RDE 13.5 6X11.25</v>
          </cell>
          <cell r="C364" t="str">
            <v>UND</v>
          </cell>
          <cell r="D364">
            <v>267980</v>
          </cell>
        </row>
        <row r="365">
          <cell r="A365" t="str">
            <v>040832</v>
          </cell>
          <cell r="B365" t="str">
            <v>CODO PVC UM RDE 13.5 6X22.5</v>
          </cell>
          <cell r="C365" t="str">
            <v>UND</v>
          </cell>
          <cell r="D365">
            <v>301820</v>
          </cell>
        </row>
        <row r="366">
          <cell r="A366" t="str">
            <v>040833</v>
          </cell>
          <cell r="B366" t="str">
            <v>CODO PVC UM RDE 13.5 6X45</v>
          </cell>
          <cell r="C366" t="str">
            <v>UND</v>
          </cell>
          <cell r="D366">
            <v>380790</v>
          </cell>
        </row>
        <row r="367">
          <cell r="A367" t="str">
            <v>040834</v>
          </cell>
          <cell r="B367" t="str">
            <v>CODO PVC UM RDE 13.5 6X90</v>
          </cell>
          <cell r="C367" t="str">
            <v>UND</v>
          </cell>
          <cell r="D367">
            <v>300380</v>
          </cell>
        </row>
        <row r="368">
          <cell r="A368" t="str">
            <v>040835</v>
          </cell>
          <cell r="B368" t="str">
            <v>CODO PVC-UM 4 X 11.25</v>
          </cell>
          <cell r="C368" t="str">
            <v>UND</v>
          </cell>
          <cell r="D368">
            <v>111130</v>
          </cell>
        </row>
        <row r="369">
          <cell r="A369" t="str">
            <v>040836</v>
          </cell>
          <cell r="B369" t="str">
            <v>CODO PVC-UM 4 X 22.5</v>
          </cell>
          <cell r="C369" t="str">
            <v>UND</v>
          </cell>
          <cell r="D369">
            <v>117620</v>
          </cell>
        </row>
        <row r="370">
          <cell r="A370" t="str">
            <v>040838</v>
          </cell>
          <cell r="B370" t="str">
            <v>CODO PVC-UM 4 X 90</v>
          </cell>
          <cell r="C370" t="str">
            <v>UND</v>
          </cell>
          <cell r="D370">
            <v>191730</v>
          </cell>
        </row>
        <row r="371">
          <cell r="A371" t="str">
            <v>040839</v>
          </cell>
          <cell r="B371" t="str">
            <v>CODO PVC-UM 8 X 11.25</v>
          </cell>
          <cell r="C371" t="str">
            <v>UND</v>
          </cell>
          <cell r="D371">
            <v>304500</v>
          </cell>
        </row>
        <row r="372">
          <cell r="A372" t="str">
            <v>040840</v>
          </cell>
          <cell r="B372" t="str">
            <v>CODO PVC-UM 8 X 45</v>
          </cell>
          <cell r="C372" t="str">
            <v>UND</v>
          </cell>
          <cell r="D372">
            <v>453600</v>
          </cell>
        </row>
        <row r="373">
          <cell r="A373" t="str">
            <v>040841</v>
          </cell>
          <cell r="B373" t="str">
            <v>CODO PVC-UM 8 X 90</v>
          </cell>
          <cell r="C373" t="str">
            <v>UND</v>
          </cell>
          <cell r="D373">
            <v>680630</v>
          </cell>
        </row>
        <row r="374">
          <cell r="A374" t="str">
            <v>040842</v>
          </cell>
          <cell r="B374" t="str">
            <v>COLLAR DERIV PVC 2 X1/2</v>
          </cell>
          <cell r="C374" t="str">
            <v>UND</v>
          </cell>
          <cell r="D374">
            <v>10410</v>
          </cell>
        </row>
        <row r="375">
          <cell r="A375" t="str">
            <v>040843</v>
          </cell>
          <cell r="B375" t="str">
            <v>COLLAR DERIV PVC 2,1/2X1/2</v>
          </cell>
          <cell r="C375" t="str">
            <v>UND</v>
          </cell>
          <cell r="D375">
            <v>9790</v>
          </cell>
        </row>
        <row r="376">
          <cell r="A376" t="str">
            <v>040844</v>
          </cell>
          <cell r="B376" t="str">
            <v>COLLAR DERIV PVC 3 X1/2</v>
          </cell>
          <cell r="C376" t="str">
            <v>UND</v>
          </cell>
          <cell r="D376">
            <v>3500</v>
          </cell>
        </row>
        <row r="377">
          <cell r="A377" t="str">
            <v>040845</v>
          </cell>
          <cell r="B377" t="str">
            <v>COLLAR DERIV PVC 4 X1/2</v>
          </cell>
          <cell r="C377" t="str">
            <v>UND</v>
          </cell>
          <cell r="D377">
            <v>22590</v>
          </cell>
        </row>
        <row r="378">
          <cell r="A378" t="str">
            <v>040846</v>
          </cell>
          <cell r="B378" t="str">
            <v>COLLAR DERIV PVC 6 X1/2</v>
          </cell>
          <cell r="C378" t="str">
            <v>UND</v>
          </cell>
          <cell r="D378">
            <v>28230</v>
          </cell>
        </row>
        <row r="379">
          <cell r="A379" t="str">
            <v>040847</v>
          </cell>
          <cell r="B379" t="str">
            <v>REDUCC PVC UM 2 1/2X2</v>
          </cell>
          <cell r="C379" t="str">
            <v>UND</v>
          </cell>
          <cell r="D379">
            <v>29080</v>
          </cell>
        </row>
        <row r="380">
          <cell r="A380" t="str">
            <v>040848</v>
          </cell>
          <cell r="B380" t="str">
            <v>REDUCC PVC UM 3X2</v>
          </cell>
          <cell r="C380" t="str">
            <v>UND</v>
          </cell>
          <cell r="D380">
            <v>35630</v>
          </cell>
        </row>
        <row r="381">
          <cell r="A381" t="str">
            <v>040849</v>
          </cell>
          <cell r="B381" t="str">
            <v>REDUCC PVC UM 3X2 1/2</v>
          </cell>
          <cell r="C381" t="str">
            <v>UND</v>
          </cell>
          <cell r="D381">
            <v>38300</v>
          </cell>
        </row>
        <row r="382">
          <cell r="A382" t="str">
            <v>040850</v>
          </cell>
          <cell r="B382" t="str">
            <v>REDUCC PVC UM 4X2</v>
          </cell>
          <cell r="C382" t="str">
            <v>UND</v>
          </cell>
          <cell r="D382">
            <v>60070</v>
          </cell>
        </row>
        <row r="383">
          <cell r="A383" t="str">
            <v>040851</v>
          </cell>
          <cell r="B383" t="str">
            <v>REDUCC PVC UM 4X2 1/2</v>
          </cell>
          <cell r="C383" t="str">
            <v>UND</v>
          </cell>
          <cell r="D383">
            <v>60070</v>
          </cell>
        </row>
        <row r="384">
          <cell r="A384" t="str">
            <v>040852</v>
          </cell>
          <cell r="B384" t="str">
            <v>REDUCC PVC UM 4X3</v>
          </cell>
          <cell r="C384" t="str">
            <v>UND</v>
          </cell>
          <cell r="D384">
            <v>63670</v>
          </cell>
        </row>
        <row r="385">
          <cell r="A385" t="str">
            <v>040853</v>
          </cell>
          <cell r="B385" t="str">
            <v>REGISTRO DE CORTE BRONCE 1/2</v>
          </cell>
          <cell r="C385" t="str">
            <v>UND</v>
          </cell>
          <cell r="D385">
            <v>19790</v>
          </cell>
        </row>
        <row r="386">
          <cell r="A386" t="str">
            <v>040854</v>
          </cell>
          <cell r="B386" t="str">
            <v>REGISTRO DE INCORPORACION BRONCE</v>
          </cell>
          <cell r="C386" t="str">
            <v>UND</v>
          </cell>
          <cell r="D386">
            <v>17240</v>
          </cell>
        </row>
        <row r="387">
          <cell r="A387" t="str">
            <v>040855</v>
          </cell>
          <cell r="B387" t="str">
            <v>TEE PVC UM 2,1/2x2 x2,1/2</v>
          </cell>
          <cell r="C387" t="str">
            <v>UND</v>
          </cell>
          <cell r="D387">
            <v>49780</v>
          </cell>
        </row>
        <row r="388">
          <cell r="A388" t="str">
            <v>040856</v>
          </cell>
          <cell r="B388" t="str">
            <v>TEE PVC UM 3 x2,1/2x2,1/2</v>
          </cell>
          <cell r="C388" t="str">
            <v>UND</v>
          </cell>
          <cell r="D388">
            <v>64950</v>
          </cell>
        </row>
        <row r="389">
          <cell r="A389" t="str">
            <v>040857</v>
          </cell>
          <cell r="B389" t="str">
            <v>TEE PVC UM 2,1/2x2,1/2x2</v>
          </cell>
          <cell r="C389" t="str">
            <v>UND</v>
          </cell>
          <cell r="D389">
            <v>43010</v>
          </cell>
        </row>
        <row r="390">
          <cell r="A390" t="str">
            <v>040858</v>
          </cell>
          <cell r="B390" t="str">
            <v>TEE PVC UM 2,1/2x2,1/2x2,1/2</v>
          </cell>
          <cell r="C390" t="str">
            <v>UND</v>
          </cell>
          <cell r="D390">
            <v>47490</v>
          </cell>
        </row>
        <row r="391">
          <cell r="A391" t="str">
            <v>040859</v>
          </cell>
          <cell r="B391" t="str">
            <v>TEE PVC UM 2,1/2x2 x2</v>
          </cell>
          <cell r="C391" t="str">
            <v>UND</v>
          </cell>
          <cell r="D391">
            <v>52070</v>
          </cell>
        </row>
        <row r="392">
          <cell r="A392" t="str">
            <v>040860</v>
          </cell>
          <cell r="B392" t="str">
            <v>TEE PVC UM 2 x2 x2</v>
          </cell>
          <cell r="C392" t="str">
            <v>UND</v>
          </cell>
          <cell r="D392">
            <v>35520</v>
          </cell>
        </row>
        <row r="393">
          <cell r="A393" t="str">
            <v>040861</v>
          </cell>
          <cell r="B393" t="str">
            <v>TEE PVC UM 3 x2,1/2x3</v>
          </cell>
          <cell r="C393" t="str">
            <v>UND</v>
          </cell>
          <cell r="D393">
            <v>69030</v>
          </cell>
        </row>
        <row r="394">
          <cell r="A394" t="str">
            <v>040862</v>
          </cell>
          <cell r="B394" t="str">
            <v>TEE PVC UM 3 x2 x2</v>
          </cell>
          <cell r="C394" t="str">
            <v>UND</v>
          </cell>
          <cell r="D394">
            <v>58250</v>
          </cell>
        </row>
        <row r="395">
          <cell r="A395" t="str">
            <v>040863</v>
          </cell>
          <cell r="B395" t="str">
            <v>TEE PVC UM 3 x2 x2,1/2</v>
          </cell>
          <cell r="C395" t="str">
            <v>UND</v>
          </cell>
          <cell r="D395">
            <v>61780</v>
          </cell>
        </row>
        <row r="396">
          <cell r="A396" t="str">
            <v>040864</v>
          </cell>
          <cell r="B396" t="str">
            <v>TEE PVC UM 3 x2 x3</v>
          </cell>
          <cell r="C396" t="str">
            <v>UND</v>
          </cell>
          <cell r="D396">
            <v>65700</v>
          </cell>
        </row>
        <row r="397">
          <cell r="A397" t="str">
            <v>040865</v>
          </cell>
          <cell r="B397" t="str">
            <v>TEE PVC UM 3 x3 x2</v>
          </cell>
          <cell r="C397" t="str">
            <v>UND</v>
          </cell>
          <cell r="D397">
            <v>65700</v>
          </cell>
        </row>
        <row r="398">
          <cell r="A398" t="str">
            <v>040866</v>
          </cell>
          <cell r="B398" t="str">
            <v>TEE PVC UM 4 x4 x2,1/2"</v>
          </cell>
          <cell r="C398" t="str">
            <v>UND</v>
          </cell>
          <cell r="D398">
            <v>108930</v>
          </cell>
        </row>
        <row r="399">
          <cell r="A399" t="str">
            <v>040867</v>
          </cell>
          <cell r="B399" t="str">
            <v>TEE PVC UM 4 x2,1/2x4</v>
          </cell>
          <cell r="C399" t="str">
            <v>UND</v>
          </cell>
          <cell r="D399">
            <v>108930</v>
          </cell>
        </row>
        <row r="400">
          <cell r="A400" t="str">
            <v>040868</v>
          </cell>
          <cell r="B400" t="str">
            <v>TEE PVC UM 4 x2 x3</v>
          </cell>
          <cell r="C400" t="str">
            <v>UND</v>
          </cell>
          <cell r="D400">
            <v>99060</v>
          </cell>
        </row>
        <row r="401">
          <cell r="A401" t="str">
            <v>040869</v>
          </cell>
          <cell r="B401" t="str">
            <v>TEE PVC UM 4 x2 x4</v>
          </cell>
          <cell r="C401" t="str">
            <v>UND</v>
          </cell>
          <cell r="D401">
            <v>105370</v>
          </cell>
        </row>
        <row r="402">
          <cell r="A402" t="str">
            <v>040870</v>
          </cell>
          <cell r="B402" t="str">
            <v>TEE PVC UM 4 x3 x2</v>
          </cell>
          <cell r="C402" t="str">
            <v>UND</v>
          </cell>
          <cell r="D402">
            <v>98470</v>
          </cell>
        </row>
        <row r="403">
          <cell r="A403" t="str">
            <v>040871</v>
          </cell>
          <cell r="B403" t="str">
            <v>TEE PVC UM 4 x3 x2,1/2</v>
          </cell>
          <cell r="C403" t="str">
            <v>UND</v>
          </cell>
          <cell r="D403">
            <v>102650</v>
          </cell>
        </row>
        <row r="404">
          <cell r="A404" t="str">
            <v>040872</v>
          </cell>
          <cell r="B404" t="str">
            <v>TEE PVC UM 4 x3 x3</v>
          </cell>
          <cell r="C404" t="str">
            <v>UND</v>
          </cell>
          <cell r="D404">
            <v>154830</v>
          </cell>
        </row>
        <row r="405">
          <cell r="A405" t="str">
            <v>040873</v>
          </cell>
          <cell r="B405" t="str">
            <v>TEE PVC UM 4 x3 x4</v>
          </cell>
          <cell r="C405" t="str">
            <v>UND</v>
          </cell>
          <cell r="D405">
            <v>117070</v>
          </cell>
        </row>
        <row r="406">
          <cell r="A406" t="str">
            <v>040874</v>
          </cell>
          <cell r="B406" t="str">
            <v>TEE PVC UM 4 x4 x2</v>
          </cell>
          <cell r="C406" t="str">
            <v>UND</v>
          </cell>
          <cell r="D406">
            <v>105370</v>
          </cell>
        </row>
        <row r="407">
          <cell r="A407" t="str">
            <v>040876</v>
          </cell>
          <cell r="B407" t="str">
            <v>TEE PVC UM 4 x4 x3</v>
          </cell>
          <cell r="C407" t="str">
            <v>UND</v>
          </cell>
          <cell r="D407">
            <v>117070</v>
          </cell>
        </row>
        <row r="408">
          <cell r="A408" t="str">
            <v>040877</v>
          </cell>
          <cell r="B408" t="str">
            <v>TEE PVC UM 4 x4 x4</v>
          </cell>
          <cell r="C408" t="str">
            <v>UND</v>
          </cell>
          <cell r="D408">
            <v>129070</v>
          </cell>
        </row>
        <row r="409">
          <cell r="A409" t="str">
            <v>040878</v>
          </cell>
          <cell r="B409" t="str">
            <v>TEE PVC UM 3 x3 x2,1/2</v>
          </cell>
          <cell r="C409" t="str">
            <v>UND</v>
          </cell>
          <cell r="D409">
            <v>69090</v>
          </cell>
        </row>
        <row r="410">
          <cell r="A410" t="str">
            <v>040879</v>
          </cell>
          <cell r="B410" t="str">
            <v>UNION REP PVC 3 RDE 13.5</v>
          </cell>
          <cell r="C410" t="str">
            <v>UND</v>
          </cell>
          <cell r="D410">
            <v>58540</v>
          </cell>
        </row>
        <row r="411">
          <cell r="A411" t="str">
            <v>040880</v>
          </cell>
          <cell r="B411" t="str">
            <v>UNION REP PVC 4 RDE 13.5</v>
          </cell>
          <cell r="C411" t="str">
            <v>UND</v>
          </cell>
          <cell r="D411">
            <v>100910</v>
          </cell>
        </row>
        <row r="412">
          <cell r="A412" t="str">
            <v>040881</v>
          </cell>
          <cell r="B412" t="str">
            <v>UNION REP PVC 6 RDE 13.5</v>
          </cell>
          <cell r="C412" t="str">
            <v>UND</v>
          </cell>
          <cell r="D412">
            <v>238920</v>
          </cell>
        </row>
        <row r="413">
          <cell r="A413" t="str">
            <v>040882</v>
          </cell>
          <cell r="B413" t="str">
            <v>UNION REP PVC 8 RDE 13.5</v>
          </cell>
          <cell r="C413" t="str">
            <v>UND</v>
          </cell>
          <cell r="D413">
            <v>434260</v>
          </cell>
        </row>
        <row r="414">
          <cell r="A414" t="str">
            <v>040883</v>
          </cell>
          <cell r="B414" t="str">
            <v>UNION REP PVC 4 RDE 21</v>
          </cell>
          <cell r="C414" t="str">
            <v>UND</v>
          </cell>
          <cell r="D414">
            <v>58520</v>
          </cell>
        </row>
        <row r="415">
          <cell r="A415" t="str">
            <v>040884</v>
          </cell>
          <cell r="B415" t="str">
            <v>UNION REP PVC 6 RDE 21</v>
          </cell>
          <cell r="C415" t="str">
            <v>UND</v>
          </cell>
          <cell r="D415">
            <v>119920</v>
          </cell>
        </row>
        <row r="416">
          <cell r="A416" t="str">
            <v>040885</v>
          </cell>
          <cell r="B416" t="str">
            <v>UNION REP PVC 8 RDE 21</v>
          </cell>
          <cell r="C416" t="str">
            <v>UND</v>
          </cell>
          <cell r="D416">
            <v>218400</v>
          </cell>
        </row>
        <row r="417">
          <cell r="A417" t="str">
            <v>040886</v>
          </cell>
          <cell r="B417" t="str">
            <v>UNION REP PVC UM 2 1/2</v>
          </cell>
          <cell r="C417" t="str">
            <v>UND</v>
          </cell>
          <cell r="D417">
            <v>26890</v>
          </cell>
        </row>
        <row r="418">
          <cell r="A418" t="str">
            <v>040887</v>
          </cell>
          <cell r="B418" t="str">
            <v>UNION REP PVC UM 3</v>
          </cell>
          <cell r="C418" t="str">
            <v>UND</v>
          </cell>
          <cell r="D418">
            <v>34600</v>
          </cell>
        </row>
        <row r="419">
          <cell r="A419" t="str">
            <v>040894</v>
          </cell>
          <cell r="B419" t="str">
            <v>DOMICILIARIA EN PF+UAD 6"*1/2"</v>
          </cell>
          <cell r="C419" t="str">
            <v>UND</v>
          </cell>
          <cell r="D419">
            <v>103150</v>
          </cell>
        </row>
        <row r="420">
          <cell r="A420" t="str">
            <v>040895</v>
          </cell>
          <cell r="B420" t="str">
            <v>DOMICILIARIA EN PF+UAD 4"*1/2"</v>
          </cell>
          <cell r="C420" t="str">
            <v>UND</v>
          </cell>
          <cell r="D420">
            <v>130440</v>
          </cell>
        </row>
        <row r="421">
          <cell r="A421" t="str">
            <v>040896</v>
          </cell>
          <cell r="B421" t="str">
            <v>DOMICILIARIA EN PF+UAD 3"*1/2"</v>
          </cell>
          <cell r="C421" t="str">
            <v>UND</v>
          </cell>
          <cell r="D421">
            <v>96510</v>
          </cell>
        </row>
        <row r="422">
          <cell r="A422" t="str">
            <v>040897</v>
          </cell>
          <cell r="B422" t="str">
            <v>DOMICILIARIA EN PF+UAD 2"*1/2"</v>
          </cell>
          <cell r="C422" t="str">
            <v>UND</v>
          </cell>
          <cell r="D422">
            <v>90550</v>
          </cell>
        </row>
        <row r="423">
          <cell r="A423" t="str">
            <v>0409</v>
          </cell>
          <cell r="B423" t="str">
            <v xml:space="preserve">ACCESORIOS HF  </v>
          </cell>
          <cell r="C423">
            <v>0</v>
          </cell>
        </row>
        <row r="424">
          <cell r="A424" t="str">
            <v>040902</v>
          </cell>
          <cell r="B424" t="str">
            <v>CODO HF 2 X 22.5 EL PVC</v>
          </cell>
          <cell r="C424" t="str">
            <v>UND</v>
          </cell>
          <cell r="D424">
            <v>50710</v>
          </cell>
        </row>
        <row r="425">
          <cell r="A425" t="str">
            <v>040903</v>
          </cell>
          <cell r="B425" t="str">
            <v>CODO HF 2 X 45 EL PVC</v>
          </cell>
          <cell r="C425" t="str">
            <v>UND</v>
          </cell>
          <cell r="D425">
            <v>55030</v>
          </cell>
        </row>
        <row r="426">
          <cell r="A426" t="str">
            <v>040904</v>
          </cell>
          <cell r="B426" t="str">
            <v>CODO HF 2 X 90 EL PVC</v>
          </cell>
          <cell r="C426" t="str">
            <v>UND</v>
          </cell>
          <cell r="D426">
            <v>57900</v>
          </cell>
        </row>
        <row r="427">
          <cell r="A427" t="str">
            <v>040905</v>
          </cell>
          <cell r="B427" t="str">
            <v>CODO HF 3 X 11.25 EL PVC</v>
          </cell>
          <cell r="C427" t="str">
            <v>UND</v>
          </cell>
          <cell r="D427">
            <v>69410</v>
          </cell>
        </row>
        <row r="428">
          <cell r="A428" t="str">
            <v>040906</v>
          </cell>
          <cell r="B428" t="str">
            <v>CODO HF 3 X 22.50 EL PVC</v>
          </cell>
          <cell r="C428" t="str">
            <v>UND</v>
          </cell>
          <cell r="D428">
            <v>33750</v>
          </cell>
        </row>
        <row r="429">
          <cell r="A429" t="str">
            <v>040907</v>
          </cell>
          <cell r="B429" t="str">
            <v>CODO HF 3 X 45 EL PVC</v>
          </cell>
          <cell r="C429" t="str">
            <v>UND</v>
          </cell>
          <cell r="D429">
            <v>92430</v>
          </cell>
        </row>
        <row r="430">
          <cell r="A430" t="str">
            <v>040908</v>
          </cell>
          <cell r="B430" t="str">
            <v>CODO HF 3 X 90 EL PVC</v>
          </cell>
          <cell r="C430" t="str">
            <v>UND</v>
          </cell>
          <cell r="D430">
            <v>93860</v>
          </cell>
        </row>
        <row r="431">
          <cell r="A431" t="str">
            <v>040909</v>
          </cell>
          <cell r="B431" t="str">
            <v>CODO HF 4 X 11.25 EL</v>
          </cell>
          <cell r="C431" t="str">
            <v>UND</v>
          </cell>
          <cell r="D431">
            <v>96840</v>
          </cell>
        </row>
        <row r="432">
          <cell r="A432" t="str">
            <v>040910</v>
          </cell>
          <cell r="B432" t="str">
            <v>CODO HF 4 X 11.25 EXT.BRIDA</v>
          </cell>
          <cell r="C432" t="str">
            <v>UND</v>
          </cell>
          <cell r="D432">
            <v>247880</v>
          </cell>
        </row>
        <row r="433">
          <cell r="A433" t="str">
            <v>040911</v>
          </cell>
          <cell r="B433" t="str">
            <v>CODO HF 4 X 22.5 EXT.BRIDA</v>
          </cell>
          <cell r="C433" t="str">
            <v>UND</v>
          </cell>
          <cell r="D433">
            <v>253630</v>
          </cell>
        </row>
        <row r="434">
          <cell r="A434" t="str">
            <v>040912</v>
          </cell>
          <cell r="B434" t="str">
            <v>CODO HF 4 X 22.50 EL</v>
          </cell>
          <cell r="C434" t="str">
            <v>UND</v>
          </cell>
          <cell r="D434">
            <v>96840</v>
          </cell>
        </row>
        <row r="435">
          <cell r="A435" t="str">
            <v>040913</v>
          </cell>
          <cell r="B435" t="str">
            <v>CODO HF 4 X 45 EL</v>
          </cell>
          <cell r="C435" t="str">
            <v>UND</v>
          </cell>
          <cell r="D435">
            <v>112640</v>
          </cell>
        </row>
        <row r="436">
          <cell r="A436" t="str">
            <v>040914</v>
          </cell>
          <cell r="B436" t="str">
            <v>CODO HF 4 X 45 EXT.BRIDA</v>
          </cell>
          <cell r="C436" t="str">
            <v>UND</v>
          </cell>
          <cell r="D436">
            <v>196160</v>
          </cell>
        </row>
        <row r="437">
          <cell r="A437" t="str">
            <v>040915</v>
          </cell>
          <cell r="B437" t="str">
            <v>CODO HF 4 X 90 EL</v>
          </cell>
          <cell r="C437" t="str">
            <v>UND</v>
          </cell>
          <cell r="D437">
            <v>134240</v>
          </cell>
        </row>
        <row r="438">
          <cell r="A438" t="str">
            <v>040916</v>
          </cell>
          <cell r="B438" t="str">
            <v>CODO HF 4 X 90 EXT.BRIDA</v>
          </cell>
          <cell r="C438" t="str">
            <v>UND</v>
          </cell>
          <cell r="D438">
            <v>211980</v>
          </cell>
        </row>
        <row r="439">
          <cell r="A439" t="str">
            <v>040917</v>
          </cell>
          <cell r="B439" t="str">
            <v>CODO HF 6 X 11.25 EL</v>
          </cell>
          <cell r="C439" t="str">
            <v>UND</v>
          </cell>
          <cell r="D439">
            <v>206330</v>
          </cell>
        </row>
        <row r="440">
          <cell r="A440" t="str">
            <v>040918</v>
          </cell>
          <cell r="B440" t="str">
            <v>CODO HF 6 X 22.50 EL</v>
          </cell>
          <cell r="C440" t="str">
            <v>UND</v>
          </cell>
          <cell r="D440">
            <v>200470</v>
          </cell>
        </row>
        <row r="441">
          <cell r="A441" t="str">
            <v>040919</v>
          </cell>
          <cell r="B441" t="str">
            <v>CODO HF 6 X 45 EL</v>
          </cell>
          <cell r="C441" t="str">
            <v>UND</v>
          </cell>
          <cell r="D441">
            <v>266640</v>
          </cell>
        </row>
        <row r="442">
          <cell r="A442" t="str">
            <v>040920</v>
          </cell>
          <cell r="B442" t="str">
            <v>CODO HF 6 X 90 EL</v>
          </cell>
          <cell r="C442" t="str">
            <v>UND</v>
          </cell>
          <cell r="D442">
            <v>314100</v>
          </cell>
        </row>
        <row r="443">
          <cell r="A443" t="str">
            <v>040921</v>
          </cell>
          <cell r="B443" t="str">
            <v>CODO HF 8 X 11.25 EL</v>
          </cell>
          <cell r="C443" t="str">
            <v>UND</v>
          </cell>
          <cell r="D443">
            <v>327210</v>
          </cell>
        </row>
        <row r="444">
          <cell r="A444" t="str">
            <v>040922</v>
          </cell>
          <cell r="B444" t="str">
            <v>CODO HF 8 X 11.25 EXT.BRIDA</v>
          </cell>
          <cell r="C444" t="str">
            <v>UND</v>
          </cell>
          <cell r="D444">
            <v>578680</v>
          </cell>
        </row>
        <row r="445">
          <cell r="A445" t="str">
            <v>040923</v>
          </cell>
          <cell r="B445" t="str">
            <v>CODO HF 8 X 22.5 EXT.BRIDA</v>
          </cell>
          <cell r="C445" t="str">
            <v>UND</v>
          </cell>
          <cell r="D445">
            <v>597380</v>
          </cell>
        </row>
        <row r="446">
          <cell r="A446" t="str">
            <v>040924</v>
          </cell>
          <cell r="B446" t="str">
            <v>CODO HF 8 X 22.50 EL</v>
          </cell>
          <cell r="C446" t="str">
            <v>UND</v>
          </cell>
          <cell r="D446">
            <v>331680</v>
          </cell>
        </row>
        <row r="447">
          <cell r="A447" t="str">
            <v>040925</v>
          </cell>
          <cell r="B447" t="str">
            <v>CODO HF 8 X 45 EL</v>
          </cell>
          <cell r="C447" t="str">
            <v>UND</v>
          </cell>
          <cell r="D447">
            <v>443660</v>
          </cell>
        </row>
        <row r="448">
          <cell r="A448" t="str">
            <v>040926</v>
          </cell>
          <cell r="B448" t="str">
            <v>CODO HF 8 X 45 EXT.BRIDA</v>
          </cell>
          <cell r="C448" t="str">
            <v>UND</v>
          </cell>
          <cell r="D448">
            <v>771680</v>
          </cell>
        </row>
        <row r="449">
          <cell r="A449" t="str">
            <v>040928</v>
          </cell>
          <cell r="B449" t="str">
            <v>CODO HF 8 X 90 EXT.BRIDA</v>
          </cell>
          <cell r="C449" t="str">
            <v>UND</v>
          </cell>
          <cell r="D449">
            <v>817450</v>
          </cell>
        </row>
        <row r="450">
          <cell r="A450" t="str">
            <v>040929</v>
          </cell>
          <cell r="B450" t="str">
            <v>CODO HF 10 X 11.25 EL PVC</v>
          </cell>
          <cell r="C450" t="str">
            <v>UND</v>
          </cell>
          <cell r="D450">
            <v>715150</v>
          </cell>
        </row>
        <row r="451">
          <cell r="A451" t="str">
            <v>040930</v>
          </cell>
          <cell r="B451" t="str">
            <v>CODO HF 10 X 22.50 EL PVC</v>
          </cell>
          <cell r="C451" t="str">
            <v>UND</v>
          </cell>
          <cell r="D451">
            <v>715150</v>
          </cell>
        </row>
        <row r="452">
          <cell r="A452" t="str">
            <v>040931</v>
          </cell>
          <cell r="B452" t="str">
            <v>CODO HF 10 X 45 EL PVC</v>
          </cell>
          <cell r="C452" t="str">
            <v>UND</v>
          </cell>
          <cell r="D452">
            <v>866180</v>
          </cell>
        </row>
        <row r="453">
          <cell r="A453" t="str">
            <v>040932</v>
          </cell>
          <cell r="B453" t="str">
            <v>CODO HF 10 X 90 EL PVC</v>
          </cell>
          <cell r="C453" t="str">
            <v>UND</v>
          </cell>
          <cell r="D453">
            <v>1067430</v>
          </cell>
        </row>
        <row r="454">
          <cell r="A454" t="str">
            <v>040933</v>
          </cell>
          <cell r="B454" t="str">
            <v>CODO HF 12 X 11.25 EL</v>
          </cell>
          <cell r="C454" t="str">
            <v>UND</v>
          </cell>
          <cell r="D454">
            <v>930790</v>
          </cell>
        </row>
        <row r="455">
          <cell r="A455" t="str">
            <v>040934</v>
          </cell>
          <cell r="B455" t="str">
            <v>CODO HF 12 X 22.50 EL</v>
          </cell>
          <cell r="C455" t="str">
            <v>UND</v>
          </cell>
          <cell r="D455">
            <v>930910</v>
          </cell>
        </row>
        <row r="456">
          <cell r="A456" t="str">
            <v>040935</v>
          </cell>
          <cell r="B456" t="str">
            <v>CODO HF 12 X 45 EL</v>
          </cell>
          <cell r="C456" t="str">
            <v>UND</v>
          </cell>
          <cell r="D456">
            <v>1112150</v>
          </cell>
        </row>
        <row r="457">
          <cell r="A457" t="str">
            <v>040936</v>
          </cell>
          <cell r="B457" t="str">
            <v>CODO HF 12 X 90 EL</v>
          </cell>
          <cell r="C457" t="str">
            <v>UND</v>
          </cell>
          <cell r="D457">
            <v>1378250</v>
          </cell>
        </row>
        <row r="458">
          <cell r="A458" t="str">
            <v>040937</v>
          </cell>
          <cell r="B458" t="str">
            <v>CRUZ HF 2 X 2 EXT. LISO PVC.</v>
          </cell>
          <cell r="C458" t="str">
            <v>UND</v>
          </cell>
          <cell r="D458">
            <v>91710</v>
          </cell>
        </row>
        <row r="459">
          <cell r="A459" t="str">
            <v>040938</v>
          </cell>
          <cell r="B459" t="str">
            <v>CRUZ HF 3 X 2 EL PVC</v>
          </cell>
          <cell r="C459" t="str">
            <v>UND</v>
          </cell>
          <cell r="D459">
            <v>110410</v>
          </cell>
        </row>
        <row r="460">
          <cell r="A460" t="str">
            <v>040939</v>
          </cell>
          <cell r="B460" t="str">
            <v>CRUZ HF 3 X 3 EL PVC</v>
          </cell>
          <cell r="C460" t="str">
            <v>UND</v>
          </cell>
          <cell r="D460">
            <v>157640</v>
          </cell>
        </row>
        <row r="461">
          <cell r="A461" t="str">
            <v>040940</v>
          </cell>
          <cell r="B461" t="str">
            <v>CRUZ HF 4 X 2 EL PVC</v>
          </cell>
          <cell r="C461" t="str">
            <v>UND</v>
          </cell>
          <cell r="D461">
            <v>160510</v>
          </cell>
        </row>
        <row r="462">
          <cell r="A462" t="str">
            <v>040941</v>
          </cell>
          <cell r="B462" t="str">
            <v>CRUZ HF 4 X 3 EL PVC</v>
          </cell>
          <cell r="C462" t="str">
            <v>UND</v>
          </cell>
          <cell r="D462">
            <v>192160</v>
          </cell>
        </row>
        <row r="463">
          <cell r="A463" t="str">
            <v>040942</v>
          </cell>
          <cell r="B463" t="str">
            <v>CRUZ HF 4 X 4 EL</v>
          </cell>
          <cell r="C463" t="str">
            <v>UND</v>
          </cell>
          <cell r="D463">
            <v>197910</v>
          </cell>
        </row>
        <row r="464">
          <cell r="A464" t="str">
            <v>040943</v>
          </cell>
          <cell r="B464" t="str">
            <v>CRUZ HF 6 X 2 EL PVC</v>
          </cell>
          <cell r="C464" t="str">
            <v>UND</v>
          </cell>
          <cell r="D464">
            <v>259530</v>
          </cell>
        </row>
        <row r="465">
          <cell r="A465" t="str">
            <v>040944</v>
          </cell>
          <cell r="B465" t="str">
            <v>CRUZ HF 6 X 3 EL PVC</v>
          </cell>
          <cell r="C465" t="str">
            <v>UND</v>
          </cell>
          <cell r="D465">
            <v>283980</v>
          </cell>
        </row>
        <row r="466">
          <cell r="A466" t="str">
            <v>040945</v>
          </cell>
          <cell r="B466" t="str">
            <v>CRUZ HF 6 X 4 EL</v>
          </cell>
          <cell r="C466" t="str">
            <v>UND</v>
          </cell>
          <cell r="D466">
            <v>305560</v>
          </cell>
        </row>
        <row r="467">
          <cell r="A467" t="str">
            <v>040946</v>
          </cell>
          <cell r="B467" t="str">
            <v>CRUZ HF 6 X 6 EL</v>
          </cell>
          <cell r="C467" t="str">
            <v>UND</v>
          </cell>
          <cell r="D467">
            <v>420630</v>
          </cell>
        </row>
        <row r="468">
          <cell r="A468" t="str">
            <v>040948</v>
          </cell>
          <cell r="B468" t="str">
            <v>CRUZ HF 8 X 3 EL PVC</v>
          </cell>
          <cell r="C468" t="str">
            <v>UND</v>
          </cell>
          <cell r="D468">
            <v>555600</v>
          </cell>
        </row>
        <row r="469">
          <cell r="A469" t="str">
            <v>040949</v>
          </cell>
          <cell r="B469" t="str">
            <v>CRUZ HF 8 X 4 EL PVC</v>
          </cell>
          <cell r="C469" t="str">
            <v>UND</v>
          </cell>
          <cell r="D469">
            <v>608820</v>
          </cell>
        </row>
        <row r="470">
          <cell r="A470" t="str">
            <v>040950</v>
          </cell>
          <cell r="B470" t="str">
            <v>CRUZ HF 8 X 6 EL PVC</v>
          </cell>
          <cell r="C470" t="str">
            <v>UND</v>
          </cell>
          <cell r="D470">
            <v>722460</v>
          </cell>
        </row>
        <row r="471">
          <cell r="A471" t="str">
            <v>040951</v>
          </cell>
          <cell r="B471" t="str">
            <v>CRUZ HF 8 X 8 EL</v>
          </cell>
          <cell r="C471" t="str">
            <v>UND</v>
          </cell>
          <cell r="D471">
            <v>840400</v>
          </cell>
        </row>
        <row r="472">
          <cell r="A472" t="str">
            <v>040952</v>
          </cell>
          <cell r="B472" t="str">
            <v>CRUZ HF 10 X 2 EL PVC</v>
          </cell>
          <cell r="C472" t="str">
            <v>UND</v>
          </cell>
          <cell r="D472">
            <v>823630</v>
          </cell>
        </row>
        <row r="473">
          <cell r="A473" t="str">
            <v>040954</v>
          </cell>
          <cell r="B473" t="str">
            <v>CRUZ HF 10 X 4 EL PVC</v>
          </cell>
          <cell r="C473" t="str">
            <v>UND</v>
          </cell>
          <cell r="D473">
            <v>936540</v>
          </cell>
        </row>
        <row r="474">
          <cell r="A474" t="str">
            <v>040955</v>
          </cell>
          <cell r="B474" t="str">
            <v>CRUZ HF 10 X 6 EL PVC</v>
          </cell>
          <cell r="C474" t="str">
            <v>UND</v>
          </cell>
          <cell r="D474">
            <v>1012770</v>
          </cell>
        </row>
        <row r="475">
          <cell r="A475" t="str">
            <v>040956</v>
          </cell>
          <cell r="B475" t="str">
            <v>CRUZ HF 10 X 8 EL PVC</v>
          </cell>
          <cell r="C475" t="str">
            <v>UND</v>
          </cell>
          <cell r="D475">
            <v>1314960</v>
          </cell>
        </row>
        <row r="476">
          <cell r="A476" t="str">
            <v>040957</v>
          </cell>
          <cell r="B476" t="str">
            <v>CRUZ HF 12 X 6 EL</v>
          </cell>
          <cell r="C476" t="str">
            <v>UND</v>
          </cell>
          <cell r="D476">
            <v>1326530</v>
          </cell>
        </row>
        <row r="477">
          <cell r="A477" t="str">
            <v>040958</v>
          </cell>
          <cell r="B477" t="str">
            <v>CRUZ HF 12 X 8 EL</v>
          </cell>
          <cell r="C477" t="str">
            <v>UND</v>
          </cell>
          <cell r="D477">
            <v>1491710</v>
          </cell>
        </row>
        <row r="478">
          <cell r="A478" t="str">
            <v>040959</v>
          </cell>
          <cell r="B478" t="str">
            <v>CRUZ HF 12 X 12 EL</v>
          </cell>
          <cell r="C478" t="str">
            <v>UND</v>
          </cell>
          <cell r="D478">
            <v>2317180</v>
          </cell>
        </row>
        <row r="479">
          <cell r="A479" t="str">
            <v>040960</v>
          </cell>
          <cell r="B479" t="str">
            <v>INST. ACCES. HF D=10</v>
          </cell>
          <cell r="C479" t="str">
            <v>UND</v>
          </cell>
          <cell r="D479">
            <v>67460</v>
          </cell>
        </row>
        <row r="480">
          <cell r="A480" t="str">
            <v>040961</v>
          </cell>
          <cell r="B480" t="str">
            <v>INST. ACCES. HF D=2</v>
          </cell>
          <cell r="C480" t="str">
            <v>UND</v>
          </cell>
          <cell r="D480">
            <v>25300</v>
          </cell>
        </row>
        <row r="481">
          <cell r="A481" t="str">
            <v>040962</v>
          </cell>
          <cell r="B481" t="str">
            <v>INST. ACCES. HF D=3</v>
          </cell>
          <cell r="C481" t="str">
            <v>UND</v>
          </cell>
          <cell r="D481">
            <v>33700</v>
          </cell>
        </row>
        <row r="482">
          <cell r="A482" t="str">
            <v>040963</v>
          </cell>
          <cell r="B482" t="str">
            <v>INST. ACCES. HF D=4</v>
          </cell>
          <cell r="C482" t="str">
            <v>UND</v>
          </cell>
          <cell r="D482">
            <v>37060</v>
          </cell>
        </row>
        <row r="483">
          <cell r="A483" t="str">
            <v>040964</v>
          </cell>
          <cell r="B483" t="str">
            <v>INST. ACCES. HF D=6</v>
          </cell>
          <cell r="C483" t="str">
            <v>UND</v>
          </cell>
          <cell r="D483">
            <v>50490</v>
          </cell>
        </row>
        <row r="484">
          <cell r="A484" t="str">
            <v>040965</v>
          </cell>
          <cell r="B484" t="str">
            <v>INST. ACCES. HF D=8</v>
          </cell>
          <cell r="C484" t="str">
            <v>UND</v>
          </cell>
          <cell r="D484">
            <v>58940</v>
          </cell>
        </row>
        <row r="485">
          <cell r="A485" t="str">
            <v>040966</v>
          </cell>
          <cell r="B485" t="str">
            <v>REDUCCION HF 6 X 4 EL</v>
          </cell>
          <cell r="C485" t="str">
            <v>UND</v>
          </cell>
          <cell r="D485">
            <v>158900</v>
          </cell>
        </row>
        <row r="486">
          <cell r="A486" t="str">
            <v>040967</v>
          </cell>
          <cell r="B486" t="str">
            <v>REDUCCION HF 8 X 4 EL</v>
          </cell>
          <cell r="C486" t="str">
            <v>UND</v>
          </cell>
          <cell r="D486">
            <v>257680</v>
          </cell>
        </row>
        <row r="487">
          <cell r="A487" t="str">
            <v>040968</v>
          </cell>
          <cell r="B487" t="str">
            <v>REDUCCION HF 8 X 6 EL</v>
          </cell>
          <cell r="C487" t="str">
            <v>UND</v>
          </cell>
          <cell r="D487">
            <v>266310</v>
          </cell>
        </row>
        <row r="488">
          <cell r="A488" t="str">
            <v>040969</v>
          </cell>
          <cell r="B488" t="str">
            <v>REDUCCION HF 4 X 3 EL PVC</v>
          </cell>
          <cell r="C488" t="str">
            <v>UND</v>
          </cell>
          <cell r="D488">
            <v>83400</v>
          </cell>
        </row>
        <row r="489">
          <cell r="A489" t="str">
            <v>040970</v>
          </cell>
          <cell r="B489" t="str">
            <v>REDUCCION HF 3 X 2 EL PVC</v>
          </cell>
          <cell r="C489" t="str">
            <v>UND</v>
          </cell>
          <cell r="D489">
            <v>59830</v>
          </cell>
        </row>
        <row r="490">
          <cell r="A490" t="str">
            <v>040971</v>
          </cell>
          <cell r="B490" t="str">
            <v>REDUCCION HF 4 X 2 EL PVC</v>
          </cell>
          <cell r="C490" t="str">
            <v>UND</v>
          </cell>
          <cell r="D490">
            <v>73970</v>
          </cell>
        </row>
        <row r="491">
          <cell r="A491" t="str">
            <v>040972</v>
          </cell>
          <cell r="B491" t="str">
            <v>REDUCCION HF 6 X 2 EL PVC</v>
          </cell>
          <cell r="C491" t="str">
            <v>UND</v>
          </cell>
          <cell r="D491">
            <v>118630</v>
          </cell>
        </row>
        <row r="492">
          <cell r="A492" t="str">
            <v>040973</v>
          </cell>
          <cell r="B492" t="str">
            <v>REDUCCION HF 6 X 3 EL PVC</v>
          </cell>
          <cell r="C492" t="str">
            <v>UND</v>
          </cell>
          <cell r="D492">
            <v>145960</v>
          </cell>
        </row>
        <row r="493">
          <cell r="A493" t="str">
            <v>040975</v>
          </cell>
          <cell r="B493" t="str">
            <v>REDUCCION HF 8 X 3 EL PVC</v>
          </cell>
          <cell r="C493" t="str">
            <v>UND</v>
          </cell>
          <cell r="D493">
            <v>217400</v>
          </cell>
        </row>
        <row r="494">
          <cell r="A494" t="str">
            <v>040976</v>
          </cell>
          <cell r="B494" t="str">
            <v>TAPON HF 4"</v>
          </cell>
          <cell r="C494" t="str">
            <v>UND</v>
          </cell>
          <cell r="D494">
            <v>59670</v>
          </cell>
        </row>
        <row r="495">
          <cell r="A495" t="str">
            <v>040977</v>
          </cell>
          <cell r="B495" t="str">
            <v>TAPON HF 6"</v>
          </cell>
          <cell r="C495" t="str">
            <v>UND</v>
          </cell>
          <cell r="D495">
            <v>136060</v>
          </cell>
        </row>
        <row r="496">
          <cell r="A496" t="str">
            <v>040978</v>
          </cell>
          <cell r="B496" t="str">
            <v>TAPON HF 8"</v>
          </cell>
          <cell r="C496" t="str">
            <v>UND</v>
          </cell>
          <cell r="D496">
            <v>197240</v>
          </cell>
        </row>
        <row r="497">
          <cell r="A497" t="str">
            <v>040979</v>
          </cell>
          <cell r="B497" t="str">
            <v>TAPON HF 10 EL PVC</v>
          </cell>
          <cell r="C497" t="str">
            <v>UND</v>
          </cell>
          <cell r="D497">
            <v>413320</v>
          </cell>
        </row>
        <row r="498">
          <cell r="A498" t="str">
            <v>040980</v>
          </cell>
          <cell r="B498" t="str">
            <v>TAPON HF 2 EL PVC</v>
          </cell>
          <cell r="C498" t="str">
            <v>UND</v>
          </cell>
          <cell r="D498">
            <v>37050</v>
          </cell>
        </row>
        <row r="499">
          <cell r="A499" t="str">
            <v>040981</v>
          </cell>
          <cell r="B499" t="str">
            <v>TEE HF 2 X 2 EL PVC</v>
          </cell>
          <cell r="C499" t="str">
            <v>UND</v>
          </cell>
          <cell r="D499">
            <v>71570</v>
          </cell>
        </row>
        <row r="500">
          <cell r="A500" t="str">
            <v>040982</v>
          </cell>
          <cell r="B500" t="str">
            <v>TEE HF 3 X 2 EL PVC</v>
          </cell>
          <cell r="C500" t="str">
            <v>UND</v>
          </cell>
          <cell r="D500">
            <v>87390</v>
          </cell>
        </row>
        <row r="501">
          <cell r="A501" t="str">
            <v>040983</v>
          </cell>
          <cell r="B501" t="str">
            <v>TEE HF 3 X 3 EL PVC</v>
          </cell>
          <cell r="C501" t="str">
            <v>UND</v>
          </cell>
          <cell r="D501">
            <v>94580</v>
          </cell>
        </row>
        <row r="502">
          <cell r="A502" t="str">
            <v>040984</v>
          </cell>
          <cell r="B502" t="str">
            <v>TEE HF 4 X 3 EL PVC</v>
          </cell>
          <cell r="C502" t="str">
            <v>UND</v>
          </cell>
          <cell r="D502">
            <v>123120</v>
          </cell>
        </row>
        <row r="503">
          <cell r="A503" t="str">
            <v>040985</v>
          </cell>
          <cell r="B503" t="str">
            <v>TEE HF 4 X 2 EL PVC</v>
          </cell>
          <cell r="C503" t="str">
            <v>UND</v>
          </cell>
          <cell r="D503">
            <v>110170</v>
          </cell>
        </row>
        <row r="504">
          <cell r="A504" t="str">
            <v>040986</v>
          </cell>
          <cell r="B504" t="str">
            <v>TEE HF 4 X 4 EL PVC</v>
          </cell>
          <cell r="C504" t="str">
            <v>UND</v>
          </cell>
          <cell r="D504">
            <v>122650</v>
          </cell>
        </row>
        <row r="505">
          <cell r="A505" t="str">
            <v>040987</v>
          </cell>
          <cell r="B505" t="str">
            <v>TEE HF 6 X 2 EL PVC</v>
          </cell>
          <cell r="C505" t="str">
            <v>UND</v>
          </cell>
          <cell r="D505">
            <v>187670</v>
          </cell>
        </row>
        <row r="506">
          <cell r="A506" t="str">
            <v>040988</v>
          </cell>
          <cell r="B506" t="str">
            <v>TEE HF 6 X 3 EL PVC</v>
          </cell>
          <cell r="C506" t="str">
            <v>UND</v>
          </cell>
          <cell r="D506">
            <v>215060</v>
          </cell>
        </row>
        <row r="507">
          <cell r="A507" t="str">
            <v>040989</v>
          </cell>
          <cell r="B507" t="str">
            <v>TEE HF 6 X 4 EL PVC</v>
          </cell>
          <cell r="C507" t="str">
            <v>UND</v>
          </cell>
          <cell r="D507">
            <v>255340</v>
          </cell>
        </row>
        <row r="508">
          <cell r="A508" t="str">
            <v>040990</v>
          </cell>
          <cell r="B508" t="str">
            <v>TEE HF 6 X 6 EL PVC</v>
          </cell>
          <cell r="C508" t="str">
            <v>UND</v>
          </cell>
          <cell r="D508">
            <v>285540</v>
          </cell>
        </row>
        <row r="509">
          <cell r="A509" t="str">
            <v>040991</v>
          </cell>
          <cell r="B509" t="str">
            <v>TEE HF 8 X 2 EL PVC</v>
          </cell>
          <cell r="C509" t="str">
            <v>UND</v>
          </cell>
          <cell r="D509">
            <v>40991</v>
          </cell>
        </row>
        <row r="510">
          <cell r="A510" t="str">
            <v>040992</v>
          </cell>
          <cell r="B510" t="str">
            <v>TEE HF 8 X 4 EL PVC</v>
          </cell>
          <cell r="C510" t="str">
            <v>UND</v>
          </cell>
          <cell r="D510">
            <v>40992</v>
          </cell>
        </row>
        <row r="511">
          <cell r="A511" t="str">
            <v>040993</v>
          </cell>
          <cell r="B511" t="str">
            <v>TEE HF 8 X 6 EL PVC</v>
          </cell>
          <cell r="C511" t="str">
            <v>UND</v>
          </cell>
          <cell r="D511">
            <v>40993</v>
          </cell>
        </row>
        <row r="512">
          <cell r="A512" t="str">
            <v>040994</v>
          </cell>
          <cell r="B512" t="str">
            <v>TEE HF 8 X 8 EL PVC</v>
          </cell>
          <cell r="C512" t="str">
            <v>UND</v>
          </cell>
          <cell r="D512">
            <v>40994</v>
          </cell>
        </row>
        <row r="513">
          <cell r="A513" t="str">
            <v>0414</v>
          </cell>
          <cell r="B513" t="str">
            <v>EQUIPOS DE BOMBEO</v>
          </cell>
          <cell r="C513">
            <v>0</v>
          </cell>
        </row>
        <row r="514">
          <cell r="A514" t="str">
            <v>041403</v>
          </cell>
          <cell r="B514" t="str">
            <v xml:space="preserve"> MOTOBOMBA 2.0HP TIPO TURBINA  </v>
          </cell>
          <cell r="C514" t="str">
            <v xml:space="preserve"> UND  </v>
          </cell>
          <cell r="D514">
            <v>800110</v>
          </cell>
        </row>
        <row r="515">
          <cell r="A515" t="str">
            <v>041410</v>
          </cell>
          <cell r="B515" t="str">
            <v xml:space="preserve"> MOTOBOMBA 12.0HP TIPO TURBINA 480GPM  </v>
          </cell>
          <cell r="C515" t="str">
            <v xml:space="preserve"> UND  </v>
          </cell>
          <cell r="D515">
            <v>4765780</v>
          </cell>
        </row>
        <row r="516">
          <cell r="A516" t="str">
            <v>0441</v>
          </cell>
          <cell r="B516" t="str">
            <v xml:space="preserve">ACCESORIOS ACERO CARBON SCHED.  </v>
          </cell>
          <cell r="C516">
            <v>0</v>
          </cell>
        </row>
        <row r="517">
          <cell r="A517" t="str">
            <v>044101</v>
          </cell>
          <cell r="B517" t="str">
            <v xml:space="preserve"> BRIDA ACERO-PVC 4"  </v>
          </cell>
          <cell r="C517" t="str">
            <v xml:space="preserve"> UND  </v>
          </cell>
          <cell r="D517">
            <v>61060</v>
          </cell>
        </row>
        <row r="518">
          <cell r="A518" t="str">
            <v>044102</v>
          </cell>
          <cell r="B518" t="str">
            <v xml:space="preserve"> BRIDA ACERO-PVC 6"  </v>
          </cell>
          <cell r="C518" t="str">
            <v xml:space="preserve"> UND  </v>
          </cell>
          <cell r="D518">
            <v>100350</v>
          </cell>
        </row>
        <row r="519">
          <cell r="A519" t="str">
            <v>0450</v>
          </cell>
          <cell r="B519" t="str">
            <v xml:space="preserve">TUBERIA POLIETILENO RIG-FLE  </v>
          </cell>
          <cell r="C519">
            <v>0</v>
          </cell>
        </row>
        <row r="520">
          <cell r="A520" t="str">
            <v>045001</v>
          </cell>
          <cell r="B520" t="str">
            <v xml:space="preserve"> TUB 2" PE 100 ALTA D RDE17-PN 10 145 PSI  </v>
          </cell>
          <cell r="C520" t="str">
            <v xml:space="preserve"> ML  </v>
          </cell>
          <cell r="D520">
            <v>12740</v>
          </cell>
        </row>
        <row r="521">
          <cell r="A521" t="str">
            <v>045002</v>
          </cell>
          <cell r="B521" t="str">
            <v xml:space="preserve"> TUB 2,1/2" PE ALTA DEN RDE17-PN10 145  </v>
          </cell>
          <cell r="C521" t="str">
            <v xml:space="preserve"> ML  </v>
          </cell>
          <cell r="D521">
            <v>16830</v>
          </cell>
        </row>
        <row r="522">
          <cell r="A522" t="str">
            <v>045003</v>
          </cell>
          <cell r="B522" t="str">
            <v xml:space="preserve"> TUB 3" PE 100 ALTA DEN RDE17-PN10 145PSI  </v>
          </cell>
          <cell r="C522" t="str">
            <v xml:space="preserve"> ML  </v>
          </cell>
          <cell r="D522">
            <v>23790</v>
          </cell>
        </row>
        <row r="523">
          <cell r="A523" t="str">
            <v>045004</v>
          </cell>
          <cell r="B523" t="str">
            <v xml:space="preserve"> TUB 4" PE 100 ALTA DEN RDE17-PN10 145PSI  </v>
          </cell>
          <cell r="C523" t="str">
            <v xml:space="preserve"> ML  </v>
          </cell>
          <cell r="D523">
            <v>34730</v>
          </cell>
        </row>
        <row r="524">
          <cell r="A524" t="str">
            <v>045005</v>
          </cell>
          <cell r="B524" t="str">
            <v xml:space="preserve"> TUB 6"PE 100 ALTA DEN RDE 17-PN10 145PSI  </v>
          </cell>
          <cell r="C524" t="str">
            <v xml:space="preserve"> ML  </v>
          </cell>
          <cell r="D524">
            <v>70210</v>
          </cell>
        </row>
        <row r="525">
          <cell r="A525" t="str">
            <v>0481</v>
          </cell>
          <cell r="B525" t="str">
            <v xml:space="preserve">VALVULA CHEQUE  </v>
          </cell>
          <cell r="C525" t="str">
            <v xml:space="preserve"> </v>
          </cell>
          <cell r="D525" t="str">
            <v xml:space="preserve"> </v>
          </cell>
        </row>
        <row r="526">
          <cell r="A526" t="str">
            <v>048101</v>
          </cell>
          <cell r="B526" t="str">
            <v xml:space="preserve"> SUMIN VALVULA CHEQUE CORTINA BRONCE D=3"  </v>
          </cell>
          <cell r="C526" t="str">
            <v xml:space="preserve"> UND  </v>
          </cell>
          <cell r="D526">
            <v>299190</v>
          </cell>
        </row>
        <row r="527">
          <cell r="A527" t="str">
            <v>048102</v>
          </cell>
          <cell r="B527" t="str">
            <v xml:space="preserve"> VALVULA CHEQUE 3" FLANCHADA HF CORT BRON  </v>
          </cell>
          <cell r="C527" t="str">
            <v xml:space="preserve"> UND  </v>
          </cell>
          <cell r="D527">
            <v>0</v>
          </cell>
        </row>
        <row r="528">
          <cell r="A528" t="str">
            <v>048103</v>
          </cell>
          <cell r="B528" t="str">
            <v xml:space="preserve"> VALVULA CHEQUE 4"FLANCHADA HF CORT BRONC  </v>
          </cell>
          <cell r="C528" t="str">
            <v xml:space="preserve"> UND  </v>
          </cell>
          <cell r="D528">
            <v>0</v>
          </cell>
        </row>
        <row r="529">
          <cell r="A529" t="str">
            <v>05</v>
          </cell>
          <cell r="B529" t="str">
            <v xml:space="preserve">COMUNICACIONES  </v>
          </cell>
          <cell r="C529">
            <v>0</v>
          </cell>
        </row>
        <row r="530">
          <cell r="A530" t="str">
            <v>0501</v>
          </cell>
          <cell r="B530" t="str">
            <v xml:space="preserve">CABLES  </v>
          </cell>
          <cell r="C530" t="str">
            <v xml:space="preserve"> </v>
          </cell>
          <cell r="D530" t="str">
            <v xml:space="preserve"> </v>
          </cell>
        </row>
        <row r="531">
          <cell r="A531" t="str">
            <v>050102</v>
          </cell>
          <cell r="B531" t="str">
            <v xml:space="preserve"> CABLE DATOS UTP CAT 5E-4P  </v>
          </cell>
          <cell r="C531" t="str">
            <v xml:space="preserve"> ML  </v>
          </cell>
          <cell r="D531">
            <v>3090</v>
          </cell>
        </row>
        <row r="532">
          <cell r="A532" t="str">
            <v>050106</v>
          </cell>
          <cell r="B532" t="str">
            <v xml:space="preserve"> CABLE SONIDO ENCAUCHETADO 2X18  </v>
          </cell>
          <cell r="C532" t="str">
            <v xml:space="preserve"> ML  </v>
          </cell>
          <cell r="D532">
            <v>2370</v>
          </cell>
        </row>
        <row r="533">
          <cell r="A533" t="str">
            <v>050108</v>
          </cell>
          <cell r="B533" t="str">
            <v xml:space="preserve"> CABLE TELEFONICO 2P  </v>
          </cell>
          <cell r="C533" t="str">
            <v xml:space="preserve"> ML  </v>
          </cell>
          <cell r="D533">
            <v>1360</v>
          </cell>
        </row>
        <row r="534">
          <cell r="A534" t="str">
            <v>050109</v>
          </cell>
          <cell r="B534" t="str">
            <v xml:space="preserve"> CABLE TELEFONICO 4P  </v>
          </cell>
          <cell r="C534" t="str">
            <v xml:space="preserve"> ML  </v>
          </cell>
          <cell r="D534">
            <v>1690</v>
          </cell>
        </row>
        <row r="535">
          <cell r="A535" t="str">
            <v>050110</v>
          </cell>
          <cell r="B535" t="str">
            <v xml:space="preserve"> CABLE TELEFONICO 10P  </v>
          </cell>
          <cell r="C535" t="str">
            <v xml:space="preserve"> ML  </v>
          </cell>
          <cell r="D535">
            <v>3520</v>
          </cell>
        </row>
        <row r="536">
          <cell r="A536" t="str">
            <v>050111</v>
          </cell>
          <cell r="B536" t="str">
            <v xml:space="preserve"> CABLE TELEFONICO 20P  </v>
          </cell>
          <cell r="C536" t="str">
            <v xml:space="preserve"> ML  </v>
          </cell>
          <cell r="D536">
            <v>5730</v>
          </cell>
        </row>
        <row r="537">
          <cell r="A537" t="str">
            <v>050112</v>
          </cell>
          <cell r="B537" t="str">
            <v xml:space="preserve"> CABLE TELEFONICO 40P  </v>
          </cell>
          <cell r="C537" t="str">
            <v xml:space="preserve"> ML  </v>
          </cell>
          <cell r="D537">
            <v>9600</v>
          </cell>
        </row>
        <row r="538">
          <cell r="A538" t="str">
            <v>050113</v>
          </cell>
          <cell r="B538" t="str">
            <v xml:space="preserve"> CABLE TELEVISION RG59  </v>
          </cell>
          <cell r="C538" t="str">
            <v xml:space="preserve"> ML  </v>
          </cell>
          <cell r="D538">
            <v>1530</v>
          </cell>
        </row>
        <row r="539">
          <cell r="A539" t="str">
            <v>0502</v>
          </cell>
          <cell r="B539" t="str">
            <v xml:space="preserve">ACOMETIDAS  </v>
          </cell>
          <cell r="C539" t="str">
            <v xml:space="preserve"> </v>
          </cell>
          <cell r="D539" t="str">
            <v xml:space="preserve"> </v>
          </cell>
        </row>
        <row r="540">
          <cell r="A540" t="str">
            <v>050204</v>
          </cell>
          <cell r="B540" t="str">
            <v xml:space="preserve"> ACOM.DATOS 1/2" 4P UTP CAT 5E  </v>
          </cell>
          <cell r="C540" t="str">
            <v>ML</v>
          </cell>
          <cell r="D540">
            <v>6900</v>
          </cell>
        </row>
        <row r="541">
          <cell r="A541" t="str">
            <v>050206</v>
          </cell>
          <cell r="B541" t="str">
            <v>ACOM.SONIDO ,1/2" 2X18 ENCAUCHETADO</v>
          </cell>
          <cell r="C541" t="str">
            <v>ML</v>
          </cell>
          <cell r="D541">
            <v>6190</v>
          </cell>
        </row>
        <row r="542">
          <cell r="A542" t="str">
            <v>050208</v>
          </cell>
          <cell r="B542" t="str">
            <v>ACOM.TELEFONICA ,1/2" 2P</v>
          </cell>
          <cell r="C542" t="str">
            <v>ML</v>
          </cell>
          <cell r="D542">
            <v>5180</v>
          </cell>
        </row>
        <row r="543">
          <cell r="A543" t="str">
            <v>050209</v>
          </cell>
          <cell r="B543" t="str">
            <v>ACOM.TELEFONICA ,1/2" 4P</v>
          </cell>
          <cell r="C543" t="str">
            <v>ML</v>
          </cell>
          <cell r="D543">
            <v>5510</v>
          </cell>
        </row>
        <row r="544">
          <cell r="A544" t="str">
            <v>050210</v>
          </cell>
          <cell r="B544" t="str">
            <v>ACOM.TELEFONICA 1" 10P</v>
          </cell>
          <cell r="C544" t="str">
            <v>ML</v>
          </cell>
          <cell r="D544">
            <v>9170</v>
          </cell>
        </row>
        <row r="545">
          <cell r="A545" t="str">
            <v>050211</v>
          </cell>
          <cell r="B545" t="str">
            <v>ACOM.TELEFONICA 1" 20P</v>
          </cell>
          <cell r="C545" t="str">
            <v>ML</v>
          </cell>
          <cell r="D545">
            <v>11530</v>
          </cell>
        </row>
        <row r="546">
          <cell r="A546" t="str">
            <v>050212</v>
          </cell>
          <cell r="B546" t="str">
            <v>ACOM.TELEFONICA 1" 40P</v>
          </cell>
          <cell r="C546" t="str">
            <v>ML</v>
          </cell>
          <cell r="D546">
            <v>15400</v>
          </cell>
        </row>
        <row r="547">
          <cell r="A547" t="str">
            <v>050213</v>
          </cell>
          <cell r="B547" t="str">
            <v>ACOM.TELEVISION ,1/2" RG59</v>
          </cell>
          <cell r="C547" t="str">
            <v>ML</v>
          </cell>
          <cell r="D547">
            <v>5510</v>
          </cell>
        </row>
        <row r="548">
          <cell r="A548" t="str">
            <v>0503</v>
          </cell>
          <cell r="B548" t="str">
            <v xml:space="preserve">SALIDAS TELEFONO  </v>
          </cell>
          <cell r="C548" t="str">
            <v xml:space="preserve"> </v>
          </cell>
          <cell r="D548" t="str">
            <v xml:space="preserve"> </v>
          </cell>
        </row>
        <row r="549">
          <cell r="A549" t="str">
            <v>050303</v>
          </cell>
          <cell r="B549" t="str">
            <v xml:space="preserve"> TOMA TELEFONICO  </v>
          </cell>
          <cell r="C549" t="str">
            <v xml:space="preserve"> UND  </v>
          </cell>
          <cell r="D549">
            <v>12270</v>
          </cell>
        </row>
        <row r="550">
          <cell r="A550" t="str">
            <v>050304</v>
          </cell>
          <cell r="B550" t="str">
            <v xml:space="preserve"> STRIP TELEFONICO 10 A 40 PARES  </v>
          </cell>
          <cell r="C550" t="str">
            <v xml:space="preserve"> UND  </v>
          </cell>
          <cell r="D550">
            <v>92690</v>
          </cell>
        </row>
        <row r="551">
          <cell r="A551" t="str">
            <v>0504</v>
          </cell>
          <cell r="B551" t="str">
            <v xml:space="preserve">SALIDAS COMPUTADOR  </v>
          </cell>
          <cell r="C551" t="str">
            <v xml:space="preserve"> </v>
          </cell>
          <cell r="D551" t="str">
            <v xml:space="preserve"> </v>
          </cell>
        </row>
        <row r="552">
          <cell r="A552" t="str">
            <v>050401</v>
          </cell>
          <cell r="B552" t="str">
            <v xml:space="preserve"> CONCENTRADOR 24 PUERTOS 10/100 MBPS  </v>
          </cell>
          <cell r="C552" t="str">
            <v xml:space="preserve"> UND  </v>
          </cell>
          <cell r="D552">
            <v>1655720</v>
          </cell>
        </row>
        <row r="553">
          <cell r="A553" t="str">
            <v>050402</v>
          </cell>
          <cell r="B553" t="str">
            <v xml:space="preserve"> CONCENTRADOR 16 PUERTOS 10/100 MBPS  </v>
          </cell>
          <cell r="C553" t="str">
            <v xml:space="preserve"> UND  </v>
          </cell>
          <cell r="D553">
            <v>1080610</v>
          </cell>
        </row>
        <row r="554">
          <cell r="A554" t="str">
            <v>050405</v>
          </cell>
          <cell r="B554" t="str">
            <v xml:space="preserve"> ORGANIZADOR CABLES 19"  </v>
          </cell>
          <cell r="C554" t="str">
            <v xml:space="preserve"> UND  </v>
          </cell>
          <cell r="D554">
            <v>72410</v>
          </cell>
        </row>
        <row r="555">
          <cell r="A555" t="str">
            <v>050406</v>
          </cell>
          <cell r="B555" t="str">
            <v xml:space="preserve"> PATCH CORD 5 PIES </v>
          </cell>
          <cell r="C555" t="str">
            <v xml:space="preserve"> UND  </v>
          </cell>
          <cell r="D555">
            <v>11230</v>
          </cell>
        </row>
        <row r="556">
          <cell r="A556" t="str">
            <v>050407</v>
          </cell>
          <cell r="B556" t="str">
            <v xml:space="preserve"> PATCH CORD 10 PIES  </v>
          </cell>
          <cell r="C556" t="str">
            <v xml:space="preserve"> UND  </v>
          </cell>
          <cell r="D556">
            <v>14960</v>
          </cell>
        </row>
        <row r="557">
          <cell r="A557" t="str">
            <v>050408</v>
          </cell>
          <cell r="B557" t="str">
            <v xml:space="preserve"> PATCH PANEL 40 PUERTOS</v>
          </cell>
          <cell r="C557" t="str">
            <v xml:space="preserve"> UND  </v>
          </cell>
          <cell r="D557">
            <v>1088620</v>
          </cell>
        </row>
        <row r="558">
          <cell r="A558" t="str">
            <v>050413</v>
          </cell>
          <cell r="B558" t="str">
            <v xml:space="preserve"> TOMA COMPUTADOR DOBLE CAT 5E  </v>
          </cell>
          <cell r="C558" t="str">
            <v xml:space="preserve"> UND  </v>
          </cell>
          <cell r="D558">
            <v>51710</v>
          </cell>
        </row>
        <row r="559">
          <cell r="A559" t="str">
            <v>050414</v>
          </cell>
          <cell r="B559" t="str">
            <v xml:space="preserve"> PATCH PANEL 24 PUERTOS  </v>
          </cell>
          <cell r="C559" t="str">
            <v xml:space="preserve"> UND  </v>
          </cell>
          <cell r="D559">
            <v>763720</v>
          </cell>
        </row>
        <row r="560">
          <cell r="A560" t="str">
            <v>050415</v>
          </cell>
          <cell r="B560" t="str">
            <v xml:space="preserve"> GABINETE CON RACK 19"X15"ALT.CERRADO  </v>
          </cell>
          <cell r="C560" t="str">
            <v xml:space="preserve"> UND  </v>
          </cell>
          <cell r="D560">
            <v>461960</v>
          </cell>
        </row>
        <row r="561">
          <cell r="A561" t="str">
            <v>050416</v>
          </cell>
          <cell r="B561" t="str">
            <v xml:space="preserve"> PATCH CORD 3 PIES  </v>
          </cell>
          <cell r="C561" t="str">
            <v xml:space="preserve"> UND  </v>
          </cell>
          <cell r="D561">
            <v>10100</v>
          </cell>
        </row>
        <row r="562">
          <cell r="A562" t="str">
            <v>050419</v>
          </cell>
          <cell r="B562" t="str">
            <v xml:space="preserve"> CANALETA METALICA C/DIV 10X4X240 CMS  </v>
          </cell>
          <cell r="C562" t="str">
            <v xml:space="preserve"> UND  </v>
          </cell>
          <cell r="D562">
            <v>75810</v>
          </cell>
        </row>
        <row r="563">
          <cell r="A563" t="str">
            <v>050420</v>
          </cell>
          <cell r="B563" t="str">
            <v xml:space="preserve"> TROQUEL PARA DATOS  </v>
          </cell>
          <cell r="C563" t="str">
            <v xml:space="preserve"> UND  </v>
          </cell>
          <cell r="D563">
            <v>6050</v>
          </cell>
        </row>
        <row r="564">
          <cell r="A564" t="str">
            <v>050422</v>
          </cell>
          <cell r="B564" t="str">
            <v xml:space="preserve"> SWITCHE 10/100/24 PUERTOS TRENDNET  </v>
          </cell>
          <cell r="C564" t="str">
            <v xml:space="preserve"> UND  </v>
          </cell>
          <cell r="D564">
            <v>2803360</v>
          </cell>
        </row>
        <row r="565">
          <cell r="A565" t="str">
            <v>050423</v>
          </cell>
          <cell r="B565" t="str">
            <v xml:space="preserve"> SWITCHE 10/100/16 PUERTOS NETGEAR  </v>
          </cell>
          <cell r="C565" t="str">
            <v xml:space="preserve"> UND  </v>
          </cell>
          <cell r="D565">
            <v>219430</v>
          </cell>
        </row>
        <row r="566">
          <cell r="A566" t="str">
            <v>050424</v>
          </cell>
          <cell r="B566" t="str">
            <v xml:space="preserve"> GABINETE CON RACK 19"X43" ALT.CERRADO  </v>
          </cell>
          <cell r="C566" t="str">
            <v xml:space="preserve"> UND  </v>
          </cell>
          <cell r="D566">
            <v>837620</v>
          </cell>
        </row>
        <row r="567">
          <cell r="A567" t="str">
            <v>050425</v>
          </cell>
          <cell r="B567" t="str">
            <v xml:space="preserve"> GABINETE-RACK A=40-50 H=50-60 CERRADO  </v>
          </cell>
          <cell r="C567" t="str">
            <v xml:space="preserve"> UND  </v>
          </cell>
          <cell r="D567">
            <v>837620</v>
          </cell>
        </row>
        <row r="568">
          <cell r="A568" t="str">
            <v>0505</v>
          </cell>
          <cell r="B568" t="str">
            <v xml:space="preserve">SALIDAS TELEVISION  </v>
          </cell>
          <cell r="C568" t="str">
            <v xml:space="preserve"> </v>
          </cell>
          <cell r="D568" t="str">
            <v xml:space="preserve"> </v>
          </cell>
        </row>
        <row r="569">
          <cell r="A569" t="str">
            <v>050501</v>
          </cell>
          <cell r="B569" t="str">
            <v xml:space="preserve"> AMPLIFICADOR 24 DB  </v>
          </cell>
          <cell r="C569" t="str">
            <v xml:space="preserve"> UND  </v>
          </cell>
          <cell r="D569">
            <v>218550</v>
          </cell>
        </row>
        <row r="570">
          <cell r="A570" t="str">
            <v>050502</v>
          </cell>
          <cell r="B570" t="str">
            <v xml:space="preserve"> ANTENA DE AIRE  </v>
          </cell>
          <cell r="C570" t="str">
            <v xml:space="preserve"> UND  </v>
          </cell>
          <cell r="D570">
            <v>119420</v>
          </cell>
        </row>
        <row r="571">
          <cell r="A571" t="str">
            <v>050503</v>
          </cell>
          <cell r="B571" t="str">
            <v xml:space="preserve"> MASTIL ANTENA X 2 MTS  </v>
          </cell>
          <cell r="C571" t="str">
            <v xml:space="preserve"> UND  </v>
          </cell>
          <cell r="D571">
            <v>119400</v>
          </cell>
        </row>
        <row r="572">
          <cell r="A572" t="str">
            <v>050506</v>
          </cell>
          <cell r="B572" t="str">
            <v xml:space="preserve"> SPLITERS  </v>
          </cell>
          <cell r="C572" t="str">
            <v xml:space="preserve"> UND  </v>
          </cell>
          <cell r="D572">
            <v>3810</v>
          </cell>
        </row>
        <row r="573">
          <cell r="A573" t="str">
            <v>050520</v>
          </cell>
          <cell r="B573" t="str">
            <v xml:space="preserve"> TOMA TELEVISION  </v>
          </cell>
          <cell r="C573" t="str">
            <v xml:space="preserve"> UND  </v>
          </cell>
          <cell r="D573">
            <v>17970</v>
          </cell>
        </row>
        <row r="574">
          <cell r="A574" t="str">
            <v>0506</v>
          </cell>
          <cell r="B574" t="str">
            <v xml:space="preserve">SALIDAS SONIDO  </v>
          </cell>
          <cell r="C574" t="str">
            <v xml:space="preserve"> </v>
          </cell>
          <cell r="D574" t="str">
            <v xml:space="preserve"> </v>
          </cell>
        </row>
        <row r="575">
          <cell r="A575" t="str">
            <v>050608</v>
          </cell>
          <cell r="B575" t="str">
            <v xml:space="preserve"> PARLANTE-CIELO FALSO-TIPO MUSICAR  </v>
          </cell>
          <cell r="C575" t="str">
            <v xml:space="preserve"> UND  </v>
          </cell>
          <cell r="D575">
            <v>114970</v>
          </cell>
        </row>
        <row r="576">
          <cell r="A576" t="str">
            <v>050610</v>
          </cell>
          <cell r="B576" t="str">
            <v xml:space="preserve"> REGILLA CIRCULAR BLANCA TIPO MUSICAR  </v>
          </cell>
          <cell r="C576" t="str">
            <v xml:space="preserve"> UND  </v>
          </cell>
          <cell r="D576">
            <v>47510</v>
          </cell>
        </row>
        <row r="577">
          <cell r="A577" t="str">
            <v>0507</v>
          </cell>
          <cell r="B577" t="str">
            <v xml:space="preserve">SALIDAS LLAMADO ENFERMERIA  </v>
          </cell>
          <cell r="C577" t="str">
            <v xml:space="preserve"> </v>
          </cell>
          <cell r="D577" t="str">
            <v xml:space="preserve"> </v>
          </cell>
        </row>
        <row r="578">
          <cell r="A578" t="str">
            <v>050701</v>
          </cell>
          <cell r="B578" t="str">
            <v xml:space="preserve"> CAJA 20X12X5 CM  </v>
          </cell>
          <cell r="C578" t="str">
            <v xml:space="preserve"> UND  </v>
          </cell>
          <cell r="D578">
            <v>20530</v>
          </cell>
        </row>
        <row r="579">
          <cell r="A579" t="str">
            <v>050702</v>
          </cell>
          <cell r="B579" t="str">
            <v xml:space="preserve"> CONSOLA 8 PTS  </v>
          </cell>
          <cell r="C579" t="str">
            <v xml:space="preserve"> UND  </v>
          </cell>
          <cell r="D579">
            <v>1083140</v>
          </cell>
        </row>
        <row r="580">
          <cell r="A580" t="str">
            <v>050703</v>
          </cell>
          <cell r="B580" t="str">
            <v xml:space="preserve"> CONSOLA 12 PTS  </v>
          </cell>
          <cell r="C580" t="str">
            <v xml:space="preserve"> UND  </v>
          </cell>
          <cell r="D580">
            <v>1339510</v>
          </cell>
        </row>
        <row r="581">
          <cell r="A581" t="str">
            <v>050704</v>
          </cell>
          <cell r="B581" t="str">
            <v xml:space="preserve"> CONSOLA 14 PTS  </v>
          </cell>
          <cell r="C581" t="str">
            <v xml:space="preserve"> UND  </v>
          </cell>
          <cell r="D581">
            <v>1337030</v>
          </cell>
        </row>
        <row r="582">
          <cell r="A582" t="str">
            <v>050705</v>
          </cell>
          <cell r="B582" t="str">
            <v xml:space="preserve"> CONSOLA 20 PTS  </v>
          </cell>
          <cell r="C582" t="str">
            <v xml:space="preserve"> UND  </v>
          </cell>
          <cell r="D582">
            <v>1541000</v>
          </cell>
        </row>
        <row r="583">
          <cell r="A583" t="str">
            <v>050706</v>
          </cell>
          <cell r="B583" t="str">
            <v xml:space="preserve"> CORDONES TIPO PERA  </v>
          </cell>
          <cell r="C583" t="str">
            <v xml:space="preserve"> UND  </v>
          </cell>
          <cell r="D583">
            <v>90640</v>
          </cell>
        </row>
        <row r="584">
          <cell r="A584" t="str">
            <v>050707</v>
          </cell>
          <cell r="B584" t="str">
            <v xml:space="preserve"> ESTACION CAMA  </v>
          </cell>
          <cell r="C584" t="str">
            <v xml:space="preserve"> UND  </v>
          </cell>
          <cell r="D584">
            <v>307630</v>
          </cell>
        </row>
        <row r="585">
          <cell r="A585" t="str">
            <v>050708</v>
          </cell>
          <cell r="B585" t="str">
            <v xml:space="preserve"> ESTACION DUCHA  </v>
          </cell>
          <cell r="C585" t="str">
            <v xml:space="preserve"> UND  </v>
          </cell>
          <cell r="D585">
            <v>69560</v>
          </cell>
        </row>
        <row r="586">
          <cell r="A586" t="str">
            <v>050709</v>
          </cell>
          <cell r="B586" t="str">
            <v xml:space="preserve"> FUENTE  </v>
          </cell>
          <cell r="C586" t="str">
            <v xml:space="preserve"> UND  </v>
          </cell>
          <cell r="D586">
            <v>505520</v>
          </cell>
        </row>
        <row r="587">
          <cell r="A587" t="str">
            <v>050710</v>
          </cell>
          <cell r="B587" t="str">
            <v xml:space="preserve"> LUZ DINTEL  </v>
          </cell>
          <cell r="C587" t="str">
            <v xml:space="preserve"> UND  </v>
          </cell>
          <cell r="D587">
            <v>65220</v>
          </cell>
        </row>
        <row r="588">
          <cell r="A588" t="str">
            <v>050711</v>
          </cell>
          <cell r="B588" t="str">
            <v xml:space="preserve"> LUZ GUIA  </v>
          </cell>
          <cell r="C588" t="str">
            <v xml:space="preserve"> UND  </v>
          </cell>
          <cell r="D588">
            <v>32240</v>
          </cell>
        </row>
        <row r="589">
          <cell r="A589" t="str">
            <v>050712</v>
          </cell>
          <cell r="B589" t="str">
            <v xml:space="preserve"> SAL LL.E (C/T) ALCOBA  </v>
          </cell>
          <cell r="C589" t="str">
            <v xml:space="preserve"> UND  </v>
          </cell>
          <cell r="D589">
            <v>26630</v>
          </cell>
        </row>
        <row r="590">
          <cell r="A590" t="str">
            <v>050713</v>
          </cell>
          <cell r="B590" t="str">
            <v xml:space="preserve"> SAL LL.E (C/T) BANO  </v>
          </cell>
          <cell r="C590" t="str">
            <v xml:space="preserve"> UND  </v>
          </cell>
          <cell r="D590">
            <v>20460</v>
          </cell>
        </row>
        <row r="591">
          <cell r="A591" t="str">
            <v>050714</v>
          </cell>
          <cell r="B591" t="str">
            <v xml:space="preserve"> SAL LL.E (C/T) DINTEL  </v>
          </cell>
          <cell r="C591" t="str">
            <v xml:space="preserve"> UND  </v>
          </cell>
          <cell r="D591">
            <v>20460</v>
          </cell>
        </row>
        <row r="592">
          <cell r="A592" t="str">
            <v>050715</v>
          </cell>
          <cell r="B592" t="str">
            <v>TRANSFORMADOR 24V/10AMP</v>
          </cell>
          <cell r="C592" t="str">
            <v xml:space="preserve"> UND  </v>
          </cell>
          <cell r="D592">
            <v>208440</v>
          </cell>
        </row>
        <row r="593">
          <cell r="A593" t="str">
            <v>0509</v>
          </cell>
          <cell r="B593" t="str">
            <v xml:space="preserve">SALIDAS ESPECIALES  </v>
          </cell>
          <cell r="C593" t="str">
            <v xml:space="preserve"> </v>
          </cell>
          <cell r="D593" t="str">
            <v xml:space="preserve"> </v>
          </cell>
        </row>
        <row r="594">
          <cell r="A594" t="str">
            <v>050903</v>
          </cell>
          <cell r="B594" t="str">
            <v xml:space="preserve"> PULSADOR TIMBRE  </v>
          </cell>
          <cell r="C594" t="str">
            <v xml:space="preserve"> UND  </v>
          </cell>
          <cell r="D594">
            <v>8880</v>
          </cell>
        </row>
        <row r="595">
          <cell r="A595" t="str">
            <v>050904</v>
          </cell>
          <cell r="B595" t="str">
            <v xml:space="preserve"> SAL ALARMA COMUNITARIA (C/T)  </v>
          </cell>
          <cell r="C595" t="str">
            <v xml:space="preserve"> UND  </v>
          </cell>
          <cell r="D595">
            <v>12820</v>
          </cell>
        </row>
        <row r="596">
          <cell r="A596" t="str">
            <v>050912</v>
          </cell>
          <cell r="B596" t="str">
            <v xml:space="preserve"> SIRENA DE 110 V  </v>
          </cell>
          <cell r="C596" t="str">
            <v xml:space="preserve"> UND  </v>
          </cell>
          <cell r="D596">
            <v>49610</v>
          </cell>
        </row>
        <row r="597">
          <cell r="A597" t="str">
            <v>050913</v>
          </cell>
          <cell r="B597" t="str">
            <v xml:space="preserve"> FUSIBLE PARA SIRENA  </v>
          </cell>
          <cell r="C597" t="str">
            <v xml:space="preserve"> UND  </v>
          </cell>
          <cell r="D597">
            <v>5670</v>
          </cell>
        </row>
        <row r="598">
          <cell r="A598" t="str">
            <v>0510</v>
          </cell>
          <cell r="B598" t="str">
            <v xml:space="preserve">RED REGULADA  </v>
          </cell>
          <cell r="C598" t="str">
            <v xml:space="preserve"> </v>
          </cell>
          <cell r="D598" t="str">
            <v xml:space="preserve"> </v>
          </cell>
        </row>
        <row r="599">
          <cell r="A599" t="str">
            <v xml:space="preserve"> 051001  </v>
          </cell>
          <cell r="B599" t="str">
            <v xml:space="preserve"> UPS NACIONAL  600VA</v>
          </cell>
          <cell r="C599" t="str">
            <v xml:space="preserve"> UND  </v>
          </cell>
          <cell r="D599">
            <v>1551780</v>
          </cell>
        </row>
        <row r="600">
          <cell r="A600" t="str">
            <v xml:space="preserve"> 051002  </v>
          </cell>
          <cell r="B600" t="str">
            <v xml:space="preserve"> UPS NACIONAL 1200 VA  </v>
          </cell>
          <cell r="C600" t="str">
            <v xml:space="preserve"> UND  </v>
          </cell>
          <cell r="D600">
            <v>2266320</v>
          </cell>
        </row>
        <row r="601">
          <cell r="A601" t="str">
            <v xml:space="preserve"> 051003  </v>
          </cell>
          <cell r="B601" t="str">
            <v xml:space="preserve"> UPS NACIONAL 3600 VA  </v>
          </cell>
          <cell r="C601" t="str">
            <v xml:space="preserve"> UND  </v>
          </cell>
          <cell r="D601">
            <v>6488480</v>
          </cell>
        </row>
        <row r="602">
          <cell r="A602" t="str">
            <v xml:space="preserve"> 051008  </v>
          </cell>
          <cell r="B602" t="str">
            <v xml:space="preserve"> TABLERO MINIGRAMA 12 CTOS  </v>
          </cell>
          <cell r="C602" t="str">
            <v xml:space="preserve"> UND  </v>
          </cell>
          <cell r="D602">
            <v>144610</v>
          </cell>
        </row>
        <row r="603">
          <cell r="A603" t="str">
            <v xml:space="preserve"> 051009  </v>
          </cell>
          <cell r="B603" t="str">
            <v xml:space="preserve"> MINIBREAKER 1 A 4 AMP RIEL LEGRAND  </v>
          </cell>
          <cell r="C603" t="str">
            <v xml:space="preserve"> UND  </v>
          </cell>
          <cell r="D603">
            <v>43880</v>
          </cell>
        </row>
        <row r="604">
          <cell r="A604" t="str">
            <v xml:space="preserve"> 051010  </v>
          </cell>
          <cell r="B604" t="str">
            <v xml:space="preserve"> MINIBREAKER 5 A 32 AMP LEGRAND  </v>
          </cell>
          <cell r="C604" t="str">
            <v xml:space="preserve"> UND  </v>
          </cell>
          <cell r="D604">
            <v>32010</v>
          </cell>
        </row>
        <row r="605">
          <cell r="A605" t="str">
            <v xml:space="preserve"> 051011  </v>
          </cell>
          <cell r="B605" t="str">
            <v xml:space="preserve"> TOMA NARANJA TIERRA AISLADA  </v>
          </cell>
          <cell r="C605" t="str">
            <v xml:space="preserve"> UND  </v>
          </cell>
          <cell r="D605">
            <v>19100</v>
          </cell>
        </row>
        <row r="606">
          <cell r="A606" t="str">
            <v xml:space="preserve"> 051012  </v>
          </cell>
          <cell r="B606" t="str">
            <v xml:space="preserve"> SAL TOMA 1F (C/T/A/TO:REGULADO)  </v>
          </cell>
          <cell r="C606" t="str">
            <v xml:space="preserve"> UND  </v>
          </cell>
          <cell r="D606">
            <v>59670</v>
          </cell>
        </row>
        <row r="607">
          <cell r="A607" t="str">
            <v>06</v>
          </cell>
          <cell r="B607" t="str">
            <v xml:space="preserve">RED ELECTRICA  </v>
          </cell>
          <cell r="C607">
            <v>0</v>
          </cell>
        </row>
        <row r="608">
          <cell r="A608" t="str">
            <v>0602</v>
          </cell>
          <cell r="B608" t="str">
            <v xml:space="preserve">SUBESTACIONES  </v>
          </cell>
          <cell r="C608">
            <v>0</v>
          </cell>
        </row>
        <row r="609">
          <cell r="A609" t="str">
            <v>060202</v>
          </cell>
          <cell r="B609" t="str">
            <v xml:space="preserve"> BAJANTE MONOFASICO EN 1/0  </v>
          </cell>
          <cell r="C609" t="str">
            <v xml:space="preserve"> JGO  </v>
          </cell>
          <cell r="D609">
            <v>222260</v>
          </cell>
        </row>
        <row r="610">
          <cell r="A610" t="str">
            <v>060204</v>
          </cell>
          <cell r="B610" t="str">
            <v xml:space="preserve"> BAJANTE MONOFASICO EN 2/0  </v>
          </cell>
          <cell r="C610" t="str">
            <v xml:space="preserve"> JGO  </v>
          </cell>
          <cell r="D610">
            <v>273330</v>
          </cell>
        </row>
        <row r="611">
          <cell r="A611" t="str">
            <v>060207</v>
          </cell>
          <cell r="B611" t="str">
            <v xml:space="preserve"> BAJANTE TRIFASICO EN 1/0  </v>
          </cell>
          <cell r="C611" t="str">
            <v xml:space="preserve"> JGO  </v>
          </cell>
          <cell r="D611">
            <v>301160</v>
          </cell>
        </row>
        <row r="612">
          <cell r="A612" t="str">
            <v>060208</v>
          </cell>
          <cell r="B612" t="str">
            <v xml:space="preserve"> BAJANTE TRIFASICO EN 2/0  </v>
          </cell>
          <cell r="C612" t="str">
            <v xml:space="preserve"> JGO  </v>
          </cell>
          <cell r="D612">
            <v>367370</v>
          </cell>
        </row>
        <row r="613">
          <cell r="A613" t="str">
            <v>060209</v>
          </cell>
          <cell r="B613" t="str">
            <v xml:space="preserve"> TRANSFORMADOR MONOFASICO 15 KVA 13200 V </v>
          </cell>
          <cell r="C613" t="str">
            <v xml:space="preserve"> UND  </v>
          </cell>
          <cell r="D613">
            <v>3164630</v>
          </cell>
        </row>
        <row r="614">
          <cell r="A614" t="str">
            <v>060210</v>
          </cell>
          <cell r="B614" t="str">
            <v xml:space="preserve"> TRANSFORMADOR MONOFASICO 25 KVA 13200 V</v>
          </cell>
          <cell r="C614" t="str">
            <v xml:space="preserve"> UND  </v>
          </cell>
          <cell r="D614">
            <v>3570710</v>
          </cell>
        </row>
        <row r="615">
          <cell r="A615" t="str">
            <v>060211</v>
          </cell>
          <cell r="B615" t="str">
            <v xml:space="preserve"> TRANSFORMADOR MONOFASICO 37.5 KVA 13200 V</v>
          </cell>
          <cell r="C615" t="str">
            <v xml:space="preserve"> UND  </v>
          </cell>
          <cell r="D615">
            <v>4602040</v>
          </cell>
        </row>
        <row r="616">
          <cell r="A616" t="str">
            <v>060212</v>
          </cell>
          <cell r="B616" t="str">
            <v xml:space="preserve"> TRANSFORMADOR MONOFASICO 50 KVA 13200 V</v>
          </cell>
          <cell r="C616" t="str">
            <v xml:space="preserve"> UND  </v>
          </cell>
          <cell r="D616">
            <v>5554480</v>
          </cell>
        </row>
        <row r="617">
          <cell r="A617" t="str">
            <v>060213</v>
          </cell>
          <cell r="B617" t="str">
            <v xml:space="preserve"> TRANSFORMADOR MONOFASICO 75  </v>
          </cell>
          <cell r="C617" t="str">
            <v xml:space="preserve"> UND  </v>
          </cell>
          <cell r="D617">
            <v>6886080</v>
          </cell>
        </row>
        <row r="618">
          <cell r="A618" t="str">
            <v>060214</v>
          </cell>
          <cell r="B618" t="str">
            <v xml:space="preserve"> TRANSFORMADOR 3F 112 KVA 13200 V </v>
          </cell>
          <cell r="C618" t="str">
            <v xml:space="preserve"> UND  </v>
          </cell>
          <cell r="D618">
            <v>11501380</v>
          </cell>
        </row>
        <row r="619">
          <cell r="A619" t="str">
            <v>060215</v>
          </cell>
          <cell r="B619" t="str">
            <v xml:space="preserve"> TRANSFORMADOR 3F 15 KVA 13200 V</v>
          </cell>
          <cell r="C619" t="str">
            <v xml:space="preserve"> UND  </v>
          </cell>
          <cell r="D619">
            <v>5746390</v>
          </cell>
        </row>
        <row r="620">
          <cell r="A620" t="str">
            <v>060216</v>
          </cell>
          <cell r="B620" t="str">
            <v xml:space="preserve"> TRANSFORMADOR 3F 30 KVA 13200 V </v>
          </cell>
          <cell r="C620" t="str">
            <v xml:space="preserve"> UND  </v>
          </cell>
          <cell r="D620">
            <v>6186660</v>
          </cell>
        </row>
        <row r="621">
          <cell r="A621" t="str">
            <v>060217</v>
          </cell>
          <cell r="B621" t="str">
            <v xml:space="preserve"> TRANSFORMADOR 3F 45 KVA 13200 V </v>
          </cell>
          <cell r="C621" t="str">
            <v xml:space="preserve"> UND  </v>
          </cell>
          <cell r="D621">
            <v>7228010</v>
          </cell>
        </row>
        <row r="622">
          <cell r="A622" t="str">
            <v>060218</v>
          </cell>
          <cell r="B622" t="str">
            <v xml:space="preserve"> TRANSFORMADOR 3F 75 KVA 13200 V  </v>
          </cell>
          <cell r="C622" t="str">
            <v xml:space="preserve"> UND  </v>
          </cell>
          <cell r="D622">
            <v>8820340</v>
          </cell>
        </row>
        <row r="623">
          <cell r="A623" t="str">
            <v>060224</v>
          </cell>
          <cell r="B623" t="str">
            <v xml:space="preserve"> TRANSFORMADOR MONOFASICO 10 KVA 13200 V </v>
          </cell>
          <cell r="C623" t="str">
            <v xml:space="preserve"> UND  </v>
          </cell>
          <cell r="D623">
            <v>2994800</v>
          </cell>
        </row>
        <row r="624">
          <cell r="A624" t="str">
            <v>060225</v>
          </cell>
          <cell r="B624" t="str">
            <v xml:space="preserve"> DERECHOS EPSA O EMCALI  </v>
          </cell>
          <cell r="C624" t="str">
            <v xml:space="preserve"> UND  </v>
          </cell>
          <cell r="D624">
            <v>77040</v>
          </cell>
        </row>
        <row r="625">
          <cell r="A625" t="str">
            <v>060227</v>
          </cell>
          <cell r="B625" t="str">
            <v xml:space="preserve"> TRANSFORMADOR 3F 500 KVA 13200 V</v>
          </cell>
          <cell r="C625" t="str">
            <v xml:space="preserve"> UND  </v>
          </cell>
          <cell r="D625">
            <v>31710750</v>
          </cell>
        </row>
        <row r="626">
          <cell r="A626" t="str">
            <v>060228</v>
          </cell>
          <cell r="B626" t="str">
            <v xml:space="preserve"> TRANSFORMADOR 3F 630 KVA 13200 V  </v>
          </cell>
          <cell r="C626" t="str">
            <v xml:space="preserve"> UND  </v>
          </cell>
          <cell r="D626">
            <v>42725110</v>
          </cell>
        </row>
        <row r="627">
          <cell r="A627" t="str">
            <v>060229</v>
          </cell>
          <cell r="B627" t="str">
            <v xml:space="preserve"> TRANSFORMADOR 3F 800 KVA 13200 V </v>
          </cell>
          <cell r="C627" t="str">
            <v xml:space="preserve"> UND  </v>
          </cell>
          <cell r="D627">
            <v>48776380</v>
          </cell>
        </row>
        <row r="628">
          <cell r="A628" t="str">
            <v>060230</v>
          </cell>
          <cell r="B628" t="str">
            <v xml:space="preserve"> TRANSFORMADOR 3F 150 KVA 13200 V  </v>
          </cell>
          <cell r="C628" t="str">
            <v xml:space="preserve"> UND  </v>
          </cell>
          <cell r="D628">
            <v>14452390</v>
          </cell>
        </row>
        <row r="629">
          <cell r="A629" t="str">
            <v>060231</v>
          </cell>
          <cell r="B629" t="str">
            <v xml:space="preserve"> TRANSFORMADOR 3F 225 KVA 13200 V </v>
          </cell>
          <cell r="C629" t="str">
            <v xml:space="preserve"> UND  </v>
          </cell>
          <cell r="D629">
            <v>19128700</v>
          </cell>
        </row>
        <row r="630">
          <cell r="A630" t="str">
            <v>060232</v>
          </cell>
          <cell r="B630" t="str">
            <v xml:space="preserve"> TRANSFORMADOR 3F 300 KVA 13200 V  </v>
          </cell>
          <cell r="C630" t="str">
            <v xml:space="preserve"> UND  </v>
          </cell>
          <cell r="D630">
            <v>22828180</v>
          </cell>
        </row>
        <row r="631">
          <cell r="A631" t="str">
            <v>060233</v>
          </cell>
          <cell r="B631" t="str">
            <v xml:space="preserve"> TRANSFORMADOR 3F 400 KVA 13200 V </v>
          </cell>
          <cell r="C631" t="str">
            <v xml:space="preserve"> UND  </v>
          </cell>
          <cell r="D631">
            <v>26883560</v>
          </cell>
        </row>
        <row r="632">
          <cell r="A632" t="str">
            <v>060235</v>
          </cell>
          <cell r="B632" t="str">
            <v xml:space="preserve"> FB-21 CORTACIRCUITOS SISTEMA MONOFASICO  </v>
          </cell>
          <cell r="C632" t="str">
            <v xml:space="preserve"> JGO  </v>
          </cell>
          <cell r="D632">
            <v>388390</v>
          </cell>
        </row>
        <row r="633">
          <cell r="A633" t="str">
            <v>060236</v>
          </cell>
          <cell r="B633" t="str">
            <v xml:space="preserve"> FB-31 CORTACIRCUITOS SISTEMA TRIFASICO  </v>
          </cell>
          <cell r="C633" t="str">
            <v xml:space="preserve"> JGO  </v>
          </cell>
          <cell r="D633">
            <v>580550</v>
          </cell>
        </row>
        <row r="634">
          <cell r="A634" t="str">
            <v>060237</v>
          </cell>
          <cell r="B634" t="str">
            <v xml:space="preserve"> PB-21 PARARRAYOS SISTEMA MONOFASICO  </v>
          </cell>
          <cell r="C634" t="str">
            <v xml:space="preserve"> JGO  </v>
          </cell>
          <cell r="D634">
            <v>567630</v>
          </cell>
        </row>
        <row r="635">
          <cell r="A635" t="str">
            <v>060238</v>
          </cell>
          <cell r="B635" t="str">
            <v xml:space="preserve"> PB-31 PARARRAYOS SISTEMA TRIFASICO  </v>
          </cell>
          <cell r="C635" t="str">
            <v xml:space="preserve"> JGO  </v>
          </cell>
          <cell r="D635">
            <v>781880</v>
          </cell>
        </row>
        <row r="636">
          <cell r="A636" t="str">
            <v>060239</v>
          </cell>
          <cell r="B636" t="str">
            <v xml:space="preserve"> TB-21 CONJUNTO PARA TRAFO MONOFASICO  </v>
          </cell>
          <cell r="C636" t="str">
            <v xml:space="preserve"> JGO  </v>
          </cell>
          <cell r="D636">
            <v>1191880</v>
          </cell>
        </row>
        <row r="637">
          <cell r="A637" t="str">
            <v>060240</v>
          </cell>
          <cell r="B637" t="str">
            <v xml:space="preserve"> TB-31 CONJUNTO PARA TRAFO TRIFASICO  </v>
          </cell>
          <cell r="C637" t="str">
            <v xml:space="preserve"> JGO  </v>
          </cell>
          <cell r="D637">
            <v>1577000</v>
          </cell>
        </row>
        <row r="638">
          <cell r="A638" t="str">
            <v>060241</v>
          </cell>
          <cell r="B638" t="str">
            <v xml:space="preserve"> CONECTOR PERFORACION AMFRAU KZ3-95 TRAFO  </v>
          </cell>
          <cell r="C638" t="str">
            <v xml:space="preserve"> UND  </v>
          </cell>
          <cell r="D638">
            <v>21700</v>
          </cell>
        </row>
        <row r="639">
          <cell r="A639" t="str">
            <v>060242</v>
          </cell>
          <cell r="B639" t="str">
            <v xml:space="preserve"> MANTENIMIENTO DE TRANSFORMADOR 45 KVA  </v>
          </cell>
          <cell r="C639" t="str">
            <v xml:space="preserve"> UND  </v>
          </cell>
          <cell r="D639">
            <v>910470</v>
          </cell>
        </row>
        <row r="640">
          <cell r="A640" t="str">
            <v>0603</v>
          </cell>
          <cell r="B640" t="str">
            <v xml:space="preserve">CONDUCTORES </v>
          </cell>
          <cell r="C640">
            <v>0</v>
          </cell>
        </row>
        <row r="641">
          <cell r="A641" t="str">
            <v>060301</v>
          </cell>
          <cell r="B641" t="str">
            <v xml:space="preserve"> CABLE ACSR NUMERO 2  </v>
          </cell>
          <cell r="C641" t="str">
            <v xml:space="preserve"> ML  </v>
          </cell>
          <cell r="D641">
            <v>3630</v>
          </cell>
        </row>
        <row r="642">
          <cell r="A642" t="str">
            <v>060302</v>
          </cell>
          <cell r="B642" t="str">
            <v xml:space="preserve"> CABLE ACSR NUMERO 4  </v>
          </cell>
          <cell r="C642" t="str">
            <v xml:space="preserve"> ML  </v>
          </cell>
          <cell r="D642">
            <v>2770</v>
          </cell>
        </row>
        <row r="643">
          <cell r="A643" t="str">
            <v>060303</v>
          </cell>
          <cell r="B643" t="str">
            <v xml:space="preserve"> CABLE ACSR NUMERO 1/0  </v>
          </cell>
          <cell r="C643" t="str">
            <v xml:space="preserve"> ML  </v>
          </cell>
          <cell r="D643">
            <v>5040</v>
          </cell>
        </row>
        <row r="644">
          <cell r="A644" t="str">
            <v>060304</v>
          </cell>
          <cell r="B644" t="str">
            <v xml:space="preserve"> CABLE ACSR NUMERO 2/0  </v>
          </cell>
          <cell r="C644" t="str">
            <v xml:space="preserve"> ML  </v>
          </cell>
          <cell r="D644">
            <v>5920</v>
          </cell>
        </row>
        <row r="645">
          <cell r="A645" t="str">
            <v>060305</v>
          </cell>
          <cell r="B645" t="str">
            <v xml:space="preserve"> CABLE ACSR NUMERO 4/0  </v>
          </cell>
          <cell r="C645" t="str">
            <v xml:space="preserve"> ML  </v>
          </cell>
          <cell r="D645">
            <v>8950</v>
          </cell>
        </row>
        <row r="646">
          <cell r="A646" t="str">
            <v>060306</v>
          </cell>
          <cell r="B646" t="str">
            <v xml:space="preserve"> CABLE AISLADO ALUMINIO NUMERO 2  </v>
          </cell>
          <cell r="C646" t="str">
            <v xml:space="preserve"> ML  </v>
          </cell>
          <cell r="D646">
            <v>4740</v>
          </cell>
        </row>
        <row r="647">
          <cell r="A647" t="str">
            <v>060307</v>
          </cell>
          <cell r="B647" t="str">
            <v xml:space="preserve"> CABLE AISLADO ALUMINIO NUMERO 1/0  </v>
          </cell>
          <cell r="C647" t="str">
            <v xml:space="preserve"> ML  </v>
          </cell>
          <cell r="D647">
            <v>6750</v>
          </cell>
        </row>
        <row r="648">
          <cell r="A648" t="str">
            <v>060308</v>
          </cell>
          <cell r="B648" t="str">
            <v xml:space="preserve"> CABLE AISLADO ALUMINIO NUMERO 2/0  </v>
          </cell>
          <cell r="C648" t="str">
            <v xml:space="preserve"> ML  </v>
          </cell>
          <cell r="D648">
            <v>8020</v>
          </cell>
        </row>
        <row r="649">
          <cell r="A649" t="str">
            <v>060309</v>
          </cell>
          <cell r="B649" t="str">
            <v xml:space="preserve"> CABLE AISLADO ALUMINIO NUMERO 4/0  </v>
          </cell>
          <cell r="C649" t="str">
            <v xml:space="preserve"> ML  </v>
          </cell>
          <cell r="D649">
            <v>11790</v>
          </cell>
        </row>
        <row r="650">
          <cell r="A650" t="str">
            <v>060310</v>
          </cell>
          <cell r="B650" t="str">
            <v xml:space="preserve"> CABLE CUADRUPLEX AWG NUMERO 1/0  </v>
          </cell>
          <cell r="C650" t="str">
            <v xml:space="preserve"> ML  </v>
          </cell>
          <cell r="D650">
            <v>32180</v>
          </cell>
        </row>
        <row r="651">
          <cell r="A651" t="str">
            <v>060312</v>
          </cell>
          <cell r="B651" t="str">
            <v xml:space="preserve"> CABLE CUADRUPLEX AWG NUMERO 2/0  </v>
          </cell>
          <cell r="C651" t="str">
            <v xml:space="preserve"> ML  </v>
          </cell>
          <cell r="D651">
            <v>35800</v>
          </cell>
        </row>
        <row r="652">
          <cell r="A652" t="str">
            <v>060313</v>
          </cell>
          <cell r="B652" t="str">
            <v xml:space="preserve"> CABLE DESNUDO ASC NUMERO 2  </v>
          </cell>
          <cell r="C652" t="str">
            <v xml:space="preserve"> ML  </v>
          </cell>
          <cell r="D652">
            <v>3120</v>
          </cell>
        </row>
        <row r="653">
          <cell r="A653" t="str">
            <v>060314</v>
          </cell>
          <cell r="B653" t="str">
            <v xml:space="preserve"> CABLE DESNUDO ASC NUMERO 1/0  </v>
          </cell>
          <cell r="C653" t="str">
            <v xml:space="preserve"> ML  </v>
          </cell>
          <cell r="D653">
            <v>4360</v>
          </cell>
        </row>
        <row r="654">
          <cell r="A654" t="str">
            <v>060315</v>
          </cell>
          <cell r="B654" t="str">
            <v xml:space="preserve"> CABLE DESNUDO ASC NUMERO 2/0  </v>
          </cell>
          <cell r="C654" t="str">
            <v xml:space="preserve"> ML  </v>
          </cell>
          <cell r="D654">
            <v>5310</v>
          </cell>
        </row>
        <row r="655">
          <cell r="A655" t="str">
            <v>060316</v>
          </cell>
          <cell r="B655" t="str">
            <v>CABLE DESNUDO ASC NUMERO 4/0</v>
          </cell>
          <cell r="C655" t="str">
            <v>ML</v>
          </cell>
          <cell r="D655">
            <v>7790</v>
          </cell>
        </row>
        <row r="656">
          <cell r="A656" t="str">
            <v>060317</v>
          </cell>
          <cell r="B656" t="str">
            <v>CABLE TRIPLEX AWG NUMERO 2</v>
          </cell>
          <cell r="C656" t="str">
            <v>ML</v>
          </cell>
          <cell r="D656">
            <v>16250</v>
          </cell>
        </row>
        <row r="657">
          <cell r="A657" t="str">
            <v>060318</v>
          </cell>
          <cell r="B657" t="str">
            <v>CABLE TRIPLEX AWG NUMERO 1/0</v>
          </cell>
          <cell r="C657" t="str">
            <v>ML</v>
          </cell>
          <cell r="D657">
            <v>23890</v>
          </cell>
        </row>
        <row r="658">
          <cell r="A658" t="str">
            <v>060319</v>
          </cell>
          <cell r="B658" t="str">
            <v>CABLE TRIPLEX AWG NUMERO 2/0</v>
          </cell>
          <cell r="C658" t="str">
            <v>ML</v>
          </cell>
          <cell r="D658">
            <v>30710</v>
          </cell>
        </row>
        <row r="659">
          <cell r="A659" t="str">
            <v>060320</v>
          </cell>
          <cell r="B659" t="str">
            <v xml:space="preserve"> ALAMBRE ALUMINIO CONCENTRICO 2X8 RED CHI  </v>
          </cell>
          <cell r="C659" t="str">
            <v xml:space="preserve"> ML  </v>
          </cell>
          <cell r="D659">
            <v>5120</v>
          </cell>
        </row>
        <row r="660">
          <cell r="A660" t="str">
            <v>060321</v>
          </cell>
          <cell r="B660" t="str">
            <v xml:space="preserve"> CABLE ACERO DE 3/8" RED CHILENA  </v>
          </cell>
          <cell r="C660" t="str">
            <v xml:space="preserve"> ML  </v>
          </cell>
          <cell r="D660">
            <v>2970</v>
          </cell>
        </row>
        <row r="661">
          <cell r="A661" t="str">
            <v>0606</v>
          </cell>
          <cell r="B661" t="str">
            <v xml:space="preserve">POSTES  </v>
          </cell>
          <cell r="C661" t="str">
            <v xml:space="preserve"> </v>
          </cell>
          <cell r="D661" t="str">
            <v xml:space="preserve"> </v>
          </cell>
        </row>
        <row r="662">
          <cell r="A662" t="str">
            <v>060604</v>
          </cell>
          <cell r="B662" t="str">
            <v xml:space="preserve"> POSTE CONCRETO 8 X 300 KG  </v>
          </cell>
          <cell r="C662" t="str">
            <v xml:space="preserve"> UND  </v>
          </cell>
          <cell r="D662">
            <v>330300</v>
          </cell>
        </row>
        <row r="663">
          <cell r="A663" t="str">
            <v>060605</v>
          </cell>
          <cell r="B663" t="str">
            <v xml:space="preserve"> POSTE CONCRETO 8 X 500 KG  </v>
          </cell>
          <cell r="C663" t="str">
            <v xml:space="preserve"> UND  </v>
          </cell>
          <cell r="D663">
            <v>322810</v>
          </cell>
        </row>
        <row r="664">
          <cell r="A664" t="str">
            <v>060606</v>
          </cell>
          <cell r="B664" t="str">
            <v xml:space="preserve"> POSTE CONCRETO 8 X 500 KG CON D.I.  </v>
          </cell>
          <cell r="C664" t="str">
            <v xml:space="preserve"> UND  </v>
          </cell>
          <cell r="D664">
            <v>359420</v>
          </cell>
        </row>
        <row r="665">
          <cell r="A665" t="str">
            <v>060607</v>
          </cell>
          <cell r="B665" t="str">
            <v xml:space="preserve"> POSTE CONCRETO 9 X 300 KG  </v>
          </cell>
          <cell r="C665" t="str">
            <v xml:space="preserve"> UND  </v>
          </cell>
          <cell r="D665">
            <v>373800</v>
          </cell>
        </row>
        <row r="666">
          <cell r="A666" t="str">
            <v>060608</v>
          </cell>
          <cell r="B666" t="str">
            <v xml:space="preserve"> POSTE CONCRETO 9 X 510 KG  </v>
          </cell>
          <cell r="C666" t="str">
            <v xml:space="preserve"> UND  </v>
          </cell>
          <cell r="D666">
            <v>404010</v>
          </cell>
        </row>
        <row r="667">
          <cell r="A667" t="str">
            <v>060609</v>
          </cell>
          <cell r="B667" t="str">
            <v xml:space="preserve"> POSTE CONCRETO 9 X 510 KG CON D.I.  </v>
          </cell>
          <cell r="C667" t="str">
            <v xml:space="preserve"> UND  </v>
          </cell>
          <cell r="D667">
            <v>414080</v>
          </cell>
        </row>
        <row r="668">
          <cell r="A668" t="str">
            <v>060610</v>
          </cell>
          <cell r="B668" t="str">
            <v xml:space="preserve"> POSTE CONCRETO 11 X 300 KG  </v>
          </cell>
          <cell r="C668" t="str">
            <v xml:space="preserve"> UND  </v>
          </cell>
          <cell r="D668">
            <v>500020</v>
          </cell>
        </row>
        <row r="669">
          <cell r="A669" t="str">
            <v>060611</v>
          </cell>
          <cell r="B669" t="str">
            <v xml:space="preserve"> POSTE CONCRETO 11 X 510 KG  </v>
          </cell>
          <cell r="C669" t="str">
            <v xml:space="preserve"> UND  </v>
          </cell>
          <cell r="D669">
            <v>523040</v>
          </cell>
        </row>
        <row r="670">
          <cell r="A670" t="str">
            <v>060612</v>
          </cell>
          <cell r="B670" t="str">
            <v xml:space="preserve"> POSTE CONCRETO 11 X 510 KG CON D.I.  </v>
          </cell>
          <cell r="C670" t="str">
            <v xml:space="preserve"> UND  </v>
          </cell>
          <cell r="D670">
            <v>533100</v>
          </cell>
        </row>
        <row r="671">
          <cell r="A671" t="str">
            <v>060613</v>
          </cell>
          <cell r="B671" t="str">
            <v xml:space="preserve"> POSTE CONCRETO 12 X 300 KG  </v>
          </cell>
          <cell r="C671" t="str">
            <v xml:space="preserve"> UND  </v>
          </cell>
          <cell r="D671">
            <v>558190</v>
          </cell>
        </row>
        <row r="672">
          <cell r="A672" t="str">
            <v>060614</v>
          </cell>
          <cell r="B672" t="str">
            <v xml:space="preserve"> POSTE CONCRETO 12 X 510 KG  </v>
          </cell>
          <cell r="C672" t="str">
            <v xml:space="preserve"> UND  </v>
          </cell>
          <cell r="D672">
            <v>591270</v>
          </cell>
        </row>
        <row r="673">
          <cell r="A673" t="str">
            <v>060615</v>
          </cell>
          <cell r="B673" t="str">
            <v xml:space="preserve"> POSTE CONCRETO 12 X 510 KG CON D.I.  </v>
          </cell>
          <cell r="C673" t="str">
            <v xml:space="preserve"> UND  </v>
          </cell>
          <cell r="D673">
            <v>602780</v>
          </cell>
        </row>
        <row r="674">
          <cell r="A674" t="str">
            <v>060616</v>
          </cell>
          <cell r="B674" t="str">
            <v xml:space="preserve"> POSTE CONCRETO 13 X 750 KG  </v>
          </cell>
          <cell r="C674" t="str">
            <v xml:space="preserve"> UND  </v>
          </cell>
          <cell r="D674">
            <v>798830</v>
          </cell>
        </row>
        <row r="675">
          <cell r="A675" t="str">
            <v>060617</v>
          </cell>
          <cell r="B675" t="str">
            <v xml:space="preserve"> POSTE CONCRETO 13 X 1050 KG  </v>
          </cell>
          <cell r="C675" t="str">
            <v xml:space="preserve"> UND  </v>
          </cell>
          <cell r="D675">
            <v>972870</v>
          </cell>
        </row>
        <row r="676">
          <cell r="A676" t="str">
            <v>060618</v>
          </cell>
          <cell r="B676" t="str">
            <v xml:space="preserve"> POSTE CONCRETO 13 X 1050 KG CON D.I.  </v>
          </cell>
          <cell r="C676" t="str">
            <v xml:space="preserve"> UND  </v>
          </cell>
          <cell r="D676">
            <v>984380</v>
          </cell>
        </row>
        <row r="677">
          <cell r="A677" t="str">
            <v>060619</v>
          </cell>
          <cell r="B677" t="str">
            <v xml:space="preserve"> POSTE CONCRETO 14 X 750 KG CON D.I.  </v>
          </cell>
          <cell r="C677" t="str">
            <v xml:space="preserve"> UND  </v>
          </cell>
          <cell r="D677">
            <v>893680</v>
          </cell>
        </row>
        <row r="678">
          <cell r="A678" t="str">
            <v>060620</v>
          </cell>
          <cell r="B678" t="str">
            <v xml:space="preserve"> POSTE CONCRETO 16 X 1050 KG CON D.I.  </v>
          </cell>
          <cell r="C678" t="str">
            <v xml:space="preserve"> UND  </v>
          </cell>
          <cell r="D678">
            <v>1713040</v>
          </cell>
        </row>
        <row r="679">
          <cell r="A679" t="str">
            <v>060622</v>
          </cell>
          <cell r="B679" t="str">
            <v xml:space="preserve"> POSTE METALICO 8 MT X 4"  </v>
          </cell>
          <cell r="C679" t="str">
            <v xml:space="preserve"> UND  </v>
          </cell>
          <cell r="D679">
            <v>441100</v>
          </cell>
        </row>
        <row r="680">
          <cell r="A680" t="str">
            <v>060623</v>
          </cell>
          <cell r="B680" t="str">
            <v xml:space="preserve"> POSTE METALICO 9 MT X 4"  </v>
          </cell>
          <cell r="C680" t="str">
            <v xml:space="preserve"> UND  </v>
          </cell>
          <cell r="D680">
            <v>478790</v>
          </cell>
        </row>
        <row r="681">
          <cell r="A681" t="str">
            <v>060624</v>
          </cell>
          <cell r="B681" t="str">
            <v xml:space="preserve"> POSTE METALICO 11 MT X 4"  </v>
          </cell>
          <cell r="C681" t="str">
            <v xml:space="preserve"> UND  </v>
          </cell>
          <cell r="D681">
            <v>571110</v>
          </cell>
        </row>
        <row r="682">
          <cell r="A682" t="str">
            <v>060625</v>
          </cell>
          <cell r="B682" t="str">
            <v xml:space="preserve"> POSTE METALICO 12 MT X 4"  </v>
          </cell>
          <cell r="C682" t="str">
            <v xml:space="preserve"> UND  </v>
          </cell>
          <cell r="D682">
            <v>608800</v>
          </cell>
        </row>
        <row r="683">
          <cell r="A683" t="str">
            <v>060626</v>
          </cell>
          <cell r="B683" t="str">
            <v xml:space="preserve"> POSTE CONCRETO 11 X 1050 KG  </v>
          </cell>
          <cell r="C683" t="str">
            <v xml:space="preserve"> UND  </v>
          </cell>
          <cell r="D683">
            <v>797550</v>
          </cell>
        </row>
        <row r="684">
          <cell r="A684" t="str">
            <v>060627</v>
          </cell>
          <cell r="B684" t="str">
            <v xml:space="preserve"> POSTE CONCRETO 11 X 1050 KG CON D.I.  </v>
          </cell>
          <cell r="C684" t="str">
            <v xml:space="preserve"> UND  </v>
          </cell>
          <cell r="D684">
            <v>803520</v>
          </cell>
        </row>
        <row r="685">
          <cell r="A685" t="str">
            <v>060628</v>
          </cell>
          <cell r="B685" t="str">
            <v xml:space="preserve"> POSTE CONCRETO 12 X 1050 KG  </v>
          </cell>
          <cell r="C685" t="str">
            <v xml:space="preserve"> UND  </v>
          </cell>
          <cell r="D685">
            <v>871540</v>
          </cell>
        </row>
        <row r="686">
          <cell r="A686" t="str">
            <v>060629</v>
          </cell>
          <cell r="B686" t="str">
            <v xml:space="preserve"> TRANSP.POSTE.CONC.12MT.SITIO SIN INCREME  </v>
          </cell>
          <cell r="C686" t="str">
            <v xml:space="preserve"> UND  </v>
          </cell>
          <cell r="D686">
            <v>58550</v>
          </cell>
        </row>
        <row r="687">
          <cell r="A687" t="str">
            <v>060630</v>
          </cell>
          <cell r="B687" t="str">
            <v xml:space="preserve"> TRANSP.POSTE.CONc.18MT.SITIO SIN INCREME  </v>
          </cell>
          <cell r="C687" t="str">
            <v xml:space="preserve"> UND  </v>
          </cell>
          <cell r="D687">
            <v>82150</v>
          </cell>
        </row>
        <row r="688">
          <cell r="A688" t="str">
            <v>060631</v>
          </cell>
          <cell r="B688" t="str">
            <v xml:space="preserve"> POSTE METALICO 10 MT X 4"  </v>
          </cell>
          <cell r="C688" t="str">
            <v xml:space="preserve"> UND  </v>
          </cell>
          <cell r="D688">
            <v>516480</v>
          </cell>
        </row>
        <row r="689">
          <cell r="A689" t="str">
            <v>060633</v>
          </cell>
          <cell r="B689" t="str">
            <v xml:space="preserve"> POSTE LAMINA 1/ 8" X 9 MTS NORMA EPSA  </v>
          </cell>
          <cell r="C689" t="str">
            <v xml:space="preserve"> UND  </v>
          </cell>
          <cell r="D689">
            <v>1129890</v>
          </cell>
        </row>
        <row r="690">
          <cell r="A690" t="str">
            <v>060634</v>
          </cell>
          <cell r="B690" t="str">
            <v xml:space="preserve"> POSTE LAMINA 1/ 8" X 11 MTS NORMA EPSA  </v>
          </cell>
          <cell r="C690" t="str">
            <v xml:space="preserve"> UND  </v>
          </cell>
          <cell r="D690">
            <v>1443640</v>
          </cell>
        </row>
        <row r="691">
          <cell r="A691" t="str">
            <v>060635</v>
          </cell>
          <cell r="B691" t="str">
            <v xml:space="preserve"> POSTE LAMINA 1/ 8" X 12 MTS NORMA EPSA  </v>
          </cell>
          <cell r="C691" t="str">
            <v xml:space="preserve"> UND  </v>
          </cell>
          <cell r="D691">
            <v>1666690</v>
          </cell>
        </row>
        <row r="692">
          <cell r="A692" t="str">
            <v>060636</v>
          </cell>
          <cell r="B692" t="str">
            <v xml:space="preserve"> POSTE LAMINA 3/16" X 9 MTS NORMA EPSA  </v>
          </cell>
          <cell r="C692" t="str">
            <v xml:space="preserve"> UND  </v>
          </cell>
          <cell r="D692">
            <v>1136980</v>
          </cell>
        </row>
        <row r="693">
          <cell r="A693" t="str">
            <v>060637</v>
          </cell>
          <cell r="B693" t="str">
            <v xml:space="preserve"> POSTE LAMINA 3/16" X 11 MTS NORMA EPSA  </v>
          </cell>
          <cell r="C693" t="str">
            <v xml:space="preserve"> UND  </v>
          </cell>
          <cell r="D693">
            <v>1458700</v>
          </cell>
        </row>
        <row r="694">
          <cell r="A694" t="str">
            <v>060638</v>
          </cell>
          <cell r="B694" t="str">
            <v xml:space="preserve"> POSTE LAMINA 3/16" X 12 MTS NORMA EPSA  </v>
          </cell>
          <cell r="C694" t="str">
            <v xml:space="preserve"> UND  </v>
          </cell>
          <cell r="D694">
            <v>1682340</v>
          </cell>
        </row>
        <row r="695">
          <cell r="A695" t="str">
            <v>060639</v>
          </cell>
          <cell r="B695" t="str">
            <v xml:space="preserve"> ESTUDIO SUELOS MASTIL 18-30 MTS  </v>
          </cell>
          <cell r="C695" t="str">
            <v xml:space="preserve"> UND  </v>
          </cell>
          <cell r="D695">
            <v>489140</v>
          </cell>
        </row>
        <row r="696">
          <cell r="A696" t="str">
            <v>060640</v>
          </cell>
          <cell r="B696" t="str">
            <v xml:space="preserve"> MASTIL DE ACERO DE 20 MTS CON CANASTILLA  </v>
          </cell>
          <cell r="C696" t="str">
            <v xml:space="preserve"> UND  </v>
          </cell>
          <cell r="D696">
            <v>6490140</v>
          </cell>
        </row>
        <row r="697">
          <cell r="A697" t="str">
            <v>060641</v>
          </cell>
          <cell r="B697" t="str">
            <v xml:space="preserve"> MASTIL DE ACERO DE 22 MTS CON CANASTILLA  </v>
          </cell>
          <cell r="C697" t="str">
            <v xml:space="preserve"> UND  </v>
          </cell>
          <cell r="D697">
            <v>7425100</v>
          </cell>
        </row>
        <row r="698">
          <cell r="A698" t="str">
            <v>060642</v>
          </cell>
          <cell r="B698" t="str">
            <v xml:space="preserve"> MASTIL DE ACERO DE 24 MTS CON CANASTILLA  </v>
          </cell>
          <cell r="C698" t="str">
            <v xml:space="preserve"> UND  </v>
          </cell>
          <cell r="D698">
            <v>7640860</v>
          </cell>
        </row>
        <row r="699">
          <cell r="A699" t="str">
            <v>060643</v>
          </cell>
          <cell r="B699" t="str">
            <v xml:space="preserve"> MASTIL DE ACERO DE 30 MTS CON CANASTILLA  </v>
          </cell>
          <cell r="C699" t="str">
            <v xml:space="preserve"> UND  </v>
          </cell>
          <cell r="D699">
            <v>11166010</v>
          </cell>
        </row>
        <row r="700">
          <cell r="A700" t="str">
            <v>060644</v>
          </cell>
          <cell r="B700" t="str">
            <v xml:space="preserve"> MASTIL DE ACERO DE 40 MTS CON CANASTILLA  </v>
          </cell>
          <cell r="C700" t="str">
            <v xml:space="preserve"> UND  </v>
          </cell>
          <cell r="D700">
            <v>15987300</v>
          </cell>
        </row>
        <row r="701">
          <cell r="A701" t="str">
            <v>060645</v>
          </cell>
          <cell r="B701" t="str">
            <v xml:space="preserve"> POSTE METALICO 14 MT X 4"  </v>
          </cell>
          <cell r="C701" t="str">
            <v xml:space="preserve"> UND  </v>
          </cell>
          <cell r="D701">
            <v>694300</v>
          </cell>
        </row>
        <row r="702">
          <cell r="A702" t="str">
            <v>060646</v>
          </cell>
          <cell r="B702" t="str">
            <v xml:space="preserve"> MASTIL DE ACERO DE 18 MTS CON CANASTILLA  </v>
          </cell>
          <cell r="C702" t="str">
            <v xml:space="preserve"> UND  </v>
          </cell>
          <cell r="D702">
            <v>5770940</v>
          </cell>
        </row>
        <row r="703">
          <cell r="A703" t="str">
            <v>060647</v>
          </cell>
          <cell r="B703" t="str">
            <v xml:space="preserve"> MASTIL DE ACERO DE 16 MTS CON CANASTILLA  </v>
          </cell>
          <cell r="C703" t="str">
            <v xml:space="preserve"> UND  </v>
          </cell>
          <cell r="D703">
            <v>5659340</v>
          </cell>
        </row>
        <row r="704">
          <cell r="A704" t="str">
            <v>0607</v>
          </cell>
          <cell r="B704" t="str">
            <v xml:space="preserve">ILUMINACION  </v>
          </cell>
          <cell r="C704" t="str">
            <v xml:space="preserve"> </v>
          </cell>
          <cell r="D704" t="str">
            <v xml:space="preserve"> </v>
          </cell>
        </row>
        <row r="705">
          <cell r="A705" t="str">
            <v>060701</v>
          </cell>
          <cell r="B705" t="str">
            <v xml:space="preserve"> FOTOCELDA CON BASE  </v>
          </cell>
          <cell r="C705" t="str">
            <v xml:space="preserve"> UND  </v>
          </cell>
          <cell r="D705">
            <v>34110</v>
          </cell>
        </row>
        <row r="706">
          <cell r="A706" t="str">
            <v>060702</v>
          </cell>
          <cell r="B706" t="str">
            <v xml:space="preserve"> LUMINARIA CERR COMPL ENTERIZA NA 150 WAT  </v>
          </cell>
          <cell r="C706" t="str">
            <v xml:space="preserve"> UND  </v>
          </cell>
          <cell r="D706">
            <v>480770</v>
          </cell>
        </row>
        <row r="707">
          <cell r="A707" t="str">
            <v>060703</v>
          </cell>
          <cell r="B707" t="str">
            <v xml:space="preserve"> LUMINARIA CERR COMPL PARTIDA NA 150 WAT  </v>
          </cell>
          <cell r="C707" t="str">
            <v xml:space="preserve"> UND  </v>
          </cell>
          <cell r="D707">
            <v>335970</v>
          </cell>
        </row>
        <row r="708">
          <cell r="A708" t="str">
            <v>060704</v>
          </cell>
          <cell r="B708" t="str">
            <v>LUMINARIA CERR COMPL SODIO 250 WAT</v>
          </cell>
          <cell r="C708" t="str">
            <v xml:space="preserve"> UND  </v>
          </cell>
          <cell r="D708">
            <v>554520</v>
          </cell>
        </row>
        <row r="709">
          <cell r="A709" t="str">
            <v>060705</v>
          </cell>
          <cell r="B709" t="str">
            <v>LUMINARIA CERR COMPL SODIO 400 WAT</v>
          </cell>
          <cell r="C709" t="str">
            <v xml:space="preserve"> UND  </v>
          </cell>
          <cell r="D709">
            <v>576660</v>
          </cell>
        </row>
        <row r="710">
          <cell r="A710" t="str">
            <v>060706</v>
          </cell>
          <cell r="B710" t="str">
            <v>LUMINARIA CERR COMPL SODIO 70 WAT</v>
          </cell>
          <cell r="C710" t="str">
            <v xml:space="preserve"> UND  </v>
          </cell>
          <cell r="D710">
            <v>303350</v>
          </cell>
        </row>
        <row r="711">
          <cell r="A711" t="str">
            <v>060707</v>
          </cell>
          <cell r="B711" t="str">
            <v>LUMINARIA DECORATIVA COMPLETA 150 WAT</v>
          </cell>
          <cell r="C711" t="str">
            <v xml:space="preserve"> UND  </v>
          </cell>
          <cell r="D711">
            <v>475110</v>
          </cell>
        </row>
        <row r="712">
          <cell r="A712" t="str">
            <v>060708</v>
          </cell>
          <cell r="B712" t="str">
            <v>LUMINARIA DECORATIVA MERCURIO 250 WAT</v>
          </cell>
          <cell r="C712" t="str">
            <v xml:space="preserve"> UND  </v>
          </cell>
          <cell r="D712">
            <v>447360</v>
          </cell>
        </row>
        <row r="713">
          <cell r="A713" t="str">
            <v>060709</v>
          </cell>
          <cell r="B713" t="str">
            <v>LUMINARIA DECORATIVA SODIO 70 WAT</v>
          </cell>
          <cell r="C713" t="str">
            <v xml:space="preserve"> UND  </v>
          </cell>
          <cell r="D713">
            <v>438780</v>
          </cell>
        </row>
        <row r="714">
          <cell r="A714" t="str">
            <v>060710</v>
          </cell>
          <cell r="B714" t="str">
            <v>LUMINARIA TIPO INDUSTRIAL 250 WAT</v>
          </cell>
          <cell r="C714" t="str">
            <v xml:space="preserve"> UND  </v>
          </cell>
          <cell r="D714">
            <v>501850</v>
          </cell>
        </row>
        <row r="715">
          <cell r="A715" t="str">
            <v>060711</v>
          </cell>
          <cell r="B715" t="str">
            <v>LUMINARIA TIPO INDUSTRIAL 400 WAT</v>
          </cell>
          <cell r="C715" t="str">
            <v xml:space="preserve"> UND  </v>
          </cell>
          <cell r="D715">
            <v>546800</v>
          </cell>
        </row>
        <row r="716">
          <cell r="A716" t="str">
            <v>060713</v>
          </cell>
          <cell r="B716" t="str">
            <v>REFLECTOR METAL HALIDE 1000 WATIOS</v>
          </cell>
          <cell r="C716" t="str">
            <v xml:space="preserve"> UND  </v>
          </cell>
          <cell r="D716">
            <v>1070940</v>
          </cell>
        </row>
        <row r="717">
          <cell r="A717" t="str">
            <v>060714</v>
          </cell>
          <cell r="B717" t="str">
            <v>REFLECTOR METAL HALIDE 25O WATIOS</v>
          </cell>
          <cell r="C717" t="str">
            <v xml:space="preserve"> UND  </v>
          </cell>
          <cell r="D717">
            <v>743420</v>
          </cell>
        </row>
        <row r="718">
          <cell r="A718" t="str">
            <v>060715</v>
          </cell>
          <cell r="B718" t="str">
            <v>REFLECTOR METAL HALIDE 400 WATIOS</v>
          </cell>
          <cell r="C718" t="str">
            <v xml:space="preserve"> UND  </v>
          </cell>
          <cell r="D718">
            <v>771930</v>
          </cell>
        </row>
        <row r="719">
          <cell r="A719" t="str">
            <v>060716</v>
          </cell>
          <cell r="B719" t="str">
            <v>REFLECTOR SODIO 250 WATIOS</v>
          </cell>
          <cell r="C719" t="str">
            <v xml:space="preserve"> UND  </v>
          </cell>
          <cell r="D719">
            <v>597390</v>
          </cell>
        </row>
        <row r="720">
          <cell r="A720" t="str">
            <v>060717</v>
          </cell>
          <cell r="B720" t="str">
            <v>RELEVADOR AP-10 2X30 AMP</v>
          </cell>
          <cell r="C720" t="str">
            <v xml:space="preserve"> UND  </v>
          </cell>
          <cell r="D720">
            <v>230120</v>
          </cell>
        </row>
        <row r="721">
          <cell r="A721" t="str">
            <v>060718</v>
          </cell>
          <cell r="B721" t="str">
            <v>RELEVADOR AP-10 1X60 AMP</v>
          </cell>
          <cell r="C721" t="str">
            <v xml:space="preserve"> UND  </v>
          </cell>
          <cell r="D721">
            <v>232100</v>
          </cell>
        </row>
        <row r="722">
          <cell r="A722" t="str">
            <v>060719</v>
          </cell>
          <cell r="B722" t="str">
            <v>RELEVADOR AP-10 2X60 AMP</v>
          </cell>
          <cell r="C722" t="str">
            <v xml:space="preserve"> UND  </v>
          </cell>
          <cell r="D722">
            <v>310630</v>
          </cell>
        </row>
        <row r="723">
          <cell r="A723" t="str">
            <v>060720</v>
          </cell>
          <cell r="B723" t="str">
            <v>SOPORTE PARA REFLECTOR</v>
          </cell>
          <cell r="C723" t="str">
            <v xml:space="preserve"> UND  </v>
          </cell>
          <cell r="D723">
            <v>41150</v>
          </cell>
        </row>
        <row r="724">
          <cell r="A724" t="str">
            <v>060721</v>
          </cell>
          <cell r="B724" t="str">
            <v>SOPORTE PARA VARIOS REFLECTORES</v>
          </cell>
          <cell r="C724" t="str">
            <v xml:space="preserve"> UND  </v>
          </cell>
          <cell r="D724">
            <v>520620</v>
          </cell>
        </row>
        <row r="725">
          <cell r="A725" t="str">
            <v>060722</v>
          </cell>
          <cell r="B725" t="str">
            <v>REFLECTOR METAL HALIDE 1500 WATIOS</v>
          </cell>
          <cell r="C725" t="str">
            <v xml:space="preserve"> UND  </v>
          </cell>
          <cell r="D725">
            <v>1479540</v>
          </cell>
        </row>
        <row r="726">
          <cell r="A726" t="str">
            <v>060723</v>
          </cell>
          <cell r="B726" t="str">
            <v xml:space="preserve">CONJUNTO PARARRAYO TIPO FRANKLIN 5 PTAS  </v>
          </cell>
          <cell r="C726" t="str">
            <v xml:space="preserve"> UND  </v>
          </cell>
          <cell r="D726">
            <v>336110</v>
          </cell>
        </row>
        <row r="727">
          <cell r="A727" t="str">
            <v>060724</v>
          </cell>
          <cell r="B727" t="str">
            <v>SOPORTE PARA DOS REFLECTORES</v>
          </cell>
          <cell r="C727" t="str">
            <v xml:space="preserve"> UND  </v>
          </cell>
          <cell r="D727">
            <v>158870</v>
          </cell>
        </row>
        <row r="728">
          <cell r="A728" t="str">
            <v>060725</v>
          </cell>
          <cell r="B728" t="str">
            <v>SOPORTE PARA TRES REFLECTORES</v>
          </cell>
          <cell r="C728" t="str">
            <v xml:space="preserve"> UND  </v>
          </cell>
          <cell r="D728">
            <v>192830</v>
          </cell>
        </row>
        <row r="729">
          <cell r="A729" t="str">
            <v>060726</v>
          </cell>
          <cell r="B729" t="str">
            <v>SOPORTE PARA CUATRO REFLECTORES</v>
          </cell>
          <cell r="C729" t="str">
            <v xml:space="preserve"> UND  </v>
          </cell>
          <cell r="D729">
            <v>212680</v>
          </cell>
        </row>
        <row r="730">
          <cell r="A730" t="str">
            <v>0608</v>
          </cell>
          <cell r="B730" t="str">
            <v>CAMARAS</v>
          </cell>
          <cell r="C730">
            <v>0</v>
          </cell>
        </row>
        <row r="731">
          <cell r="A731" t="str">
            <v>060802</v>
          </cell>
          <cell r="B731" t="str">
            <v>CAJA ELECTRICA 0.3X0.3X0.5MT</v>
          </cell>
          <cell r="C731" t="str">
            <v xml:space="preserve"> UND  </v>
          </cell>
          <cell r="D731">
            <v>76090</v>
          </cell>
        </row>
        <row r="732">
          <cell r="A732" t="str">
            <v>060803</v>
          </cell>
          <cell r="B732" t="str">
            <v>CAJA ELECTRICA 0.8X0.8X1.0MT</v>
          </cell>
          <cell r="C732" t="str">
            <v xml:space="preserve"> UND  </v>
          </cell>
          <cell r="D732">
            <v>219760</v>
          </cell>
        </row>
        <row r="733">
          <cell r="A733" t="str">
            <v>060804</v>
          </cell>
          <cell r="B733" t="str">
            <v>CAJA ELECTRICA NORMA EPSA 0.5X0.5X0.8MT</v>
          </cell>
          <cell r="C733" t="str">
            <v xml:space="preserve"> UND  </v>
          </cell>
          <cell r="D733">
            <v>147010</v>
          </cell>
        </row>
        <row r="734">
          <cell r="A734" t="str">
            <v>060805</v>
          </cell>
          <cell r="B734" t="str">
            <v>CAJA ELECTRICA NORMA EPSA 1.0X1.0X1.0MT</v>
          </cell>
          <cell r="C734" t="str">
            <v xml:space="preserve"> UND  </v>
          </cell>
          <cell r="D734">
            <v>373470</v>
          </cell>
        </row>
        <row r="735">
          <cell r="A735" t="str">
            <v>060810</v>
          </cell>
          <cell r="B735" t="str">
            <v>EXCAVACION TIERRA A MANO</v>
          </cell>
          <cell r="C735" t="str">
            <v xml:space="preserve"> M3  </v>
          </cell>
          <cell r="D735">
            <v>7350</v>
          </cell>
        </row>
        <row r="736">
          <cell r="A736" t="str">
            <v>060811</v>
          </cell>
          <cell r="B736" t="str">
            <v>FOSO PARA TRANSFORMADOR 1.50X1.90 MT</v>
          </cell>
          <cell r="C736" t="str">
            <v xml:space="preserve"> UND  </v>
          </cell>
          <cell r="D736">
            <v>747380</v>
          </cell>
        </row>
        <row r="737">
          <cell r="A737" t="str">
            <v>0609</v>
          </cell>
          <cell r="B737" t="str">
            <v xml:space="preserve">CONJUNTOS MEDIA TENSION  </v>
          </cell>
          <cell r="C737" t="str">
            <v xml:space="preserve"> </v>
          </cell>
          <cell r="D737" t="str">
            <v xml:space="preserve"> </v>
          </cell>
        </row>
        <row r="738">
          <cell r="A738" t="str">
            <v>060901</v>
          </cell>
          <cell r="B738" t="str">
            <v xml:space="preserve"> B 1A CORRIDO MONOFASICO ANG 0-3  </v>
          </cell>
          <cell r="C738" t="str">
            <v xml:space="preserve"> UND  </v>
          </cell>
          <cell r="D738">
            <v>246940</v>
          </cell>
        </row>
        <row r="739">
          <cell r="A739" t="str">
            <v>060902</v>
          </cell>
          <cell r="B739" t="str">
            <v xml:space="preserve"> B51A CORRIDO TRIFASICO ANG 0- 3  </v>
          </cell>
          <cell r="C739" t="str">
            <v xml:space="preserve"> UND  </v>
          </cell>
          <cell r="D739">
            <v>290890</v>
          </cell>
        </row>
        <row r="740">
          <cell r="A740" t="str">
            <v>060903</v>
          </cell>
          <cell r="B740" t="str">
            <v xml:space="preserve"> B52A CORRIDO TRIFASICO ANG 3-30  </v>
          </cell>
          <cell r="C740" t="str">
            <v xml:space="preserve"> UND  </v>
          </cell>
          <cell r="D740">
            <v>470220</v>
          </cell>
        </row>
        <row r="741">
          <cell r="A741" t="str">
            <v>060904</v>
          </cell>
          <cell r="B741" t="str">
            <v xml:space="preserve"> B56A TERMINAL SENCILLO TRIFASICO  </v>
          </cell>
          <cell r="C741" t="str">
            <v xml:space="preserve"> UND  </v>
          </cell>
          <cell r="D741">
            <v>510800</v>
          </cell>
        </row>
        <row r="742">
          <cell r="A742" t="str">
            <v>060905</v>
          </cell>
          <cell r="B742" t="str">
            <v xml:space="preserve"> B57A CORRIDO TRIFASICO ANG 30-60  </v>
          </cell>
          <cell r="C742" t="str">
            <v xml:space="preserve"> UND  </v>
          </cell>
          <cell r="D742">
            <v>725340</v>
          </cell>
        </row>
        <row r="743">
          <cell r="A743" t="str">
            <v>060906</v>
          </cell>
          <cell r="B743" t="str">
            <v xml:space="preserve"> B58A CORRIDO ANG 60-90  </v>
          </cell>
          <cell r="C743" t="str">
            <v xml:space="preserve"> UND  </v>
          </cell>
          <cell r="D743">
            <v>971720</v>
          </cell>
        </row>
        <row r="744">
          <cell r="A744" t="str">
            <v>060907</v>
          </cell>
          <cell r="B744" t="str">
            <v xml:space="preserve"> B61A CORRIDO BANDERA TRIFASICO ANG 0-3  </v>
          </cell>
          <cell r="C744" t="str">
            <v xml:space="preserve"> UND  </v>
          </cell>
          <cell r="D744">
            <v>285330</v>
          </cell>
        </row>
        <row r="745">
          <cell r="A745" t="str">
            <v>060908</v>
          </cell>
          <cell r="B745" t="str">
            <v xml:space="preserve"> B62A CORRIDO BANDERA TRIFASICO ANG 3-30  </v>
          </cell>
          <cell r="C745" t="str">
            <v xml:space="preserve"> UND  </v>
          </cell>
          <cell r="D745">
            <v>489630</v>
          </cell>
        </row>
        <row r="746">
          <cell r="A746" t="str">
            <v>060909</v>
          </cell>
          <cell r="B746" t="str">
            <v xml:space="preserve"> B66A TERMINAL BANDERA SENCILLO TRIFASIC  </v>
          </cell>
          <cell r="C746" t="str">
            <v xml:space="preserve"> UND  </v>
          </cell>
          <cell r="D746">
            <v>535960</v>
          </cell>
        </row>
        <row r="747">
          <cell r="A747" t="str">
            <v>060910</v>
          </cell>
          <cell r="B747" t="str">
            <v xml:space="preserve"> B 6A TERMINAL MONOFASICO  </v>
          </cell>
          <cell r="C747" t="str">
            <v xml:space="preserve"> UND  </v>
          </cell>
          <cell r="D747">
            <v>422600</v>
          </cell>
        </row>
        <row r="748">
          <cell r="A748" t="str">
            <v>060911</v>
          </cell>
          <cell r="B748" t="str">
            <v xml:space="preserve"> B 7A CORRIDO MONOFASICO ANG 30-60  </v>
          </cell>
          <cell r="C748" t="str">
            <v xml:space="preserve"> UND  </v>
          </cell>
          <cell r="D748">
            <v>561400</v>
          </cell>
        </row>
        <row r="749">
          <cell r="A749" t="str">
            <v>060912</v>
          </cell>
          <cell r="B749" t="str">
            <v xml:space="preserve"> B 8A CORRIDO MONOFASICO ANG 60-90  </v>
          </cell>
          <cell r="C749" t="str">
            <v xml:space="preserve"> UND  </v>
          </cell>
          <cell r="D749">
            <v>826680</v>
          </cell>
        </row>
        <row r="750">
          <cell r="A750" t="str">
            <v>060913</v>
          </cell>
          <cell r="B750" t="str">
            <v xml:space="preserve"> BH 1 CORRIDO EN H MONOFASIC ANG 0- 3  </v>
          </cell>
          <cell r="C750" t="str">
            <v xml:space="preserve"> UND  </v>
          </cell>
          <cell r="D750">
            <v>270180</v>
          </cell>
        </row>
        <row r="751">
          <cell r="A751" t="str">
            <v>060914</v>
          </cell>
          <cell r="B751" t="str">
            <v xml:space="preserve"> BH 11 CORRIDO EN H TRIFASICO ANG 0- 3  </v>
          </cell>
          <cell r="C751" t="str">
            <v xml:space="preserve"> UND  </v>
          </cell>
          <cell r="D751">
            <v>335430</v>
          </cell>
        </row>
        <row r="752">
          <cell r="A752" t="str">
            <v>060915</v>
          </cell>
          <cell r="B752" t="str">
            <v xml:space="preserve"> BH 17 CORRIDO EN H TRIFASICO ANG 30-60  </v>
          </cell>
          <cell r="C752" t="str">
            <v xml:space="preserve"> UND  </v>
          </cell>
          <cell r="D752">
            <v>859710</v>
          </cell>
        </row>
        <row r="753">
          <cell r="A753" t="str">
            <v>060916</v>
          </cell>
          <cell r="B753" t="str">
            <v xml:space="preserve"> BH 26 TERMINAL EN H TRIFASICO SENCILLO  </v>
          </cell>
          <cell r="C753" t="str">
            <v xml:space="preserve"> UND  </v>
          </cell>
          <cell r="D753">
            <v>651500</v>
          </cell>
        </row>
        <row r="754">
          <cell r="A754" t="str">
            <v>060917</v>
          </cell>
          <cell r="B754" t="str">
            <v xml:space="preserve"> BH 6 TERMINAL EN H MONOFASIC SENCILLO  </v>
          </cell>
          <cell r="C754" t="str">
            <v xml:space="preserve"> UND  </v>
          </cell>
          <cell r="D754">
            <v>520340</v>
          </cell>
        </row>
        <row r="755">
          <cell r="A755" t="str">
            <v>060918</v>
          </cell>
          <cell r="B755" t="str">
            <v xml:space="preserve"> BH 7 CORRIDO EN H MONOFASIC ANG 30-60  </v>
          </cell>
          <cell r="C755" t="str">
            <v xml:space="preserve"> UND  </v>
          </cell>
          <cell r="D755">
            <v>657040</v>
          </cell>
        </row>
        <row r="756">
          <cell r="A756" t="str">
            <v>060920</v>
          </cell>
          <cell r="B756" t="str">
            <v>BHH26 TERMINAL SENCILLO EN H DOBLE</v>
          </cell>
          <cell r="C756" t="str">
            <v xml:space="preserve"> UND  </v>
          </cell>
          <cell r="D756">
            <v>781870</v>
          </cell>
        </row>
        <row r="757">
          <cell r="A757" t="str">
            <v>060921</v>
          </cell>
          <cell r="B757" t="str">
            <v>FB-21 CORTACIRCUITOS SISTEMA MOFASICO</v>
          </cell>
          <cell r="C757" t="str">
            <v xml:space="preserve"> JGO  </v>
          </cell>
          <cell r="D757">
            <v>388390</v>
          </cell>
        </row>
        <row r="758">
          <cell r="A758" t="str">
            <v>060922</v>
          </cell>
          <cell r="B758" t="str">
            <v>FB-31 CORTACIRCUITOS SISTEMA TRIFASICO</v>
          </cell>
          <cell r="C758" t="str">
            <v xml:space="preserve"> JGO  </v>
          </cell>
          <cell r="D758">
            <v>580550</v>
          </cell>
        </row>
        <row r="759">
          <cell r="A759" t="str">
            <v>060923</v>
          </cell>
          <cell r="B759" t="str">
            <v>MP - 01 MALLA DE PROTECCION</v>
          </cell>
          <cell r="C759" t="str">
            <v xml:space="preserve"> UND  </v>
          </cell>
          <cell r="D759">
            <v>2118190</v>
          </cell>
        </row>
        <row r="760">
          <cell r="A760" t="str">
            <v>060928</v>
          </cell>
          <cell r="B760" t="str">
            <v>V02 RETENIDA A TIERRA</v>
          </cell>
          <cell r="C760" t="str">
            <v xml:space="preserve"> UND  </v>
          </cell>
          <cell r="D760">
            <v>159980</v>
          </cell>
        </row>
        <row r="761">
          <cell r="A761" t="str">
            <v>060929</v>
          </cell>
          <cell r="B761" t="str">
            <v>V22 RETENIDA CENTRADA A POSTE AUXILIAR</v>
          </cell>
          <cell r="C761" t="str">
            <v xml:space="preserve"> UND  </v>
          </cell>
          <cell r="D761">
            <v>206340</v>
          </cell>
        </row>
        <row r="762">
          <cell r="A762" t="str">
            <v>060930</v>
          </cell>
          <cell r="B762" t="str">
            <v>V42 RETENIDA PARA BANDERA A POSTE AUX</v>
          </cell>
          <cell r="C762" t="str">
            <v xml:space="preserve"> UND  </v>
          </cell>
          <cell r="D762">
            <v>191920</v>
          </cell>
        </row>
        <row r="763">
          <cell r="A763" t="str">
            <v>060931</v>
          </cell>
          <cell r="B763" t="str">
            <v>VP2 RETENIDA A POSTE PIE DE AMIGO</v>
          </cell>
          <cell r="C763" t="str">
            <v xml:space="preserve"> UND  </v>
          </cell>
          <cell r="D763">
            <v>552500</v>
          </cell>
        </row>
        <row r="764">
          <cell r="A764" t="str">
            <v>060932</v>
          </cell>
          <cell r="B764" t="str">
            <v>VR2 RETENIDA A RIEL CONCRETADO</v>
          </cell>
          <cell r="C764" t="str">
            <v xml:space="preserve"> UND  </v>
          </cell>
          <cell r="D764">
            <v>238880</v>
          </cell>
        </row>
        <row r="765">
          <cell r="A765" t="str">
            <v>060933</v>
          </cell>
          <cell r="B765" t="str">
            <v xml:space="preserve"> B26A TERMINAL BANDERA MONOFASICO BANDAS  </v>
          </cell>
          <cell r="C765" t="str">
            <v xml:space="preserve"> UND  </v>
          </cell>
          <cell r="D765">
            <v>452290</v>
          </cell>
        </row>
        <row r="766">
          <cell r="A766" t="str">
            <v>060934</v>
          </cell>
          <cell r="B766" t="str">
            <v xml:space="preserve"> B21A CORRIDO MONOFASICO BANDERA BANDAS  </v>
          </cell>
          <cell r="C766" t="str">
            <v xml:space="preserve"> UND  </v>
          </cell>
          <cell r="D766">
            <v>246010</v>
          </cell>
        </row>
        <row r="767">
          <cell r="A767" t="str">
            <v>060936</v>
          </cell>
          <cell r="B767" t="str">
            <v xml:space="preserve"> B67A CORRIDO BANDERA TRIFASICO ANG 3-60  </v>
          </cell>
          <cell r="C767" t="str">
            <v xml:space="preserve"> UND  </v>
          </cell>
          <cell r="D767">
            <v>768440</v>
          </cell>
        </row>
        <row r="768">
          <cell r="A768" t="str">
            <v>060937</v>
          </cell>
          <cell r="B768" t="str">
            <v xml:space="preserve"> B27A CORRIDO BANDERA MONOFASICO ANG 3-60  </v>
          </cell>
          <cell r="C768" t="str">
            <v xml:space="preserve"> UND  </v>
          </cell>
          <cell r="D768">
            <v>595520</v>
          </cell>
        </row>
        <row r="769">
          <cell r="A769" t="str">
            <v>060938</v>
          </cell>
          <cell r="B769" t="str">
            <v xml:space="preserve"> AMORTIGUADOR DE LINEA  </v>
          </cell>
          <cell r="C769" t="str">
            <v xml:space="preserve"> UND  </v>
          </cell>
          <cell r="D769">
            <v>27010</v>
          </cell>
        </row>
        <row r="770">
          <cell r="A770" t="str">
            <v>0610</v>
          </cell>
          <cell r="B770" t="str">
            <v xml:space="preserve">CONJUNTOS BAJA TENSION  </v>
          </cell>
          <cell r="C770" t="str">
            <v xml:space="preserve"> </v>
          </cell>
          <cell r="D770" t="str">
            <v xml:space="preserve"> </v>
          </cell>
        </row>
        <row r="771">
          <cell r="A771" t="str">
            <v>061001</v>
          </cell>
          <cell r="B771" t="str">
            <v xml:space="preserve"> CAJA DISTRIBUCION PARA 8 ACOMETIDAS  </v>
          </cell>
          <cell r="C771" t="str">
            <v xml:space="preserve"> UND  </v>
          </cell>
          <cell r="D771">
            <v>388510</v>
          </cell>
        </row>
        <row r="772">
          <cell r="A772" t="str">
            <v>061002</v>
          </cell>
          <cell r="B772" t="str">
            <v xml:space="preserve"> S11A CORRIDO 1 PUESTO ANG 0-3 (SEC)  </v>
          </cell>
          <cell r="C772" t="str">
            <v xml:space="preserve"> UND  </v>
          </cell>
          <cell r="D772">
            <v>44820</v>
          </cell>
        </row>
        <row r="773">
          <cell r="A773" t="str">
            <v>061003</v>
          </cell>
          <cell r="B773" t="str">
            <v xml:space="preserve"> S11B CORRIDO 1 PUESTO ANG 0-3 (PRI)  </v>
          </cell>
          <cell r="C773" t="str">
            <v xml:space="preserve"> UND  </v>
          </cell>
          <cell r="D773">
            <v>45470</v>
          </cell>
        </row>
        <row r="774">
          <cell r="A774" t="str">
            <v>061004</v>
          </cell>
          <cell r="B774" t="str">
            <v xml:space="preserve"> S12A CORRIDO 2 PUESTOS ANG 0-3 (SEC)  </v>
          </cell>
          <cell r="C774" t="str">
            <v xml:space="preserve"> UND  </v>
          </cell>
          <cell r="D774">
            <v>67420</v>
          </cell>
        </row>
        <row r="775">
          <cell r="A775" t="str">
            <v>061005</v>
          </cell>
          <cell r="B775" t="str">
            <v xml:space="preserve"> S12B CORRIDO 2 PUESTOS ANG 0-3 (PRI)  </v>
          </cell>
          <cell r="C775" t="str">
            <v xml:space="preserve"> UND  </v>
          </cell>
          <cell r="D775">
            <v>68720</v>
          </cell>
        </row>
        <row r="776">
          <cell r="A776" t="str">
            <v>061006</v>
          </cell>
          <cell r="B776" t="str">
            <v xml:space="preserve"> S13A CORRIDO 3 PUESTOS ANG 0-3 (SEC)  </v>
          </cell>
          <cell r="C776" t="str">
            <v xml:space="preserve"> UND  </v>
          </cell>
          <cell r="D776">
            <v>98490</v>
          </cell>
        </row>
        <row r="777">
          <cell r="A777" t="str">
            <v>061007</v>
          </cell>
          <cell r="B777" t="str">
            <v xml:space="preserve"> S13B CORRIDO 3 PUESTOS ANG 0-3 (PRI)  </v>
          </cell>
          <cell r="C777" t="str">
            <v xml:space="preserve"> UND  </v>
          </cell>
          <cell r="D777">
            <v>100440</v>
          </cell>
        </row>
        <row r="778">
          <cell r="A778" t="str">
            <v>061008</v>
          </cell>
          <cell r="B778" t="str">
            <v xml:space="preserve"> S14A CORRIDO 4 PUESTOS ANG 0-3 (SEC)  </v>
          </cell>
          <cell r="C778" t="str">
            <v xml:space="preserve"> UND  </v>
          </cell>
          <cell r="D778">
            <v>120620</v>
          </cell>
        </row>
        <row r="779">
          <cell r="A779" t="str">
            <v>061009</v>
          </cell>
          <cell r="B779" t="str">
            <v xml:space="preserve"> S14B CORRIDO 4 PUESTOS ANG 0-3 (PRI)  </v>
          </cell>
          <cell r="C779" t="str">
            <v xml:space="preserve"> UND  </v>
          </cell>
          <cell r="D779">
            <v>123210</v>
          </cell>
        </row>
        <row r="780">
          <cell r="A780" t="str">
            <v>061010</v>
          </cell>
          <cell r="B780" t="str">
            <v xml:space="preserve"> S15A CORRIDO 5 PUESTOS ANG 0-3 (SEC)  </v>
          </cell>
          <cell r="C780" t="str">
            <v xml:space="preserve"> UND  </v>
          </cell>
          <cell r="D780">
            <v>112410</v>
          </cell>
        </row>
        <row r="781">
          <cell r="A781" t="str">
            <v>061011</v>
          </cell>
          <cell r="B781" t="str">
            <v xml:space="preserve"> S15B CORRIDO 5 PUESTOS ANG 0-3 (PRI)  </v>
          </cell>
          <cell r="C781" t="str">
            <v xml:space="preserve"> UND  </v>
          </cell>
          <cell r="D781">
            <v>114350</v>
          </cell>
        </row>
        <row r="782">
          <cell r="A782" t="str">
            <v>061012</v>
          </cell>
          <cell r="B782" t="str">
            <v xml:space="preserve"> S21A CORRIDO 1 PUESTO ANG 3-60 (SEC)  </v>
          </cell>
          <cell r="C782" t="str">
            <v xml:space="preserve"> UND  </v>
          </cell>
          <cell r="D782">
            <v>44820</v>
          </cell>
        </row>
        <row r="783">
          <cell r="A783" t="str">
            <v>061013</v>
          </cell>
          <cell r="B783" t="str">
            <v xml:space="preserve"> S21B CORRIDO 1 PUESTO ANG 3-60 (PRI)  </v>
          </cell>
          <cell r="C783" t="str">
            <v xml:space="preserve"> UND  </v>
          </cell>
          <cell r="D783">
            <v>45470</v>
          </cell>
        </row>
        <row r="784">
          <cell r="A784" t="str">
            <v>061014</v>
          </cell>
          <cell r="B784" t="str">
            <v xml:space="preserve"> S22A CORRIDO 2 PUESTOS ANG 3-60 (SEC)  </v>
          </cell>
          <cell r="C784" t="str">
            <v xml:space="preserve"> UND  </v>
          </cell>
          <cell r="D784">
            <v>67420</v>
          </cell>
        </row>
        <row r="785">
          <cell r="A785" t="str">
            <v>061015</v>
          </cell>
          <cell r="B785" t="str">
            <v xml:space="preserve"> S22B CORRIDO 2 PUESTOS ANG 3-60 (PRI)  </v>
          </cell>
          <cell r="C785" t="str">
            <v xml:space="preserve"> UND  </v>
          </cell>
          <cell r="D785">
            <v>68720</v>
          </cell>
        </row>
        <row r="786">
          <cell r="A786" t="str">
            <v>061016</v>
          </cell>
          <cell r="B786" t="str">
            <v xml:space="preserve"> S23A CORRIDO 3 PUESTOS ANG 3-60 (SEC)  </v>
          </cell>
          <cell r="C786" t="str">
            <v xml:space="preserve"> UND  </v>
          </cell>
          <cell r="D786">
            <v>98490</v>
          </cell>
        </row>
        <row r="787">
          <cell r="A787" t="str">
            <v>061017</v>
          </cell>
          <cell r="B787" t="str">
            <v xml:space="preserve"> S23B CORRIDO 3 PUESTOS ANG 3-60 (PRI)  </v>
          </cell>
          <cell r="C787" t="str">
            <v xml:space="preserve"> UND  </v>
          </cell>
          <cell r="D787">
            <v>100440</v>
          </cell>
        </row>
        <row r="788">
          <cell r="A788" t="str">
            <v>061018</v>
          </cell>
          <cell r="B788" t="str">
            <v xml:space="preserve"> S24A CORRIDO 4 PUESTOS ANG 3-60 (SEC)  </v>
          </cell>
          <cell r="C788" t="str">
            <v xml:space="preserve"> UND  </v>
          </cell>
          <cell r="D788">
            <v>120620</v>
          </cell>
        </row>
        <row r="789">
          <cell r="A789" t="str">
            <v>061019</v>
          </cell>
          <cell r="B789" t="str">
            <v xml:space="preserve"> S24B CORRIDO 4 PUESTOS ANG 3-60 (PRI)  </v>
          </cell>
          <cell r="C789" t="str">
            <v xml:space="preserve"> UND  </v>
          </cell>
          <cell r="D789">
            <v>123210</v>
          </cell>
        </row>
        <row r="790">
          <cell r="A790" t="str">
            <v>061020</v>
          </cell>
          <cell r="B790" t="str">
            <v xml:space="preserve"> S25A CORRIDO 5 PUESTOS ANG 3-60 (SEC)  </v>
          </cell>
          <cell r="C790" t="str">
            <v xml:space="preserve"> UND  </v>
          </cell>
          <cell r="D790">
            <v>143300</v>
          </cell>
        </row>
        <row r="791">
          <cell r="A791" t="str">
            <v>061021</v>
          </cell>
          <cell r="B791" t="str">
            <v xml:space="preserve"> S25B CORRIDO 5 PUESTOS ANG 3-60 (PRI)  </v>
          </cell>
          <cell r="C791" t="str">
            <v xml:space="preserve"> UND  </v>
          </cell>
          <cell r="D791">
            <v>146540</v>
          </cell>
        </row>
        <row r="792">
          <cell r="A792" t="str">
            <v>061022</v>
          </cell>
          <cell r="B792" t="str">
            <v xml:space="preserve"> S31A TERMINAL SENCILLO 1 PUESTO (SEC)  </v>
          </cell>
          <cell r="C792" t="str">
            <v xml:space="preserve"> UND  </v>
          </cell>
          <cell r="D792">
            <v>44820</v>
          </cell>
        </row>
        <row r="793">
          <cell r="A793" t="str">
            <v>061023</v>
          </cell>
          <cell r="B793" t="str">
            <v xml:space="preserve"> S31B TERMINAL SENCILLO 1 PUESTO (PRI)  </v>
          </cell>
          <cell r="C793" t="str">
            <v xml:space="preserve"> UND  </v>
          </cell>
          <cell r="D793">
            <v>45470</v>
          </cell>
        </row>
        <row r="794">
          <cell r="A794" t="str">
            <v>061024</v>
          </cell>
          <cell r="B794" t="str">
            <v xml:space="preserve"> S32A TERMINAL SENCILLO 2 PUESTOS (SEC)  </v>
          </cell>
          <cell r="C794" t="str">
            <v xml:space="preserve"> UND  </v>
          </cell>
          <cell r="D794">
            <v>67420</v>
          </cell>
        </row>
        <row r="795">
          <cell r="A795" t="str">
            <v>061025</v>
          </cell>
          <cell r="B795" t="str">
            <v xml:space="preserve"> S32B TERMINAL SENCILLO 2 PUESTOS (PRI)  </v>
          </cell>
          <cell r="C795" t="str">
            <v xml:space="preserve"> UND  </v>
          </cell>
          <cell r="D795">
            <v>68720</v>
          </cell>
        </row>
        <row r="796">
          <cell r="A796" t="str">
            <v>061026</v>
          </cell>
          <cell r="B796" t="str">
            <v xml:space="preserve"> S33A TERMINAL SENCILLO 3 PUESTOS (SEC)  </v>
          </cell>
          <cell r="C796" t="str">
            <v xml:space="preserve"> UND  </v>
          </cell>
          <cell r="D796">
            <v>98490</v>
          </cell>
        </row>
        <row r="797">
          <cell r="A797" t="str">
            <v>061028</v>
          </cell>
          <cell r="B797" t="str">
            <v xml:space="preserve"> S34A TERMINAL SENCILLO 4 PUESTOS (SEC)  </v>
          </cell>
          <cell r="C797" t="str">
            <v xml:space="preserve"> UND  </v>
          </cell>
          <cell r="D797">
            <v>120620</v>
          </cell>
        </row>
        <row r="798">
          <cell r="A798" t="str">
            <v>061029</v>
          </cell>
          <cell r="B798" t="str">
            <v xml:space="preserve"> S34B TERMINAL SENCILLO 4 PUESTOS (PRI)  </v>
          </cell>
          <cell r="C798" t="str">
            <v xml:space="preserve"> UND  </v>
          </cell>
          <cell r="D798">
            <v>123210</v>
          </cell>
        </row>
        <row r="799">
          <cell r="A799" t="str">
            <v>061030</v>
          </cell>
          <cell r="B799" t="str">
            <v xml:space="preserve"> S35A TERMINAL SENCILLO 5 PUESTOS (SEC)  </v>
          </cell>
          <cell r="C799" t="str">
            <v xml:space="preserve"> UND  </v>
          </cell>
          <cell r="D799">
            <v>143300</v>
          </cell>
        </row>
        <row r="800">
          <cell r="A800" t="str">
            <v>061031</v>
          </cell>
          <cell r="B800" t="str">
            <v xml:space="preserve"> S35B TERMINAL SENCILLO 5 PUESTOS (PRI)  </v>
          </cell>
          <cell r="C800" t="str">
            <v xml:space="preserve"> UND  </v>
          </cell>
          <cell r="D800">
            <v>146540</v>
          </cell>
        </row>
        <row r="801">
          <cell r="A801" t="str">
            <v>061032</v>
          </cell>
          <cell r="B801" t="str">
            <v xml:space="preserve"> S41A TERMINAL DOBLE 1 PUESTO (SEC)  </v>
          </cell>
          <cell r="C801" t="str">
            <v xml:space="preserve"> UND  </v>
          </cell>
          <cell r="D801">
            <v>60060</v>
          </cell>
        </row>
        <row r="802">
          <cell r="A802" t="str">
            <v>061033</v>
          </cell>
          <cell r="B802" t="str">
            <v xml:space="preserve"> S41B TERMINAL DOBLE 1 PUESTO (PRI)  </v>
          </cell>
          <cell r="C802" t="str">
            <v xml:space="preserve"> UND  </v>
          </cell>
          <cell r="D802">
            <v>60710</v>
          </cell>
        </row>
        <row r="803">
          <cell r="A803" t="str">
            <v>061034</v>
          </cell>
          <cell r="B803" t="str">
            <v xml:space="preserve"> S42A TERMINAL DOBLE 2 PUESTOS (SEC)  </v>
          </cell>
          <cell r="C803" t="str">
            <v xml:space="preserve"> UND  </v>
          </cell>
          <cell r="D803">
            <v>83940</v>
          </cell>
        </row>
        <row r="804">
          <cell r="A804" t="str">
            <v>061035</v>
          </cell>
          <cell r="B804" t="str">
            <v xml:space="preserve"> S42B TERMINAL DOBLE 2 PUESTOS (PRI)  </v>
          </cell>
          <cell r="C804" t="str">
            <v xml:space="preserve"> UND  </v>
          </cell>
          <cell r="D804">
            <v>85230</v>
          </cell>
        </row>
        <row r="805">
          <cell r="A805" t="str">
            <v>061036</v>
          </cell>
          <cell r="B805" t="str">
            <v xml:space="preserve"> S43A TERMINAL DOBLE 3 PUESTOS (SEC)  </v>
          </cell>
          <cell r="C805" t="str">
            <v xml:space="preserve"> UND  </v>
          </cell>
          <cell r="D805">
            <v>123000</v>
          </cell>
        </row>
        <row r="806">
          <cell r="A806" t="str">
            <v>061037</v>
          </cell>
          <cell r="B806" t="str">
            <v xml:space="preserve"> S43B TERMINAL DOBLE 3 PUESTOS (PRI)  </v>
          </cell>
          <cell r="C806" t="str">
            <v xml:space="preserve"> UND  </v>
          </cell>
          <cell r="D806">
            <v>124950</v>
          </cell>
        </row>
        <row r="807">
          <cell r="A807" t="str">
            <v>061038</v>
          </cell>
          <cell r="B807" t="str">
            <v xml:space="preserve"> S44A TERMINAL DOBLE 4 PUESTOS (SEC)  </v>
          </cell>
          <cell r="C807" t="str">
            <v xml:space="preserve"> UND  </v>
          </cell>
          <cell r="D807">
            <v>152840</v>
          </cell>
        </row>
        <row r="808">
          <cell r="A808" t="str">
            <v>061039</v>
          </cell>
          <cell r="B808" t="str">
            <v xml:space="preserve"> S44B TERMINAL DOBLE 4 PUESTOS (PRI)  </v>
          </cell>
          <cell r="C808" t="str">
            <v xml:space="preserve"> UND  </v>
          </cell>
          <cell r="D808">
            <v>155430</v>
          </cell>
        </row>
        <row r="809">
          <cell r="A809" t="str">
            <v>061040</v>
          </cell>
          <cell r="B809" t="str">
            <v xml:space="preserve"> S45A TERMINAL DOBLE 5 PUESTOS (SEC)  </v>
          </cell>
          <cell r="C809" t="str">
            <v xml:space="preserve"> UND  </v>
          </cell>
          <cell r="D809">
            <v>184230</v>
          </cell>
        </row>
        <row r="810">
          <cell r="A810" t="str">
            <v>061041</v>
          </cell>
          <cell r="B810" t="str">
            <v xml:space="preserve"> S45B TERMINAL DOBLE 5 PUESTOS (PRI)  </v>
          </cell>
          <cell r="C810" t="str">
            <v xml:space="preserve"> UND  </v>
          </cell>
          <cell r="D810">
            <v>187030</v>
          </cell>
        </row>
        <row r="811">
          <cell r="A811" t="str">
            <v>061042</v>
          </cell>
          <cell r="B811" t="str">
            <v xml:space="preserve"> S51A ADICIONAL 1 PUESTO (SEC)  </v>
          </cell>
          <cell r="C811" t="str">
            <v xml:space="preserve"> UND  </v>
          </cell>
          <cell r="D811">
            <v>30410</v>
          </cell>
        </row>
        <row r="812">
          <cell r="A812" t="str">
            <v>061043</v>
          </cell>
          <cell r="B812" t="str">
            <v xml:space="preserve"> S51B ADICIONAL 1 PUESTO (PRI)  </v>
          </cell>
          <cell r="C812" t="str">
            <v xml:space="preserve"> UND  </v>
          </cell>
          <cell r="D812">
            <v>30410</v>
          </cell>
        </row>
        <row r="813">
          <cell r="A813" t="str">
            <v>061044</v>
          </cell>
          <cell r="B813" t="str">
            <v xml:space="preserve"> S52A ADICIONAL 2 PUESTOS (SEC)  </v>
          </cell>
          <cell r="C813" t="str">
            <v xml:space="preserve"> UND  </v>
          </cell>
          <cell r="D813">
            <v>35750</v>
          </cell>
        </row>
        <row r="814">
          <cell r="A814" t="str">
            <v>061045</v>
          </cell>
          <cell r="B814" t="str">
            <v xml:space="preserve"> S52B ADICIONAL 2 PUESTOS (PRI)  </v>
          </cell>
          <cell r="C814" t="str">
            <v xml:space="preserve"> UND  </v>
          </cell>
          <cell r="D814">
            <v>35750</v>
          </cell>
        </row>
        <row r="815">
          <cell r="A815" t="str">
            <v>061046</v>
          </cell>
          <cell r="B815" t="str">
            <v xml:space="preserve"> S53A ADICIONAL 3 PUESTOS (SEC)  </v>
          </cell>
          <cell r="C815" t="str">
            <v xml:space="preserve"> UND  </v>
          </cell>
          <cell r="D815">
            <v>45130</v>
          </cell>
        </row>
        <row r="816">
          <cell r="A816" t="str">
            <v>061047</v>
          </cell>
          <cell r="B816" t="str">
            <v xml:space="preserve"> S53B ADICIONAL 3 PUESTOS (PRI)  </v>
          </cell>
          <cell r="C816" t="str">
            <v xml:space="preserve"> UND  </v>
          </cell>
          <cell r="D816">
            <v>45130</v>
          </cell>
        </row>
        <row r="817">
          <cell r="A817" t="str">
            <v>061048</v>
          </cell>
          <cell r="B817" t="str">
            <v xml:space="preserve"> S54A ADICIONAL 4 PUESTOS (SEC)  </v>
          </cell>
          <cell r="C817" t="str">
            <v xml:space="preserve"> UND  </v>
          </cell>
          <cell r="D817">
            <v>54290</v>
          </cell>
        </row>
        <row r="818">
          <cell r="A818" t="str">
            <v>061049</v>
          </cell>
          <cell r="B818" t="str">
            <v xml:space="preserve"> S54B ADICIONAL 4 PUESTOS (PRI)  </v>
          </cell>
          <cell r="C818" t="str">
            <v xml:space="preserve"> UND  </v>
          </cell>
          <cell r="D818">
            <v>54290</v>
          </cell>
        </row>
        <row r="819">
          <cell r="A819" t="str">
            <v>061050</v>
          </cell>
          <cell r="B819" t="str">
            <v xml:space="preserve"> S55A ADICIONAL 5 PUESTOS (SEC)  </v>
          </cell>
          <cell r="C819" t="str">
            <v xml:space="preserve"> UND  </v>
          </cell>
          <cell r="D819">
            <v>64010</v>
          </cell>
        </row>
        <row r="820">
          <cell r="A820" t="str">
            <v>061051</v>
          </cell>
          <cell r="B820" t="str">
            <v xml:space="preserve"> S55B ADICIONAL 5 PUESTOS (PRI)  </v>
          </cell>
          <cell r="C820" t="str">
            <v xml:space="preserve"> UND  </v>
          </cell>
          <cell r="D820">
            <v>64010</v>
          </cell>
        </row>
        <row r="821">
          <cell r="A821" t="str">
            <v>061052</v>
          </cell>
          <cell r="B821" t="str">
            <v xml:space="preserve"> SAR31A TERMINAL CON GRAPA DE RETENCION  </v>
          </cell>
          <cell r="C821" t="str">
            <v xml:space="preserve"> UND  </v>
          </cell>
          <cell r="D821">
            <v>57720</v>
          </cell>
        </row>
        <row r="822">
          <cell r="A822" t="str">
            <v>061053</v>
          </cell>
          <cell r="B822" t="str">
            <v xml:space="preserve"> SAR41A DOBLE TERMINAL GRAPA DE RETENC  </v>
          </cell>
          <cell r="C822" t="str">
            <v xml:space="preserve"> UND  </v>
          </cell>
          <cell r="D822">
            <v>118330</v>
          </cell>
        </row>
        <row r="823">
          <cell r="A823" t="str">
            <v>061054</v>
          </cell>
          <cell r="B823" t="str">
            <v xml:space="preserve"> T1 CON D.I. TIERRA CON DUCTO INTERNO  </v>
          </cell>
          <cell r="C823" t="str">
            <v xml:space="preserve"> UND  </v>
          </cell>
          <cell r="D823">
            <v>160800</v>
          </cell>
        </row>
        <row r="824">
          <cell r="A824" t="str">
            <v>061055</v>
          </cell>
          <cell r="B824" t="str">
            <v xml:space="preserve"> T1 SIN D.I. TIERRA SIN DUCTO INTERNO  </v>
          </cell>
          <cell r="C824" t="str">
            <v xml:space="preserve"> UND  </v>
          </cell>
          <cell r="D824">
            <v>190550</v>
          </cell>
        </row>
        <row r="825">
          <cell r="A825" t="str">
            <v>061056</v>
          </cell>
          <cell r="B825" t="str">
            <v xml:space="preserve"> V01 RETENIDA A TIERRA - SECUNDARIO  </v>
          </cell>
          <cell r="C825" t="str">
            <v xml:space="preserve"> UND  </v>
          </cell>
          <cell r="D825">
            <v>107650</v>
          </cell>
        </row>
        <row r="826">
          <cell r="A826" t="str">
            <v>061057</v>
          </cell>
          <cell r="B826" t="str">
            <v xml:space="preserve"> V11 RETENIDA A POSTE AUX - SECUNDARIO  </v>
          </cell>
          <cell r="C826" t="str">
            <v xml:space="preserve"> UND  </v>
          </cell>
          <cell r="D826">
            <v>165760</v>
          </cell>
        </row>
        <row r="827">
          <cell r="A827" t="str">
            <v>061058</v>
          </cell>
          <cell r="B827" t="str">
            <v xml:space="preserve"> VP1 RETENIDA A POSTE PIE DE AMIGO  </v>
          </cell>
          <cell r="C827" t="str">
            <v xml:space="preserve"> UND  </v>
          </cell>
          <cell r="D827">
            <v>395240</v>
          </cell>
        </row>
        <row r="828">
          <cell r="A828" t="str">
            <v>061059</v>
          </cell>
          <cell r="B828" t="str">
            <v xml:space="preserve"> VR1 RETENIDA A RIEL CONCRETADO  </v>
          </cell>
          <cell r="C828" t="str">
            <v xml:space="preserve"> UND  </v>
          </cell>
          <cell r="D828">
            <v>268460</v>
          </cell>
        </row>
        <row r="829">
          <cell r="A829" t="str">
            <v>061060</v>
          </cell>
          <cell r="B829" t="str">
            <v xml:space="preserve"> BS 51 CORRIDO SENCILLO ANG (0-3)  </v>
          </cell>
          <cell r="C829" t="str">
            <v xml:space="preserve"> UND  </v>
          </cell>
          <cell r="D829">
            <v>266720</v>
          </cell>
        </row>
        <row r="830">
          <cell r="A830" t="str">
            <v>061061</v>
          </cell>
          <cell r="B830" t="str">
            <v xml:space="preserve"> BS 52 CORRIDO ANG ( 3-30)  </v>
          </cell>
          <cell r="C830" t="str">
            <v xml:space="preserve"> UND  </v>
          </cell>
          <cell r="D830">
            <v>432770</v>
          </cell>
        </row>
        <row r="831">
          <cell r="A831" t="str">
            <v>061062</v>
          </cell>
          <cell r="B831" t="str">
            <v xml:space="preserve"> BS 56 TERMINAL  </v>
          </cell>
          <cell r="C831" t="str">
            <v xml:space="preserve"> UND  </v>
          </cell>
          <cell r="D831">
            <v>408430</v>
          </cell>
        </row>
        <row r="832">
          <cell r="A832" t="str">
            <v>061063</v>
          </cell>
          <cell r="B832" t="str">
            <v xml:space="preserve"> BS 57 CORRIDO ANG (30-60)  </v>
          </cell>
          <cell r="C832" t="str">
            <v xml:space="preserve"> UND  </v>
          </cell>
          <cell r="D832">
            <v>559780</v>
          </cell>
        </row>
        <row r="833">
          <cell r="A833" t="str">
            <v>061064</v>
          </cell>
          <cell r="B833" t="str">
            <v xml:space="preserve"> BS 58 CORRIDO ANG (60-90)  </v>
          </cell>
          <cell r="C833" t="str">
            <v xml:space="preserve"> UND  </v>
          </cell>
          <cell r="D833">
            <v>835230</v>
          </cell>
        </row>
        <row r="834">
          <cell r="A834" t="str">
            <v>061065</v>
          </cell>
          <cell r="B834" t="str">
            <v xml:space="preserve"> BSH 11 CORRIDO EN H (0-3)  </v>
          </cell>
          <cell r="C834" t="str">
            <v xml:space="preserve"> UND  </v>
          </cell>
          <cell r="D834">
            <v>288500</v>
          </cell>
        </row>
        <row r="835">
          <cell r="A835" t="str">
            <v>061066</v>
          </cell>
          <cell r="B835" t="str">
            <v xml:space="preserve"> BSH 17 DOBLE TERMINAL EN H  </v>
          </cell>
          <cell r="C835" t="str">
            <v xml:space="preserve"> UND  </v>
          </cell>
          <cell r="D835">
            <v>728330</v>
          </cell>
        </row>
        <row r="836">
          <cell r="A836" t="str">
            <v>061067</v>
          </cell>
          <cell r="B836" t="str">
            <v xml:space="preserve"> BSH 26 TERMINAL EN H  </v>
          </cell>
          <cell r="C836" t="str">
            <v xml:space="preserve"> UND  </v>
          </cell>
          <cell r="D836">
            <v>524840</v>
          </cell>
        </row>
        <row r="837">
          <cell r="A837" t="str">
            <v>061068</v>
          </cell>
          <cell r="B837" t="str">
            <v xml:space="preserve"> BSHH17 DOBLE TERMINAL EN DOBLE H  </v>
          </cell>
          <cell r="C837" t="str">
            <v xml:space="preserve"> UND  </v>
          </cell>
          <cell r="D837">
            <v>831240</v>
          </cell>
        </row>
        <row r="838">
          <cell r="A838" t="str">
            <v>061069</v>
          </cell>
          <cell r="B838" t="str">
            <v xml:space="preserve"> BSHH26 TERMINAL EN DOBLE H  </v>
          </cell>
          <cell r="C838" t="str">
            <v xml:space="preserve"> UND  </v>
          </cell>
          <cell r="D838">
            <v>681950</v>
          </cell>
        </row>
        <row r="839">
          <cell r="A839" t="str">
            <v>061070</v>
          </cell>
          <cell r="B839" t="str">
            <v xml:space="preserve"> CONECTOR TIPO CUNA  </v>
          </cell>
          <cell r="C839" t="str">
            <v xml:space="preserve"> UND  </v>
          </cell>
          <cell r="D839">
            <v>14640</v>
          </cell>
        </row>
        <row r="840">
          <cell r="A840" t="str">
            <v>061071</v>
          </cell>
          <cell r="B840" t="str">
            <v xml:space="preserve"> SAX2 CONJUNTO VANO FLOJO  </v>
          </cell>
          <cell r="C840" t="str">
            <v xml:space="preserve"> UND  </v>
          </cell>
          <cell r="D840">
            <v>64430</v>
          </cell>
        </row>
        <row r="841">
          <cell r="A841" t="str">
            <v>061072</v>
          </cell>
          <cell r="B841" t="str">
            <v xml:space="preserve"> SAX CRUCE AEREO SECUNDARIO  </v>
          </cell>
          <cell r="C841" t="str">
            <v xml:space="preserve"> UND  </v>
          </cell>
          <cell r="D841">
            <v>78360</v>
          </cell>
        </row>
        <row r="842">
          <cell r="A842" t="str">
            <v>061073</v>
          </cell>
          <cell r="B842" t="str">
            <v xml:space="preserve"> SAR11A CORRIDO SENCILLO CON GRAPA RETENC  </v>
          </cell>
          <cell r="C842" t="str">
            <v xml:space="preserve"> UND  </v>
          </cell>
          <cell r="D842">
            <v>57720</v>
          </cell>
        </row>
        <row r="843">
          <cell r="A843" t="str">
            <v>061074</v>
          </cell>
          <cell r="B843" t="str">
            <v xml:space="preserve"> SAR21A CORRIDO ANGULO GRAPA RETENCION  </v>
          </cell>
          <cell r="C843" t="str">
            <v xml:space="preserve"> UND  </v>
          </cell>
          <cell r="D843">
            <v>57720</v>
          </cell>
        </row>
        <row r="844">
          <cell r="A844" t="str">
            <v>061077</v>
          </cell>
          <cell r="B844" t="str">
            <v xml:space="preserve"> ATERRIZAJE CAJA DE CONTADOR-TABLERO  </v>
          </cell>
          <cell r="C844" t="str">
            <v xml:space="preserve"> UND  </v>
          </cell>
          <cell r="D844">
            <v>59060</v>
          </cell>
        </row>
        <row r="845">
          <cell r="A845" t="str">
            <v>061078</v>
          </cell>
          <cell r="B845" t="str">
            <v xml:space="preserve"> CAJA DISTRIBUCION PARA 3 ACOMETIDAS  </v>
          </cell>
          <cell r="C845" t="str">
            <v xml:space="preserve"> UND  </v>
          </cell>
          <cell r="D845">
            <v>209430</v>
          </cell>
        </row>
        <row r="846">
          <cell r="A846" t="str">
            <v>061079</v>
          </cell>
          <cell r="B846" t="str">
            <v xml:space="preserve"> CAJA DISTRIBUCION PARA 5 ACOMETIDAS  </v>
          </cell>
          <cell r="C846" t="str">
            <v xml:space="preserve"> UND  </v>
          </cell>
          <cell r="D846">
            <v>262080</v>
          </cell>
        </row>
        <row r="847">
          <cell r="A847" t="str">
            <v>061080</v>
          </cell>
          <cell r="B847" t="str">
            <v xml:space="preserve"> CAJA DERIVACION 10 USUARIOS RED CHILENA  </v>
          </cell>
          <cell r="C847" t="str">
            <v xml:space="preserve"> UND  </v>
          </cell>
          <cell r="D847">
            <v>422450</v>
          </cell>
        </row>
        <row r="848">
          <cell r="A848" t="str">
            <v>061081</v>
          </cell>
          <cell r="B848" t="str">
            <v xml:space="preserve"> CAJA DERIVACION P/ACOMETIDA 4 USUARIOS  </v>
          </cell>
          <cell r="C848" t="str">
            <v xml:space="preserve"> UND  </v>
          </cell>
          <cell r="D848">
            <v>372600</v>
          </cell>
        </row>
        <row r="849">
          <cell r="A849" t="str">
            <v>061082</v>
          </cell>
          <cell r="B849" t="str">
            <v xml:space="preserve"> CAJA DERIVACION P/ACOMETIDA AMP 9 USUARI  </v>
          </cell>
          <cell r="C849" t="str">
            <v xml:space="preserve"> UND  </v>
          </cell>
          <cell r="D849">
            <v>433970</v>
          </cell>
        </row>
        <row r="850">
          <cell r="A850" t="str">
            <v>061083</v>
          </cell>
          <cell r="B850" t="str">
            <v xml:space="preserve"> CONECTOR PERFORACION AMFRAU P/ACOMETI  </v>
          </cell>
          <cell r="C850" t="str">
            <v xml:space="preserve"> UND  </v>
          </cell>
          <cell r="D850">
            <v>14730</v>
          </cell>
        </row>
        <row r="851">
          <cell r="A851" t="str">
            <v>0611</v>
          </cell>
          <cell r="B851" t="str">
            <v xml:space="preserve"> INSTALACION (Insumo Existente  </v>
          </cell>
          <cell r="C851" t="str">
            <v xml:space="preserve"> </v>
          </cell>
          <cell r="D851" t="str">
            <v xml:space="preserve"> </v>
          </cell>
        </row>
        <row r="852">
          <cell r="A852" t="str">
            <v>061101</v>
          </cell>
          <cell r="B852" t="str">
            <v xml:space="preserve"> APERTURA HUECOS POSTES ANCLAS PRIMARIAS  </v>
          </cell>
          <cell r="C852" t="str">
            <v xml:space="preserve"> UND  </v>
          </cell>
          <cell r="D852">
            <v>32680</v>
          </cell>
        </row>
        <row r="853">
          <cell r="A853" t="str">
            <v>061102</v>
          </cell>
          <cell r="B853" t="str">
            <v xml:space="preserve"> APERTURA HUECOS POSTES ANCLAS SECUNDARIA  </v>
          </cell>
          <cell r="C853" t="str">
            <v xml:space="preserve"> UND  </v>
          </cell>
          <cell r="D853">
            <v>26910</v>
          </cell>
        </row>
        <row r="854">
          <cell r="A854" t="str">
            <v>061103</v>
          </cell>
          <cell r="B854" t="str">
            <v xml:space="preserve"> APLOMADA POSTES DE CONCRETO PRIMARIOS  </v>
          </cell>
          <cell r="C854" t="str">
            <v xml:space="preserve"> UND  </v>
          </cell>
          <cell r="D854">
            <v>39000</v>
          </cell>
        </row>
        <row r="855">
          <cell r="A855" t="str">
            <v>061104</v>
          </cell>
          <cell r="B855" t="str">
            <v xml:space="preserve"> APLOMADA POSTES DE CONCRETO SECUNDARIOS  </v>
          </cell>
          <cell r="C855" t="str">
            <v xml:space="preserve"> UND  </v>
          </cell>
          <cell r="D855">
            <v>32680</v>
          </cell>
        </row>
        <row r="856">
          <cell r="A856" t="str">
            <v>061105</v>
          </cell>
          <cell r="B856" t="str">
            <v xml:space="preserve"> APLOMADA POSTES METALICOS PRIMARIOS  </v>
          </cell>
          <cell r="C856" t="str">
            <v xml:space="preserve"> UND  </v>
          </cell>
          <cell r="D856">
            <v>46580</v>
          </cell>
        </row>
        <row r="857">
          <cell r="A857" t="str">
            <v>061106</v>
          </cell>
          <cell r="B857" t="str">
            <v xml:space="preserve"> APLOMADA POSTES METALICOS SECUNDARIOS  </v>
          </cell>
          <cell r="C857" t="str">
            <v xml:space="preserve"> UND  </v>
          </cell>
          <cell r="D857">
            <v>37110</v>
          </cell>
        </row>
        <row r="858">
          <cell r="A858" t="str">
            <v>061107</v>
          </cell>
          <cell r="B858" t="str">
            <v xml:space="preserve"> COLOC.RET/PRIMARIA A PIE DE AMIGO  </v>
          </cell>
          <cell r="C858" t="str">
            <v xml:space="preserve"> UND  </v>
          </cell>
          <cell r="D858">
            <v>27150</v>
          </cell>
        </row>
        <row r="859">
          <cell r="A859" t="str">
            <v>061108</v>
          </cell>
          <cell r="B859" t="str">
            <v xml:space="preserve"> COLOC.RET/PRIMARIA  A POSTE AUXILIAR</v>
          </cell>
          <cell r="C859" t="str">
            <v xml:space="preserve"> UND  </v>
          </cell>
          <cell r="D859">
            <v>53070</v>
          </cell>
        </row>
        <row r="860">
          <cell r="A860" t="str">
            <v>061109</v>
          </cell>
          <cell r="B860" t="str">
            <v xml:space="preserve"> COLOC.RET/PRIMARIA  A RIEL</v>
          </cell>
          <cell r="C860" t="str">
            <v xml:space="preserve"> UND  </v>
          </cell>
          <cell r="D860">
            <v>92890</v>
          </cell>
        </row>
        <row r="861">
          <cell r="A861" t="str">
            <v>061110</v>
          </cell>
          <cell r="B861" t="str">
            <v xml:space="preserve"> COLOC.RET/PRIMARIA  A TIERRA</v>
          </cell>
          <cell r="C861" t="str">
            <v xml:space="preserve"> UND  </v>
          </cell>
          <cell r="D861">
            <v>39180</v>
          </cell>
        </row>
        <row r="862">
          <cell r="A862" t="str">
            <v>061111</v>
          </cell>
          <cell r="B862" t="str">
            <v xml:space="preserve"> COLOC.RET/SECUNDARIA A POSTE AUXILIAR  </v>
          </cell>
          <cell r="C862" t="str">
            <v xml:space="preserve"> UND  </v>
          </cell>
          <cell r="D862">
            <v>53070</v>
          </cell>
        </row>
        <row r="863">
          <cell r="A863" t="str">
            <v>061112</v>
          </cell>
          <cell r="B863" t="str">
            <v xml:space="preserve"> COLOC.RET/SECUNDARIA A RIEL  </v>
          </cell>
          <cell r="C863" t="str">
            <v xml:space="preserve"> UND  </v>
          </cell>
          <cell r="D863">
            <v>92140</v>
          </cell>
        </row>
        <row r="864">
          <cell r="A864" t="str">
            <v>061113</v>
          </cell>
          <cell r="B864" t="str">
            <v xml:space="preserve"> COLOC.RET/SECUNDARIA A TIERRA  </v>
          </cell>
          <cell r="C864" t="str">
            <v xml:space="preserve"> UND  </v>
          </cell>
          <cell r="D864">
            <v>39180</v>
          </cell>
        </row>
        <row r="865">
          <cell r="A865" t="str">
            <v>061114</v>
          </cell>
          <cell r="B865" t="str">
            <v xml:space="preserve"> COLOC.RET/SECUNDARIA PIE DE AMIGO  </v>
          </cell>
          <cell r="C865" t="str">
            <v xml:space="preserve"> UND  </v>
          </cell>
          <cell r="D865">
            <v>27250</v>
          </cell>
        </row>
        <row r="866">
          <cell r="A866" t="str">
            <v>061115</v>
          </cell>
          <cell r="B866" t="str">
            <v xml:space="preserve"> CONCRETADA DE POSTES PRIMARIOS  </v>
          </cell>
          <cell r="C866" t="str">
            <v xml:space="preserve"> UND  </v>
          </cell>
          <cell r="D866">
            <v>39180</v>
          </cell>
        </row>
        <row r="867">
          <cell r="A867" t="str">
            <v>061116</v>
          </cell>
          <cell r="B867" t="str">
            <v xml:space="preserve"> CONCRETADA DE POSTES SECUNDARIOS  </v>
          </cell>
          <cell r="C867" t="str">
            <v xml:space="preserve"> UND  </v>
          </cell>
          <cell r="D867">
            <v>39180</v>
          </cell>
        </row>
        <row r="868">
          <cell r="A868" t="str">
            <v>061117</v>
          </cell>
          <cell r="B868" t="str">
            <v>INSTALACION CABLE ENTORCHADO 3 HILOS</v>
          </cell>
          <cell r="C868" t="str">
            <v xml:space="preserve"> ML  </v>
          </cell>
          <cell r="D868">
            <v>1500</v>
          </cell>
        </row>
        <row r="869">
          <cell r="A869" t="str">
            <v>061118</v>
          </cell>
          <cell r="B869" t="str">
            <v>INSTALACION CABLE ENTORCHADO 4 HILOS</v>
          </cell>
          <cell r="C869" t="str">
            <v xml:space="preserve"> ML  </v>
          </cell>
          <cell r="D869">
            <v>1940</v>
          </cell>
        </row>
        <row r="870">
          <cell r="A870" t="str">
            <v>061119</v>
          </cell>
          <cell r="B870" t="str">
            <v>INSTALACION CABLE PRIMARIO #2 A #2/0</v>
          </cell>
          <cell r="C870" t="str">
            <v xml:space="preserve"> ML  </v>
          </cell>
          <cell r="D870">
            <v>870</v>
          </cell>
        </row>
        <row r="871">
          <cell r="A871" t="str">
            <v>061120</v>
          </cell>
          <cell r="B871" t="str">
            <v>INSTALACION CABLE PRIMARIO #3/0 A #4/0</v>
          </cell>
          <cell r="C871" t="str">
            <v xml:space="preserve"> ML  </v>
          </cell>
          <cell r="D871">
            <v>930</v>
          </cell>
        </row>
        <row r="872">
          <cell r="A872" t="str">
            <v>061121</v>
          </cell>
          <cell r="B872" t="str">
            <v>INSTALACION CABLE SECUNDARIO #3/0 A #4/0</v>
          </cell>
          <cell r="C872" t="str">
            <v xml:space="preserve"> ML  </v>
          </cell>
          <cell r="D872">
            <v>610</v>
          </cell>
        </row>
        <row r="873">
          <cell r="A873" t="str">
            <v>061122</v>
          </cell>
          <cell r="B873" t="str">
            <v>INSTALACION CABLE SECUNDARIO #4 A #2/0</v>
          </cell>
          <cell r="C873" t="str">
            <v xml:space="preserve"> ML  </v>
          </cell>
          <cell r="D873">
            <v>550</v>
          </cell>
        </row>
        <row r="874">
          <cell r="A874" t="str">
            <v>061123</v>
          </cell>
          <cell r="B874" t="str">
            <v>INSTALACION CORTACIRCUITO DE LINEA</v>
          </cell>
          <cell r="C874" t="str">
            <v xml:space="preserve"> UND  </v>
          </cell>
          <cell r="D874">
            <v>39000</v>
          </cell>
        </row>
        <row r="875">
          <cell r="A875" t="str">
            <v>061124</v>
          </cell>
          <cell r="B875" t="str">
            <v>INSTALACION ATERRIZAJES SECUNDARIOS</v>
          </cell>
          <cell r="C875" t="str">
            <v xml:space="preserve"> UND  </v>
          </cell>
          <cell r="D875">
            <v>39000</v>
          </cell>
        </row>
        <row r="876">
          <cell r="A876" t="str">
            <v>061125</v>
          </cell>
          <cell r="B876" t="str">
            <v>INSTALACION SUBESTACION MONOFASICA</v>
          </cell>
          <cell r="C876" t="str">
            <v xml:space="preserve"> UND  </v>
          </cell>
          <cell r="D876">
            <v>187990</v>
          </cell>
        </row>
        <row r="877">
          <cell r="A877" t="str">
            <v>061126</v>
          </cell>
          <cell r="B877" t="str">
            <v>INSTALACION SUBESTACION TRIFASICA</v>
          </cell>
          <cell r="C877" t="str">
            <v xml:space="preserve"> UND  </v>
          </cell>
          <cell r="D877">
            <v>209470</v>
          </cell>
        </row>
        <row r="878">
          <cell r="A878" t="str">
            <v>061127</v>
          </cell>
          <cell r="B878" t="str">
            <v>INSTALACION LUMINARIAS TIPO HORIZONTAL</v>
          </cell>
          <cell r="C878" t="str">
            <v xml:space="preserve"> UND  </v>
          </cell>
          <cell r="D878">
            <v>27000</v>
          </cell>
        </row>
        <row r="879">
          <cell r="A879" t="str">
            <v>061128</v>
          </cell>
          <cell r="B879" t="str">
            <v>INSTALACION TRAFO 10 A 50 KVA</v>
          </cell>
          <cell r="C879" t="str">
            <v xml:space="preserve"> UND  </v>
          </cell>
          <cell r="D879">
            <v>125220</v>
          </cell>
        </row>
        <row r="880">
          <cell r="A880" t="str">
            <v>061129</v>
          </cell>
          <cell r="B880" t="str">
            <v>INSTALACION TRAFO 75 A 112.5 KVA</v>
          </cell>
          <cell r="C880" t="str">
            <v xml:space="preserve"> UND  </v>
          </cell>
          <cell r="D880">
            <v>161630</v>
          </cell>
        </row>
        <row r="881">
          <cell r="A881" t="str">
            <v>061130</v>
          </cell>
          <cell r="B881" t="str">
            <v>VESTIDA CONJUNTO 1 O 2 PERCHAS</v>
          </cell>
          <cell r="C881" t="str">
            <v xml:space="preserve"> UND  </v>
          </cell>
          <cell r="D881">
            <v>19410</v>
          </cell>
        </row>
        <row r="882">
          <cell r="A882" t="str">
            <v>061131</v>
          </cell>
          <cell r="B882" t="str">
            <v>VESTIDA CONJUNTO 3 O MAS PERCHAS</v>
          </cell>
          <cell r="C882" t="str">
            <v xml:space="preserve"> UND  </v>
          </cell>
          <cell r="D882">
            <v>27000</v>
          </cell>
        </row>
        <row r="883">
          <cell r="A883" t="str">
            <v>061132</v>
          </cell>
          <cell r="B883" t="str">
            <v>VESTIDA CONJUNTO ANGULO 60-90</v>
          </cell>
          <cell r="C883" t="str">
            <v xml:space="preserve"> UND  </v>
          </cell>
          <cell r="D883">
            <v>119190</v>
          </cell>
        </row>
        <row r="884">
          <cell r="A884" t="str">
            <v>061133</v>
          </cell>
          <cell r="B884" t="str">
            <v>VESTIDA CONJUNTO CORRIDO 30 - 60</v>
          </cell>
          <cell r="C884" t="str">
            <v xml:space="preserve"> UND  </v>
          </cell>
          <cell r="D884">
            <v>92280</v>
          </cell>
        </row>
        <row r="885">
          <cell r="A885" t="str">
            <v>061134</v>
          </cell>
          <cell r="B885" t="str">
            <v>VESTIDA CONJUNTO CORRIDO ANGULO 3 - 30</v>
          </cell>
          <cell r="C885" t="str">
            <v xml:space="preserve"> UND  </v>
          </cell>
          <cell r="D885">
            <v>78550</v>
          </cell>
        </row>
        <row r="886">
          <cell r="A886" t="str">
            <v>061135</v>
          </cell>
          <cell r="B886" t="str">
            <v>VESTIDA CONJUNTO CORRIDO BANDERA</v>
          </cell>
          <cell r="C886" t="str">
            <v xml:space="preserve"> UND  </v>
          </cell>
          <cell r="D886">
            <v>78550</v>
          </cell>
        </row>
        <row r="887">
          <cell r="A887" t="str">
            <v>061136</v>
          </cell>
          <cell r="B887" t="str">
            <v>VESTIDA CONJUNTO CORRIDO BANDERA 3 - 30</v>
          </cell>
          <cell r="C887" t="str">
            <v xml:space="preserve"> UND  </v>
          </cell>
          <cell r="D887">
            <v>103820</v>
          </cell>
        </row>
        <row r="888">
          <cell r="A888" t="str">
            <v>061137</v>
          </cell>
          <cell r="B888" t="str">
            <v>VESTIDA CONJUNTO CORRIDO EN H</v>
          </cell>
          <cell r="C888" t="str">
            <v xml:space="preserve"> UND  </v>
          </cell>
          <cell r="D888">
            <v>65910</v>
          </cell>
        </row>
        <row r="889">
          <cell r="A889" t="str">
            <v>061138</v>
          </cell>
          <cell r="B889" t="str">
            <v>VESTIDA CONJUNTO CORRIDO SENCILLO</v>
          </cell>
          <cell r="C889" t="str">
            <v xml:space="preserve"> UND  </v>
          </cell>
          <cell r="D889">
            <v>63380</v>
          </cell>
        </row>
        <row r="890">
          <cell r="A890" t="str">
            <v>061139</v>
          </cell>
          <cell r="B890" t="str">
            <v>VESTIDA CONJUNTO DOBLE TERM DOBL H (2L)</v>
          </cell>
          <cell r="C890" t="str">
            <v xml:space="preserve"> UND  </v>
          </cell>
          <cell r="D890">
            <v>142190</v>
          </cell>
        </row>
        <row r="891">
          <cell r="A891" t="str">
            <v>061140</v>
          </cell>
          <cell r="B891" t="str">
            <v>VESTIDA CONJUNTO DOBLE TERM DOBLE H (3F)</v>
          </cell>
          <cell r="C891" t="str">
            <v xml:space="preserve"> UND  </v>
          </cell>
          <cell r="D891">
            <v>166290</v>
          </cell>
        </row>
        <row r="892">
          <cell r="A892" t="str">
            <v>061141</v>
          </cell>
          <cell r="B892" t="str">
            <v>VESTIDA CONJUNTO DOBLE TERM EN H (2L)</v>
          </cell>
          <cell r="C892" t="str">
            <v xml:space="preserve"> UND  </v>
          </cell>
          <cell r="D892">
            <v>120740</v>
          </cell>
        </row>
        <row r="893">
          <cell r="A893" t="str">
            <v>061142</v>
          </cell>
          <cell r="B893" t="str">
            <v>VESTIDA CONJUNTO DOBLE TERMINAL EN H(3F)</v>
          </cell>
          <cell r="C893" t="str">
            <v xml:space="preserve"> UND  </v>
          </cell>
          <cell r="D893">
            <v>153250</v>
          </cell>
        </row>
        <row r="894">
          <cell r="A894" t="str">
            <v>061143</v>
          </cell>
          <cell r="B894" t="str">
            <v>VESTIDA CONJUNTO TERMINAL</v>
          </cell>
          <cell r="C894" t="str">
            <v xml:space="preserve"> UND  </v>
          </cell>
          <cell r="D894">
            <v>75960</v>
          </cell>
        </row>
        <row r="895">
          <cell r="A895" t="str">
            <v>061144</v>
          </cell>
          <cell r="B895" t="str">
            <v>VESTIDA CONJUNTO TERMINAL BANDERA</v>
          </cell>
          <cell r="C895" t="str">
            <v xml:space="preserve"> UND  </v>
          </cell>
          <cell r="D895">
            <v>127370</v>
          </cell>
        </row>
        <row r="896">
          <cell r="A896" t="str">
            <v>061145</v>
          </cell>
          <cell r="B896" t="str">
            <v>VESTIDA CONJUNTO TERMINAL DOBLE H (2L)</v>
          </cell>
          <cell r="C896" t="str">
            <v xml:space="preserve"> UND  </v>
          </cell>
          <cell r="D896">
            <v>110920</v>
          </cell>
        </row>
        <row r="897">
          <cell r="A897" t="str">
            <v>061146</v>
          </cell>
          <cell r="B897" t="str">
            <v>VESTIDA CONJUNTO TERMINAL EN DOB H (3F)</v>
          </cell>
          <cell r="C897" t="str">
            <v xml:space="preserve"> UND  </v>
          </cell>
          <cell r="D897">
            <v>117460</v>
          </cell>
        </row>
        <row r="898">
          <cell r="A898" t="str">
            <v>061147</v>
          </cell>
          <cell r="B898" t="str">
            <v>VESTIDA CONJUNTO TERMINAL EN H</v>
          </cell>
          <cell r="C898" t="str">
            <v xml:space="preserve"> UND  </v>
          </cell>
          <cell r="D898">
            <v>127370</v>
          </cell>
        </row>
        <row r="899">
          <cell r="A899" t="str">
            <v>061150</v>
          </cell>
          <cell r="B899" t="str">
            <v>INSTALACION CONTADOR DE ENERGIA</v>
          </cell>
          <cell r="C899" t="str">
            <v xml:space="preserve"> UND  </v>
          </cell>
          <cell r="D899">
            <v>11310</v>
          </cell>
        </row>
        <row r="900">
          <cell r="A900" t="str">
            <v>0612</v>
          </cell>
          <cell r="B900" t="str">
            <v xml:space="preserve"> RETIROS  </v>
          </cell>
          <cell r="C900" t="str">
            <v xml:space="preserve"> </v>
          </cell>
          <cell r="D900" t="str">
            <v xml:space="preserve"> </v>
          </cell>
        </row>
        <row r="901">
          <cell r="A901" t="str">
            <v>061201</v>
          </cell>
          <cell r="B901" t="str">
            <v xml:space="preserve"> DESCONEXION DE ATERRIZAJES SECUNDARIOS  </v>
          </cell>
          <cell r="C901" t="str">
            <v xml:space="preserve"> UND  </v>
          </cell>
          <cell r="D901">
            <v>18720</v>
          </cell>
        </row>
        <row r="902">
          <cell r="A902" t="str">
            <v>061202</v>
          </cell>
          <cell r="B902" t="str">
            <v xml:space="preserve"> DESCONEXION DE SUBESTACION  </v>
          </cell>
          <cell r="C902" t="str">
            <v xml:space="preserve"> UND  </v>
          </cell>
          <cell r="D902">
            <v>189140</v>
          </cell>
        </row>
        <row r="903">
          <cell r="A903" t="str">
            <v>061203</v>
          </cell>
          <cell r="B903" t="str">
            <v xml:space="preserve"> DESCONEXION RED PRIMARIA MONOFASICA  </v>
          </cell>
          <cell r="C903" t="str">
            <v xml:space="preserve"> ML  </v>
          </cell>
          <cell r="D903">
            <v>1220</v>
          </cell>
        </row>
        <row r="904">
          <cell r="A904" t="str">
            <v>061204</v>
          </cell>
          <cell r="B904" t="str">
            <v xml:space="preserve"> DESCONEXION RED PRIMARIA TRIFASICA  </v>
          </cell>
          <cell r="C904" t="str">
            <v xml:space="preserve"> ML  </v>
          </cell>
          <cell r="D904">
            <v>1480</v>
          </cell>
        </row>
        <row r="905">
          <cell r="A905" t="str">
            <v>061205</v>
          </cell>
          <cell r="B905" t="str">
            <v xml:space="preserve"> DESCONEXION RED SECUNDARIA 1 O 2 HILOS  </v>
          </cell>
          <cell r="C905" t="str">
            <v xml:space="preserve"> ML  </v>
          </cell>
          <cell r="D905">
            <v>980</v>
          </cell>
        </row>
        <row r="906">
          <cell r="A906" t="str">
            <v>061206</v>
          </cell>
          <cell r="B906" t="str">
            <v xml:space="preserve"> DESCONEXION RED SECUNDARIA 3 O MAS HILOS  </v>
          </cell>
          <cell r="C906" t="str">
            <v xml:space="preserve"> ML  </v>
          </cell>
          <cell r="D906">
            <v>1480</v>
          </cell>
        </row>
        <row r="907">
          <cell r="A907" t="str">
            <v>061207</v>
          </cell>
          <cell r="B907" t="str">
            <v xml:space="preserve"> DESMONTE CONJUNTO PRIMARIO EN H  </v>
          </cell>
          <cell r="C907" t="str">
            <v xml:space="preserve"> UND  </v>
          </cell>
          <cell r="D907">
            <v>50490</v>
          </cell>
        </row>
        <row r="908">
          <cell r="A908" t="str">
            <v>061208</v>
          </cell>
          <cell r="B908" t="str">
            <v xml:space="preserve"> DESMONTE CONJUNTO PRIMARIO SENCILLO  </v>
          </cell>
          <cell r="C908" t="str">
            <v xml:space="preserve"> UND  </v>
          </cell>
          <cell r="D908">
            <v>37450</v>
          </cell>
        </row>
        <row r="909">
          <cell r="A909" t="str">
            <v>061209</v>
          </cell>
          <cell r="B909" t="str">
            <v xml:space="preserve"> DESMONTE CONJUNTO SECUNDARIO 1 O 2 PERCH  </v>
          </cell>
          <cell r="C909" t="str">
            <v xml:space="preserve"> UND  </v>
          </cell>
          <cell r="D909">
            <v>25440</v>
          </cell>
        </row>
        <row r="910">
          <cell r="A910" t="str">
            <v>061210</v>
          </cell>
          <cell r="B910" t="str">
            <v xml:space="preserve"> DESMONTE CONJUNTO SECUNDARIO 3 O + PERCH  </v>
          </cell>
          <cell r="C910" t="str">
            <v xml:space="preserve"> UND  </v>
          </cell>
          <cell r="D910">
            <v>31130</v>
          </cell>
        </row>
        <row r="911">
          <cell r="A911" t="str">
            <v>061211</v>
          </cell>
          <cell r="B911" t="str">
            <v xml:space="preserve"> DESMONTE LUMINARIAS  </v>
          </cell>
          <cell r="C911" t="str">
            <v xml:space="preserve"> UND  </v>
          </cell>
          <cell r="D911">
            <v>18720</v>
          </cell>
        </row>
        <row r="912">
          <cell r="A912" t="str">
            <v>061212</v>
          </cell>
          <cell r="B912" t="str">
            <v xml:space="preserve"> DESMONTE POSTE CONCRETO  </v>
          </cell>
          <cell r="C912" t="str">
            <v xml:space="preserve"> UND  </v>
          </cell>
          <cell r="D912">
            <v>62030</v>
          </cell>
        </row>
        <row r="913">
          <cell r="A913" t="str">
            <v>061213</v>
          </cell>
          <cell r="B913" t="str">
            <v xml:space="preserve"> DESMONTE POSTE METALICO  </v>
          </cell>
          <cell r="C913" t="str">
            <v xml:space="preserve"> UND  </v>
          </cell>
          <cell r="D913">
            <v>102700</v>
          </cell>
        </row>
        <row r="914">
          <cell r="A914" t="str">
            <v>061214</v>
          </cell>
          <cell r="B914" t="str">
            <v xml:space="preserve"> DESMONTE RETENIDA A PIE DE AMIGO  </v>
          </cell>
          <cell r="C914" t="str">
            <v xml:space="preserve"> UND  </v>
          </cell>
          <cell r="D914">
            <v>31130</v>
          </cell>
        </row>
        <row r="915">
          <cell r="A915" t="str">
            <v>061215</v>
          </cell>
          <cell r="B915" t="str">
            <v xml:space="preserve"> DESMONTE RETENIDA A TIERRA  </v>
          </cell>
          <cell r="C915" t="str">
            <v xml:space="preserve"> UND  </v>
          </cell>
          <cell r="D915">
            <v>26910</v>
          </cell>
        </row>
        <row r="916">
          <cell r="A916" t="str">
            <v>061216</v>
          </cell>
          <cell r="B916" t="str">
            <v xml:space="preserve"> DESMONTE RETENIDA A POSTE AUXILIAR  </v>
          </cell>
          <cell r="C916" t="str">
            <v xml:space="preserve"> UND  </v>
          </cell>
          <cell r="D916">
            <v>38310</v>
          </cell>
        </row>
        <row r="917">
          <cell r="A917" t="str">
            <v>061217</v>
          </cell>
          <cell r="B917" t="str">
            <v xml:space="preserve"> RETIRO TRANSFORMADOR 10 A 75 KVA  </v>
          </cell>
          <cell r="C917" t="str">
            <v xml:space="preserve"> UND  </v>
          </cell>
          <cell r="D917">
            <v>49960</v>
          </cell>
        </row>
        <row r="918">
          <cell r="A918" t="str">
            <v>061218</v>
          </cell>
          <cell r="B918" t="str">
            <v xml:space="preserve"> DESCONEXION DE CONTADOR DE ENERGIA  </v>
          </cell>
          <cell r="C918" t="str">
            <v xml:space="preserve"> UND  </v>
          </cell>
          <cell r="D918">
            <v>9420</v>
          </cell>
        </row>
        <row r="919">
          <cell r="A919" t="str">
            <v>0613</v>
          </cell>
          <cell r="B919" t="str">
            <v xml:space="preserve"> MEDICION  </v>
          </cell>
          <cell r="C919" t="str">
            <v xml:space="preserve"> </v>
          </cell>
          <cell r="D919" t="str">
            <v xml:space="preserve"> </v>
          </cell>
        </row>
        <row r="920">
          <cell r="A920" t="str">
            <v>061301</v>
          </cell>
          <cell r="B920" t="str">
            <v>BLOQUE DE PRUEBA</v>
          </cell>
          <cell r="C920" t="str">
            <v xml:space="preserve"> UND  </v>
          </cell>
          <cell r="D920">
            <v>383970</v>
          </cell>
        </row>
        <row r="921">
          <cell r="A921" t="str">
            <v>061302</v>
          </cell>
          <cell r="B921" t="str">
            <v>CABLE DE CONTROL 7X12</v>
          </cell>
          <cell r="C921" t="str">
            <v xml:space="preserve"> ML  </v>
          </cell>
          <cell r="D921">
            <v>16810</v>
          </cell>
        </row>
        <row r="922">
          <cell r="A922" t="str">
            <v>061303</v>
          </cell>
          <cell r="B922" t="str">
            <v>CONTADOR 2F-TRIFILAR 120/240V M.DIRECTA</v>
          </cell>
          <cell r="C922" t="str">
            <v xml:space="preserve"> UND  </v>
          </cell>
          <cell r="D922">
            <v>334050</v>
          </cell>
        </row>
        <row r="923">
          <cell r="A923" t="str">
            <v>061304</v>
          </cell>
          <cell r="B923" t="str">
            <v>CONTADOR 1F-BIFILAR 120V M.DIRECTA</v>
          </cell>
          <cell r="C923" t="str">
            <v xml:space="preserve"> UND  </v>
          </cell>
          <cell r="D923">
            <v>140840</v>
          </cell>
        </row>
        <row r="924">
          <cell r="A924" t="str">
            <v>061305</v>
          </cell>
          <cell r="B924" t="str">
            <v>CONTADOR 3F-TRIFASICO 120/208V M.DIRECTA</v>
          </cell>
          <cell r="C924" t="str">
            <v xml:space="preserve"> UND  </v>
          </cell>
          <cell r="D924">
            <v>400830</v>
          </cell>
        </row>
        <row r="925">
          <cell r="A925" t="str">
            <v>061306</v>
          </cell>
          <cell r="B925" t="str">
            <v>CONTADOR ACTIVA TS-CD M.INDIRECTA</v>
          </cell>
          <cell r="C925" t="str">
            <v xml:space="preserve"> UND  </v>
          </cell>
          <cell r="D925">
            <v>716370</v>
          </cell>
        </row>
        <row r="926">
          <cell r="A926" t="str">
            <v>061307</v>
          </cell>
          <cell r="B926" t="str">
            <v>CONTADOR ACTIVA TD-CD M.INDIRECTA</v>
          </cell>
          <cell r="C926" t="str">
            <v xml:space="preserve"> UND  </v>
          </cell>
          <cell r="D926">
            <v>716370</v>
          </cell>
        </row>
        <row r="927">
          <cell r="A927" t="str">
            <v>061308</v>
          </cell>
          <cell r="B927" t="str">
            <v>CONTADOR ELECTRONICO M.INDIRECTA</v>
          </cell>
          <cell r="C927" t="str">
            <v xml:space="preserve"> UND  </v>
          </cell>
          <cell r="D927">
            <v>3691210</v>
          </cell>
        </row>
        <row r="928">
          <cell r="A928" t="str">
            <v>061309</v>
          </cell>
          <cell r="B928" t="str">
            <v>CONTADOR REACTIVA TS-CD M.INDIRECTA</v>
          </cell>
          <cell r="C928" t="str">
            <v xml:space="preserve"> UND  </v>
          </cell>
          <cell r="D928">
            <v>570090</v>
          </cell>
        </row>
        <row r="929">
          <cell r="A929" t="str">
            <v>061310</v>
          </cell>
          <cell r="B929" t="str">
            <v>RELOG ELECTRONICO PARA CONMUTACION</v>
          </cell>
          <cell r="C929" t="str">
            <v xml:space="preserve"> UND  </v>
          </cell>
          <cell r="D929">
            <v>333560</v>
          </cell>
        </row>
        <row r="930">
          <cell r="A930" t="str">
            <v>061311</v>
          </cell>
          <cell r="B930" t="str">
            <v>TRANSFORMADOR DE CTE 150-300/5 CL 0,5</v>
          </cell>
          <cell r="C930" t="str">
            <v xml:space="preserve"> UND  </v>
          </cell>
          <cell r="D930">
            <v>138650</v>
          </cell>
        </row>
        <row r="931">
          <cell r="A931" t="str">
            <v>061313</v>
          </cell>
          <cell r="B931" t="str">
            <v>TRANSFORMADOR DE CTE 400-600/5 CL 0,5</v>
          </cell>
          <cell r="C931" t="str">
            <v xml:space="preserve"> UND  </v>
          </cell>
          <cell r="D931">
            <v>115940</v>
          </cell>
        </row>
        <row r="932">
          <cell r="A932" t="str">
            <v>061314</v>
          </cell>
          <cell r="B932" t="str">
            <v>TRAFO CTE 13200/120V CL 0,3 EXTERIOR</v>
          </cell>
          <cell r="C932" t="str">
            <v xml:space="preserve"> UND  </v>
          </cell>
          <cell r="D932">
            <v>3554800</v>
          </cell>
        </row>
        <row r="933">
          <cell r="A933" t="str">
            <v>061315</v>
          </cell>
          <cell r="B933" t="str">
            <v>TRAFO CTE 13200/120V CL 0,3 INTERIOR</v>
          </cell>
          <cell r="C933" t="str">
            <v xml:space="preserve"> UND  </v>
          </cell>
          <cell r="D933">
            <v>3396340</v>
          </cell>
        </row>
        <row r="934">
          <cell r="A934" t="str">
            <v>061316</v>
          </cell>
          <cell r="B934" t="str">
            <v>TRAFO POTENCIAL 13200/120V CL 0,3 EXTERN</v>
          </cell>
          <cell r="C934" t="str">
            <v xml:space="preserve"> UND  </v>
          </cell>
          <cell r="D934">
            <v>3957550</v>
          </cell>
        </row>
        <row r="935">
          <cell r="A935" t="str">
            <v>061317</v>
          </cell>
          <cell r="B935" t="str">
            <v>TRAFO POTENCIAL 13200/120V CL 0,3 INTERI</v>
          </cell>
          <cell r="C935" t="str">
            <v xml:space="preserve"> UND  </v>
          </cell>
          <cell r="D935">
            <v>2907280</v>
          </cell>
        </row>
        <row r="936">
          <cell r="A936" t="str">
            <v>061318</v>
          </cell>
          <cell r="B936" t="str">
            <v>MURETE PARA CONTADOR Y CAJA CON REJA</v>
          </cell>
          <cell r="C936" t="str">
            <v xml:space="preserve"> UND  </v>
          </cell>
          <cell r="D936">
            <v>288770</v>
          </cell>
        </row>
        <row r="937">
          <cell r="A937" t="str">
            <v>061319</v>
          </cell>
          <cell r="B937" t="str">
            <v>CAJA CONTADOR 1F</v>
          </cell>
          <cell r="C937" t="str">
            <v xml:space="preserve"> UND  </v>
          </cell>
          <cell r="D937">
            <v>91950</v>
          </cell>
        </row>
        <row r="938">
          <cell r="A938" t="str">
            <v>061320</v>
          </cell>
          <cell r="B938" t="str">
            <v>CAJA CONTADOR 3F</v>
          </cell>
          <cell r="C938" t="str">
            <v xml:space="preserve"> UND  </v>
          </cell>
          <cell r="D938">
            <v>105550</v>
          </cell>
        </row>
        <row r="939">
          <cell r="A939" t="str">
            <v>061321</v>
          </cell>
          <cell r="B939" t="str">
            <v>CAJA CONTADOR 2F</v>
          </cell>
          <cell r="C939" t="str">
            <v xml:space="preserve"> UND  </v>
          </cell>
          <cell r="D939">
            <v>100640</v>
          </cell>
        </row>
        <row r="940">
          <cell r="A940" t="str">
            <v>061322</v>
          </cell>
          <cell r="B940" t="str">
            <v xml:space="preserve"> AMPERIMETRO  </v>
          </cell>
          <cell r="C940" t="str">
            <v xml:space="preserve"> UND  </v>
          </cell>
          <cell r="D940">
            <v>86420</v>
          </cell>
        </row>
        <row r="941">
          <cell r="A941" t="str">
            <v>061323</v>
          </cell>
          <cell r="B941" t="str">
            <v>SELECTOR AMPERIMETRICO 4 POLOS</v>
          </cell>
          <cell r="C941" t="str">
            <v xml:space="preserve"> UND  </v>
          </cell>
          <cell r="D941">
            <v>117800</v>
          </cell>
        </row>
        <row r="942">
          <cell r="A942" t="str">
            <v>061324</v>
          </cell>
          <cell r="B942" t="str">
            <v>SELECTOR VOLTIMETRICO 4 POLOS</v>
          </cell>
          <cell r="C942" t="str">
            <v xml:space="preserve"> UND  </v>
          </cell>
          <cell r="D942">
            <v>117800</v>
          </cell>
        </row>
        <row r="943">
          <cell r="A943" t="str">
            <v>061325</v>
          </cell>
          <cell r="B943" t="str">
            <v>VOLTIMETRO</v>
          </cell>
          <cell r="C943" t="str">
            <v xml:space="preserve"> UND  </v>
          </cell>
          <cell r="D943">
            <v>126460</v>
          </cell>
        </row>
        <row r="944">
          <cell r="A944" t="str">
            <v>061326</v>
          </cell>
          <cell r="B944" t="str">
            <v>CAJA TRANSFORMADORES DE CORRIENTE</v>
          </cell>
          <cell r="C944" t="str">
            <v xml:space="preserve"> UND  </v>
          </cell>
          <cell r="D944">
            <v>92070</v>
          </cell>
        </row>
        <row r="945">
          <cell r="A945" t="str">
            <v>061327</v>
          </cell>
          <cell r="B945" t="str">
            <v>CONTADOR 1F-TRIFILAR 120/208V M.DIRECTA</v>
          </cell>
          <cell r="C945" t="str">
            <v xml:space="preserve"> UND  </v>
          </cell>
          <cell r="D945">
            <v>140840</v>
          </cell>
        </row>
        <row r="946">
          <cell r="A946" t="str">
            <v>061334</v>
          </cell>
          <cell r="B946" t="str">
            <v>CONTADOR MONOFASICO 120 V</v>
          </cell>
          <cell r="C946" t="str">
            <v xml:space="preserve"> UND  </v>
          </cell>
          <cell r="D946">
            <v>97330</v>
          </cell>
        </row>
        <row r="947">
          <cell r="A947" t="str">
            <v>061335</v>
          </cell>
          <cell r="B947" t="str">
            <v>CELDA MEDICION POR ALTA TENSION</v>
          </cell>
          <cell r="C947" t="str">
            <v xml:space="preserve"> UND  </v>
          </cell>
          <cell r="D947">
            <v>424020</v>
          </cell>
        </row>
        <row r="948">
          <cell r="A948" t="str">
            <v>061336</v>
          </cell>
          <cell r="B948" t="str">
            <v>CELDA MEDICION POR BAJA TENSION</v>
          </cell>
          <cell r="C948" t="str">
            <v xml:space="preserve"> UND  </v>
          </cell>
          <cell r="D948">
            <v>208260</v>
          </cell>
        </row>
        <row r="949">
          <cell r="A949" t="str">
            <v>061337</v>
          </cell>
          <cell r="B949" t="str">
            <v>CAJA CONTADOR TIPO EPSA</v>
          </cell>
          <cell r="C949" t="str">
            <v xml:space="preserve"> UND  </v>
          </cell>
          <cell r="D949">
            <v>70350</v>
          </cell>
        </row>
        <row r="950">
          <cell r="A950" t="str">
            <v>061338</v>
          </cell>
          <cell r="B950" t="str">
            <v>CAJA CONTADOR TIPO EMCALI</v>
          </cell>
          <cell r="C950" t="str">
            <v xml:space="preserve"> UND  </v>
          </cell>
          <cell r="D950">
            <v>57040</v>
          </cell>
        </row>
        <row r="951">
          <cell r="A951" t="str">
            <v>0614</v>
          </cell>
          <cell r="B951" t="str">
            <v xml:space="preserve"> CONJUNTO MEDIA TENSION EPSA  </v>
          </cell>
          <cell r="C951" t="str">
            <v xml:space="preserve"> </v>
          </cell>
          <cell r="D951" t="str">
            <v xml:space="preserve"> </v>
          </cell>
        </row>
        <row r="952">
          <cell r="A952" t="str">
            <v>061401</v>
          </cell>
          <cell r="B952" t="str">
            <v xml:space="preserve"> B 1L CORRIDO MONOFASICO ANG 0-3  </v>
          </cell>
          <cell r="C952" t="str">
            <v xml:space="preserve"> UND  </v>
          </cell>
          <cell r="D952">
            <v>437720</v>
          </cell>
        </row>
        <row r="953">
          <cell r="A953" t="str">
            <v>061402</v>
          </cell>
          <cell r="B953" t="str">
            <v xml:space="preserve"> B21L CORRIDO MONOFASICO BANDERA  </v>
          </cell>
          <cell r="C953" t="str">
            <v xml:space="preserve"> UND  </v>
          </cell>
          <cell r="D953">
            <v>442150</v>
          </cell>
        </row>
        <row r="954">
          <cell r="A954" t="str">
            <v>061403</v>
          </cell>
          <cell r="B954" t="str">
            <v xml:space="preserve"> B26P TERMINAL BANDERA MONOFASICO  </v>
          </cell>
          <cell r="C954" t="str">
            <v xml:space="preserve"> UND  </v>
          </cell>
          <cell r="D954">
            <v>511140</v>
          </cell>
        </row>
        <row r="955">
          <cell r="A955" t="str">
            <v>061404</v>
          </cell>
          <cell r="B955" t="str">
            <v xml:space="preserve"> B27P CORRIDO BANDERA MONOFASICO ANG 3-60  </v>
          </cell>
          <cell r="C955" t="str">
            <v xml:space="preserve"> UND  </v>
          </cell>
          <cell r="D955">
            <v>858800</v>
          </cell>
        </row>
        <row r="956">
          <cell r="A956" t="str">
            <v>061405</v>
          </cell>
          <cell r="B956" t="str">
            <v xml:space="preserve"> B51L CORRIDO TRIFASICO ANG 0- 3  </v>
          </cell>
          <cell r="C956" t="str">
            <v xml:space="preserve"> UND  </v>
          </cell>
          <cell r="D956">
            <v>585790</v>
          </cell>
        </row>
        <row r="957">
          <cell r="A957" t="str">
            <v>061406</v>
          </cell>
          <cell r="B957" t="str">
            <v xml:space="preserve"> B52L CORRIDO TRIFASICO ANG 3-30  </v>
          </cell>
          <cell r="C957" t="str">
            <v xml:space="preserve"> UND  </v>
          </cell>
          <cell r="D957">
            <v>1303150</v>
          </cell>
        </row>
        <row r="958">
          <cell r="A958" t="str">
            <v>061407</v>
          </cell>
          <cell r="B958" t="str">
            <v xml:space="preserve"> B56P TERMINAL SENCILLO TRIFASICO  </v>
          </cell>
          <cell r="C958" t="str">
            <v xml:space="preserve"> UND  </v>
          </cell>
          <cell r="D958">
            <v>610460</v>
          </cell>
        </row>
        <row r="959">
          <cell r="A959" t="str">
            <v>061408</v>
          </cell>
          <cell r="B959" t="str">
            <v xml:space="preserve"> B57P CORRIDO TRIFASICO ANG 30-60  </v>
          </cell>
          <cell r="C959" t="str">
            <v xml:space="preserve"> UND  </v>
          </cell>
          <cell r="D959">
            <v>950620</v>
          </cell>
        </row>
        <row r="960">
          <cell r="A960" t="str">
            <v>061409</v>
          </cell>
          <cell r="B960" t="str">
            <v xml:space="preserve"> B58P CORRIDO ANG 60-90  </v>
          </cell>
          <cell r="C960" t="str">
            <v xml:space="preserve"> UND  </v>
          </cell>
          <cell r="D960">
            <v>1657640</v>
          </cell>
        </row>
        <row r="961">
          <cell r="A961" t="str">
            <v>061410</v>
          </cell>
          <cell r="B961" t="str">
            <v xml:space="preserve"> B61L CORRIDO BANDERA TRIFASICO ANG 0-3  </v>
          </cell>
          <cell r="C961" t="str">
            <v xml:space="preserve"> UND  </v>
          </cell>
          <cell r="D961">
            <v>589260</v>
          </cell>
        </row>
        <row r="962">
          <cell r="A962" t="str">
            <v>061411</v>
          </cell>
          <cell r="B962" t="str">
            <v xml:space="preserve"> B62L CORRIDO BANDERA TRIFASICO  </v>
          </cell>
          <cell r="C962" t="str">
            <v xml:space="preserve"> UND  </v>
          </cell>
          <cell r="D962">
            <v>1296770</v>
          </cell>
        </row>
        <row r="963">
          <cell r="A963" t="str">
            <v>061412</v>
          </cell>
          <cell r="B963" t="str">
            <v xml:space="preserve"> B66P TERMINAL BANDERA SENCILLO TRIFASICO  </v>
          </cell>
          <cell r="C963" t="str">
            <v xml:space="preserve"> UND  </v>
          </cell>
          <cell r="D963">
            <v>637680</v>
          </cell>
        </row>
        <row r="964">
          <cell r="A964" t="str">
            <v>061413</v>
          </cell>
          <cell r="B964" t="str">
            <v xml:space="preserve"> B67P CORRIDO BANDERA TRIFASICO  </v>
          </cell>
          <cell r="C964" t="str">
            <v xml:space="preserve"> UND  </v>
          </cell>
          <cell r="D964">
            <v>1209690</v>
          </cell>
        </row>
        <row r="965">
          <cell r="A965" t="str">
            <v>061414</v>
          </cell>
          <cell r="B965" t="str">
            <v xml:space="preserve"> B 6P TERMINAL MONOFASICO  </v>
          </cell>
          <cell r="C965" t="str">
            <v xml:space="preserve"> UND  </v>
          </cell>
          <cell r="D965">
            <v>487990</v>
          </cell>
        </row>
        <row r="966">
          <cell r="A966" t="str">
            <v>061415</v>
          </cell>
          <cell r="B966" t="str">
            <v xml:space="preserve"> B 7P CORRIDO MONOFASICO ANG 30-60  </v>
          </cell>
          <cell r="C966" t="str">
            <v xml:space="preserve"> UND  </v>
          </cell>
          <cell r="D966">
            <v>836870</v>
          </cell>
        </row>
        <row r="967">
          <cell r="A967" t="str">
            <v>061416</v>
          </cell>
          <cell r="B967" t="str">
            <v xml:space="preserve"> B 8P CORRIDO MONOFASICO ANG 60-90  </v>
          </cell>
          <cell r="C967" t="str">
            <v xml:space="preserve"> UND  </v>
          </cell>
          <cell r="D967">
            <v>1222850</v>
          </cell>
        </row>
        <row r="968">
          <cell r="A968" t="str">
            <v>061417</v>
          </cell>
          <cell r="B968" t="str">
            <v xml:space="preserve"> BH 1L CORRIDO EN H MONOFASIC ANG 0- 3  </v>
          </cell>
          <cell r="C968" t="str">
            <v xml:space="preserve"> UND  </v>
          </cell>
          <cell r="D968">
            <v>472590</v>
          </cell>
        </row>
        <row r="969">
          <cell r="A969" t="str">
            <v>061418</v>
          </cell>
          <cell r="B969" t="str">
            <v xml:space="preserve"> BH 11L CORRIDO EN H TRIFASICO ANG 0- 3  </v>
          </cell>
          <cell r="C969" t="str">
            <v xml:space="preserve"> UND  </v>
          </cell>
          <cell r="D969">
            <v>617500</v>
          </cell>
        </row>
        <row r="970">
          <cell r="A970" t="str">
            <v>061419</v>
          </cell>
          <cell r="B970" t="str">
            <v xml:space="preserve"> BH 17P CORRIDO EN H TRIFASICO ANG 30-60  </v>
          </cell>
          <cell r="C970" t="str">
            <v xml:space="preserve"> UND  </v>
          </cell>
          <cell r="D970">
            <v>1028840</v>
          </cell>
        </row>
        <row r="971">
          <cell r="A971" t="str">
            <v>061420</v>
          </cell>
          <cell r="B971" t="str">
            <v xml:space="preserve"> BH 26P TERMINAL EN H TRIFASICO SENCILLO  </v>
          </cell>
          <cell r="C971" t="str">
            <v xml:space="preserve"> UND  </v>
          </cell>
          <cell r="D971">
            <v>686010</v>
          </cell>
        </row>
        <row r="972">
          <cell r="A972" t="str">
            <v>061421</v>
          </cell>
          <cell r="B972" t="str">
            <v xml:space="preserve"> BH 6P TERMINAL EN H MONOFASIC SENCILLO  </v>
          </cell>
          <cell r="C972" t="str">
            <v xml:space="preserve"> UND  </v>
          </cell>
          <cell r="D972">
            <v>549320</v>
          </cell>
        </row>
        <row r="973">
          <cell r="A973" t="str">
            <v>061422</v>
          </cell>
          <cell r="B973" t="str">
            <v xml:space="preserve"> BH 7P CORRIDO EN H MONOFASIC ANG 30-60  </v>
          </cell>
          <cell r="C973" t="str">
            <v xml:space="preserve"> UND  </v>
          </cell>
          <cell r="D973">
            <v>775770</v>
          </cell>
        </row>
        <row r="974">
          <cell r="A974" t="str">
            <v>061423</v>
          </cell>
          <cell r="B974" t="str">
            <v xml:space="preserve"> BHH17P TERMINAL DOBLE  EN H DOBLE </v>
          </cell>
          <cell r="C974" t="str">
            <v xml:space="preserve"> UND  </v>
          </cell>
          <cell r="D974">
            <v>1147610</v>
          </cell>
        </row>
        <row r="975">
          <cell r="A975" t="str">
            <v>061424</v>
          </cell>
          <cell r="B975" t="str">
            <v xml:space="preserve"> BHH26P TERMINAL SENCILLO EN H DOBLE  </v>
          </cell>
          <cell r="C975" t="str">
            <v xml:space="preserve"> UND  </v>
          </cell>
          <cell r="D975">
            <v>798390</v>
          </cell>
        </row>
        <row r="976">
          <cell r="A976" t="str">
            <v>061425</v>
          </cell>
          <cell r="B976" t="str">
            <v xml:space="preserve"> CONJUNTO ARRANQUE TRIFASICO POLIMERICO  </v>
          </cell>
          <cell r="C976" t="str">
            <v xml:space="preserve"> UND  </v>
          </cell>
          <cell r="D976">
            <v>358080</v>
          </cell>
        </row>
        <row r="977">
          <cell r="A977" t="str">
            <v>061426</v>
          </cell>
          <cell r="B977" t="str">
            <v xml:space="preserve"> CONJUNTO B152L  </v>
          </cell>
          <cell r="C977" t="str">
            <v xml:space="preserve"> UND  </v>
          </cell>
          <cell r="D977">
            <v>1269770</v>
          </cell>
        </row>
        <row r="978">
          <cell r="A978" t="str">
            <v>061427</v>
          </cell>
          <cell r="B978" t="str">
            <v xml:space="preserve"> CONJUNTO B151 AL  </v>
          </cell>
          <cell r="C978" t="str">
            <v xml:space="preserve"> UND  </v>
          </cell>
          <cell r="D978">
            <v>579590</v>
          </cell>
        </row>
        <row r="979">
          <cell r="A979" t="str">
            <v>061428</v>
          </cell>
          <cell r="B979" t="str">
            <v xml:space="preserve"> PUENTE PRIMARIO TRIFASICO  </v>
          </cell>
          <cell r="C979" t="str">
            <v xml:space="preserve"> UND  </v>
          </cell>
          <cell r="D979">
            <v>48700</v>
          </cell>
        </row>
        <row r="980">
          <cell r="A980" t="str">
            <v>061432</v>
          </cell>
          <cell r="B980" t="str">
            <v xml:space="preserve"> C51L CORRIDO TRIFASICO ANG 0- 3º 34.5 KV  </v>
          </cell>
          <cell r="C980" t="str">
            <v xml:space="preserve"> UND  </v>
          </cell>
          <cell r="D980">
            <v>702420</v>
          </cell>
        </row>
        <row r="981">
          <cell r="A981" t="str">
            <v>061433</v>
          </cell>
          <cell r="B981" t="str">
            <v xml:space="preserve"> C52L CORRIDO TRIFASICO ANG 3-20º 34.5 KV  </v>
          </cell>
          <cell r="C981" t="str">
            <v xml:space="preserve"> UND  </v>
          </cell>
          <cell r="D981">
            <v>1525630</v>
          </cell>
        </row>
        <row r="982">
          <cell r="A982" t="str">
            <v>061434</v>
          </cell>
          <cell r="B982" t="str">
            <v xml:space="preserve"> C57P DOBLE TERMINAL 34.5 KV  </v>
          </cell>
          <cell r="C982" t="str">
            <v xml:space="preserve"> UND  </v>
          </cell>
          <cell r="D982">
            <v>1246750</v>
          </cell>
        </row>
        <row r="983">
          <cell r="A983" t="str">
            <v>061435</v>
          </cell>
          <cell r="B983" t="str">
            <v xml:space="preserve"> C56P TERMINAL 34.5 KV  </v>
          </cell>
          <cell r="C983" t="str">
            <v xml:space="preserve"> UND  </v>
          </cell>
          <cell r="D983">
            <v>669030</v>
          </cell>
        </row>
        <row r="984">
          <cell r="A984" t="str">
            <v>061436</v>
          </cell>
          <cell r="B984" t="str">
            <v xml:space="preserve"> C61L CORRIDO SENCILLO BANDERA 0-3º 34.5K  </v>
          </cell>
          <cell r="C984" t="str">
            <v xml:space="preserve"> UND  </v>
          </cell>
          <cell r="D984">
            <v>700220</v>
          </cell>
        </row>
        <row r="985">
          <cell r="A985" t="str">
            <v>061437</v>
          </cell>
          <cell r="B985" t="str">
            <v xml:space="preserve"> C62L CORRIDO BANDERA 3-20º 34.5 KV  </v>
          </cell>
          <cell r="C985" t="str">
            <v xml:space="preserve"> UND  </v>
          </cell>
          <cell r="D985">
            <v>1493310</v>
          </cell>
        </row>
        <row r="986">
          <cell r="A986" t="str">
            <v>061438</v>
          </cell>
          <cell r="B986" t="str">
            <v xml:space="preserve"> C66P TERMINAL BANDERA 34.5 KV  </v>
          </cell>
          <cell r="C986" t="str">
            <v xml:space="preserve"> UND  </v>
          </cell>
          <cell r="D986">
            <v>696730</v>
          </cell>
        </row>
        <row r="987">
          <cell r="A987" t="str">
            <v>08</v>
          </cell>
          <cell r="B987" t="str">
            <v xml:space="preserve"> VIAS  </v>
          </cell>
          <cell r="C987">
            <v>0</v>
          </cell>
        </row>
        <row r="988">
          <cell r="A988" t="str">
            <v>0801</v>
          </cell>
          <cell r="B988" t="str">
            <v>PRELIMINARES MOVIMIM. MATERIAL</v>
          </cell>
          <cell r="C988">
            <v>0</v>
          </cell>
        </row>
        <row r="989">
          <cell r="A989" t="str">
            <v>080101</v>
          </cell>
          <cell r="B989" t="str">
            <v>ACARREO ASFALTO VOLUMEN COMPCTADO</v>
          </cell>
          <cell r="C989" t="str">
            <v xml:space="preserve"> M3K  </v>
          </cell>
          <cell r="D989">
            <v>810</v>
          </cell>
        </row>
        <row r="990">
          <cell r="A990" t="str">
            <v>080102</v>
          </cell>
          <cell r="B990" t="str">
            <v>ACARREO MATERIAL PETREO.VOL.COMPACT</v>
          </cell>
          <cell r="C990" t="str">
            <v xml:space="preserve"> M3K  </v>
          </cell>
          <cell r="D990">
            <v>850</v>
          </cell>
        </row>
        <row r="991">
          <cell r="A991" t="str">
            <v>080103</v>
          </cell>
          <cell r="B991" t="str">
            <v>CONFORM.COMPACT.SUBRASANTE CBR=95 URBANA</v>
          </cell>
          <cell r="C991" t="str">
            <v xml:space="preserve"> M2  </v>
          </cell>
          <cell r="D991">
            <v>1580</v>
          </cell>
        </row>
        <row r="992">
          <cell r="A992" t="str">
            <v>080104</v>
          </cell>
          <cell r="B992" t="str">
            <v>EXCAVACION A MAQUINA(CAJEO) [SR]</v>
          </cell>
          <cell r="C992" t="str">
            <v xml:space="preserve"> M3  </v>
          </cell>
          <cell r="D992">
            <v>2730</v>
          </cell>
        </row>
        <row r="993">
          <cell r="A993" t="str">
            <v>080105</v>
          </cell>
          <cell r="B993" t="str">
            <v>EXCAVACION EN CONGLOMERADO</v>
          </cell>
          <cell r="C993" t="str">
            <v xml:space="preserve"> M3  </v>
          </cell>
          <cell r="D993">
            <v>13410</v>
          </cell>
        </row>
        <row r="994">
          <cell r="A994" t="str">
            <v>080106</v>
          </cell>
          <cell r="B994" t="str">
            <v>BOMBEO</v>
          </cell>
          <cell r="C994" t="str">
            <v xml:space="preserve"> DIA  </v>
          </cell>
          <cell r="D994">
            <v>45830</v>
          </cell>
        </row>
        <row r="995">
          <cell r="A995" t="str">
            <v>080107</v>
          </cell>
          <cell r="B995" t="str">
            <v>EXCAVACION MANUAL.TIERRA SECA H=1.8M(SR)</v>
          </cell>
          <cell r="C995" t="str">
            <v xml:space="preserve"> M3  </v>
          </cell>
          <cell r="D995">
            <v>10110</v>
          </cell>
        </row>
        <row r="996">
          <cell r="A996" t="str">
            <v>080108</v>
          </cell>
          <cell r="B996" t="str">
            <v>LOCALIZACION-REPLANTEO VIAS URBANAS</v>
          </cell>
          <cell r="C996" t="str">
            <v xml:space="preserve"> ML  </v>
          </cell>
          <cell r="D996">
            <v>2050</v>
          </cell>
        </row>
        <row r="997">
          <cell r="A997" t="str">
            <v>080109</v>
          </cell>
          <cell r="B997" t="str">
            <v>RETIRO MAT.EXCAV A MAQUINA(SIN TRANSP.)</v>
          </cell>
          <cell r="C997" t="str">
            <v xml:space="preserve"> M3  </v>
          </cell>
          <cell r="D997">
            <v>2550</v>
          </cell>
        </row>
        <row r="998">
          <cell r="A998" t="str">
            <v>080110</v>
          </cell>
          <cell r="B998" t="str">
            <v>RELLENO MATERIAL SITIO COMPACTADO 90% PM</v>
          </cell>
          <cell r="C998" t="str">
            <v xml:space="preserve"> M3  </v>
          </cell>
          <cell r="D998">
            <v>7850</v>
          </cell>
        </row>
        <row r="999">
          <cell r="A999" t="str">
            <v>080111</v>
          </cell>
          <cell r="B999" t="str">
            <v>LOCALIZACION-REPLANTEO VIAS NO URBANAS</v>
          </cell>
          <cell r="C999" t="str">
            <v xml:space="preserve"> ML  </v>
          </cell>
          <cell r="D999">
            <v>1110</v>
          </cell>
        </row>
        <row r="1000">
          <cell r="A1000" t="str">
            <v>080112</v>
          </cell>
          <cell r="B1000" t="str">
            <v>RETIRO DE SALDO EN SITIO</v>
          </cell>
          <cell r="C1000" t="str">
            <v xml:space="preserve"> M3  </v>
          </cell>
          <cell r="D1000">
            <v>4020</v>
          </cell>
        </row>
        <row r="1001">
          <cell r="A1001" t="str">
            <v>0802</v>
          </cell>
          <cell r="B1001" t="str">
            <v xml:space="preserve"> BASES - RELLENOS  </v>
          </cell>
          <cell r="C1001" t="str">
            <v xml:space="preserve"> </v>
          </cell>
          <cell r="D1001" t="str">
            <v xml:space="preserve"> </v>
          </cell>
        </row>
        <row r="1002">
          <cell r="A1002" t="str">
            <v>080201</v>
          </cell>
          <cell r="B1002" t="str">
            <v xml:space="preserve"> BASE COMP.MAT. TRITURADO GRANULAR  </v>
          </cell>
          <cell r="C1002" t="str">
            <v xml:space="preserve"> M3  </v>
          </cell>
          <cell r="D1002">
            <v>57880</v>
          </cell>
        </row>
        <row r="1003">
          <cell r="A1003" t="str">
            <v>080203</v>
          </cell>
          <cell r="B1003" t="str">
            <v xml:space="preserve"> SUB-BASE.COMP.SELECCI.10KM CANT RODADO  </v>
          </cell>
          <cell r="C1003" t="str">
            <v xml:space="preserve"> M3  </v>
          </cell>
          <cell r="D1003">
            <v>40980</v>
          </cell>
        </row>
        <row r="1004">
          <cell r="A1004" t="str">
            <v>080206</v>
          </cell>
          <cell r="B1004" t="str">
            <v xml:space="preserve"> RELLENO COMP.MAT.SELECC.10KM (ROCAMUERTA  </v>
          </cell>
          <cell r="C1004" t="str">
            <v xml:space="preserve"> M3  </v>
          </cell>
          <cell r="D1004">
            <v>29800</v>
          </cell>
        </row>
        <row r="1005">
          <cell r="A1005" t="str">
            <v>080207</v>
          </cell>
          <cell r="B1005" t="str">
            <v xml:space="preserve"> SUB-BASE COMPACT.MAT.SELECC.(TIPO INVIAS  </v>
          </cell>
          <cell r="C1005" t="str">
            <v xml:space="preserve"> M3  </v>
          </cell>
          <cell r="D1005">
            <v>52290</v>
          </cell>
        </row>
        <row r="1006">
          <cell r="A1006" t="str">
            <v>0803</v>
          </cell>
          <cell r="B1006" t="str">
            <v xml:space="preserve"> PAVIMENTO CONCRETO RIGIDO  </v>
          </cell>
          <cell r="C1006" t="str">
            <v xml:space="preserve"> </v>
          </cell>
          <cell r="D1006" t="str">
            <v xml:space="preserve"> </v>
          </cell>
        </row>
        <row r="1007">
          <cell r="A1007" t="str">
            <v>080301</v>
          </cell>
          <cell r="B1007" t="str">
            <v xml:space="preserve"> PAV.CONCR MR=36 E=0.15,INC.HIER,JUNTA  </v>
          </cell>
          <cell r="C1007" t="str">
            <v xml:space="preserve"> M2  </v>
          </cell>
          <cell r="D1007">
            <v>49290</v>
          </cell>
        </row>
        <row r="1008">
          <cell r="A1008" t="str">
            <v>080302</v>
          </cell>
          <cell r="B1008" t="str">
            <v xml:space="preserve"> PAV.CONCR.MR=36 E=0.20,INC.HIER.JUNT.BAK  </v>
          </cell>
          <cell r="C1008" t="str">
            <v xml:space="preserve"> M2  </v>
          </cell>
          <cell r="D1008">
            <v>61490</v>
          </cell>
        </row>
        <row r="1009">
          <cell r="A1009" t="str">
            <v>080303</v>
          </cell>
          <cell r="B1009" t="str">
            <v xml:space="preserve"> PAV.CONCR.MR=38.E=0.15,INC.HIER.JUNT.BAK  </v>
          </cell>
          <cell r="C1009" t="str">
            <v xml:space="preserve"> M2  </v>
          </cell>
          <cell r="D1009">
            <v>53600</v>
          </cell>
        </row>
        <row r="1010">
          <cell r="A1010" t="str">
            <v>080304</v>
          </cell>
          <cell r="B1010" t="str">
            <v xml:space="preserve"> PAV.CONCR.MR=40,E=0.15,INC.HIER.JUNT.  </v>
          </cell>
          <cell r="C1010" t="str">
            <v xml:space="preserve"> M2  </v>
          </cell>
          <cell r="D1010">
            <v>59270</v>
          </cell>
        </row>
        <row r="1011">
          <cell r="A1011" t="str">
            <v>080305</v>
          </cell>
          <cell r="B1011" t="str">
            <v xml:space="preserve"> PAV.CONCR.MR=40,E=0.20,INC.HIER,JUNTA  </v>
          </cell>
          <cell r="C1011" t="str">
            <v xml:space="preserve"> M2  </v>
          </cell>
          <cell r="D1011">
            <v>75250</v>
          </cell>
        </row>
        <row r="1012">
          <cell r="A1012" t="str">
            <v>0804</v>
          </cell>
          <cell r="B1012" t="str">
            <v>PAVIMENTO CONCRETO ASFALTICO</v>
          </cell>
          <cell r="C1012">
            <v>0</v>
          </cell>
        </row>
        <row r="1013">
          <cell r="A1013" t="str">
            <v>080401</v>
          </cell>
          <cell r="B1013" t="str">
            <v>CARPETA ASFALTICA [ST]</v>
          </cell>
          <cell r="C1013" t="str">
            <v>M3</v>
          </cell>
          <cell r="D1013">
            <v>257360</v>
          </cell>
        </row>
        <row r="1014">
          <cell r="A1014" t="str">
            <v>080405</v>
          </cell>
          <cell r="B1014" t="str">
            <v>IMPRIMACION MC-70</v>
          </cell>
          <cell r="C1014" t="str">
            <v>M2</v>
          </cell>
          <cell r="D1014">
            <v>2660</v>
          </cell>
        </row>
        <row r="1015">
          <cell r="A1015" t="str">
            <v>080406</v>
          </cell>
          <cell r="B1015" t="str">
            <v>TRANSPORTE DE EQUIPO VALOR MIN 150000</v>
          </cell>
          <cell r="C1015" t="str">
            <v>T/K</v>
          </cell>
          <cell r="D1015">
            <v>460</v>
          </cell>
        </row>
        <row r="1016">
          <cell r="A1016" t="str">
            <v>0805</v>
          </cell>
          <cell r="B1016" t="str">
            <v xml:space="preserve"> OBRAS COMPLEMENTARIAS  </v>
          </cell>
          <cell r="C1016" t="str">
            <v xml:space="preserve"> </v>
          </cell>
          <cell r="D1016" t="str">
            <v xml:space="preserve"> </v>
          </cell>
        </row>
        <row r="1017">
          <cell r="A1017" t="str">
            <v>080502</v>
          </cell>
          <cell r="B1017" t="str">
            <v xml:space="preserve"> ANDEN CONCRETO 10CM 3000 PSI  </v>
          </cell>
          <cell r="C1017" t="str">
            <v xml:space="preserve"> M2  </v>
          </cell>
          <cell r="D1017">
            <v>34350</v>
          </cell>
        </row>
        <row r="1018">
          <cell r="A1018" t="str">
            <v>080503</v>
          </cell>
          <cell r="B1018" t="str">
            <v xml:space="preserve"> CABEZAL-CAJAS ALCANTARILLADO 2500 PSI  </v>
          </cell>
          <cell r="C1018" t="str">
            <v xml:space="preserve"> M3  </v>
          </cell>
          <cell r="D1018">
            <v>291890</v>
          </cell>
        </row>
        <row r="1019">
          <cell r="A1019" t="str">
            <v>080504</v>
          </cell>
          <cell r="B1019" t="str">
            <v xml:space="preserve"> CAJA INSPECCION 60x60,HAST 1.0M CONC+EXC  </v>
          </cell>
          <cell r="C1019" t="str">
            <v xml:space="preserve"> UND  </v>
          </cell>
          <cell r="D1019">
            <v>184480</v>
          </cell>
        </row>
        <row r="1020">
          <cell r="A1020" t="str">
            <v>080506</v>
          </cell>
          <cell r="B1020" t="str">
            <v xml:space="preserve"> PARED CAMARA INSPECCION TIPO B  </v>
          </cell>
          <cell r="C1020" t="str">
            <v xml:space="preserve"> ML  </v>
          </cell>
          <cell r="D1020">
            <v>239590</v>
          </cell>
        </row>
        <row r="1021">
          <cell r="A1021" t="str">
            <v>080507</v>
          </cell>
          <cell r="B1021" t="str">
            <v xml:space="preserve"> CONSTRUCCION LOSA PISO CAMARA INSPECCION  </v>
          </cell>
          <cell r="C1021" t="str">
            <v xml:space="preserve"> UND  </v>
          </cell>
          <cell r="D1021">
            <v>131010</v>
          </cell>
        </row>
        <row r="1022">
          <cell r="A1022" t="str">
            <v>080508</v>
          </cell>
          <cell r="B1022" t="str">
            <v xml:space="preserve"> SUMIDERO DOBLE TIPO B  </v>
          </cell>
          <cell r="C1022" t="str">
            <v xml:space="preserve"> UND  </v>
          </cell>
          <cell r="D1022">
            <v>428670</v>
          </cell>
        </row>
        <row r="1023">
          <cell r="A1023" t="str">
            <v>080509</v>
          </cell>
          <cell r="B1023" t="str">
            <v xml:space="preserve"> SUMIDERO SENCILLO TIPO B  </v>
          </cell>
          <cell r="C1023" t="str">
            <v xml:space="preserve"> UND  </v>
          </cell>
          <cell r="D1023">
            <v>318700</v>
          </cell>
        </row>
        <row r="1024">
          <cell r="A1024" t="str">
            <v>080510</v>
          </cell>
          <cell r="B1024" t="str">
            <v xml:space="preserve"> CUNETAS EN CONCRETO 3000 PSI 80 E=0.10  </v>
          </cell>
          <cell r="C1024" t="str">
            <v xml:space="preserve"> ML  </v>
          </cell>
          <cell r="D1024">
            <v>35440</v>
          </cell>
        </row>
        <row r="1025">
          <cell r="A1025" t="str">
            <v>080511</v>
          </cell>
          <cell r="B1025" t="str">
            <v xml:space="preserve"> DEMOL.ANDEN E=0.10 +RETIRO  </v>
          </cell>
          <cell r="C1025" t="str">
            <v xml:space="preserve"> M2  </v>
          </cell>
          <cell r="D1025">
            <v>3690</v>
          </cell>
        </row>
        <row r="1026">
          <cell r="A1026" t="str">
            <v>080512</v>
          </cell>
          <cell r="B1026" t="str">
            <v xml:space="preserve"> DEMOL.PAVIMENTO CONCRETO E=15CM +RET  </v>
          </cell>
          <cell r="C1026" t="str">
            <v xml:space="preserve"> M2  </v>
          </cell>
          <cell r="D1026">
            <v>11610</v>
          </cell>
        </row>
        <row r="1027">
          <cell r="A1027" t="str">
            <v>080513</v>
          </cell>
          <cell r="B1027" t="str">
            <v xml:space="preserve"> DEMOL.PAVIMENTO CONCRETO E=20CM +RET  </v>
          </cell>
          <cell r="C1027" t="str">
            <v xml:space="preserve"> M2  </v>
          </cell>
          <cell r="D1027">
            <v>17110</v>
          </cell>
        </row>
        <row r="1028">
          <cell r="A1028" t="str">
            <v>080514</v>
          </cell>
          <cell r="B1028" t="str">
            <v xml:space="preserve"> EMPRADIZACION  </v>
          </cell>
          <cell r="C1028" t="str">
            <v xml:space="preserve"> M2  </v>
          </cell>
          <cell r="D1028">
            <v>4880</v>
          </cell>
        </row>
        <row r="1029">
          <cell r="A1029" t="str">
            <v>080515</v>
          </cell>
          <cell r="B1029" t="str">
            <v xml:space="preserve"> GAVIONES CALIBRE 12  </v>
          </cell>
          <cell r="C1029" t="str">
            <v xml:space="preserve"> M3  </v>
          </cell>
          <cell r="D1029">
            <v>103340</v>
          </cell>
        </row>
        <row r="1030">
          <cell r="A1030" t="str">
            <v>080516</v>
          </cell>
          <cell r="B1030" t="str">
            <v xml:space="preserve"> GAVIONES CALIBRE 13  </v>
          </cell>
          <cell r="C1030" t="str">
            <v xml:space="preserve"> M3  </v>
          </cell>
          <cell r="D1030">
            <v>100990</v>
          </cell>
        </row>
        <row r="1031">
          <cell r="A1031" t="str">
            <v>080517</v>
          </cell>
          <cell r="B1031" t="str">
            <v xml:space="preserve"> LIMPIEZA CUNETAS,ZANJAS,DESCOLES(MANUAL)  </v>
          </cell>
          <cell r="C1031" t="str">
            <v xml:space="preserve"> ML  </v>
          </cell>
          <cell r="D1031">
            <v>1130</v>
          </cell>
        </row>
        <row r="1032">
          <cell r="A1032" t="str">
            <v>080518</v>
          </cell>
          <cell r="B1032" t="str">
            <v xml:space="preserve"> LIMPIEZA ALCANTARILLAS D&gt;=18"  </v>
          </cell>
          <cell r="C1032" t="str">
            <v xml:space="preserve"> UND  </v>
          </cell>
          <cell r="D1032">
            <v>50030</v>
          </cell>
        </row>
        <row r="1033">
          <cell r="A1033" t="str">
            <v>080520</v>
          </cell>
          <cell r="B1033" t="str">
            <v xml:space="preserve"> REALCE CAMARA DE INSPECCION  </v>
          </cell>
          <cell r="C1033" t="str">
            <v xml:space="preserve"> UND  </v>
          </cell>
          <cell r="D1033">
            <v>186440</v>
          </cell>
        </row>
        <row r="1034">
          <cell r="A1034" t="str">
            <v>080521</v>
          </cell>
          <cell r="B1034" t="str">
            <v xml:space="preserve"> SARDINEL EN CONCRETO 40X15 TRAPEZOIDAL  </v>
          </cell>
          <cell r="C1034" t="str">
            <v xml:space="preserve"> ML  </v>
          </cell>
          <cell r="D1034">
            <v>32260</v>
          </cell>
        </row>
        <row r="1035">
          <cell r="A1035" t="str">
            <v>080522</v>
          </cell>
          <cell r="B1035" t="str">
            <v xml:space="preserve"> SARDINEL EN CONCRETO 15X15 MAS HIERRO  </v>
          </cell>
          <cell r="C1035" t="str">
            <v xml:space="preserve"> ML  </v>
          </cell>
          <cell r="D1035">
            <v>14080</v>
          </cell>
        </row>
        <row r="1036">
          <cell r="A1036" t="str">
            <v>080523</v>
          </cell>
          <cell r="B1036" t="str">
            <v xml:space="preserve"> TRANSPORTE TUBERIA HS D= 6" HASTA 10"  </v>
          </cell>
          <cell r="C1036" t="str">
            <v xml:space="preserve"> M/K  </v>
          </cell>
          <cell r="D1036">
            <v>30</v>
          </cell>
        </row>
        <row r="1037">
          <cell r="A1037" t="str">
            <v>080524</v>
          </cell>
          <cell r="B1037" t="str">
            <v xml:space="preserve"> TUBERIA CONCRETO SIMPLE D= 6"U.M. S.T.  </v>
          </cell>
          <cell r="C1037" t="str">
            <v xml:space="preserve"> ML  </v>
          </cell>
          <cell r="D1037">
            <v>19180</v>
          </cell>
        </row>
        <row r="1038">
          <cell r="A1038" t="str">
            <v>080525</v>
          </cell>
          <cell r="B1038" t="str">
            <v xml:space="preserve"> TUBERIA CONCRETO SIMPLE D= 8"U.C. S.T.  </v>
          </cell>
          <cell r="C1038" t="str">
            <v xml:space="preserve"> ML  </v>
          </cell>
          <cell r="D1038">
            <v>23580</v>
          </cell>
        </row>
        <row r="1039">
          <cell r="A1039" t="str">
            <v>080527</v>
          </cell>
          <cell r="B1039" t="str">
            <v xml:space="preserve"> SUMINISTRO DE TIERRA PARA NIVELACION  </v>
          </cell>
          <cell r="C1039" t="str">
            <v xml:space="preserve"> M3  </v>
          </cell>
          <cell r="D1039">
            <v>20960</v>
          </cell>
        </row>
        <row r="1040">
          <cell r="A1040" t="str">
            <v>080528</v>
          </cell>
          <cell r="B1040" t="str">
            <v xml:space="preserve"> FILTRO GEODREN  </v>
          </cell>
          <cell r="C1040" t="str">
            <v xml:space="preserve"> ML  </v>
          </cell>
          <cell r="D1040">
            <v>47500</v>
          </cell>
        </row>
        <row r="1041">
          <cell r="A1041" t="str">
            <v>080529</v>
          </cell>
          <cell r="B1041" t="str">
            <v xml:space="preserve"> LOSA CAMARA DE INSPCCI.INCLUY.TAPA  </v>
          </cell>
          <cell r="C1041" t="str">
            <v xml:space="preserve"> UND  </v>
          </cell>
          <cell r="D1041">
            <v>290760</v>
          </cell>
        </row>
        <row r="1042">
          <cell r="A1042" t="str">
            <v>080530</v>
          </cell>
          <cell r="B1042" t="str">
            <v xml:space="preserve"> NIVELACION DE CAMARA (DESCENSO)  </v>
          </cell>
          <cell r="C1042" t="str">
            <v xml:space="preserve"> UND  </v>
          </cell>
          <cell r="D1042">
            <v>87790</v>
          </cell>
        </row>
        <row r="1043">
          <cell r="A1043" t="str">
            <v>0806</v>
          </cell>
          <cell r="B1043" t="str">
            <v xml:space="preserve"> MANTENIMIENTO  </v>
          </cell>
          <cell r="C1043" t="str">
            <v xml:space="preserve"> </v>
          </cell>
          <cell r="D1043" t="str">
            <v xml:space="preserve"> </v>
          </cell>
        </row>
        <row r="1044">
          <cell r="A1044" t="str">
            <v>080602</v>
          </cell>
          <cell r="B1044" t="str">
            <v xml:space="preserve"> CONCRETO ASFALTICO BACHEO  </v>
          </cell>
          <cell r="C1044" t="str">
            <v xml:space="preserve"> M3  </v>
          </cell>
          <cell r="D1044">
            <v>284340</v>
          </cell>
        </row>
        <row r="1045">
          <cell r="A1045" t="str">
            <v>080603</v>
          </cell>
          <cell r="B1045" t="str">
            <v xml:space="preserve"> CONFORM.COMPACT.SUBRASANTE CBR=95  </v>
          </cell>
          <cell r="C1045" t="str">
            <v xml:space="preserve"> M2  </v>
          </cell>
          <cell r="D1045">
            <v>1100</v>
          </cell>
        </row>
        <row r="1046">
          <cell r="A1046" t="str">
            <v>080604</v>
          </cell>
          <cell r="B1046" t="str">
            <v xml:space="preserve"> CONFORMACION DE VIA SIN COMPACTAR  </v>
          </cell>
          <cell r="C1046" t="str">
            <v xml:space="preserve"> M2  </v>
          </cell>
          <cell r="D1046">
            <v>410</v>
          </cell>
        </row>
        <row r="1047">
          <cell r="A1047" t="str">
            <v>080605</v>
          </cell>
          <cell r="B1047" t="str">
            <v xml:space="preserve"> DEMOL.ALCANTARILLAS DIAM=20" + RETIRO  </v>
          </cell>
          <cell r="C1047" t="str">
            <v xml:space="preserve"> ML  </v>
          </cell>
          <cell r="D1047">
            <v>86780</v>
          </cell>
        </row>
        <row r="1048">
          <cell r="A1048" t="str">
            <v>080606</v>
          </cell>
          <cell r="B1048" t="str">
            <v xml:space="preserve"> DEMOL.ALCANTARILLAS DIAM=36" + RETIRO  </v>
          </cell>
          <cell r="C1048" t="str">
            <v xml:space="preserve"> ML  </v>
          </cell>
          <cell r="D1048">
            <v>89900</v>
          </cell>
        </row>
        <row r="1049">
          <cell r="A1049" t="str">
            <v>080607</v>
          </cell>
          <cell r="B1049" t="str">
            <v xml:space="preserve"> DEMOL.CAJAS - CABEZALES INCLUYE RETIRO  </v>
          </cell>
          <cell r="C1049" t="str">
            <v xml:space="preserve"> M3  </v>
          </cell>
          <cell r="D1049">
            <v>178330</v>
          </cell>
        </row>
        <row r="1050">
          <cell r="A1050" t="str">
            <v>080608</v>
          </cell>
          <cell r="B1050" t="str">
            <v xml:space="preserve"> DEMOL.PAVIMENTO FLEXIBLE + RETIRO 10KMS  </v>
          </cell>
          <cell r="C1050" t="str">
            <v xml:space="preserve"> M3  </v>
          </cell>
          <cell r="D1050">
            <v>84350</v>
          </cell>
        </row>
        <row r="1051">
          <cell r="A1051" t="str">
            <v>080609</v>
          </cell>
          <cell r="B1051" t="str">
            <v xml:space="preserve"> FRESADO  </v>
          </cell>
          <cell r="C1051" t="str">
            <v xml:space="preserve"> M3  </v>
          </cell>
          <cell r="D1051">
            <v>50720</v>
          </cell>
        </row>
        <row r="1052">
          <cell r="A1052" t="str">
            <v>080610</v>
          </cell>
          <cell r="B1052" t="str">
            <v xml:space="preserve"> GEOTEXTIL NO TEJIDO  </v>
          </cell>
          <cell r="C1052" t="str">
            <v xml:space="preserve"> M2  </v>
          </cell>
          <cell r="D1052">
            <v>3230</v>
          </cell>
        </row>
        <row r="1053">
          <cell r="A1053" t="str">
            <v>080611</v>
          </cell>
          <cell r="B1053" t="str">
            <v xml:space="preserve"> GEOTEXTIL TEJIDO  </v>
          </cell>
          <cell r="C1053" t="str">
            <v xml:space="preserve"> M2  </v>
          </cell>
          <cell r="D1053">
            <v>3860</v>
          </cell>
        </row>
        <row r="1054">
          <cell r="A1054" t="str">
            <v>080612</v>
          </cell>
          <cell r="B1054" t="str">
            <v xml:space="preserve"> MATERIAL FILTRANTE GRANULAR CANT.RODADO  </v>
          </cell>
          <cell r="C1054" t="str">
            <v xml:space="preserve"> M3  </v>
          </cell>
          <cell r="D1054">
            <v>49360</v>
          </cell>
        </row>
        <row r="1055">
          <cell r="A1055" t="str">
            <v>080613</v>
          </cell>
          <cell r="B1055" t="str">
            <v xml:space="preserve"> REMOCION DE DERRUMBES EN SITIO  </v>
          </cell>
          <cell r="C1055" t="str">
            <v xml:space="preserve"> M3  </v>
          </cell>
          <cell r="D1055">
            <v>3390</v>
          </cell>
        </row>
        <row r="1056">
          <cell r="A1056" t="str">
            <v>080614</v>
          </cell>
          <cell r="B1056" t="str">
            <v xml:space="preserve"> REPARACION BACHES EN AFIRMADO  </v>
          </cell>
          <cell r="C1056" t="str">
            <v xml:space="preserve"> M3  </v>
          </cell>
          <cell r="D1056">
            <v>35690</v>
          </cell>
        </row>
        <row r="1057">
          <cell r="A1057" t="str">
            <v>080615</v>
          </cell>
          <cell r="B1057" t="str">
            <v xml:space="preserve"> ROCERIA  </v>
          </cell>
          <cell r="C1057" t="str">
            <v xml:space="preserve"> HCA  </v>
          </cell>
          <cell r="D1057">
            <v>303310</v>
          </cell>
        </row>
        <row r="1058">
          <cell r="A1058" t="str">
            <v>080616</v>
          </cell>
          <cell r="B1058" t="str">
            <v xml:space="preserve"> TUBERIA CONCRETO SIMPLE D=24"U.M.  </v>
          </cell>
          <cell r="C1058" t="str">
            <v xml:space="preserve"> ML  </v>
          </cell>
          <cell r="D1058">
            <v>155270</v>
          </cell>
        </row>
        <row r="1059">
          <cell r="A1059" t="str">
            <v>080618</v>
          </cell>
          <cell r="B1059" t="str">
            <v xml:space="preserve"> DEMOLICION DE CABEZALES Y CAJAS +RETIRO  </v>
          </cell>
          <cell r="C1059" t="str">
            <v xml:space="preserve"> M3  </v>
          </cell>
          <cell r="D1059">
            <v>178330</v>
          </cell>
        </row>
        <row r="1060">
          <cell r="A1060" t="str">
            <v>080619</v>
          </cell>
          <cell r="B1060" t="str">
            <v xml:space="preserve"> TUBERIA EN CONCRETO REFORZADO D=36" U.M  </v>
          </cell>
          <cell r="C1060" t="str">
            <v xml:space="preserve"> ML  </v>
          </cell>
          <cell r="D1060">
            <v>322810</v>
          </cell>
        </row>
        <row r="1061">
          <cell r="A1061" t="str">
            <v>080620</v>
          </cell>
          <cell r="B1061" t="str">
            <v xml:space="preserve"> SUMINISTRO Y REGADO MATERIAL SELECC.  </v>
          </cell>
          <cell r="C1061" t="str">
            <v xml:space="preserve"> M3  </v>
          </cell>
          <cell r="D1061">
            <v>12510</v>
          </cell>
        </row>
        <row r="1062">
          <cell r="A1062" t="str">
            <v>080621</v>
          </cell>
          <cell r="B1062" t="str">
            <v xml:space="preserve"> CUNETA EN TIERRA (MANUAL)  </v>
          </cell>
          <cell r="C1062" t="str">
            <v xml:space="preserve"> ML  </v>
          </cell>
          <cell r="D1062">
            <v>1130</v>
          </cell>
        </row>
        <row r="1063">
          <cell r="A1063" t="str">
            <v>0807</v>
          </cell>
          <cell r="B1063" t="str">
            <v xml:space="preserve"> SENALIZACION  </v>
          </cell>
          <cell r="C1063" t="str">
            <v xml:space="preserve"> </v>
          </cell>
          <cell r="D1063" t="str">
            <v xml:space="preserve"> </v>
          </cell>
        </row>
        <row r="1064">
          <cell r="A1064" t="str">
            <v>080702</v>
          </cell>
          <cell r="B1064" t="str">
            <v xml:space="preserve"> LINEA DE DEMARCACION CONTINUA  </v>
          </cell>
          <cell r="C1064" t="str">
            <v xml:space="preserve"> ML  </v>
          </cell>
          <cell r="D1064">
            <v>2030</v>
          </cell>
        </row>
        <row r="1065">
          <cell r="A1065" t="str">
            <v>080703</v>
          </cell>
          <cell r="B1065" t="str">
            <v xml:space="preserve"> LINEA DE DEMARCACION DISCONTINUA  </v>
          </cell>
          <cell r="C1065" t="str">
            <v xml:space="preserve"> ML  </v>
          </cell>
          <cell r="D1065">
            <v>2030</v>
          </cell>
        </row>
        <row r="1066">
          <cell r="A1066" t="str">
            <v>080704</v>
          </cell>
          <cell r="B1066" t="str">
            <v xml:space="preserve"> SENALIZACION VERTICAL  </v>
          </cell>
          <cell r="C1066" t="str">
            <v xml:space="preserve"> UND  </v>
          </cell>
          <cell r="D1066">
            <v>178960</v>
          </cell>
        </row>
        <row r="1067">
          <cell r="A1067" t="str">
            <v>080705</v>
          </cell>
          <cell r="B1067" t="str">
            <v xml:space="preserve"> TACHES REFLECTIVAS  </v>
          </cell>
          <cell r="C1067" t="str">
            <v xml:space="preserve"> UND  </v>
          </cell>
          <cell r="D1067">
            <v>8120</v>
          </cell>
        </row>
        <row r="1068">
          <cell r="A1068" t="str">
            <v>0808</v>
          </cell>
          <cell r="B1068" t="str">
            <v xml:space="preserve"> PUENTES  </v>
          </cell>
          <cell r="C1068" t="str">
            <v xml:space="preserve"> </v>
          </cell>
          <cell r="D1068" t="str">
            <v xml:space="preserve"> </v>
          </cell>
        </row>
        <row r="1069">
          <cell r="A1069" t="str">
            <v>080801</v>
          </cell>
          <cell r="B1069" t="str">
            <v xml:space="preserve"> APOYO DE NEOPRENO\DUREZA 60  </v>
          </cell>
          <cell r="C1069" t="str">
            <v xml:space="preserve"> UND  </v>
          </cell>
          <cell r="D1069">
            <v>81490</v>
          </cell>
        </row>
        <row r="1070">
          <cell r="A1070" t="str">
            <v>080802</v>
          </cell>
          <cell r="B1070" t="str">
            <v xml:space="preserve"> BARANDA METAL.TUBO GALV. 3"  S. DIS </v>
          </cell>
          <cell r="C1070" t="str">
            <v xml:space="preserve"> ML  </v>
          </cell>
          <cell r="D1070">
            <v>189950</v>
          </cell>
        </row>
        <row r="1071">
          <cell r="A1071" t="str">
            <v>080803</v>
          </cell>
          <cell r="B1071" t="str">
            <v xml:space="preserve"> BARANDA METAL.TUBO GALV. 4"  S. DIS</v>
          </cell>
          <cell r="C1071" t="str">
            <v xml:space="preserve"> ML  </v>
          </cell>
          <cell r="D1071">
            <v>212300</v>
          </cell>
        </row>
        <row r="1072">
          <cell r="A1072" t="str">
            <v>080804</v>
          </cell>
          <cell r="B1072" t="str">
            <v xml:space="preserve"> BARANDA METAL.TUBO GALV. 2"  S. DIS </v>
          </cell>
          <cell r="C1072" t="str">
            <v xml:space="preserve"> ML  </v>
          </cell>
          <cell r="D1072">
            <v>127820</v>
          </cell>
        </row>
        <row r="1073">
          <cell r="A1073" t="str">
            <v>080805</v>
          </cell>
          <cell r="B1073" t="str">
            <v xml:space="preserve"> BOX COULVERT CONCRETO DE 3000 PSI  </v>
          </cell>
          <cell r="C1073" t="str">
            <v xml:space="preserve"> M3  </v>
          </cell>
          <cell r="D1073">
            <v>484370</v>
          </cell>
        </row>
        <row r="1074">
          <cell r="A1074" t="str">
            <v>080806</v>
          </cell>
          <cell r="B1074" t="str">
            <v xml:space="preserve"> ESTRIBOS Y ALETAS EN CONCRETO 3000 PSI  </v>
          </cell>
          <cell r="C1074" t="str">
            <v xml:space="preserve"> M3  </v>
          </cell>
          <cell r="D1074">
            <v>390030</v>
          </cell>
        </row>
        <row r="1075">
          <cell r="A1075" t="str">
            <v>080807</v>
          </cell>
          <cell r="B1075" t="str">
            <v xml:space="preserve"> EXCAVACION A MAQUINA SIN RETIRO  </v>
          </cell>
          <cell r="C1075" t="str">
            <v xml:space="preserve"> M3  </v>
          </cell>
          <cell r="D1075">
            <v>2040</v>
          </cell>
        </row>
        <row r="1076">
          <cell r="A1076" t="str">
            <v>080808</v>
          </cell>
          <cell r="B1076" t="str">
            <v xml:space="preserve"> JUNTA DILATACION DOS LADOS SEGUN DIS  </v>
          </cell>
          <cell r="C1076" t="str">
            <v xml:space="preserve"> ML  </v>
          </cell>
          <cell r="D1076">
            <v>39410</v>
          </cell>
        </row>
        <row r="1077">
          <cell r="A1077" t="str">
            <v>080809</v>
          </cell>
          <cell r="B1077" t="str">
            <v xml:space="preserve"> MURO CONCRETO CONTENCION:INCLUYE FORMAL  </v>
          </cell>
          <cell r="C1077" t="str">
            <v xml:space="preserve"> M3  </v>
          </cell>
          <cell r="D1077">
            <v>421770</v>
          </cell>
        </row>
        <row r="1078">
          <cell r="A1078" t="str">
            <v>080810</v>
          </cell>
          <cell r="B1078" t="str">
            <v xml:space="preserve"> REFUERZOS EN HIERRO DE 37.000 PSI.  </v>
          </cell>
          <cell r="C1078" t="str">
            <v xml:space="preserve"> KLS  </v>
          </cell>
          <cell r="D1078">
            <v>3100</v>
          </cell>
        </row>
        <row r="1079">
          <cell r="A1079" t="str">
            <v>080811</v>
          </cell>
          <cell r="B1079" t="str">
            <v xml:space="preserve"> REFUERZOS EN HIERRO DE 60.000 PSI.  </v>
          </cell>
          <cell r="C1079" t="str">
            <v xml:space="preserve"> KLS  </v>
          </cell>
          <cell r="D1079">
            <v>3100</v>
          </cell>
        </row>
        <row r="1080">
          <cell r="A1080" t="str">
            <v>080812</v>
          </cell>
          <cell r="B1080" t="str">
            <v xml:space="preserve"> VIGAS\ LOSAS Y RIOSTRAS CONC. 3000 PSI.  </v>
          </cell>
          <cell r="C1080" t="str">
            <v xml:space="preserve"> M3  </v>
          </cell>
          <cell r="D1080">
            <v>582020</v>
          </cell>
        </row>
        <row r="1081">
          <cell r="A1081" t="str">
            <v>080813</v>
          </cell>
          <cell r="B1081" t="str">
            <v xml:space="preserve"> ZARPAS EN CONCRETO DE 3000 PSI.  </v>
          </cell>
          <cell r="C1081" t="str">
            <v xml:space="preserve"> M3  </v>
          </cell>
          <cell r="D1081">
            <v>362900</v>
          </cell>
        </row>
        <row r="1082">
          <cell r="A1082" t="str">
            <v>10</v>
          </cell>
          <cell r="B1082" t="str">
            <v xml:space="preserve"> OBRAS PRELIMINARES  </v>
          </cell>
          <cell r="C1082">
            <v>0</v>
          </cell>
        </row>
        <row r="1083">
          <cell r="A1083" t="str">
            <v>1001</v>
          </cell>
          <cell r="B1083" t="str">
            <v xml:space="preserve"> ACTIVIDADES PRELIMINARES  </v>
          </cell>
          <cell r="C1083" t="str">
            <v xml:space="preserve"> </v>
          </cell>
          <cell r="D1083" t="str">
            <v xml:space="preserve"> </v>
          </cell>
        </row>
        <row r="1084">
          <cell r="A1084" t="str">
            <v>100101</v>
          </cell>
          <cell r="B1084" t="str">
            <v xml:space="preserve"> BODEGAJE  </v>
          </cell>
          <cell r="C1084" t="str">
            <v xml:space="preserve"> MES  </v>
          </cell>
          <cell r="D1084">
            <v>86800</v>
          </cell>
        </row>
        <row r="1085">
          <cell r="A1085" t="str">
            <v>100102</v>
          </cell>
          <cell r="B1085" t="str">
            <v xml:space="preserve"> CAMPAMENTO TABLA  9 M2</v>
          </cell>
          <cell r="C1085" t="str">
            <v xml:space="preserve"> UND  </v>
          </cell>
          <cell r="D1085">
            <v>742370</v>
          </cell>
        </row>
        <row r="1086">
          <cell r="A1086" t="str">
            <v>100103</v>
          </cell>
          <cell r="B1086" t="str">
            <v xml:space="preserve"> CAMPAMENTO TABLA  18 M2</v>
          </cell>
          <cell r="C1086" t="str">
            <v xml:space="preserve"> UND  </v>
          </cell>
          <cell r="D1086">
            <v>1324620</v>
          </cell>
        </row>
        <row r="1087">
          <cell r="A1087" t="str">
            <v>100104</v>
          </cell>
          <cell r="B1087" t="str">
            <v xml:space="preserve"> CERRAMIENTO ALAMBRE PUAS 5 HILOS  </v>
          </cell>
          <cell r="C1087" t="str">
            <v xml:space="preserve"> ML  </v>
          </cell>
          <cell r="D1087">
            <v>5530</v>
          </cell>
        </row>
        <row r="1088">
          <cell r="A1088" t="str">
            <v>100105</v>
          </cell>
          <cell r="B1088" t="str">
            <v xml:space="preserve"> CERRAMIENTO ESTERILLA  </v>
          </cell>
          <cell r="C1088" t="str">
            <v xml:space="preserve"> M2  </v>
          </cell>
          <cell r="D1088">
            <v>8170</v>
          </cell>
        </row>
        <row r="1089">
          <cell r="A1089" t="str">
            <v>100106</v>
          </cell>
          <cell r="B1089" t="str">
            <v xml:space="preserve"> CERRAMIENTO LAMINA GALVANIZADA  </v>
          </cell>
          <cell r="C1089" t="str">
            <v xml:space="preserve"> M2  </v>
          </cell>
          <cell r="D1089">
            <v>16650</v>
          </cell>
        </row>
        <row r="1090">
          <cell r="A1090" t="str">
            <v>100107</v>
          </cell>
          <cell r="B1090" t="str">
            <v xml:space="preserve"> CERRAMIENTO TABLA RUSTICA H=2MT  </v>
          </cell>
          <cell r="C1090" t="str">
            <v xml:space="preserve"> ML  </v>
          </cell>
          <cell r="D1090">
            <v>25620</v>
          </cell>
        </row>
        <row r="1091">
          <cell r="A1091" t="str">
            <v>100108</v>
          </cell>
          <cell r="B1091" t="str">
            <v xml:space="preserve"> DESCAPOTE MANUAL MAS RETIRO H= O.20 MTS  </v>
          </cell>
          <cell r="C1091" t="str">
            <v xml:space="preserve"> M2  </v>
          </cell>
          <cell r="D1091">
            <v>3990</v>
          </cell>
        </row>
        <row r="1092">
          <cell r="A1092" t="str">
            <v>100109</v>
          </cell>
          <cell r="B1092" t="str">
            <v xml:space="preserve"> ESCALERA PROVISIONAL MADERA L=3.5M  </v>
          </cell>
          <cell r="C1092" t="str">
            <v xml:space="preserve"> UND  </v>
          </cell>
          <cell r="D1092">
            <v>105620</v>
          </cell>
        </row>
        <row r="1093">
          <cell r="A1093" t="str">
            <v>100110</v>
          </cell>
          <cell r="B1093" t="str">
            <v xml:space="preserve"> INSTALACION PROVISIONAL ACUEDUCTO  </v>
          </cell>
          <cell r="C1093" t="str">
            <v xml:space="preserve"> MES  </v>
          </cell>
          <cell r="D1093">
            <v>86800</v>
          </cell>
        </row>
        <row r="1094">
          <cell r="A1094" t="str">
            <v>100111</v>
          </cell>
          <cell r="B1094" t="str">
            <v xml:space="preserve"> INSTALACION PROVISIONAL ENERGIA  </v>
          </cell>
          <cell r="C1094" t="str">
            <v xml:space="preserve"> MES  </v>
          </cell>
          <cell r="D1094">
            <v>118400</v>
          </cell>
        </row>
        <row r="1095">
          <cell r="A1095" t="str">
            <v>100112</v>
          </cell>
          <cell r="B1095" t="str">
            <v xml:space="preserve"> LIMPIEZA DESMONTE ASEO  </v>
          </cell>
          <cell r="C1095" t="str">
            <v xml:space="preserve"> M2  </v>
          </cell>
          <cell r="D1095">
            <v>1420</v>
          </cell>
        </row>
        <row r="1096">
          <cell r="A1096" t="str">
            <v>100113</v>
          </cell>
          <cell r="B1096" t="str">
            <v xml:space="preserve"> LOCALIZACION-REPLANTEO OBRA ARQUITECTON.  </v>
          </cell>
          <cell r="C1096" t="str">
            <v xml:space="preserve"> M2  </v>
          </cell>
          <cell r="D1096">
            <v>2160</v>
          </cell>
        </row>
        <row r="1097">
          <cell r="A1097" t="str">
            <v>100114</v>
          </cell>
          <cell r="B1097" t="str">
            <v xml:space="preserve"> PUERTA TABLA Y GUADUA  </v>
          </cell>
          <cell r="C1097" t="str">
            <v xml:space="preserve"> UND  </v>
          </cell>
          <cell r="D1097">
            <v>63790</v>
          </cell>
        </row>
        <row r="1098">
          <cell r="A1098" t="str">
            <v>100115</v>
          </cell>
          <cell r="B1098" t="str">
            <v xml:space="preserve"> PASO PEATONAL PROVISIONAL TABLON A=60CM  </v>
          </cell>
          <cell r="C1098" t="str">
            <v xml:space="preserve"> UND  </v>
          </cell>
          <cell r="D1098">
            <v>54060</v>
          </cell>
        </row>
        <row r="1099">
          <cell r="A1099" t="str">
            <v>100116</v>
          </cell>
          <cell r="B1099" t="str">
            <v xml:space="preserve"> RETIRO PRADO - MALEZA  </v>
          </cell>
          <cell r="C1099" t="str">
            <v xml:space="preserve"> M2  </v>
          </cell>
          <cell r="D1099">
            <v>710</v>
          </cell>
        </row>
        <row r="1100">
          <cell r="A1100" t="str">
            <v>1002</v>
          </cell>
          <cell r="B1100" t="str">
            <v xml:space="preserve"> DEMOLICION ESTRUCTURA  </v>
          </cell>
          <cell r="C1100" t="str">
            <v xml:space="preserve"> </v>
          </cell>
          <cell r="D1100" t="str">
            <v xml:space="preserve"> </v>
          </cell>
        </row>
        <row r="1101">
          <cell r="A1101" t="str">
            <v>100201</v>
          </cell>
          <cell r="B1101" t="str">
            <v xml:space="preserve"> DEMOL.CIMIENTO CONCRETO (CR)  </v>
          </cell>
          <cell r="C1101" t="str">
            <v xml:space="preserve"> M3  </v>
          </cell>
          <cell r="D1101">
            <v>121170</v>
          </cell>
        </row>
        <row r="1102">
          <cell r="A1102" t="str">
            <v>100202</v>
          </cell>
          <cell r="B1102" t="str">
            <v xml:space="preserve"> DEMOL.CIMIENTO CONCRETO (SR)  </v>
          </cell>
          <cell r="C1102" t="str">
            <v xml:space="preserve"> M3  </v>
          </cell>
          <cell r="D1102">
            <v>107980</v>
          </cell>
        </row>
        <row r="1103">
          <cell r="A1103" t="str">
            <v>100203</v>
          </cell>
          <cell r="B1103" t="str">
            <v xml:space="preserve"> DEMOL.COLUMNA CONCRETO  </v>
          </cell>
          <cell r="C1103" t="str">
            <v xml:space="preserve"> M3  </v>
          </cell>
          <cell r="D1103">
            <v>166320</v>
          </cell>
        </row>
        <row r="1104">
          <cell r="A1104" t="str">
            <v>100204</v>
          </cell>
          <cell r="B1104" t="str">
            <v xml:space="preserve"> DEMOL.COLUMNA CONCRETO AMARRE  </v>
          </cell>
          <cell r="C1104" t="str">
            <v xml:space="preserve"> ML  </v>
          </cell>
          <cell r="D1104">
            <v>10340</v>
          </cell>
        </row>
        <row r="1105">
          <cell r="A1105" t="str">
            <v>100205</v>
          </cell>
          <cell r="B1105" t="str">
            <v xml:space="preserve"> DEMOL.CONCRETO CICLOPEO  </v>
          </cell>
          <cell r="C1105" t="str">
            <v xml:space="preserve"> M3  </v>
          </cell>
          <cell r="D1105">
            <v>140680</v>
          </cell>
        </row>
        <row r="1106">
          <cell r="A1106" t="str">
            <v>100206</v>
          </cell>
          <cell r="B1106" t="str">
            <v xml:space="preserve"> DEMOL.ESCALERA  </v>
          </cell>
          <cell r="C1106" t="str">
            <v xml:space="preserve"> M2  </v>
          </cell>
          <cell r="D1106">
            <v>27960</v>
          </cell>
        </row>
        <row r="1107">
          <cell r="A1107" t="str">
            <v>100207</v>
          </cell>
          <cell r="B1107" t="str">
            <v xml:space="preserve"> DEMOL.LOSA ALIGERADA E&lt;=25CMS  </v>
          </cell>
          <cell r="C1107" t="str">
            <v xml:space="preserve"> M2  </v>
          </cell>
          <cell r="D1107">
            <v>26650</v>
          </cell>
        </row>
        <row r="1108">
          <cell r="A1108" t="str">
            <v>100208</v>
          </cell>
          <cell r="B1108" t="str">
            <v xml:space="preserve"> DEMOL.LOSA ALIGERADA E&gt;=25CMS  </v>
          </cell>
          <cell r="C1108" t="str">
            <v xml:space="preserve"> M2  </v>
          </cell>
          <cell r="D1108">
            <v>37770</v>
          </cell>
        </row>
        <row r="1109">
          <cell r="A1109" t="str">
            <v>100209</v>
          </cell>
          <cell r="B1109" t="str">
            <v xml:space="preserve"> DEMOL.LOSA MACIZA C. E&lt;=20CMS  </v>
          </cell>
          <cell r="C1109" t="str">
            <v xml:space="preserve"> M2  </v>
          </cell>
          <cell r="D1109">
            <v>26310</v>
          </cell>
        </row>
        <row r="1110">
          <cell r="A1110" t="str">
            <v>100210</v>
          </cell>
          <cell r="B1110" t="str">
            <v xml:space="preserve"> DEMOL.LOSA MACIZA C. E&gt;=20CMS  </v>
          </cell>
          <cell r="C1110" t="str">
            <v xml:space="preserve"> M2  </v>
          </cell>
          <cell r="D1110">
            <v>45060</v>
          </cell>
        </row>
        <row r="1111">
          <cell r="A1111" t="str">
            <v>100211</v>
          </cell>
          <cell r="B1111" t="str">
            <v xml:space="preserve"> DEMOL.MURO CONCRETO E=10CM  </v>
          </cell>
          <cell r="C1111" t="str">
            <v xml:space="preserve"> M2  </v>
          </cell>
          <cell r="D1111">
            <v>23210</v>
          </cell>
        </row>
        <row r="1112">
          <cell r="A1112" t="str">
            <v>100212</v>
          </cell>
          <cell r="B1112" t="str">
            <v xml:space="preserve"> DEMOL.MURO CONCRETO E=15CM  </v>
          </cell>
          <cell r="C1112" t="str">
            <v xml:space="preserve"> M2  </v>
          </cell>
          <cell r="D1112">
            <v>28620</v>
          </cell>
        </row>
        <row r="1113">
          <cell r="A1113" t="str">
            <v>100213</v>
          </cell>
          <cell r="B1113" t="str">
            <v xml:space="preserve"> DEMOL.MURO CONCRETO E=30CM  </v>
          </cell>
          <cell r="C1113" t="str">
            <v xml:space="preserve"> M2  </v>
          </cell>
          <cell r="D1113">
            <v>57250</v>
          </cell>
        </row>
        <row r="1114">
          <cell r="A1114" t="str">
            <v>100214</v>
          </cell>
          <cell r="B1114" t="str">
            <v xml:space="preserve"> DEMOL.VIGA AMARRE MURO  </v>
          </cell>
          <cell r="C1114" t="str">
            <v xml:space="preserve"> ML  </v>
          </cell>
          <cell r="D1114">
            <v>6020</v>
          </cell>
        </row>
        <row r="1115">
          <cell r="A1115" t="str">
            <v>100215</v>
          </cell>
          <cell r="B1115" t="str">
            <v xml:space="preserve"> DEMOL.VIGA CANAL  </v>
          </cell>
          <cell r="C1115" t="str">
            <v xml:space="preserve"> ML  </v>
          </cell>
          <cell r="D1115">
            <v>14100</v>
          </cell>
        </row>
        <row r="1116">
          <cell r="A1116" t="str">
            <v>100216</v>
          </cell>
          <cell r="B1116" t="str">
            <v xml:space="preserve"> DEMOL.VIGA CONCRETO 36C-45CM </v>
          </cell>
          <cell r="C1116" t="str">
            <v xml:space="preserve"> ML  </v>
          </cell>
          <cell r="D1116">
            <v>21460</v>
          </cell>
        </row>
        <row r="1117">
          <cell r="A1117" t="str">
            <v>100217</v>
          </cell>
          <cell r="B1117" t="str">
            <v xml:space="preserve"> DEMOL.VIGA CONCRETO &lt;=25C-35CM  </v>
          </cell>
          <cell r="C1117" t="str">
            <v xml:space="preserve"> ML  </v>
          </cell>
          <cell r="D1117">
            <v>7910</v>
          </cell>
        </row>
        <row r="1118">
          <cell r="A1118" t="str">
            <v>100218</v>
          </cell>
          <cell r="B1118" t="str">
            <v xml:space="preserve"> RETIRO CASETON GUADUA-MADE  </v>
          </cell>
          <cell r="C1118" t="str">
            <v xml:space="preserve"> M2  </v>
          </cell>
          <cell r="D1118">
            <v>5800</v>
          </cell>
        </row>
        <row r="1119">
          <cell r="A1119" t="str">
            <v>100219</v>
          </cell>
          <cell r="B1119" t="str">
            <v xml:space="preserve"> DEMOL.RECUBRIMIENTO CONCRETO A=20-30CM  </v>
          </cell>
          <cell r="C1119" t="str">
            <v xml:space="preserve"> ML  </v>
          </cell>
          <cell r="D1119">
            <v>7260</v>
          </cell>
        </row>
        <row r="1120">
          <cell r="A1120" t="str">
            <v>100220</v>
          </cell>
          <cell r="B1120" t="str">
            <v xml:space="preserve"> DEMOL.RECUBRIMIENTO CONCRETO A=31-40CM  </v>
          </cell>
          <cell r="C1120" t="str">
            <v xml:space="preserve"> ML  </v>
          </cell>
          <cell r="D1120">
            <v>8280</v>
          </cell>
        </row>
        <row r="1121">
          <cell r="A1121" t="str">
            <v>100221</v>
          </cell>
          <cell r="B1121" t="str">
            <v xml:space="preserve"> DEMOL.RECUBRIMIENTO CONCRETO A=41-50CM  </v>
          </cell>
          <cell r="C1121" t="str">
            <v xml:space="preserve"> ML  </v>
          </cell>
          <cell r="D1121">
            <v>10720</v>
          </cell>
        </row>
        <row r="1122">
          <cell r="A1122" t="str">
            <v>100224</v>
          </cell>
          <cell r="B1122" t="str">
            <v xml:space="preserve"> DEMOL.RECUBRIMIENTO CONCRETO  </v>
          </cell>
          <cell r="C1122" t="str">
            <v xml:space="preserve"> M2  </v>
          </cell>
          <cell r="D1122">
            <v>19410</v>
          </cell>
        </row>
        <row r="1123">
          <cell r="A1123" t="str">
            <v>1003</v>
          </cell>
          <cell r="B1123" t="str">
            <v xml:space="preserve"> DEMOLICION MAMPOSTERIA  </v>
          </cell>
          <cell r="C1123" t="str">
            <v xml:space="preserve"> </v>
          </cell>
          <cell r="D1123" t="str">
            <v xml:space="preserve"> </v>
          </cell>
        </row>
        <row r="1124">
          <cell r="A1124" t="str">
            <v>100301</v>
          </cell>
          <cell r="B1124" t="str">
            <v xml:space="preserve"> ABERTURA VANO PUERTA-VENTANA  </v>
          </cell>
          <cell r="C1124" t="str">
            <v xml:space="preserve"> M2  </v>
          </cell>
          <cell r="D1124">
            <v>6150</v>
          </cell>
        </row>
        <row r="1125">
          <cell r="A1125" t="str">
            <v>100302</v>
          </cell>
          <cell r="B1125" t="str">
            <v xml:space="preserve"> DEMOL.ALFAGIA CONCRETO  </v>
          </cell>
          <cell r="C1125" t="str">
            <v xml:space="preserve"> ML  </v>
          </cell>
          <cell r="D1125">
            <v>2510</v>
          </cell>
        </row>
        <row r="1126">
          <cell r="A1126" t="str">
            <v>100303</v>
          </cell>
          <cell r="B1126" t="str">
            <v xml:space="preserve"> DEMOL.BEBEDERO EXISTENTE  </v>
          </cell>
          <cell r="C1126" t="str">
            <v xml:space="preserve"> ML  </v>
          </cell>
          <cell r="D1126">
            <v>17490</v>
          </cell>
        </row>
        <row r="1127">
          <cell r="A1127" t="str">
            <v>100304</v>
          </cell>
          <cell r="B1127" t="str">
            <v xml:space="preserve"> DEMOL.CALADO  </v>
          </cell>
          <cell r="C1127" t="str">
            <v xml:space="preserve"> M2  </v>
          </cell>
          <cell r="D1127">
            <v>3110</v>
          </cell>
        </row>
        <row r="1128">
          <cell r="A1128" t="str">
            <v>100305</v>
          </cell>
          <cell r="B1128" t="str">
            <v xml:space="preserve"> DEMOL.ENCHAPE CERAMICO  </v>
          </cell>
          <cell r="C1128" t="str">
            <v xml:space="preserve"> M2  </v>
          </cell>
          <cell r="D1128">
            <v>4820</v>
          </cell>
        </row>
        <row r="1129">
          <cell r="A1129" t="str">
            <v>100306</v>
          </cell>
          <cell r="B1129" t="str">
            <v xml:space="preserve"> DEMOL.ENCHAPE CERAMICO A&lt;.50M  </v>
          </cell>
          <cell r="C1129" t="str">
            <v xml:space="preserve"> ML  </v>
          </cell>
          <cell r="D1129">
            <v>2460</v>
          </cell>
        </row>
        <row r="1130">
          <cell r="A1130" t="str">
            <v>100307</v>
          </cell>
          <cell r="B1130" t="str">
            <v xml:space="preserve"> DEMOL.ENCHAPE CRISTANAC  </v>
          </cell>
          <cell r="C1130" t="str">
            <v xml:space="preserve"> M2  </v>
          </cell>
          <cell r="D1130">
            <v>4820</v>
          </cell>
        </row>
        <row r="1131">
          <cell r="A1131" t="str">
            <v>100308</v>
          </cell>
          <cell r="B1131" t="str">
            <v xml:space="preserve"> DEMOL.GUARDAESCOBA  </v>
          </cell>
          <cell r="C1131" t="str">
            <v xml:space="preserve"> ML  </v>
          </cell>
          <cell r="D1131">
            <v>1310</v>
          </cell>
        </row>
        <row r="1132">
          <cell r="A1132" t="str">
            <v>100309</v>
          </cell>
          <cell r="B1132" t="str">
            <v xml:space="preserve"> DEMOL.LAVADERO EXISTENTE  </v>
          </cell>
          <cell r="C1132" t="str">
            <v xml:space="preserve"> UND  </v>
          </cell>
          <cell r="D1132">
            <v>34810</v>
          </cell>
        </row>
        <row r="1133">
          <cell r="A1133" t="str">
            <v>100310</v>
          </cell>
          <cell r="B1133" t="str">
            <v xml:space="preserve"> DEMOL.MACHON LAD.TIZON  </v>
          </cell>
          <cell r="C1133" t="str">
            <v xml:space="preserve"> ML  </v>
          </cell>
          <cell r="D1133">
            <v>4340</v>
          </cell>
        </row>
        <row r="1134">
          <cell r="A1134" t="str">
            <v>100311</v>
          </cell>
          <cell r="B1134" t="str">
            <v xml:space="preserve"> DEMOL.MESON CONCRETO  </v>
          </cell>
          <cell r="C1134" t="str">
            <v xml:space="preserve"> ML  </v>
          </cell>
          <cell r="D1134">
            <v>15890</v>
          </cell>
        </row>
        <row r="1135">
          <cell r="A1135" t="str">
            <v>100312</v>
          </cell>
          <cell r="B1135" t="str">
            <v xml:space="preserve"> DEMOL.MESON CONCRETO  </v>
          </cell>
          <cell r="C1135" t="str">
            <v xml:space="preserve"> M2  </v>
          </cell>
          <cell r="D1135">
            <v>23320</v>
          </cell>
        </row>
        <row r="1136">
          <cell r="A1136" t="str">
            <v>100313</v>
          </cell>
          <cell r="B1136" t="str">
            <v xml:space="preserve"> DEMOL.MURO ADOBE  </v>
          </cell>
          <cell r="C1136" t="str">
            <v xml:space="preserve"> M2  </v>
          </cell>
          <cell r="D1136">
            <v>3950</v>
          </cell>
        </row>
        <row r="1137">
          <cell r="A1137" t="str">
            <v>100314</v>
          </cell>
          <cell r="B1137" t="str">
            <v xml:space="preserve"> DEMOL.MURO LAD. SOGA  </v>
          </cell>
          <cell r="C1137" t="str">
            <v xml:space="preserve"> M2  </v>
          </cell>
          <cell r="D1137">
            <v>3710</v>
          </cell>
        </row>
        <row r="1138">
          <cell r="A1138" t="str">
            <v>100315</v>
          </cell>
          <cell r="B1138" t="str">
            <v xml:space="preserve"> DEMOL.MURO LAD. SOGA  </v>
          </cell>
          <cell r="C1138" t="str">
            <v xml:space="preserve"> ML  </v>
          </cell>
          <cell r="D1138">
            <v>2630</v>
          </cell>
        </row>
        <row r="1139">
          <cell r="A1139" t="str">
            <v>100316</v>
          </cell>
          <cell r="B1139" t="str">
            <v xml:space="preserve"> DEMOL.MURO LAD. TIZON E=25-40CM  </v>
          </cell>
          <cell r="C1139" t="str">
            <v xml:space="preserve"> M2  </v>
          </cell>
          <cell r="D1139">
            <v>9190</v>
          </cell>
        </row>
        <row r="1140">
          <cell r="A1140" t="str">
            <v>100317</v>
          </cell>
          <cell r="B1140" t="str">
            <v xml:space="preserve"> DEMOL.MURO LAD. TIZON E=41-50CM  </v>
          </cell>
          <cell r="C1140" t="str">
            <v xml:space="preserve"> M2  </v>
          </cell>
          <cell r="D1140">
            <v>12470</v>
          </cell>
        </row>
        <row r="1141">
          <cell r="A1141" t="str">
            <v>100318</v>
          </cell>
          <cell r="B1141" t="str">
            <v xml:space="preserve"> DEMOL.MURO LAD. TIZON E&gt;0.50 MT  </v>
          </cell>
          <cell r="C1141" t="str">
            <v xml:space="preserve"> M2  </v>
          </cell>
          <cell r="D1141">
            <v>20480</v>
          </cell>
        </row>
        <row r="1142">
          <cell r="A1142" t="str">
            <v>100319</v>
          </cell>
          <cell r="B1142" t="str">
            <v xml:space="preserve"> DEMOL.REPELLO  </v>
          </cell>
          <cell r="C1142" t="str">
            <v xml:space="preserve"> M2  </v>
          </cell>
          <cell r="D1142">
            <v>3560</v>
          </cell>
        </row>
        <row r="1143">
          <cell r="A1143" t="str">
            <v>100320</v>
          </cell>
          <cell r="B1143" t="str">
            <v xml:space="preserve"> DEMOL.REPELLO H&lt;.50MT  </v>
          </cell>
          <cell r="C1143" t="str">
            <v xml:space="preserve"> ML  </v>
          </cell>
          <cell r="D1143">
            <v>1360</v>
          </cell>
        </row>
        <row r="1144">
          <cell r="A1144" t="str">
            <v>100321</v>
          </cell>
          <cell r="B1144" t="str">
            <v xml:space="preserve"> DEMOL.REPELLO CIELO  </v>
          </cell>
          <cell r="C1144" t="str">
            <v xml:space="preserve"> M2  </v>
          </cell>
          <cell r="D1144">
            <v>3800</v>
          </cell>
        </row>
        <row r="1145">
          <cell r="A1145" t="str">
            <v>100322</v>
          </cell>
          <cell r="B1145" t="str">
            <v xml:space="preserve"> PICADA ABUZARDADA MURO  </v>
          </cell>
          <cell r="C1145" t="str">
            <v xml:space="preserve"> M2  </v>
          </cell>
          <cell r="D1145">
            <v>4020</v>
          </cell>
        </row>
        <row r="1146">
          <cell r="A1146" t="str">
            <v>100323</v>
          </cell>
          <cell r="B1146" t="str">
            <v xml:space="preserve"> PICADA ABUZARDADA MURO A&lt;.50M  </v>
          </cell>
          <cell r="C1146" t="str">
            <v xml:space="preserve"> ML  </v>
          </cell>
          <cell r="D1146">
            <v>2450</v>
          </cell>
        </row>
        <row r="1147">
          <cell r="A1147" t="str">
            <v>100324</v>
          </cell>
          <cell r="B1147" t="str">
            <v xml:space="preserve"> RANURA MURO SOGA COLUMNA A MAQUINA  </v>
          </cell>
          <cell r="C1147" t="str">
            <v xml:space="preserve"> ML  </v>
          </cell>
          <cell r="D1147">
            <v>4960</v>
          </cell>
        </row>
        <row r="1148">
          <cell r="A1148" t="str">
            <v>100325</v>
          </cell>
          <cell r="B1148" t="str">
            <v xml:space="preserve"> RANURA MURO TIZON COLUMNA A MAQUINA  </v>
          </cell>
          <cell r="C1148" t="str">
            <v xml:space="preserve"> ML  </v>
          </cell>
          <cell r="D1148">
            <v>6780</v>
          </cell>
        </row>
        <row r="1149">
          <cell r="A1149" t="str">
            <v>100326</v>
          </cell>
          <cell r="B1149" t="str">
            <v xml:space="preserve"> REGATAS SOBRE MUROS  </v>
          </cell>
          <cell r="C1149" t="str">
            <v xml:space="preserve"> ML  </v>
          </cell>
          <cell r="D1149">
            <v>1540</v>
          </cell>
        </row>
        <row r="1150">
          <cell r="A1150" t="str">
            <v>1004</v>
          </cell>
          <cell r="B1150" t="str">
            <v xml:space="preserve"> DEMOLICIONES VARIAS  </v>
          </cell>
          <cell r="C1150" t="str">
            <v xml:space="preserve"> </v>
          </cell>
          <cell r="D1150" t="str">
            <v xml:space="preserve"> </v>
          </cell>
        </row>
        <row r="1151">
          <cell r="A1151" t="str">
            <v>100401</v>
          </cell>
          <cell r="B1151" t="str">
            <v xml:space="preserve"> DEMOL.ANDEN CONCRETO  </v>
          </cell>
          <cell r="C1151" t="str">
            <v xml:space="preserve"> M2  </v>
          </cell>
          <cell r="D1151">
            <v>3480</v>
          </cell>
        </row>
        <row r="1152">
          <cell r="A1152" t="str">
            <v>100402</v>
          </cell>
          <cell r="B1152" t="str">
            <v xml:space="preserve"> DEMOL.ANDEN-SARDINEL  </v>
          </cell>
          <cell r="C1152" t="str">
            <v xml:space="preserve"> M2  </v>
          </cell>
          <cell r="D1152">
            <v>5460</v>
          </cell>
        </row>
        <row r="1153">
          <cell r="A1153" t="str">
            <v>100403</v>
          </cell>
          <cell r="B1153" t="str">
            <v xml:space="preserve"> DEMOL.CIELO FALSO ESTERILLA  </v>
          </cell>
          <cell r="C1153" t="str">
            <v xml:space="preserve"> M2  </v>
          </cell>
          <cell r="D1153">
            <v>4400</v>
          </cell>
        </row>
        <row r="1154">
          <cell r="A1154" t="str">
            <v>100404</v>
          </cell>
          <cell r="B1154" t="str">
            <v xml:space="preserve"> DEMOL.CIELO FALSO ESTRUCIELO  </v>
          </cell>
          <cell r="C1154" t="str">
            <v xml:space="preserve"> M2  </v>
          </cell>
          <cell r="D1154">
            <v>3430</v>
          </cell>
        </row>
        <row r="1155">
          <cell r="A1155" t="str">
            <v>100405</v>
          </cell>
          <cell r="B1155" t="str">
            <v xml:space="preserve"> DEMOL.CONTRAPISO CONCRETO E= 5CM-10CM  </v>
          </cell>
          <cell r="C1155" t="str">
            <v xml:space="preserve"> M2  </v>
          </cell>
          <cell r="D1155">
            <v>2230</v>
          </cell>
        </row>
        <row r="1156">
          <cell r="A1156" t="str">
            <v>100406</v>
          </cell>
          <cell r="B1156" t="str">
            <v xml:space="preserve"> DEMOL.PAVIMENTO CONCRETO E=20CM +RET  </v>
          </cell>
          <cell r="C1156" t="str">
            <v xml:space="preserve"> M2  </v>
          </cell>
          <cell r="D1156">
            <v>21550</v>
          </cell>
        </row>
        <row r="1157">
          <cell r="A1157" t="str">
            <v>100407</v>
          </cell>
          <cell r="B1157" t="str">
            <v xml:space="preserve"> DEMOL.PISO BALDOSA+MORTERO  </v>
          </cell>
          <cell r="C1157" t="str">
            <v xml:space="preserve"> M2  </v>
          </cell>
          <cell r="D1157">
            <v>2880</v>
          </cell>
        </row>
        <row r="1158">
          <cell r="A1158" t="str">
            <v>100408</v>
          </cell>
          <cell r="B1158" t="str">
            <v xml:space="preserve"> DEMOL.PISO GRANO PULIDO  </v>
          </cell>
          <cell r="C1158" t="str">
            <v xml:space="preserve"> M2  </v>
          </cell>
          <cell r="D1158">
            <v>3460</v>
          </cell>
        </row>
        <row r="1159">
          <cell r="A1159" t="str">
            <v>100409</v>
          </cell>
          <cell r="B1159" t="str">
            <v xml:space="preserve"> DEMOL.SARDINEL CONCRETO  </v>
          </cell>
          <cell r="C1159" t="str">
            <v xml:space="preserve"> ML  </v>
          </cell>
          <cell r="D1159">
            <v>3290</v>
          </cell>
        </row>
        <row r="1160">
          <cell r="A1160" t="str">
            <v>100410</v>
          </cell>
          <cell r="B1160" t="str">
            <v xml:space="preserve"> DEMOL.CAJA INSPECCION  </v>
          </cell>
          <cell r="C1160" t="str">
            <v xml:space="preserve"> UND  </v>
          </cell>
          <cell r="D1160">
            <v>11410</v>
          </cell>
        </row>
        <row r="1161">
          <cell r="A1161" t="str">
            <v>100411</v>
          </cell>
          <cell r="B1161" t="str">
            <v xml:space="preserve"> DESM.CIELO FALSO ALUM.-XX  </v>
          </cell>
          <cell r="C1161" t="str">
            <v xml:space="preserve"> M2  </v>
          </cell>
          <cell r="D1161">
            <v>3020</v>
          </cell>
        </row>
        <row r="1162">
          <cell r="A1162" t="str">
            <v>100412</v>
          </cell>
          <cell r="B1162" t="str">
            <v xml:space="preserve"> DEMOL.CIELO FALSO ESTERILLA-ADOBE  </v>
          </cell>
          <cell r="C1162" t="str">
            <v xml:space="preserve"> M2  </v>
          </cell>
          <cell r="D1162">
            <v>6380</v>
          </cell>
        </row>
        <row r="1163">
          <cell r="A1163" t="str">
            <v>100413</v>
          </cell>
          <cell r="B1163" t="str">
            <v xml:space="preserve"> DEMOL.EDIFICACION EXISTENTE + RETIRO  </v>
          </cell>
          <cell r="C1163" t="str">
            <v xml:space="preserve"> M2  </v>
          </cell>
          <cell r="D1163">
            <v>18200</v>
          </cell>
        </row>
        <row r="1164">
          <cell r="A1164" t="str">
            <v>1005</v>
          </cell>
          <cell r="B1164" t="str">
            <v xml:space="preserve"> DESMONTES VARIOS  </v>
          </cell>
          <cell r="C1164" t="str">
            <v xml:space="preserve"> </v>
          </cell>
          <cell r="D1164" t="str">
            <v xml:space="preserve"> </v>
          </cell>
        </row>
        <row r="1165">
          <cell r="A1165" t="str">
            <v>100501</v>
          </cell>
          <cell r="B1165" t="str">
            <v xml:space="preserve"> DESM.APARATO SANITARIO  </v>
          </cell>
          <cell r="C1165" t="str">
            <v xml:space="preserve"> UND  </v>
          </cell>
          <cell r="D1165">
            <v>12060</v>
          </cell>
        </row>
        <row r="1166">
          <cell r="A1166" t="str">
            <v>100502</v>
          </cell>
          <cell r="B1166" t="str">
            <v xml:space="preserve"> DESM.CIELO FALSO MADERA  </v>
          </cell>
          <cell r="C1166" t="str">
            <v xml:space="preserve"> M2  </v>
          </cell>
          <cell r="D1166">
            <v>3430</v>
          </cell>
        </row>
        <row r="1167">
          <cell r="A1167" t="str">
            <v>100503</v>
          </cell>
          <cell r="B1167" t="str">
            <v xml:space="preserve"> DESM.CORREA METALICA [E]  </v>
          </cell>
          <cell r="C1167" t="str">
            <v xml:space="preserve"> ML  </v>
          </cell>
          <cell r="D1167">
            <v>1250</v>
          </cell>
        </row>
        <row r="1168">
          <cell r="A1168" t="str">
            <v>100504</v>
          </cell>
          <cell r="B1168" t="str">
            <v xml:space="preserve"> DESM.CUBIERTA ACRILICO  </v>
          </cell>
          <cell r="C1168" t="str">
            <v xml:space="preserve"> M2  </v>
          </cell>
          <cell r="D1168">
            <v>3170</v>
          </cell>
        </row>
        <row r="1169">
          <cell r="A1169" t="str">
            <v>100505</v>
          </cell>
          <cell r="B1169" t="str">
            <v xml:space="preserve"> DESM.CUBIERTA ASBESTO CEM.  </v>
          </cell>
          <cell r="C1169" t="str">
            <v xml:space="preserve"> M2  </v>
          </cell>
          <cell r="D1169">
            <v>3460</v>
          </cell>
        </row>
        <row r="1170">
          <cell r="A1170" t="str">
            <v>100506</v>
          </cell>
          <cell r="B1170" t="str">
            <v xml:space="preserve"> DESM.CUBIERTA LAMINA  </v>
          </cell>
          <cell r="C1170" t="str">
            <v xml:space="preserve"> M2  </v>
          </cell>
          <cell r="D1170">
            <v>3460</v>
          </cell>
        </row>
        <row r="1171">
          <cell r="A1171" t="str">
            <v>100507</v>
          </cell>
          <cell r="B1171" t="str">
            <v xml:space="preserve"> DESM.CUBIERTA TEJA BARRO  </v>
          </cell>
          <cell r="C1171" t="str">
            <v xml:space="preserve"> M2  </v>
          </cell>
          <cell r="D1171">
            <v>5710</v>
          </cell>
        </row>
        <row r="1172">
          <cell r="A1172" t="str">
            <v>100508</v>
          </cell>
          <cell r="B1172" t="str">
            <v xml:space="preserve"> DESM.DIVISION LAMINA XXX.  </v>
          </cell>
          <cell r="C1172" t="str">
            <v xml:space="preserve"> M2  </v>
          </cell>
          <cell r="D1172">
            <v>4110</v>
          </cell>
        </row>
        <row r="1173">
          <cell r="A1173" t="str">
            <v>100509</v>
          </cell>
          <cell r="B1173" t="str">
            <v xml:space="preserve"> DESM.ESTRUCTURA MADERA CIELO FALSO  </v>
          </cell>
          <cell r="C1173" t="str">
            <v xml:space="preserve"> M2  </v>
          </cell>
          <cell r="D1173">
            <v>3420</v>
          </cell>
        </row>
        <row r="1174">
          <cell r="A1174" t="str">
            <v>100510</v>
          </cell>
          <cell r="B1174" t="str">
            <v xml:space="preserve"> DESM.ESTRUCTURA MADERA T.ASBESTO CEMENTO  </v>
          </cell>
          <cell r="C1174" t="str">
            <v xml:space="preserve"> M2  </v>
          </cell>
          <cell r="D1174">
            <v>6990</v>
          </cell>
        </row>
        <row r="1175">
          <cell r="A1175" t="str">
            <v>100511</v>
          </cell>
          <cell r="B1175" t="str">
            <v xml:space="preserve"> DESM.ESTRUCTURA MADERA T.BARRO  </v>
          </cell>
          <cell r="C1175" t="str">
            <v xml:space="preserve"> M2  </v>
          </cell>
          <cell r="D1175">
            <v>10660</v>
          </cell>
        </row>
        <row r="1176">
          <cell r="A1176" t="str">
            <v>100512</v>
          </cell>
          <cell r="B1176" t="str">
            <v xml:space="preserve"> DESM.ESTRUCTURA METALICA  </v>
          </cell>
          <cell r="C1176" t="str">
            <v xml:space="preserve"> M2  </v>
          </cell>
          <cell r="D1176">
            <v>3490</v>
          </cell>
        </row>
        <row r="1177">
          <cell r="A1177" t="str">
            <v>100513</v>
          </cell>
          <cell r="B1177" t="str">
            <v xml:space="preserve"> DESM.LAVADERO PREFABRICAD  </v>
          </cell>
          <cell r="C1177" t="str">
            <v xml:space="preserve"> UND  </v>
          </cell>
          <cell r="D1177">
            <v>9570</v>
          </cell>
        </row>
        <row r="1178">
          <cell r="A1178" t="str">
            <v>100514</v>
          </cell>
          <cell r="B1178" t="str">
            <v xml:space="preserve"> DESM.MALLA ESLABONADA H=2.0 MT  </v>
          </cell>
          <cell r="C1178" t="str">
            <v xml:space="preserve"> ML  </v>
          </cell>
          <cell r="D1178">
            <v>2430</v>
          </cell>
        </row>
        <row r="1179">
          <cell r="A1179" t="str">
            <v>100515</v>
          </cell>
          <cell r="B1179" t="str">
            <v xml:space="preserve"> DESM.MARCO PUERTA SENCILLA  </v>
          </cell>
          <cell r="C1179" t="str">
            <v xml:space="preserve"> UND  </v>
          </cell>
          <cell r="D1179">
            <v>14740</v>
          </cell>
        </row>
        <row r="1180">
          <cell r="A1180" t="str">
            <v>100516</v>
          </cell>
          <cell r="B1180" t="str">
            <v xml:space="preserve"> DESM.POZUELO ACERO INOX.  </v>
          </cell>
          <cell r="C1180" t="str">
            <v xml:space="preserve"> UND  </v>
          </cell>
          <cell r="D1180">
            <v>6780</v>
          </cell>
        </row>
        <row r="1181">
          <cell r="A1181" t="str">
            <v>100517</v>
          </cell>
          <cell r="B1181" t="str">
            <v xml:space="preserve"> DESM.PUERTA EXISTENTE SENCILLA  </v>
          </cell>
          <cell r="C1181" t="str">
            <v xml:space="preserve"> UND  </v>
          </cell>
          <cell r="D1181">
            <v>12220</v>
          </cell>
        </row>
        <row r="1182">
          <cell r="A1182" t="str">
            <v>100518</v>
          </cell>
          <cell r="B1182" t="str">
            <v xml:space="preserve"> DESM.REJA  </v>
          </cell>
          <cell r="C1182" t="str">
            <v xml:space="preserve"> ML  </v>
          </cell>
          <cell r="D1182">
            <v>3150</v>
          </cell>
        </row>
        <row r="1183">
          <cell r="A1183" t="str">
            <v>100519</v>
          </cell>
          <cell r="B1183" t="str">
            <v xml:space="preserve"> DESM.REJA METALICA  </v>
          </cell>
          <cell r="C1183" t="str">
            <v xml:space="preserve"> M2  </v>
          </cell>
          <cell r="D1183">
            <v>7240</v>
          </cell>
        </row>
        <row r="1184">
          <cell r="A1184" t="str">
            <v>100520</v>
          </cell>
          <cell r="B1184" t="str">
            <v xml:space="preserve"> DESM.VENTANA EXISTENTE  </v>
          </cell>
          <cell r="C1184" t="str">
            <v xml:space="preserve"> M2  </v>
          </cell>
          <cell r="D1184">
            <v>10680</v>
          </cell>
        </row>
        <row r="1185">
          <cell r="A1185" t="str">
            <v>100521</v>
          </cell>
          <cell r="B1185" t="str">
            <v xml:space="preserve"> DESM.VIDRIO  </v>
          </cell>
          <cell r="C1185" t="str">
            <v xml:space="preserve"> M2  </v>
          </cell>
          <cell r="D1185">
            <v>1460</v>
          </cell>
        </row>
        <row r="1186">
          <cell r="A1186" t="str">
            <v>100522</v>
          </cell>
          <cell r="B1186" t="str">
            <v xml:space="preserve"> DESM.CORREA-VIGA-COLUMNA MADERA  </v>
          </cell>
          <cell r="C1186" t="str">
            <v xml:space="preserve"> ML  </v>
          </cell>
          <cell r="D1186">
            <v>1720</v>
          </cell>
        </row>
        <row r="1187">
          <cell r="A1187" t="str">
            <v>100523</v>
          </cell>
          <cell r="B1187" t="str">
            <v xml:space="preserve"> DESM.DIVISION MADERA  </v>
          </cell>
          <cell r="C1187" t="str">
            <v xml:space="preserve"> M2  </v>
          </cell>
          <cell r="D1187">
            <v>4010</v>
          </cell>
        </row>
        <row r="1188">
          <cell r="A1188" t="str">
            <v>100524</v>
          </cell>
          <cell r="B1188" t="str">
            <v xml:space="preserve"> DESMONTE CUBIERTA ZINC + ENTRAMADO  </v>
          </cell>
          <cell r="C1188" t="str">
            <v xml:space="preserve"> M2  </v>
          </cell>
          <cell r="D1188">
            <v>6170</v>
          </cell>
        </row>
        <row r="1189">
          <cell r="A1189" t="str">
            <v>100525</v>
          </cell>
          <cell r="B1189" t="str">
            <v xml:space="preserve"> DESM.CERRAMIENTO GUADUA-ALAMBRE DE PUAS  </v>
          </cell>
          <cell r="C1189" t="str">
            <v xml:space="preserve"> ML  </v>
          </cell>
          <cell r="D1189">
            <v>2060</v>
          </cell>
        </row>
        <row r="1190">
          <cell r="A1190" t="str">
            <v>100527</v>
          </cell>
          <cell r="B1190" t="str">
            <v xml:space="preserve"> DESM.CANALES - BAJANTES  </v>
          </cell>
          <cell r="C1190" t="str">
            <v xml:space="preserve"> ML  </v>
          </cell>
          <cell r="D1190">
            <v>1760</v>
          </cell>
        </row>
        <row r="1191">
          <cell r="A1191" t="str">
            <v>100528</v>
          </cell>
          <cell r="B1191" t="str">
            <v xml:space="preserve"> DESM.VENTANA - LUCETA EXISTENTE  </v>
          </cell>
          <cell r="C1191" t="str">
            <v xml:space="preserve"> UND  </v>
          </cell>
          <cell r="D1191">
            <v>7220</v>
          </cell>
        </row>
        <row r="1192">
          <cell r="A1192" t="str">
            <v>100529</v>
          </cell>
          <cell r="B1192" t="str">
            <v xml:space="preserve"> DESM.SILLETERIA METALICA- MADERA  </v>
          </cell>
          <cell r="C1192" t="str">
            <v xml:space="preserve"> UND  </v>
          </cell>
          <cell r="D1192">
            <v>1550</v>
          </cell>
        </row>
        <row r="1193">
          <cell r="A1193" t="str">
            <v>100530</v>
          </cell>
          <cell r="B1193" t="str">
            <v xml:space="preserve"> DESM.ALAMBRE PUAS CERRAMIENTO 3-5 LINEAS  </v>
          </cell>
          <cell r="C1193" t="str">
            <v xml:space="preserve"> ML  </v>
          </cell>
          <cell r="D1193">
            <v>1080</v>
          </cell>
        </row>
        <row r="1194">
          <cell r="A1194" t="str">
            <v>1006</v>
          </cell>
          <cell r="B1194" t="str">
            <v xml:space="preserve"> MOVIMIENTOS DE TIERRA  </v>
          </cell>
          <cell r="C1194" t="str">
            <v xml:space="preserve"> </v>
          </cell>
          <cell r="D1194" t="str">
            <v xml:space="preserve"> </v>
          </cell>
        </row>
        <row r="1195">
          <cell r="A1195" t="str">
            <v>100601</v>
          </cell>
          <cell r="B1195" t="str">
            <v xml:space="preserve"> EXCAVACION TIERRA A MANO  </v>
          </cell>
          <cell r="C1195" t="str">
            <v xml:space="preserve"> M3  </v>
          </cell>
          <cell r="D1195">
            <v>7350</v>
          </cell>
        </row>
        <row r="1196">
          <cell r="A1196" t="str">
            <v>100602</v>
          </cell>
          <cell r="B1196" t="str">
            <v xml:space="preserve"> EXCAVACION TIERRA CONGLOMERADO  </v>
          </cell>
          <cell r="C1196" t="str">
            <v xml:space="preserve"> M3  </v>
          </cell>
          <cell r="D1196">
            <v>9890</v>
          </cell>
        </row>
        <row r="1197">
          <cell r="A1197" t="str">
            <v>100603</v>
          </cell>
          <cell r="B1197" t="str">
            <v xml:space="preserve"> PROTECCION DE TALUDES (Tablestaca)  </v>
          </cell>
          <cell r="C1197" t="str">
            <v xml:space="preserve"> M2  </v>
          </cell>
          <cell r="D1197">
            <v>20420</v>
          </cell>
        </row>
        <row r="1198">
          <cell r="A1198" t="str">
            <v>100604</v>
          </cell>
          <cell r="B1198" t="str">
            <v xml:space="preserve"> RELLENO IMPORTADO BALASTRO  </v>
          </cell>
          <cell r="C1198" t="str">
            <v xml:space="preserve"> M3  </v>
          </cell>
          <cell r="D1198">
            <v>36970</v>
          </cell>
        </row>
        <row r="1199">
          <cell r="A1199" t="str">
            <v>100605</v>
          </cell>
          <cell r="B1199" t="str">
            <v xml:space="preserve"> RELLENO MATERIAL SITIO MANUAL  </v>
          </cell>
          <cell r="C1199" t="str">
            <v xml:space="preserve"> M3  </v>
          </cell>
          <cell r="D1199">
            <v>8860</v>
          </cell>
        </row>
        <row r="1200">
          <cell r="A1200" t="str">
            <v>100606</v>
          </cell>
          <cell r="B1200" t="str">
            <v xml:space="preserve"> RETIRO ESCOMBROS A MAQUINA &lt;=10KM.  </v>
          </cell>
          <cell r="C1200" t="str">
            <v xml:space="preserve"> M3  </v>
          </cell>
          <cell r="D1200">
            <v>16130</v>
          </cell>
        </row>
        <row r="1201">
          <cell r="A1201" t="str">
            <v>100607</v>
          </cell>
          <cell r="B1201" t="str">
            <v xml:space="preserve"> RETIRO ESCOMBROS MANUAL-VOLQUETA &lt;=10KM.  </v>
          </cell>
          <cell r="C1201" t="str">
            <v xml:space="preserve"> M3  </v>
          </cell>
          <cell r="D1201">
            <v>16530</v>
          </cell>
        </row>
        <row r="1202">
          <cell r="A1202" t="str">
            <v>100608</v>
          </cell>
          <cell r="B1202" t="str">
            <v xml:space="preserve"> RETIRO SOBRANTES MAQUINA &lt;=10KM.  </v>
          </cell>
          <cell r="C1202" t="str">
            <v xml:space="preserve"> M3  </v>
          </cell>
          <cell r="D1202">
            <v>15520</v>
          </cell>
        </row>
        <row r="1203">
          <cell r="A1203" t="str">
            <v>100609</v>
          </cell>
          <cell r="B1203" t="str">
            <v xml:space="preserve"> RIEGO SOBRANTES TIERRA A MANO  </v>
          </cell>
          <cell r="C1203" t="str">
            <v xml:space="preserve"> M3  </v>
          </cell>
          <cell r="D1203">
            <v>3960</v>
          </cell>
        </row>
        <row r="1204">
          <cell r="A1204" t="str">
            <v>100610</v>
          </cell>
          <cell r="B1204" t="str">
            <v xml:space="preserve"> SUELO CEMENTO RELACION 1:8  </v>
          </cell>
          <cell r="C1204" t="str">
            <v xml:space="preserve"> M3  </v>
          </cell>
          <cell r="D1204">
            <v>51360</v>
          </cell>
        </row>
        <row r="1205">
          <cell r="A1205" t="str">
            <v>11</v>
          </cell>
          <cell r="B1205" t="str">
            <v xml:space="preserve"> DESAGUES BAJO TIERRA  </v>
          </cell>
          <cell r="C1205">
            <v>0</v>
          </cell>
        </row>
        <row r="1206">
          <cell r="A1206" t="str">
            <v>110101</v>
          </cell>
          <cell r="B1206" t="str">
            <v>CAJA INSPECCION 40x 40 CM [CONCRETO]</v>
          </cell>
          <cell r="C1206" t="str">
            <v xml:space="preserve"> UND  </v>
          </cell>
          <cell r="D1206">
            <v>86760</v>
          </cell>
        </row>
        <row r="1207">
          <cell r="A1207" t="str">
            <v>110102</v>
          </cell>
          <cell r="B1207" t="str">
            <v>CAJA INSPECCION 40x 40 CM [LADRILLO]</v>
          </cell>
          <cell r="C1207" t="str">
            <v xml:space="preserve"> UND  </v>
          </cell>
          <cell r="D1207">
            <v>52740</v>
          </cell>
        </row>
        <row r="1208">
          <cell r="A1208" t="str">
            <v>110103</v>
          </cell>
          <cell r="B1208" t="str">
            <v>CAJA INSPECCION 50x 50 CM [CONCRETO]</v>
          </cell>
          <cell r="C1208" t="str">
            <v xml:space="preserve"> UND  </v>
          </cell>
          <cell r="D1208">
            <v>126440</v>
          </cell>
        </row>
        <row r="1209">
          <cell r="A1209" t="str">
            <v>110104</v>
          </cell>
          <cell r="B1209" t="str">
            <v>CAJA INSPECCION 50x 50 CM [LADRILLO]</v>
          </cell>
          <cell r="C1209" t="str">
            <v xml:space="preserve"> UND  </v>
          </cell>
          <cell r="D1209">
            <v>89850</v>
          </cell>
        </row>
        <row r="1210">
          <cell r="A1210" t="str">
            <v>110105</v>
          </cell>
          <cell r="B1210" t="str">
            <v>CAJA INSPECCION 60x 60 CM [CONCRETO]</v>
          </cell>
          <cell r="C1210" t="str">
            <v xml:space="preserve"> UND  </v>
          </cell>
          <cell r="D1210">
            <v>147880</v>
          </cell>
        </row>
        <row r="1211">
          <cell r="A1211" t="str">
            <v>110106</v>
          </cell>
          <cell r="B1211" t="str">
            <v>CAJA INSPECCION 60x 60 CM [LADRILLO]</v>
          </cell>
          <cell r="C1211" t="str">
            <v xml:space="preserve"> UND  </v>
          </cell>
          <cell r="D1211">
            <v>109360</v>
          </cell>
        </row>
        <row r="1212">
          <cell r="A1212" t="str">
            <v>110107</v>
          </cell>
          <cell r="B1212" t="str">
            <v>CAJA INSPECCION 80x 80 CM [CONCRETO]</v>
          </cell>
          <cell r="C1212" t="str">
            <v xml:space="preserve"> UND  </v>
          </cell>
          <cell r="D1212">
            <v>211200</v>
          </cell>
        </row>
        <row r="1213">
          <cell r="A1213" t="str">
            <v>110108</v>
          </cell>
          <cell r="B1213" t="str">
            <v>CAJA INSPECCION 80x 80 CM [LADRILLO]</v>
          </cell>
          <cell r="C1213" t="str">
            <v xml:space="preserve"> UND  </v>
          </cell>
          <cell r="D1213">
            <v>160150</v>
          </cell>
        </row>
        <row r="1214">
          <cell r="A1214" t="str">
            <v>110109</v>
          </cell>
          <cell r="B1214" t="str">
            <v>CAJA INSPECCION 100x100 CM [LADRILLO]</v>
          </cell>
          <cell r="C1214" t="str">
            <v xml:space="preserve"> UND  </v>
          </cell>
          <cell r="D1214">
            <v>344850</v>
          </cell>
        </row>
        <row r="1215">
          <cell r="A1215" t="str">
            <v>110110</v>
          </cell>
          <cell r="B1215" t="str">
            <v>CAJA INSPECCION 100x1OO CM [CONCRETO]</v>
          </cell>
          <cell r="C1215" t="str">
            <v xml:space="preserve"> UND  </v>
          </cell>
          <cell r="D1215">
            <v>259680</v>
          </cell>
        </row>
        <row r="1216">
          <cell r="A1216" t="str">
            <v>110111</v>
          </cell>
          <cell r="B1216" t="str">
            <v>CAJA INSPECCION 110x110 CM [CONCRETO]</v>
          </cell>
          <cell r="C1216" t="str">
            <v xml:space="preserve"> UND  </v>
          </cell>
          <cell r="D1216">
            <v>301020</v>
          </cell>
        </row>
        <row r="1217">
          <cell r="A1217" t="str">
            <v>110112</v>
          </cell>
          <cell r="B1217" t="str">
            <v>CAJA INSPECCION 110x110 CM [LADRILLO]</v>
          </cell>
          <cell r="C1217" t="str">
            <v xml:space="preserve"> UND  </v>
          </cell>
          <cell r="D1217">
            <v>224540</v>
          </cell>
        </row>
        <row r="1218">
          <cell r="A1218" t="str">
            <v>110113</v>
          </cell>
          <cell r="B1218" t="str">
            <v>CAJA INSPECCION 120x120 CM [CONCRETO]</v>
          </cell>
          <cell r="C1218" t="str">
            <v xml:space="preserve"> UND  </v>
          </cell>
          <cell r="D1218">
            <v>412670</v>
          </cell>
        </row>
        <row r="1219">
          <cell r="A1219" t="str">
            <v>110114</v>
          </cell>
          <cell r="B1219" t="str">
            <v>CAJA INSPECCION 120x120 CM [LADRILLO]</v>
          </cell>
          <cell r="C1219" t="str">
            <v xml:space="preserve"> UND  </v>
          </cell>
          <cell r="D1219">
            <v>412160</v>
          </cell>
        </row>
        <row r="1220">
          <cell r="A1220" t="str">
            <v>110115</v>
          </cell>
          <cell r="B1220" t="str">
            <v>CAJA INSPECCION 140x140 CM [CONCRETO]</v>
          </cell>
          <cell r="C1220" t="str">
            <v xml:space="preserve"> UND  </v>
          </cell>
          <cell r="D1220">
            <v>533160</v>
          </cell>
        </row>
        <row r="1221">
          <cell r="A1221" t="str">
            <v>110116</v>
          </cell>
          <cell r="B1221" t="str">
            <v>CAJA INSPECCION 140x140 CM [LADRILLO]</v>
          </cell>
          <cell r="C1221" t="str">
            <v xml:space="preserve"> UND  </v>
          </cell>
          <cell r="D1221">
            <v>513960</v>
          </cell>
        </row>
        <row r="1222">
          <cell r="A1222" t="str">
            <v>110117</v>
          </cell>
          <cell r="B1222" t="str">
            <v>CAJA INSPECCION 175x 80 CM DOM[CONCRETO]</v>
          </cell>
          <cell r="C1222" t="str">
            <v xml:space="preserve"> UND  </v>
          </cell>
          <cell r="D1222">
            <v>656730</v>
          </cell>
        </row>
        <row r="1223">
          <cell r="A1223" t="str">
            <v>1102</v>
          </cell>
          <cell r="B1223" t="str">
            <v xml:space="preserve"> CAJA DE PASO  </v>
          </cell>
          <cell r="C1223" t="str">
            <v xml:space="preserve"> </v>
          </cell>
          <cell r="D1223" t="str">
            <v xml:space="preserve"> </v>
          </cell>
        </row>
        <row r="1224">
          <cell r="A1224" t="str">
            <v>110201</v>
          </cell>
          <cell r="B1224" t="str">
            <v xml:space="preserve"> CAJA DE PASO CONCRETO 5O X5O CM  </v>
          </cell>
          <cell r="C1224" t="str">
            <v xml:space="preserve"> UND  </v>
          </cell>
          <cell r="D1224">
            <v>75730</v>
          </cell>
        </row>
        <row r="1225">
          <cell r="A1225" t="str">
            <v>110202</v>
          </cell>
          <cell r="B1225" t="str">
            <v xml:space="preserve"> CAJA DE PASO CONCRETO 70 X70 CM  </v>
          </cell>
          <cell r="C1225" t="str">
            <v xml:space="preserve"> UND  </v>
          </cell>
          <cell r="D1225">
            <v>104340</v>
          </cell>
        </row>
        <row r="1226">
          <cell r="A1226" t="str">
            <v>110203</v>
          </cell>
          <cell r="B1226" t="str">
            <v xml:space="preserve"> CAJA DE PASO CONCRETO 80 X80 CM  </v>
          </cell>
          <cell r="C1226" t="str">
            <v xml:space="preserve"> UND  </v>
          </cell>
          <cell r="D1226">
            <v>137000</v>
          </cell>
        </row>
        <row r="1227">
          <cell r="A1227" t="str">
            <v>1103</v>
          </cell>
          <cell r="B1227" t="str">
            <v xml:space="preserve"> TUBERIA PVC  </v>
          </cell>
          <cell r="C1227" t="str">
            <v xml:space="preserve"> </v>
          </cell>
          <cell r="D1227" t="str">
            <v xml:space="preserve"> </v>
          </cell>
        </row>
        <row r="1228">
          <cell r="A1228" t="str">
            <v>110301</v>
          </cell>
          <cell r="B1228" t="str">
            <v xml:space="preserve"> TUB.PVC 2 SANI.  </v>
          </cell>
          <cell r="C1228" t="str">
            <v xml:space="preserve"> ML  </v>
          </cell>
          <cell r="D1228">
            <v>14460</v>
          </cell>
        </row>
        <row r="1229">
          <cell r="A1229" t="str">
            <v>110302</v>
          </cell>
          <cell r="B1229" t="str">
            <v>TUB.PVC 3 SANI.</v>
          </cell>
          <cell r="C1229" t="str">
            <v xml:space="preserve"> ML  </v>
          </cell>
          <cell r="D1229">
            <v>21100</v>
          </cell>
        </row>
        <row r="1230">
          <cell r="A1230" t="str">
            <v>110303</v>
          </cell>
          <cell r="B1230" t="str">
            <v>TUB.PVC 4 SANI.</v>
          </cell>
          <cell r="C1230" t="str">
            <v xml:space="preserve"> ML  </v>
          </cell>
          <cell r="D1230">
            <v>24580</v>
          </cell>
        </row>
        <row r="1231">
          <cell r="A1231" t="str">
            <v>110304</v>
          </cell>
          <cell r="B1231" t="str">
            <v>TUB.PVC 4-110MM SANI.NOVA</v>
          </cell>
          <cell r="C1231" t="str">
            <v xml:space="preserve"> ML  </v>
          </cell>
          <cell r="D1231">
            <v>14120</v>
          </cell>
        </row>
        <row r="1232">
          <cell r="A1232" t="str">
            <v>110305</v>
          </cell>
          <cell r="B1232" t="str">
            <v>TUB.PVC 6 SANI.</v>
          </cell>
          <cell r="C1232" t="str">
            <v xml:space="preserve"> ML  </v>
          </cell>
          <cell r="D1232">
            <v>49610</v>
          </cell>
        </row>
        <row r="1233">
          <cell r="A1233" t="str">
            <v>110306</v>
          </cell>
          <cell r="B1233" t="str">
            <v>TUB.PVC 6-160MM SANI.NOVA</v>
          </cell>
          <cell r="C1233" t="str">
            <v xml:space="preserve"> ML  </v>
          </cell>
          <cell r="D1233">
            <v>25670</v>
          </cell>
        </row>
        <row r="1234">
          <cell r="A1234" t="str">
            <v>110307</v>
          </cell>
          <cell r="B1234" t="str">
            <v>TUB.PVC 8 SANI.</v>
          </cell>
          <cell r="C1234" t="str">
            <v xml:space="preserve"> ML  </v>
          </cell>
          <cell r="D1234">
            <v>91660</v>
          </cell>
        </row>
        <row r="1235">
          <cell r="A1235" t="str">
            <v>110308</v>
          </cell>
          <cell r="B1235" t="str">
            <v>TUB.PVC 8 SANI.NOVAFO</v>
          </cell>
          <cell r="C1235" t="str">
            <v xml:space="preserve"> ML  </v>
          </cell>
          <cell r="D1235">
            <v>37110</v>
          </cell>
        </row>
        <row r="1236">
          <cell r="A1236" t="str">
            <v>110309</v>
          </cell>
          <cell r="B1236" t="str">
            <v>TUB.PVC 8 SANI.[WR]</v>
          </cell>
          <cell r="C1236" t="str">
            <v xml:space="preserve"> ML  </v>
          </cell>
          <cell r="D1236">
            <v>79160</v>
          </cell>
        </row>
        <row r="1237">
          <cell r="A1237" t="str">
            <v>110310</v>
          </cell>
          <cell r="B1237" t="str">
            <v>TUB.PVC 18" SANI NOVAFORT</v>
          </cell>
          <cell r="C1237" t="str">
            <v xml:space="preserve"> ML  </v>
          </cell>
          <cell r="D1237">
            <v>159540</v>
          </cell>
        </row>
        <row r="1238">
          <cell r="A1238" t="str">
            <v>110311</v>
          </cell>
          <cell r="B1238" t="str">
            <v>TUB.PVC 10 SANI.NOVAFO</v>
          </cell>
          <cell r="C1238" t="str">
            <v xml:space="preserve"> ML  </v>
          </cell>
          <cell r="D1238">
            <v>57320</v>
          </cell>
        </row>
        <row r="1239">
          <cell r="A1239" t="str">
            <v>110312</v>
          </cell>
          <cell r="B1239" t="str">
            <v>TUBERIA PVC 10" SANITARIA (WR)</v>
          </cell>
          <cell r="C1239" t="str">
            <v xml:space="preserve"> ML  </v>
          </cell>
          <cell r="D1239">
            <v>120580</v>
          </cell>
        </row>
        <row r="1240">
          <cell r="A1240" t="str">
            <v>110313</v>
          </cell>
          <cell r="B1240" t="str">
            <v>TUBERIA PVC 12" SANITARIA NOVAFORT</v>
          </cell>
          <cell r="C1240" t="str">
            <v xml:space="preserve"> ML  </v>
          </cell>
          <cell r="D1240">
            <v>77400</v>
          </cell>
        </row>
        <row r="1241">
          <cell r="A1241" t="str">
            <v>110314</v>
          </cell>
          <cell r="B1241" t="str">
            <v>TUBERIA PVC 16" SANITARIA NOVAFORT</v>
          </cell>
          <cell r="C1241" t="str">
            <v xml:space="preserve"> ML  </v>
          </cell>
          <cell r="D1241">
            <v>114230</v>
          </cell>
        </row>
        <row r="1242">
          <cell r="A1242" t="str">
            <v>1105</v>
          </cell>
          <cell r="B1242" t="str">
            <v>TUBERIA DRENAJE</v>
          </cell>
          <cell r="C1242">
            <v>0</v>
          </cell>
        </row>
        <row r="1243">
          <cell r="A1243" t="str">
            <v>110502</v>
          </cell>
          <cell r="B1243" t="str">
            <v>TUB.PVC 2,1/2 DREN.CF</v>
          </cell>
          <cell r="C1243" t="str">
            <v xml:space="preserve"> ML  </v>
          </cell>
          <cell r="D1243">
            <v>19180</v>
          </cell>
        </row>
        <row r="1244">
          <cell r="A1244" t="str">
            <v>110503</v>
          </cell>
          <cell r="B1244" t="str">
            <v>TUB.PVC 2,1/2 DREN.SF</v>
          </cell>
          <cell r="C1244" t="str">
            <v xml:space="preserve"> ML  </v>
          </cell>
          <cell r="D1244">
            <v>14000</v>
          </cell>
        </row>
        <row r="1245">
          <cell r="A1245" t="str">
            <v>110506</v>
          </cell>
          <cell r="B1245" t="str">
            <v>TUB.PVC 4 DREN.CF</v>
          </cell>
          <cell r="C1245" t="str">
            <v xml:space="preserve"> ML  </v>
          </cell>
          <cell r="D1245">
            <v>29670</v>
          </cell>
        </row>
        <row r="1246">
          <cell r="A1246" t="str">
            <v>110507</v>
          </cell>
          <cell r="B1246" t="str">
            <v>TUB.PVC 4 DREN.NOVAF</v>
          </cell>
          <cell r="C1246" t="str">
            <v xml:space="preserve"> ML  </v>
          </cell>
          <cell r="D1246">
            <v>29670</v>
          </cell>
        </row>
        <row r="1247">
          <cell r="A1247" t="str">
            <v>110508</v>
          </cell>
          <cell r="B1247" t="str">
            <v>TUB.PVC 4 DREN.SF</v>
          </cell>
          <cell r="C1247" t="str">
            <v xml:space="preserve"> ML  </v>
          </cell>
          <cell r="D1247">
            <v>20700</v>
          </cell>
        </row>
        <row r="1248">
          <cell r="A1248" t="str">
            <v>110509</v>
          </cell>
          <cell r="B1248" t="str">
            <v>TUB.PVC 6 DREN.CF NOVAF</v>
          </cell>
          <cell r="C1248" t="str">
            <v xml:space="preserve"> ML  </v>
          </cell>
          <cell r="D1248">
            <v>61410</v>
          </cell>
        </row>
        <row r="1249">
          <cell r="A1249" t="str">
            <v>110510</v>
          </cell>
          <cell r="B1249" t="str">
            <v>TUB.PVC 6 DREN.SF NOVAFOR</v>
          </cell>
          <cell r="C1249" t="str">
            <v xml:space="preserve"> ML  </v>
          </cell>
          <cell r="D1249">
            <v>43050</v>
          </cell>
        </row>
        <row r="1250">
          <cell r="A1250" t="str">
            <v>110511</v>
          </cell>
          <cell r="B1250" t="str">
            <v>TUB.PVC 8 DREN.CF NOVAFOR</v>
          </cell>
          <cell r="C1250" t="str">
            <v xml:space="preserve"> ML  </v>
          </cell>
          <cell r="D1250">
            <v>81660</v>
          </cell>
        </row>
        <row r="1251">
          <cell r="A1251" t="str">
            <v>110512</v>
          </cell>
          <cell r="B1251" t="str">
            <v>TUB.PVC 8 DREN.SF NOVAF</v>
          </cell>
          <cell r="C1251" t="str">
            <v xml:space="preserve"> ML  </v>
          </cell>
          <cell r="D1251">
            <v>61620</v>
          </cell>
        </row>
        <row r="1252">
          <cell r="A1252" t="str">
            <v>110513</v>
          </cell>
          <cell r="B1252" t="str">
            <v>SILLA YEE NOVAFORT DIAMETRO DE 6" A 8"</v>
          </cell>
          <cell r="C1252" t="str">
            <v xml:space="preserve"> ML  </v>
          </cell>
          <cell r="D1252">
            <v>50310</v>
          </cell>
        </row>
        <row r="1253">
          <cell r="A1253" t="str">
            <v>110514</v>
          </cell>
          <cell r="B1253" t="str">
            <v>SILLA YEE NOVAFORT DIAMETRO DE 6" A 10"</v>
          </cell>
          <cell r="C1253" t="str">
            <v xml:space="preserve"> UND  </v>
          </cell>
          <cell r="D1253">
            <v>96330</v>
          </cell>
        </row>
        <row r="1254">
          <cell r="A1254" t="str">
            <v>110515</v>
          </cell>
          <cell r="B1254" t="str">
            <v>SILLA YEE NOVAF 6"X12"</v>
          </cell>
          <cell r="C1254" t="str">
            <v xml:space="preserve"> UND  </v>
          </cell>
          <cell r="D1254">
            <v>101670</v>
          </cell>
        </row>
        <row r="1255">
          <cell r="A1255" t="str">
            <v>110516</v>
          </cell>
          <cell r="B1255" t="str">
            <v>SILLA TEE NOVAF 6"X8</v>
          </cell>
          <cell r="C1255" t="str">
            <v xml:space="preserve"> UND  </v>
          </cell>
          <cell r="D1255">
            <v>48300</v>
          </cell>
        </row>
        <row r="1256">
          <cell r="A1256" t="str">
            <v>110517</v>
          </cell>
          <cell r="B1256" t="str">
            <v>SILLA TEE NOVAF 6"X10#</v>
          </cell>
          <cell r="C1256" t="str">
            <v xml:space="preserve"> UND  </v>
          </cell>
          <cell r="D1256">
            <v>86350</v>
          </cell>
        </row>
        <row r="1257">
          <cell r="A1257" t="str">
            <v>110518</v>
          </cell>
          <cell r="B1257" t="str">
            <v>SILLA TEE NOVAF 6"X12"</v>
          </cell>
          <cell r="C1257" t="str">
            <v xml:space="preserve"> UND  </v>
          </cell>
          <cell r="D1257">
            <v>101670</v>
          </cell>
        </row>
        <row r="1258">
          <cell r="A1258" t="str">
            <v>110519</v>
          </cell>
          <cell r="B1258" t="str">
            <v>SILLA YEE NOVAF 400X110MM</v>
          </cell>
          <cell r="C1258" t="str">
            <v xml:space="preserve"> UND  </v>
          </cell>
          <cell r="D1258">
            <v>105010</v>
          </cell>
        </row>
        <row r="1259">
          <cell r="A1259" t="str">
            <v>110520</v>
          </cell>
          <cell r="B1259" t="str">
            <v>SILLA YEE NOVAF 400X160MM</v>
          </cell>
          <cell r="C1259" t="str">
            <v xml:space="preserve"> UND  </v>
          </cell>
          <cell r="D1259">
            <v>116220</v>
          </cell>
        </row>
        <row r="1260">
          <cell r="A1260" t="str">
            <v>110521</v>
          </cell>
          <cell r="B1260" t="str">
            <v>SILLA YEE NOVAF 450X160MM</v>
          </cell>
          <cell r="C1260" t="str">
            <v xml:space="preserve"> UND  </v>
          </cell>
          <cell r="D1260">
            <v>130090</v>
          </cell>
        </row>
        <row r="1261">
          <cell r="A1261" t="str">
            <v>110522</v>
          </cell>
          <cell r="B1261" t="str">
            <v>SILLA YEE NOVAF 500X160MM</v>
          </cell>
          <cell r="C1261" t="str">
            <v xml:space="preserve"> UND  </v>
          </cell>
          <cell r="D1261">
            <v>133810</v>
          </cell>
        </row>
        <row r="1262">
          <cell r="A1262" t="str">
            <v>110523</v>
          </cell>
          <cell r="B1262" t="str">
            <v>SILLA TEE NOVAF 400X110MM</v>
          </cell>
          <cell r="C1262" t="str">
            <v xml:space="preserve"> UND  </v>
          </cell>
          <cell r="D1262">
            <v>96890</v>
          </cell>
        </row>
        <row r="1263">
          <cell r="A1263" t="str">
            <v>110524</v>
          </cell>
          <cell r="B1263" t="str">
            <v>SILLA TEE NOVAF 400X160MM</v>
          </cell>
          <cell r="C1263" t="str">
            <v xml:space="preserve"> UND  </v>
          </cell>
          <cell r="D1263">
            <v>100310</v>
          </cell>
        </row>
        <row r="1264">
          <cell r="A1264" t="str">
            <v>110525</v>
          </cell>
          <cell r="B1264" t="str">
            <v>SILLA TEE NOVAF 450X160MM</v>
          </cell>
          <cell r="C1264" t="str">
            <v xml:space="preserve"> UND  </v>
          </cell>
          <cell r="D1264">
            <v>158080</v>
          </cell>
        </row>
        <row r="1265">
          <cell r="A1265" t="str">
            <v>110526</v>
          </cell>
          <cell r="B1265" t="str">
            <v>SILLA TEE NOVAF 500X160MM</v>
          </cell>
          <cell r="C1265" t="str">
            <v xml:space="preserve"> UND  </v>
          </cell>
          <cell r="D1265">
            <v>124560</v>
          </cell>
        </row>
        <row r="1266">
          <cell r="A1266" t="str">
            <v>110527</v>
          </cell>
          <cell r="B1266" t="str">
            <v>UNION NOVAFORT 400 MM</v>
          </cell>
          <cell r="C1266" t="str">
            <v xml:space="preserve"> UND  </v>
          </cell>
          <cell r="D1266">
            <v>220220</v>
          </cell>
        </row>
        <row r="1267">
          <cell r="A1267" t="str">
            <v>110528</v>
          </cell>
          <cell r="B1267" t="str">
            <v>UNION NOVAFORT 450 MM</v>
          </cell>
          <cell r="C1267" t="str">
            <v xml:space="preserve"> UND  </v>
          </cell>
          <cell r="D1267">
            <v>243570</v>
          </cell>
        </row>
        <row r="1268">
          <cell r="A1268" t="str">
            <v>110529</v>
          </cell>
          <cell r="B1268" t="str">
            <v>UNION NOVAFORT 500 MM</v>
          </cell>
          <cell r="C1268" t="str">
            <v xml:space="preserve"> UND  </v>
          </cell>
          <cell r="D1268">
            <v>260040</v>
          </cell>
        </row>
        <row r="1269">
          <cell r="A1269" t="str">
            <v>110530</v>
          </cell>
          <cell r="B1269" t="str">
            <v>HIDROSELLO NOVAFORT 400 MM</v>
          </cell>
          <cell r="C1269" t="str">
            <v xml:space="preserve"> UND  </v>
          </cell>
          <cell r="D1269">
            <v>29480</v>
          </cell>
        </row>
        <row r="1270">
          <cell r="A1270" t="str">
            <v>110531</v>
          </cell>
          <cell r="B1270" t="str">
            <v>HIDROSELLO NOVAFORT 450 MM</v>
          </cell>
          <cell r="C1270" t="str">
            <v xml:space="preserve"> UND  </v>
          </cell>
          <cell r="D1270">
            <v>42620</v>
          </cell>
        </row>
        <row r="1271">
          <cell r="A1271" t="str">
            <v>110532</v>
          </cell>
          <cell r="B1271" t="str">
            <v>HIDROSELLO NOVAFORT 500 MM</v>
          </cell>
          <cell r="C1271" t="str">
            <v xml:space="preserve"> UND  </v>
          </cell>
          <cell r="D1271">
            <v>47950</v>
          </cell>
        </row>
        <row r="1272">
          <cell r="A1272" t="str">
            <v>110533</v>
          </cell>
          <cell r="B1272" t="str">
            <v>SILLA YEE RIB LOC 6" X 4"</v>
          </cell>
          <cell r="C1272" t="str">
            <v xml:space="preserve"> UND  </v>
          </cell>
          <cell r="D1272">
            <v>34680</v>
          </cell>
        </row>
        <row r="1273">
          <cell r="A1273" t="str">
            <v>110535</v>
          </cell>
          <cell r="B1273" t="str">
            <v>SILLA YEE RIB LOC 6" X 6"</v>
          </cell>
          <cell r="C1273" t="str">
            <v xml:space="preserve"> UND  </v>
          </cell>
          <cell r="D1273">
            <v>42510</v>
          </cell>
        </row>
        <row r="1274">
          <cell r="A1274" t="str">
            <v>110536</v>
          </cell>
          <cell r="B1274" t="str">
            <v>SILLA YEE RIB LOC 8" X 6"</v>
          </cell>
          <cell r="C1274" t="str">
            <v xml:space="preserve"> UND  </v>
          </cell>
          <cell r="D1274">
            <v>42680</v>
          </cell>
        </row>
        <row r="1275">
          <cell r="A1275" t="str">
            <v>110537</v>
          </cell>
          <cell r="B1275" t="str">
            <v>SILLA YEE RIB LOC 10" X 6"</v>
          </cell>
          <cell r="C1275" t="str">
            <v xml:space="preserve"> UND  </v>
          </cell>
          <cell r="D1275">
            <v>49870</v>
          </cell>
        </row>
        <row r="1276">
          <cell r="A1276" t="str">
            <v>110538</v>
          </cell>
          <cell r="B1276" t="str">
            <v>SILLA YEE RIB LOC 12" X 6"</v>
          </cell>
          <cell r="C1276" t="str">
            <v xml:space="preserve"> UND  </v>
          </cell>
          <cell r="D1276">
            <v>55350</v>
          </cell>
        </row>
        <row r="1277">
          <cell r="A1277" t="str">
            <v>110539</v>
          </cell>
          <cell r="B1277" t="str">
            <v>SILLA YEE RIB LOC 14" X 6"</v>
          </cell>
          <cell r="C1277" t="str">
            <v xml:space="preserve"> UND  </v>
          </cell>
          <cell r="D1277">
            <v>71010</v>
          </cell>
        </row>
        <row r="1278">
          <cell r="A1278" t="str">
            <v>1106</v>
          </cell>
          <cell r="B1278" t="str">
            <v xml:space="preserve"> ACCESORIOS PVC  </v>
          </cell>
          <cell r="C1278" t="str">
            <v xml:space="preserve"> </v>
          </cell>
          <cell r="D1278" t="str">
            <v xml:space="preserve"> </v>
          </cell>
        </row>
        <row r="1279">
          <cell r="A1279" t="str">
            <v>110601</v>
          </cell>
          <cell r="B1279" t="str">
            <v>TAPON DE LIMPIEZA PVC 6"</v>
          </cell>
          <cell r="C1279" t="str">
            <v xml:space="preserve"> UND  </v>
          </cell>
          <cell r="D1279">
            <v>35600</v>
          </cell>
        </row>
        <row r="1280">
          <cell r="A1280" t="str">
            <v>110602</v>
          </cell>
          <cell r="B1280" t="str">
            <v>UNION NOVAFORT 11O MM [ 4"]</v>
          </cell>
          <cell r="C1280" t="str">
            <v xml:space="preserve"> UND  </v>
          </cell>
          <cell r="D1280">
            <v>10230</v>
          </cell>
        </row>
        <row r="1281">
          <cell r="A1281" t="str">
            <v>110603</v>
          </cell>
          <cell r="B1281" t="str">
            <v>UNION NOVAFORT 160 MM [ 6"]</v>
          </cell>
          <cell r="C1281" t="str">
            <v xml:space="preserve"> UND  </v>
          </cell>
          <cell r="D1281">
            <v>20380</v>
          </cell>
        </row>
        <row r="1282">
          <cell r="A1282" t="str">
            <v>110604</v>
          </cell>
          <cell r="B1282" t="str">
            <v>TAPON 65 MM TUB CORRUG DREN PAVCO</v>
          </cell>
          <cell r="C1282" t="str">
            <v xml:space="preserve"> UND  </v>
          </cell>
          <cell r="D1282">
            <v>2370</v>
          </cell>
        </row>
        <row r="1283">
          <cell r="A1283" t="str">
            <v>110605</v>
          </cell>
          <cell r="B1283" t="str">
            <v>TAPON 100 MM TUB CORRUG DREN PAVCO</v>
          </cell>
          <cell r="C1283" t="str">
            <v xml:space="preserve"> UND  </v>
          </cell>
          <cell r="D1283">
            <v>4570</v>
          </cell>
        </row>
        <row r="1284">
          <cell r="A1284" t="str">
            <v>110606</v>
          </cell>
          <cell r="B1284" t="str">
            <v>TAPON 160 MM TUB CORRUG DREN PAVCO</v>
          </cell>
          <cell r="C1284" t="str">
            <v xml:space="preserve"> UND  </v>
          </cell>
          <cell r="D1284">
            <v>13640</v>
          </cell>
        </row>
        <row r="1285">
          <cell r="A1285" t="str">
            <v>110607</v>
          </cell>
          <cell r="B1285" t="str">
            <v>TAPON 200 MM TUB CORRUG DREN PAVCO</v>
          </cell>
          <cell r="C1285" t="str">
            <v xml:space="preserve"> UND  </v>
          </cell>
          <cell r="D1285">
            <v>18100</v>
          </cell>
        </row>
        <row r="1286">
          <cell r="A1286" t="str">
            <v>110608</v>
          </cell>
          <cell r="B1286" t="str">
            <v>CODO 90x 65MM TUB CORRUG DREN PAVCO</v>
          </cell>
          <cell r="C1286" t="str">
            <v xml:space="preserve"> UND  </v>
          </cell>
          <cell r="D1286">
            <v>7770</v>
          </cell>
        </row>
        <row r="1287">
          <cell r="A1287" t="str">
            <v>110609</v>
          </cell>
          <cell r="B1287" t="str">
            <v>HIDROSELLO NOVAFORT 110 MM</v>
          </cell>
          <cell r="C1287" t="str">
            <v xml:space="preserve"> UND  </v>
          </cell>
          <cell r="D1287">
            <v>1350</v>
          </cell>
        </row>
        <row r="1288">
          <cell r="A1288" t="str">
            <v>110610</v>
          </cell>
          <cell r="B1288" t="str">
            <v>HIDROSELLO NOVAFORT 160 MM</v>
          </cell>
          <cell r="C1288" t="str">
            <v xml:space="preserve"> UND  </v>
          </cell>
          <cell r="D1288">
            <v>2190</v>
          </cell>
        </row>
        <row r="1289">
          <cell r="A1289" t="str">
            <v>110611</v>
          </cell>
          <cell r="B1289" t="str">
            <v>HIDROSELLO NOVAFORT 200 MM</v>
          </cell>
          <cell r="C1289" t="str">
            <v xml:space="preserve"> UND  </v>
          </cell>
          <cell r="D1289">
            <v>3950</v>
          </cell>
        </row>
        <row r="1290">
          <cell r="A1290" t="str">
            <v>110612</v>
          </cell>
          <cell r="B1290" t="str">
            <v>HIDROSELLO NOVAFORT 250 MM</v>
          </cell>
          <cell r="C1290" t="str">
            <v xml:space="preserve"> UND  </v>
          </cell>
          <cell r="D1290">
            <v>6900</v>
          </cell>
        </row>
        <row r="1291">
          <cell r="A1291" t="str">
            <v>110613</v>
          </cell>
          <cell r="B1291" t="str">
            <v>HIDROSELLO NOVAFORT 315 MM</v>
          </cell>
          <cell r="C1291" t="str">
            <v xml:space="preserve"> UND  </v>
          </cell>
          <cell r="D1291">
            <v>14480</v>
          </cell>
        </row>
        <row r="1292">
          <cell r="A1292" t="str">
            <v>110614</v>
          </cell>
          <cell r="B1292" t="str">
            <v>UNION NOVAFORT 110 MM</v>
          </cell>
          <cell r="C1292" t="str">
            <v xml:space="preserve"> UND  </v>
          </cell>
          <cell r="D1292">
            <v>8840</v>
          </cell>
        </row>
        <row r="1293">
          <cell r="A1293" t="str">
            <v>110615</v>
          </cell>
          <cell r="B1293" t="str">
            <v>UNION NOVAFORT 160 MM</v>
          </cell>
          <cell r="C1293" t="str">
            <v xml:space="preserve"> UND  </v>
          </cell>
          <cell r="D1293">
            <v>21440</v>
          </cell>
        </row>
        <row r="1294">
          <cell r="A1294" t="str">
            <v>110616</v>
          </cell>
          <cell r="B1294" t="str">
            <v>UNION NOVAFORT 200 MM</v>
          </cell>
          <cell r="C1294" t="str">
            <v xml:space="preserve"> UND  </v>
          </cell>
          <cell r="D1294">
            <v>29480</v>
          </cell>
        </row>
        <row r="1295">
          <cell r="A1295" t="str">
            <v>110617</v>
          </cell>
          <cell r="B1295" t="str">
            <v>UNION NOVAFORT 250 MM</v>
          </cell>
          <cell r="C1295" t="str">
            <v xml:space="preserve"> UND  </v>
          </cell>
          <cell r="D1295">
            <v>79190</v>
          </cell>
        </row>
        <row r="1296">
          <cell r="A1296" t="str">
            <v>110618</v>
          </cell>
          <cell r="B1296" t="str">
            <v>UNION NOVAFORT 315 MM</v>
          </cell>
          <cell r="C1296" t="str">
            <v xml:space="preserve"> UND  </v>
          </cell>
          <cell r="D1296">
            <v>128460</v>
          </cell>
        </row>
        <row r="1297">
          <cell r="A1297" t="str">
            <v>110619</v>
          </cell>
          <cell r="B1297" t="str">
            <v>UNION NOVAFORT 400 MM</v>
          </cell>
          <cell r="C1297" t="str">
            <v xml:space="preserve"> UND  </v>
          </cell>
          <cell r="D1297">
            <v>236540</v>
          </cell>
        </row>
        <row r="1298">
          <cell r="A1298" t="str">
            <v>110620</v>
          </cell>
          <cell r="B1298" t="str">
            <v>UNION NOVAFORT 450 MM</v>
          </cell>
          <cell r="C1298" t="str">
            <v xml:space="preserve"> UND  </v>
          </cell>
          <cell r="D1298">
            <v>262070</v>
          </cell>
        </row>
        <row r="1299">
          <cell r="A1299" t="str">
            <v>110621</v>
          </cell>
          <cell r="B1299" t="str">
            <v xml:space="preserve"> ADAPTADOR 4"-110 MM NOVAFORT  </v>
          </cell>
          <cell r="C1299" t="str">
            <v xml:space="preserve"> UND  </v>
          </cell>
          <cell r="D1299">
            <v>8570</v>
          </cell>
        </row>
        <row r="1300">
          <cell r="A1300" t="str">
            <v>110622</v>
          </cell>
          <cell r="B1300" t="str">
            <v xml:space="preserve"> ADAPTADOR 6"-160 MM NOVAFORT  </v>
          </cell>
          <cell r="C1300" t="str">
            <v xml:space="preserve"> UND  </v>
          </cell>
          <cell r="D1300">
            <v>16890</v>
          </cell>
        </row>
        <row r="1301">
          <cell r="A1301" t="str">
            <v>110623</v>
          </cell>
          <cell r="B1301" t="str">
            <v xml:space="preserve"> ADAPTADOR 8"-200 MM NOVAFORT  </v>
          </cell>
          <cell r="C1301" t="str">
            <v xml:space="preserve"> UND  </v>
          </cell>
          <cell r="D1301">
            <v>32850</v>
          </cell>
        </row>
        <row r="1302">
          <cell r="A1302" t="str">
            <v>110624</v>
          </cell>
          <cell r="B1302" t="str">
            <v>TEE 160X160MM NOVAFORT</v>
          </cell>
          <cell r="C1302" t="str">
            <v xml:space="preserve"> UND  </v>
          </cell>
          <cell r="D1302">
            <v>38450</v>
          </cell>
        </row>
        <row r="1303">
          <cell r="A1303" t="str">
            <v>110625</v>
          </cell>
          <cell r="B1303" t="str">
            <v>TEE 200X160MM NOVAFORT</v>
          </cell>
          <cell r="C1303" t="str">
            <v xml:space="preserve"> UND  </v>
          </cell>
          <cell r="D1303">
            <v>97800</v>
          </cell>
        </row>
        <row r="1304">
          <cell r="A1304" t="str">
            <v>110626</v>
          </cell>
          <cell r="B1304" t="str">
            <v>YEE 160X160MM NOVAFORT</v>
          </cell>
          <cell r="C1304" t="str">
            <v xml:space="preserve"> UND  </v>
          </cell>
          <cell r="D1304">
            <v>52520</v>
          </cell>
        </row>
        <row r="1305">
          <cell r="A1305" t="str">
            <v>110627</v>
          </cell>
          <cell r="B1305" t="str">
            <v>YEE 200X160MM NOVAFORT</v>
          </cell>
          <cell r="C1305" t="str">
            <v xml:space="preserve"> UND  </v>
          </cell>
          <cell r="D1305">
            <v>100480</v>
          </cell>
        </row>
        <row r="1306">
          <cell r="A1306" t="str">
            <v>110628</v>
          </cell>
          <cell r="B1306" t="str">
            <v>CODO 90X110MM NOVAFORT</v>
          </cell>
          <cell r="C1306" t="str">
            <v xml:space="preserve"> UND  </v>
          </cell>
          <cell r="D1306">
            <v>22780</v>
          </cell>
        </row>
        <row r="1307">
          <cell r="A1307" t="str">
            <v>110629</v>
          </cell>
          <cell r="B1307" t="str">
            <v>CODO 90X160MM NOVAFORT</v>
          </cell>
          <cell r="C1307" t="str">
            <v xml:space="preserve"> UND  </v>
          </cell>
          <cell r="D1307">
            <v>49840</v>
          </cell>
        </row>
        <row r="1308">
          <cell r="A1308" t="str">
            <v>110630</v>
          </cell>
          <cell r="B1308" t="str">
            <v>CODO 45x110MM NOVAFORT</v>
          </cell>
          <cell r="C1308" t="str">
            <v xml:space="preserve"> UND  </v>
          </cell>
          <cell r="D1308">
            <v>11330</v>
          </cell>
        </row>
        <row r="1309">
          <cell r="A1309" t="str">
            <v>110631</v>
          </cell>
          <cell r="B1309" t="str">
            <v>CODO 45x160MM NOVAFORT</v>
          </cell>
          <cell r="C1309" t="str">
            <v xml:space="preserve"> UND  </v>
          </cell>
          <cell r="D1309">
            <v>24890</v>
          </cell>
        </row>
        <row r="1310">
          <cell r="A1310" t="str">
            <v>110632</v>
          </cell>
          <cell r="B1310" t="str">
            <v>UNION PVC NOVALOC 24" ASTM</v>
          </cell>
          <cell r="C1310" t="str">
            <v xml:space="preserve"> UND  </v>
          </cell>
          <cell r="D1310">
            <v>226430</v>
          </cell>
        </row>
        <row r="1311">
          <cell r="A1311" t="str">
            <v>110633</v>
          </cell>
          <cell r="B1311" t="str">
            <v>UNION PVC NOVALOC 27"</v>
          </cell>
          <cell r="C1311" t="str">
            <v xml:space="preserve"> UND  </v>
          </cell>
          <cell r="D1311">
            <v>278710</v>
          </cell>
        </row>
        <row r="1312">
          <cell r="A1312" t="str">
            <v>110635</v>
          </cell>
          <cell r="B1312" t="str">
            <v>UNION PVC NOVALOC 33"</v>
          </cell>
          <cell r="C1312" t="str">
            <v xml:space="preserve"> UND  </v>
          </cell>
          <cell r="D1312">
            <v>331080</v>
          </cell>
        </row>
        <row r="1313">
          <cell r="A1313" t="str">
            <v>1109</v>
          </cell>
          <cell r="B1313" t="str">
            <v xml:space="preserve"> GEOTEXTIL - FILTROS  </v>
          </cell>
          <cell r="C1313" t="str">
            <v xml:space="preserve"> </v>
          </cell>
          <cell r="D1313" t="str">
            <v xml:space="preserve"> </v>
          </cell>
        </row>
        <row r="1314">
          <cell r="A1314" t="str">
            <v>110901</v>
          </cell>
          <cell r="B1314" t="str">
            <v xml:space="preserve"> COLCHON ARENA-GRAVA TUBER.  </v>
          </cell>
          <cell r="C1314" t="str">
            <v xml:space="preserve"> M3  </v>
          </cell>
          <cell r="D1314">
            <v>21020</v>
          </cell>
        </row>
        <row r="1315">
          <cell r="A1315" t="str">
            <v>110902</v>
          </cell>
          <cell r="B1315" t="str">
            <v xml:space="preserve"> COLCHON GRAVA-ARENA TUBER.  </v>
          </cell>
          <cell r="C1315" t="str">
            <v xml:space="preserve"> ML  </v>
          </cell>
          <cell r="D1315">
            <v>8440</v>
          </cell>
        </row>
        <row r="1316">
          <cell r="A1316" t="str">
            <v>110903</v>
          </cell>
          <cell r="B1316" t="str">
            <v xml:space="preserve"> GEOTEXTIL NO TEJIDO  </v>
          </cell>
          <cell r="C1316" t="str">
            <v xml:space="preserve"> M2  </v>
          </cell>
          <cell r="D1316">
            <v>3090</v>
          </cell>
        </row>
        <row r="1317">
          <cell r="A1317" t="str">
            <v>110904</v>
          </cell>
          <cell r="B1317" t="str">
            <v xml:space="preserve"> GEOTEXTIL TEJIDO  </v>
          </cell>
          <cell r="C1317" t="str">
            <v xml:space="preserve"> M2  </v>
          </cell>
          <cell r="D1317">
            <v>3820</v>
          </cell>
        </row>
        <row r="1318">
          <cell r="A1318" t="str">
            <v>1110</v>
          </cell>
          <cell r="B1318" t="str">
            <v xml:space="preserve"> TAPAS-MARCOS-REMARCOS  </v>
          </cell>
          <cell r="C1318" t="str">
            <v xml:space="preserve"> </v>
          </cell>
          <cell r="D1318" t="str">
            <v xml:space="preserve"> </v>
          </cell>
        </row>
        <row r="1319">
          <cell r="A1319" t="str">
            <v>111001</v>
          </cell>
          <cell r="B1319" t="str">
            <v xml:space="preserve"> TAPA CAJA MARCO ANGULO 51X51 - 60X60  </v>
          </cell>
          <cell r="C1319" t="str">
            <v xml:space="preserve"> UND  </v>
          </cell>
          <cell r="D1319">
            <v>61360</v>
          </cell>
        </row>
        <row r="1320">
          <cell r="A1320" t="str">
            <v>111002</v>
          </cell>
          <cell r="B1320" t="str">
            <v xml:space="preserve"> TAPA CAJA MARCO ANGULO 40X40-50X50  </v>
          </cell>
          <cell r="C1320" t="str">
            <v xml:space="preserve"> UND  </v>
          </cell>
          <cell r="D1320">
            <v>50650</v>
          </cell>
        </row>
        <row r="1321">
          <cell r="A1321" t="str">
            <v>111003</v>
          </cell>
          <cell r="B1321" t="str">
            <v xml:space="preserve"> TAPA CAJA MARCO ANGULO 61X61 - 70X70  </v>
          </cell>
          <cell r="C1321" t="str">
            <v xml:space="preserve"> UND  </v>
          </cell>
          <cell r="D1321">
            <v>74550</v>
          </cell>
        </row>
        <row r="1322">
          <cell r="A1322" t="str">
            <v>111004</v>
          </cell>
          <cell r="B1322" t="str">
            <v xml:space="preserve"> TAPA CAJA MARCO ANGULO 71X71 - 80X80  </v>
          </cell>
          <cell r="C1322" t="str">
            <v xml:space="preserve"> UND  </v>
          </cell>
          <cell r="D1322">
            <v>86090</v>
          </cell>
        </row>
        <row r="1323">
          <cell r="A1323" t="str">
            <v>12</v>
          </cell>
          <cell r="B1323" t="str">
            <v xml:space="preserve"> CIMENTACION  </v>
          </cell>
          <cell r="C1323">
            <v>0</v>
          </cell>
        </row>
        <row r="1324">
          <cell r="A1324" t="str">
            <v>1201</v>
          </cell>
          <cell r="B1324" t="str">
            <v>ACERO REFUERZO</v>
          </cell>
          <cell r="C1324">
            <v>0</v>
          </cell>
        </row>
        <row r="1325">
          <cell r="A1325" t="str">
            <v>120101</v>
          </cell>
          <cell r="B1325" t="str">
            <v>ACERO REFUERZO FLEJADO 60000 PSI 420Mpa</v>
          </cell>
          <cell r="C1325" t="str">
            <v xml:space="preserve"> KLS  </v>
          </cell>
          <cell r="D1325">
            <v>2910</v>
          </cell>
        </row>
        <row r="1326">
          <cell r="A1326" t="str">
            <v>120102</v>
          </cell>
          <cell r="B1326" t="str">
            <v>ACERO REFUERZO FLEJADO 37000 PSI 280Mpa</v>
          </cell>
          <cell r="C1326" t="str">
            <v xml:space="preserve"> KLS  </v>
          </cell>
          <cell r="D1326">
            <v>2910</v>
          </cell>
        </row>
        <row r="1327">
          <cell r="A1327" t="str">
            <v>120103</v>
          </cell>
          <cell r="B1327" t="str">
            <v>FLEJADO HIERRO 60000 PSI 420 Mpa</v>
          </cell>
          <cell r="C1327" t="str">
            <v xml:space="preserve"> KLS  </v>
          </cell>
          <cell r="D1327">
            <v>360</v>
          </cell>
        </row>
        <row r="1328">
          <cell r="A1328" t="str">
            <v>120104</v>
          </cell>
          <cell r="B1328" t="str">
            <v>FLEJADO HIERRO 40000 PSI 280 Mpa</v>
          </cell>
          <cell r="C1328" t="str">
            <v xml:space="preserve"> KLS  </v>
          </cell>
          <cell r="D1328">
            <v>280</v>
          </cell>
        </row>
        <row r="1329">
          <cell r="A1329" t="str">
            <v>1202</v>
          </cell>
          <cell r="B1329" t="str">
            <v xml:space="preserve"> CIMIENTOS  </v>
          </cell>
          <cell r="C1329" t="str">
            <v xml:space="preserve"> </v>
          </cell>
          <cell r="D1329" t="str">
            <v xml:space="preserve"> </v>
          </cell>
        </row>
        <row r="1330">
          <cell r="A1330" t="str">
            <v>120201</v>
          </cell>
          <cell r="B1330" t="str">
            <v xml:space="preserve"> CONCRETO CICLOPEO 3000 PSI RELAC.60C/40P  </v>
          </cell>
          <cell r="C1330" t="str">
            <v xml:space="preserve"> M3  </v>
          </cell>
          <cell r="D1330">
            <v>208330</v>
          </cell>
        </row>
        <row r="1331">
          <cell r="A1331" t="str">
            <v>120202</v>
          </cell>
          <cell r="B1331" t="str">
            <v xml:space="preserve"> LOSA MACIZA CIMIENTO H=10 CM  </v>
          </cell>
          <cell r="C1331" t="str">
            <v xml:space="preserve"> M2  </v>
          </cell>
          <cell r="D1331">
            <v>39880</v>
          </cell>
        </row>
        <row r="1332">
          <cell r="A1332" t="str">
            <v>120203</v>
          </cell>
          <cell r="B1332" t="str">
            <v xml:space="preserve"> LOSA MACIZA CIMIENTO H=15 CM  </v>
          </cell>
          <cell r="C1332" t="str">
            <v xml:space="preserve"> M2  </v>
          </cell>
          <cell r="D1332">
            <v>52690</v>
          </cell>
        </row>
        <row r="1333">
          <cell r="A1333" t="str">
            <v>120204</v>
          </cell>
          <cell r="B1333" t="str">
            <v xml:space="preserve"> LOSA MACIZA CIMIENTO H=20 CM  </v>
          </cell>
          <cell r="C1333" t="str">
            <v xml:space="preserve"> M2  </v>
          </cell>
          <cell r="D1333">
            <v>65520</v>
          </cell>
        </row>
        <row r="1334">
          <cell r="A1334" t="str">
            <v>120205</v>
          </cell>
          <cell r="B1334" t="str">
            <v xml:space="preserve"> MURO CONCRETO CONTENCION 0&lt;H&lt;=1.00MTS  </v>
          </cell>
          <cell r="C1334" t="str">
            <v xml:space="preserve"> M3  </v>
          </cell>
          <cell r="D1334">
            <v>370100</v>
          </cell>
        </row>
        <row r="1335">
          <cell r="A1335" t="str">
            <v>120206</v>
          </cell>
          <cell r="B1335" t="str">
            <v xml:space="preserve"> MURO CONCRETO CONTENCION 0&lt;H&lt;=2.00MTS  </v>
          </cell>
          <cell r="C1335" t="str">
            <v xml:space="preserve"> M3  </v>
          </cell>
          <cell r="D1335">
            <v>382370</v>
          </cell>
        </row>
        <row r="1336">
          <cell r="A1336" t="str">
            <v>120208</v>
          </cell>
          <cell r="B1336" t="str">
            <v xml:space="preserve"> PILOTE CONCRETO REFORZADO 40CM X 40CM  </v>
          </cell>
          <cell r="C1336" t="str">
            <v xml:space="preserve"> ML  </v>
          </cell>
          <cell r="D1336">
            <v>46610</v>
          </cell>
        </row>
        <row r="1337">
          <cell r="A1337" t="str">
            <v>120210</v>
          </cell>
          <cell r="B1337" t="str">
            <v xml:space="preserve"> SOLADO ESPESOR E=0.05M 3000 PSI 210 MPA  </v>
          </cell>
          <cell r="C1337" t="str">
            <v xml:space="preserve"> M2  </v>
          </cell>
          <cell r="D1337">
            <v>18550</v>
          </cell>
        </row>
        <row r="1338">
          <cell r="A1338" t="str">
            <v>120211</v>
          </cell>
          <cell r="B1338" t="str">
            <v xml:space="preserve"> SOLADO ESPESOR E=0.07M 3000 PSI 210 MPA  </v>
          </cell>
          <cell r="C1338" t="str">
            <v xml:space="preserve"> M2  </v>
          </cell>
          <cell r="D1338">
            <v>23250</v>
          </cell>
        </row>
        <row r="1339">
          <cell r="A1339" t="str">
            <v>120212</v>
          </cell>
          <cell r="B1339" t="str">
            <v xml:space="preserve"> ZAPATA CONCRETO 3000 PSI 210 MPA  </v>
          </cell>
          <cell r="C1339" t="str">
            <v xml:space="preserve"> M3  </v>
          </cell>
          <cell r="D1339">
            <v>270560</v>
          </cell>
        </row>
        <row r="1340">
          <cell r="A1340" t="str">
            <v>120213</v>
          </cell>
          <cell r="B1340" t="str">
            <v xml:space="preserve"> ZAPATA CONCRETO 3000 PSI INC. FORMALETA  </v>
          </cell>
          <cell r="C1340" t="str">
            <v xml:space="preserve"> M3  </v>
          </cell>
          <cell r="D1340">
            <v>280620</v>
          </cell>
        </row>
        <row r="1341">
          <cell r="A1341" t="str">
            <v>120214</v>
          </cell>
          <cell r="B1341" t="str">
            <v xml:space="preserve"> LOSA FLOTANTE CASETON-VIGAS H=26-30CM  </v>
          </cell>
          <cell r="C1341" t="str">
            <v xml:space="preserve"> M2  </v>
          </cell>
          <cell r="D1341">
            <v>54770</v>
          </cell>
        </row>
        <row r="1342">
          <cell r="A1342" t="str">
            <v>120216</v>
          </cell>
          <cell r="B1342" t="str">
            <v xml:space="preserve"> MURO CONTENCION CONCRETO CICLOPEO H&lt;1.5M  </v>
          </cell>
          <cell r="C1342" t="str">
            <v xml:space="preserve"> M3  </v>
          </cell>
          <cell r="D1342">
            <v>301180</v>
          </cell>
        </row>
        <row r="1343">
          <cell r="A1343" t="str">
            <v>120217</v>
          </cell>
          <cell r="B1343" t="str">
            <v xml:space="preserve"> MURO CONCRETO CONTENCION 0&lt;H&lt;=3,5 MTS  </v>
          </cell>
          <cell r="C1343" t="str">
            <v xml:space="preserve"> M3  </v>
          </cell>
          <cell r="D1343">
            <v>382480</v>
          </cell>
        </row>
        <row r="1344">
          <cell r="A1344" t="str">
            <v>1203</v>
          </cell>
          <cell r="B1344" t="str">
            <v xml:space="preserve"> VIGAS  </v>
          </cell>
          <cell r="C1344" t="str">
            <v xml:space="preserve"> </v>
          </cell>
          <cell r="D1344" t="str">
            <v xml:space="preserve"> </v>
          </cell>
        </row>
        <row r="1345">
          <cell r="A1345" t="str">
            <v>120301</v>
          </cell>
          <cell r="B1345" t="str">
            <v xml:space="preserve"> VIGA CIMIENTO ENLACE H=20-40 CMS  </v>
          </cell>
          <cell r="C1345" t="str">
            <v xml:space="preserve"> M3  </v>
          </cell>
          <cell r="D1345">
            <v>386150</v>
          </cell>
        </row>
        <row r="1346">
          <cell r="A1346" t="str">
            <v>120304</v>
          </cell>
          <cell r="B1346" t="str">
            <v xml:space="preserve"> VIGA CIMIENTO T INVERT.B=40\60 H=40\60CM  </v>
          </cell>
          <cell r="C1346" t="str">
            <v xml:space="preserve"> M3  </v>
          </cell>
          <cell r="D1346">
            <v>386870</v>
          </cell>
        </row>
        <row r="1347">
          <cell r="A1347" t="str">
            <v>1204</v>
          </cell>
          <cell r="B1347" t="str">
            <v xml:space="preserve"> PEDESTAL  </v>
          </cell>
          <cell r="C1347" t="str">
            <v xml:space="preserve"> </v>
          </cell>
          <cell r="D1347" t="str">
            <v xml:space="preserve"> </v>
          </cell>
        </row>
        <row r="1348">
          <cell r="A1348" t="str">
            <v>120401</v>
          </cell>
          <cell r="B1348" t="str">
            <v xml:space="preserve"> PEDESTAL CONCRETO  </v>
          </cell>
          <cell r="C1348" t="str">
            <v xml:space="preserve"> M3  </v>
          </cell>
          <cell r="D1348">
            <v>309880</v>
          </cell>
        </row>
        <row r="1349">
          <cell r="A1349" t="str">
            <v>13</v>
          </cell>
          <cell r="B1349" t="str">
            <v xml:space="preserve"> ESTRUCTURAS  </v>
          </cell>
          <cell r="C1349">
            <v>0</v>
          </cell>
        </row>
        <row r="1350">
          <cell r="A1350" t="str">
            <v>1301</v>
          </cell>
          <cell r="B1350" t="str">
            <v xml:space="preserve"> ACERO REFUERZO  </v>
          </cell>
          <cell r="C1350" t="str">
            <v xml:space="preserve"> </v>
          </cell>
          <cell r="D1350" t="str">
            <v xml:space="preserve"> </v>
          </cell>
        </row>
        <row r="1351">
          <cell r="A1351" t="str">
            <v>130102</v>
          </cell>
          <cell r="B1351" t="str">
            <v xml:space="preserve"> ACERO REFUERZO FLEJADO 60000 PSI 420Mpa  </v>
          </cell>
          <cell r="C1351" t="str">
            <v xml:space="preserve"> KLS  </v>
          </cell>
          <cell r="D1351">
            <v>2910</v>
          </cell>
        </row>
        <row r="1352">
          <cell r="A1352" t="str">
            <v>130103</v>
          </cell>
          <cell r="B1352" t="str">
            <v xml:space="preserve"> FLEJADO HIERRO  40000 PSI  280 Mpa</v>
          </cell>
          <cell r="C1352" t="str">
            <v xml:space="preserve"> KLS  </v>
          </cell>
          <cell r="D1352">
            <v>280</v>
          </cell>
        </row>
        <row r="1353">
          <cell r="A1353" t="str">
            <v>130104</v>
          </cell>
          <cell r="B1353" t="str">
            <v xml:space="preserve"> FLEJADO HIERRO  80000 PSI  420 Mpa </v>
          </cell>
          <cell r="C1353" t="str">
            <v xml:space="preserve"> KLS  </v>
          </cell>
          <cell r="D1353">
            <v>360</v>
          </cell>
        </row>
        <row r="1354">
          <cell r="A1354" t="str">
            <v>130105</v>
          </cell>
          <cell r="B1354" t="str">
            <v xml:space="preserve"> MALLA ELECTROSOLDADA H-0.50(25X35CM)  </v>
          </cell>
          <cell r="C1354" t="str">
            <v xml:space="preserve"> KLS  </v>
          </cell>
          <cell r="D1354">
            <v>3510</v>
          </cell>
        </row>
        <row r="1355">
          <cell r="A1355" t="str">
            <v>130106</v>
          </cell>
          <cell r="B1355" t="str">
            <v xml:space="preserve"> MALLA ELECTROSOLDADA M-0.84  </v>
          </cell>
          <cell r="C1355" t="str">
            <v xml:space="preserve"> KLS  </v>
          </cell>
          <cell r="D1355">
            <v>3510</v>
          </cell>
        </row>
        <row r="1356">
          <cell r="A1356" t="str">
            <v>130107</v>
          </cell>
          <cell r="B1356" t="str">
            <v xml:space="preserve"> MALLA ELECTROSOLDADA E-0.50(25X25CM)  </v>
          </cell>
          <cell r="C1356" t="str">
            <v xml:space="preserve"> KLS  </v>
          </cell>
          <cell r="D1356">
            <v>3510</v>
          </cell>
        </row>
        <row r="1357">
          <cell r="A1357" t="str">
            <v>130108</v>
          </cell>
          <cell r="B1357" t="str">
            <v xml:space="preserve"> MALLA ELECTROSOLDADA U-84  </v>
          </cell>
          <cell r="C1357" t="str">
            <v xml:space="preserve"> KLS  </v>
          </cell>
          <cell r="D1357">
            <v>3510</v>
          </cell>
        </row>
        <row r="1358">
          <cell r="A1358" t="str">
            <v>130109</v>
          </cell>
          <cell r="B1358" t="str">
            <v xml:space="preserve"> ACERO REFUERZO FLEJADO 37000 PSI 240Mpa  </v>
          </cell>
          <cell r="C1358" t="str">
            <v xml:space="preserve"> KLS  </v>
          </cell>
          <cell r="D1358">
            <v>2910</v>
          </cell>
        </row>
        <row r="1359">
          <cell r="A1359" t="str">
            <v>1302</v>
          </cell>
          <cell r="B1359" t="str">
            <v xml:space="preserve"> COLUMNAS CONCRETO  </v>
          </cell>
          <cell r="C1359" t="str">
            <v xml:space="preserve"> </v>
          </cell>
          <cell r="D1359" t="str">
            <v xml:space="preserve"> </v>
          </cell>
        </row>
        <row r="1360">
          <cell r="A1360" t="str">
            <v>130201</v>
          </cell>
          <cell r="B1360" t="str">
            <v xml:space="preserve"> COLUMNA AMARRE MURO  </v>
          </cell>
          <cell r="C1360" t="str">
            <v xml:space="preserve"> ML  </v>
          </cell>
          <cell r="D1360">
            <v>22580</v>
          </cell>
        </row>
        <row r="1361">
          <cell r="A1361" t="str">
            <v>130202</v>
          </cell>
          <cell r="B1361" t="str">
            <v xml:space="preserve"> COLUMNA AMARRE MURO CULATA E=15CM-20CM  </v>
          </cell>
          <cell r="C1361" t="str">
            <v xml:space="preserve"> ML  </v>
          </cell>
          <cell r="D1361">
            <v>27280</v>
          </cell>
        </row>
        <row r="1362">
          <cell r="A1362" t="str">
            <v>130203</v>
          </cell>
          <cell r="B1362" t="str">
            <v xml:space="preserve"> COLUMNA AMARRE MURO TIZON 25CM X 25CM  </v>
          </cell>
          <cell r="C1362" t="str">
            <v xml:space="preserve"> M3  </v>
          </cell>
          <cell r="D1362">
            <v>487660</v>
          </cell>
        </row>
        <row r="1363">
          <cell r="A1363" t="str">
            <v>130204</v>
          </cell>
          <cell r="B1363" t="str">
            <v xml:space="preserve"> COLUMNA CONCRETO 3000 PSI  </v>
          </cell>
          <cell r="C1363" t="str">
            <v xml:space="preserve"> M3  </v>
          </cell>
          <cell r="D1363">
            <v>531130</v>
          </cell>
        </row>
        <row r="1364">
          <cell r="A1364" t="str">
            <v>130205</v>
          </cell>
          <cell r="B1364" t="str">
            <v xml:space="preserve"> COLUMNA CONCRETO 3500 PSI  </v>
          </cell>
          <cell r="C1364" t="str">
            <v xml:space="preserve"> M3  </v>
          </cell>
          <cell r="D1364">
            <v>560070</v>
          </cell>
        </row>
        <row r="1365">
          <cell r="A1365" t="str">
            <v>130206</v>
          </cell>
          <cell r="B1365" t="str">
            <v xml:space="preserve"> COLUMNA CONCRETO 4000 PSI  </v>
          </cell>
          <cell r="C1365" t="str">
            <v xml:space="preserve"> M3  </v>
          </cell>
          <cell r="D1365">
            <v>588390</v>
          </cell>
        </row>
        <row r="1366">
          <cell r="A1366" t="str">
            <v>130207</v>
          </cell>
          <cell r="B1366" t="str">
            <v xml:space="preserve"> COLUMNA CONCRETO 3000 PSI CIRCULAR D=35C  </v>
          </cell>
          <cell r="C1366" t="str">
            <v xml:space="preserve"> M3  </v>
          </cell>
          <cell r="D1366">
            <v>307130</v>
          </cell>
        </row>
        <row r="1367">
          <cell r="A1367" t="str">
            <v>130208</v>
          </cell>
          <cell r="B1367" t="str">
            <v xml:space="preserve"> COLUMNA AMARRE MURO EN " L "  </v>
          </cell>
          <cell r="C1367" t="str">
            <v xml:space="preserve"> ML  </v>
          </cell>
          <cell r="D1367">
            <v>25000</v>
          </cell>
        </row>
        <row r="1368">
          <cell r="A1368" t="str">
            <v>130209</v>
          </cell>
          <cell r="B1368" t="str">
            <v xml:space="preserve"> COLUMNA AMARRE MURO EN " T "  </v>
          </cell>
          <cell r="C1368" t="str">
            <v xml:space="preserve"> ML  </v>
          </cell>
          <cell r="D1368">
            <v>23090</v>
          </cell>
        </row>
        <row r="1369">
          <cell r="A1369" t="str">
            <v>130212</v>
          </cell>
          <cell r="B1369" t="str">
            <v xml:space="preserve"> CINTA CONFINAMIENTO MURO  </v>
          </cell>
          <cell r="C1369" t="str">
            <v xml:space="preserve"> ML  </v>
          </cell>
          <cell r="D1369">
            <v>13660</v>
          </cell>
        </row>
        <row r="1370">
          <cell r="A1370" t="str">
            <v>130213</v>
          </cell>
          <cell r="B1370" t="str">
            <v xml:space="preserve"> COLUMNA CONCRETO FLUIDO 28MPA.  </v>
          </cell>
          <cell r="C1370" t="str">
            <v xml:space="preserve"> M3  </v>
          </cell>
          <cell r="D1370">
            <v>618160</v>
          </cell>
        </row>
        <row r="1371">
          <cell r="A1371" t="str">
            <v>1304</v>
          </cell>
          <cell r="B1371" t="str">
            <v xml:space="preserve"> VIGA CONCRETO  </v>
          </cell>
          <cell r="C1371" t="str">
            <v xml:space="preserve"> </v>
          </cell>
          <cell r="D1371" t="str">
            <v xml:space="preserve"> </v>
          </cell>
        </row>
        <row r="1372">
          <cell r="A1372" t="str">
            <v>130401</v>
          </cell>
          <cell r="B1372" t="str">
            <v xml:space="preserve"> DESCOLGADO CONCRETO 15 CMS  </v>
          </cell>
          <cell r="C1372" t="str">
            <v xml:space="preserve"> ML  </v>
          </cell>
          <cell r="D1372">
            <v>21560</v>
          </cell>
        </row>
        <row r="1373">
          <cell r="A1373" t="str">
            <v>130403</v>
          </cell>
          <cell r="B1373" t="str">
            <v xml:space="preserve"> VIGA CONCR.AMARRE MURO 10-12x20 CMS </v>
          </cell>
          <cell r="C1373" t="str">
            <v xml:space="preserve"> ML  </v>
          </cell>
          <cell r="D1373">
            <v>17170</v>
          </cell>
        </row>
        <row r="1374">
          <cell r="A1374" t="str">
            <v>130406</v>
          </cell>
          <cell r="B1374" t="str">
            <v xml:space="preserve"> DESCOLGADO CONCRETO 45 CMS  </v>
          </cell>
          <cell r="C1374" t="str">
            <v xml:space="preserve"> ML  </v>
          </cell>
          <cell r="D1374">
            <v>35220</v>
          </cell>
        </row>
        <row r="1375">
          <cell r="A1375" t="str">
            <v>130408</v>
          </cell>
          <cell r="B1375" t="str">
            <v xml:space="preserve"> PERGOLA CONCRETO 15CM X 40CM  </v>
          </cell>
          <cell r="C1375" t="str">
            <v xml:space="preserve"> ML  </v>
          </cell>
          <cell r="D1375">
            <v>33620</v>
          </cell>
        </row>
        <row r="1376">
          <cell r="A1376" t="str">
            <v>130411</v>
          </cell>
          <cell r="B1376" t="str">
            <v xml:space="preserve"> VIGA CANAL AEREA EN CONCRETO 3000 PSI  </v>
          </cell>
          <cell r="C1376" t="str">
            <v xml:space="preserve"> M3  </v>
          </cell>
          <cell r="D1376">
            <v>497420</v>
          </cell>
        </row>
        <row r="1377">
          <cell r="A1377" t="str">
            <v>130413</v>
          </cell>
          <cell r="B1377" t="str">
            <v xml:space="preserve"> VIGA CONCRETO AEREA 3000 PSI  </v>
          </cell>
          <cell r="C1377" t="str">
            <v xml:space="preserve"> M3  </v>
          </cell>
          <cell r="D1377">
            <v>475130</v>
          </cell>
        </row>
        <row r="1378">
          <cell r="A1378" t="str">
            <v>130417</v>
          </cell>
          <cell r="B1378" t="str">
            <v xml:space="preserve"> VIGA CONCR.AMARRE MURO CULATA 10-12x20CM  </v>
          </cell>
          <cell r="C1378" t="str">
            <v xml:space="preserve"> ML  </v>
          </cell>
          <cell r="D1378">
            <v>17200</v>
          </cell>
        </row>
        <row r="1379">
          <cell r="A1379" t="str">
            <v>130418</v>
          </cell>
          <cell r="B1379" t="str">
            <v xml:space="preserve"> VIGA CONCRETO AMARRE MURO 10-12x20CM  </v>
          </cell>
          <cell r="C1379" t="str">
            <v xml:space="preserve"> M3  </v>
          </cell>
          <cell r="D1379">
            <v>512140</v>
          </cell>
        </row>
        <row r="1380">
          <cell r="A1380" t="str">
            <v>130419</v>
          </cell>
          <cell r="B1380" t="str">
            <v xml:space="preserve"> VIGA CANAL CONCRETO PISO 3000 PSI  </v>
          </cell>
          <cell r="C1380" t="str">
            <v xml:space="preserve"> M3  </v>
          </cell>
          <cell r="D1380">
            <v>470180</v>
          </cell>
        </row>
        <row r="1381">
          <cell r="A1381" t="str">
            <v>130421</v>
          </cell>
          <cell r="B1381" t="str">
            <v xml:space="preserve"> VIGA CONCRETO AMARRE LOSA 3000 PSI  </v>
          </cell>
          <cell r="C1381" t="str">
            <v xml:space="preserve"> M3  </v>
          </cell>
          <cell r="D1381">
            <v>270930</v>
          </cell>
        </row>
        <row r="1382">
          <cell r="A1382" t="str">
            <v>1306</v>
          </cell>
          <cell r="B1382" t="str">
            <v>LOSA ENTREPISO</v>
          </cell>
          <cell r="C1382">
            <v>0</v>
          </cell>
        </row>
        <row r="1383">
          <cell r="A1383" t="str">
            <v>130601</v>
          </cell>
          <cell r="B1383" t="str">
            <v>CASETON ESTERILLA H=30CM</v>
          </cell>
          <cell r="C1383" t="str">
            <v xml:space="preserve"> M2  </v>
          </cell>
          <cell r="D1383">
            <v>15210</v>
          </cell>
        </row>
        <row r="1384">
          <cell r="A1384" t="str">
            <v>130602</v>
          </cell>
          <cell r="B1384" t="str">
            <v>CASETON ESTERILLA H=35CM</v>
          </cell>
          <cell r="C1384" t="str">
            <v xml:space="preserve"> M2  </v>
          </cell>
          <cell r="D1384">
            <v>15910</v>
          </cell>
        </row>
        <row r="1385">
          <cell r="A1385" t="str">
            <v>130603</v>
          </cell>
          <cell r="B1385" t="str">
            <v>CASETON ESTERILLA H=40CM</v>
          </cell>
          <cell r="C1385" t="str">
            <v xml:space="preserve"> M2  </v>
          </cell>
          <cell r="D1385">
            <v>18770</v>
          </cell>
        </row>
        <row r="1386">
          <cell r="A1386" t="str">
            <v>130604</v>
          </cell>
          <cell r="B1386" t="str">
            <v>CASETON ESTERILLA H=25CM</v>
          </cell>
          <cell r="C1386" t="str">
            <v xml:space="preserve"> M2  </v>
          </cell>
          <cell r="D1386">
            <v>14520</v>
          </cell>
        </row>
        <row r="1387">
          <cell r="A1387" t="str">
            <v>130605</v>
          </cell>
          <cell r="B1387" t="str">
            <v>LOSA BLOQUE PREFAB. E=20CM</v>
          </cell>
          <cell r="C1387" t="str">
            <v xml:space="preserve"> M2  </v>
          </cell>
          <cell r="D1387">
            <v>69220</v>
          </cell>
        </row>
        <row r="1388">
          <cell r="A1388" t="str">
            <v>130606</v>
          </cell>
          <cell r="B1388" t="str">
            <v>LOSA BLOQUE PREFAB. E=32CM</v>
          </cell>
          <cell r="C1388" t="str">
            <v xml:space="preserve"> M2  </v>
          </cell>
          <cell r="D1388">
            <v>79400</v>
          </cell>
        </row>
        <row r="1389">
          <cell r="A1389" t="str">
            <v>130607</v>
          </cell>
          <cell r="B1389" t="str">
            <v>LOSA BLOQUE PREFAB. E=37CM</v>
          </cell>
          <cell r="C1389" t="str">
            <v xml:space="preserve"> M2  </v>
          </cell>
          <cell r="D1389">
            <v>91200</v>
          </cell>
        </row>
        <row r="1390">
          <cell r="A1390" t="str">
            <v>130609</v>
          </cell>
          <cell r="B1390" t="str">
            <v>LOSA CASETON ESTERILLA E=46-50CM [TORTA]</v>
          </cell>
          <cell r="C1390" t="str">
            <v xml:space="preserve"> M2  </v>
          </cell>
          <cell r="D1390">
            <v>92940</v>
          </cell>
        </row>
        <row r="1391">
          <cell r="A1391" t="str">
            <v>130610</v>
          </cell>
          <cell r="B1391" t="str">
            <v>LOSA CASETON ESTERILLA E=31-35CM [TORTA]</v>
          </cell>
          <cell r="C1391" t="str">
            <v xml:space="preserve"> M2  </v>
          </cell>
          <cell r="D1391">
            <v>74960</v>
          </cell>
        </row>
        <row r="1392">
          <cell r="A1392" t="str">
            <v>130611</v>
          </cell>
          <cell r="B1392" t="str">
            <v>LOSA CASETON ESTERILLA E=31-35CM</v>
          </cell>
          <cell r="C1392" t="str">
            <v xml:space="preserve"> M2  </v>
          </cell>
          <cell r="D1392">
            <v>69360</v>
          </cell>
        </row>
        <row r="1393">
          <cell r="A1393" t="str">
            <v>130612</v>
          </cell>
          <cell r="B1393" t="str">
            <v>LOSA CASETON ESTERILLA E=36-40CM [TORTA]</v>
          </cell>
          <cell r="C1393" t="str">
            <v xml:space="preserve"> M2  </v>
          </cell>
          <cell r="D1393">
            <v>85110</v>
          </cell>
        </row>
        <row r="1394">
          <cell r="A1394" t="str">
            <v>130613</v>
          </cell>
          <cell r="B1394" t="str">
            <v>LOSA CASETON ESTERILLA E=36-40CM</v>
          </cell>
          <cell r="C1394" t="str">
            <v xml:space="preserve"> M2  </v>
          </cell>
          <cell r="D1394">
            <v>81270</v>
          </cell>
        </row>
        <row r="1395">
          <cell r="A1395" t="str">
            <v>130614</v>
          </cell>
          <cell r="B1395" t="str">
            <v>LOSA CASETON ESTERILLA E=41-45CM [TORTA]</v>
          </cell>
          <cell r="C1395" t="str">
            <v xml:space="preserve"> M2  </v>
          </cell>
          <cell r="D1395">
            <v>90650</v>
          </cell>
        </row>
        <row r="1396">
          <cell r="A1396" t="str">
            <v>130615</v>
          </cell>
          <cell r="B1396" t="str">
            <v>LOSA CASETON ESTERILLA E=41-45CM</v>
          </cell>
          <cell r="C1396" t="str">
            <v xml:space="preserve"> M2  </v>
          </cell>
          <cell r="D1396">
            <v>84250</v>
          </cell>
        </row>
        <row r="1397">
          <cell r="A1397" t="str">
            <v>130616</v>
          </cell>
          <cell r="B1397" t="str">
            <v>LOSA BLOQUE PREFAB. E=25CM</v>
          </cell>
          <cell r="C1397" t="str">
            <v xml:space="preserve"> M2  </v>
          </cell>
          <cell r="D1397">
            <v>72510</v>
          </cell>
        </row>
        <row r="1398">
          <cell r="A1398" t="str">
            <v>130618</v>
          </cell>
          <cell r="B1398" t="str">
            <v>LOSA CASETON ESTERILLA E=46-50CM</v>
          </cell>
          <cell r="C1398" t="str">
            <v xml:space="preserve"> M2  </v>
          </cell>
          <cell r="D1398">
            <v>84140</v>
          </cell>
        </row>
        <row r="1399">
          <cell r="A1399" t="str">
            <v>130620</v>
          </cell>
          <cell r="B1399" t="str">
            <v>LOSA CASETON ESTERILLA E=56-60CM [TORTA]</v>
          </cell>
          <cell r="C1399" t="str">
            <v xml:space="preserve"> M2  </v>
          </cell>
          <cell r="D1399">
            <v>95770</v>
          </cell>
        </row>
        <row r="1400">
          <cell r="A1400" t="str">
            <v>130621</v>
          </cell>
          <cell r="B1400" t="str">
            <v>LOSA CASETON ESTERILLA E=56-60CM</v>
          </cell>
          <cell r="C1400" t="str">
            <v xml:space="preserve"> M2  </v>
          </cell>
          <cell r="D1400">
            <v>89950</v>
          </cell>
        </row>
        <row r="1401">
          <cell r="A1401" t="str">
            <v>130622</v>
          </cell>
          <cell r="B1401" t="str">
            <v>LOSA CASETON ESTERILLA E=26-30CM [TORTA]</v>
          </cell>
          <cell r="C1401" t="str">
            <v xml:space="preserve"> M2  </v>
          </cell>
          <cell r="D1401">
            <v>70090</v>
          </cell>
        </row>
        <row r="1402">
          <cell r="A1402" t="str">
            <v>130623</v>
          </cell>
          <cell r="B1402" t="str">
            <v>LOSA CASETON ESTERILLA E=26-30CM</v>
          </cell>
          <cell r="C1402" t="str">
            <v xml:space="preserve"> M2  </v>
          </cell>
          <cell r="D1402">
            <v>65680</v>
          </cell>
        </row>
        <row r="1403">
          <cell r="A1403" t="str">
            <v>130624</v>
          </cell>
          <cell r="B1403" t="str">
            <v>LOSA CASETON ESTERILLA E=21-25CM</v>
          </cell>
          <cell r="C1403" t="str">
            <v xml:space="preserve"> M2  </v>
          </cell>
          <cell r="D1403">
            <v>63600</v>
          </cell>
        </row>
        <row r="1404">
          <cell r="A1404" t="str">
            <v>130625</v>
          </cell>
          <cell r="B1404" t="str">
            <v>LOSA CASETON ESTERILLA E=21-25CM [TORTA]</v>
          </cell>
          <cell r="C1404" t="str">
            <v xml:space="preserve"> M2  </v>
          </cell>
          <cell r="D1404">
            <v>71460</v>
          </cell>
        </row>
        <row r="1405">
          <cell r="A1405" t="str">
            <v>1307</v>
          </cell>
          <cell r="B1405" t="str">
            <v xml:space="preserve"> LOSA MACIZA  </v>
          </cell>
          <cell r="C1405" t="str">
            <v xml:space="preserve"> _x001F_  </v>
          </cell>
          <cell r="D1405" t="str">
            <v xml:space="preserve"> </v>
          </cell>
        </row>
        <row r="1406">
          <cell r="A1406" t="str">
            <v>130701</v>
          </cell>
          <cell r="B1406" t="str">
            <v xml:space="preserve"> LOSA CONCRETO MACIZA E= 8CM  </v>
          </cell>
          <cell r="C1406" t="str">
            <v xml:space="preserve"> M2  </v>
          </cell>
          <cell r="D1406">
            <v>45400</v>
          </cell>
        </row>
        <row r="1407">
          <cell r="A1407" t="str">
            <v>130702</v>
          </cell>
          <cell r="B1407" t="str">
            <v xml:space="preserve"> LOSA CONCRETO MACIZA E=10CM  </v>
          </cell>
          <cell r="C1407" t="str">
            <v xml:space="preserve"> M2  </v>
          </cell>
          <cell r="D1407">
            <v>53230</v>
          </cell>
        </row>
        <row r="1408">
          <cell r="A1408" t="str">
            <v>130703</v>
          </cell>
          <cell r="B1408" t="str">
            <v xml:space="preserve"> LOSA CONCRETO MACIZA E=12CM  </v>
          </cell>
          <cell r="C1408" t="str">
            <v xml:space="preserve"> M2  </v>
          </cell>
          <cell r="D1408">
            <v>60180</v>
          </cell>
        </row>
        <row r="1409">
          <cell r="A1409" t="str">
            <v>130704</v>
          </cell>
          <cell r="B1409" t="str">
            <v xml:space="preserve"> LOSA CONCRETO MACIZA E=15CM  </v>
          </cell>
          <cell r="C1409" t="str">
            <v xml:space="preserve"> M2  </v>
          </cell>
          <cell r="D1409">
            <v>73250</v>
          </cell>
        </row>
        <row r="1410">
          <cell r="A1410" t="str">
            <v>130705</v>
          </cell>
          <cell r="B1410" t="str">
            <v xml:space="preserve"> LOSA CONCRETO MACIZA E=20CM  </v>
          </cell>
          <cell r="C1410" t="str">
            <v xml:space="preserve"> M2  </v>
          </cell>
          <cell r="D1410">
            <v>87690</v>
          </cell>
        </row>
        <row r="1411">
          <cell r="A1411" t="str">
            <v>130706</v>
          </cell>
          <cell r="B1411" t="str">
            <v xml:space="preserve"> LOSA CONCRETO MACIZA E=25CM  </v>
          </cell>
          <cell r="C1411" t="str">
            <v xml:space="preserve"> M2  </v>
          </cell>
          <cell r="D1411">
            <v>100830</v>
          </cell>
        </row>
        <row r="1412">
          <cell r="A1412" t="str">
            <v>1308</v>
          </cell>
          <cell r="B1412" t="str">
            <v xml:space="preserve"> LOSA METALICA  </v>
          </cell>
          <cell r="C1412" t="str">
            <v xml:space="preserve"> </v>
          </cell>
          <cell r="D1412" t="str">
            <v xml:space="preserve"> </v>
          </cell>
        </row>
        <row r="1413">
          <cell r="A1413" t="str">
            <v>130801</v>
          </cell>
          <cell r="B1413" t="str">
            <v xml:space="preserve"> ACERO ESTRUCTURAL A.S.T,M,A-36  </v>
          </cell>
          <cell r="C1413" t="str">
            <v xml:space="preserve"> KLS  </v>
          </cell>
          <cell r="D1413">
            <v>3380</v>
          </cell>
        </row>
        <row r="1414">
          <cell r="A1414" t="str">
            <v>130802</v>
          </cell>
          <cell r="B1414" t="str">
            <v xml:space="preserve"> LOSA STEEL DECK E=40CM  </v>
          </cell>
          <cell r="C1414" t="str">
            <v xml:space="preserve"> M2  </v>
          </cell>
          <cell r="D1414">
            <v>71080</v>
          </cell>
        </row>
        <row r="1415">
          <cell r="A1415" t="str">
            <v>130803</v>
          </cell>
          <cell r="B1415" t="str">
            <v xml:space="preserve"> LOSA STEEL DECK E=35CM  </v>
          </cell>
          <cell r="C1415" t="str">
            <v xml:space="preserve"> M2  </v>
          </cell>
          <cell r="D1415">
            <v>67550</v>
          </cell>
        </row>
        <row r="1416">
          <cell r="A1416" t="str">
            <v>1309</v>
          </cell>
          <cell r="B1416" t="str">
            <v xml:space="preserve"> PANTALLAS CONCRETO  </v>
          </cell>
          <cell r="C1416" t="str">
            <v xml:space="preserve"> </v>
          </cell>
          <cell r="D1416" t="str">
            <v xml:space="preserve"> </v>
          </cell>
        </row>
        <row r="1417">
          <cell r="A1417" t="str">
            <v>130901</v>
          </cell>
          <cell r="B1417" t="str">
            <v xml:space="preserve"> PANTALLA EN CONCRETO 3000 PSI E=10-30CMS  </v>
          </cell>
          <cell r="C1417" t="str">
            <v xml:space="preserve"> M3  </v>
          </cell>
          <cell r="D1417">
            <v>403190</v>
          </cell>
        </row>
        <row r="1418">
          <cell r="A1418" t="str">
            <v>130905</v>
          </cell>
          <cell r="B1418" t="str">
            <v xml:space="preserve"> PANTALLA EN CONCRETO 3500 PSI E=10-30CMS  </v>
          </cell>
          <cell r="C1418" t="str">
            <v xml:space="preserve"> M3  </v>
          </cell>
          <cell r="D1418">
            <v>437950</v>
          </cell>
        </row>
        <row r="1419">
          <cell r="A1419" t="str">
            <v>130912</v>
          </cell>
          <cell r="B1419" t="str">
            <v xml:space="preserve"> PANTALLA EN CONCRETO 4000 PSI E=10-30CMS  </v>
          </cell>
          <cell r="C1419" t="str">
            <v xml:space="preserve"> M3  </v>
          </cell>
          <cell r="D1419">
            <v>447310</v>
          </cell>
        </row>
        <row r="1420">
          <cell r="A1420" t="str">
            <v>1310</v>
          </cell>
          <cell r="B1420" t="str">
            <v xml:space="preserve"> PERFORACIONES  </v>
          </cell>
          <cell r="C1420" t="str">
            <v xml:space="preserve"> </v>
          </cell>
          <cell r="D1420" t="str">
            <v xml:space="preserve"> </v>
          </cell>
        </row>
        <row r="1421">
          <cell r="A1421" t="str">
            <v>131001</v>
          </cell>
          <cell r="B1421" t="str">
            <v xml:space="preserve"> PERFORACION 1"  21-30 CM</v>
          </cell>
          <cell r="C1421" t="str">
            <v xml:space="preserve"> UND  </v>
          </cell>
          <cell r="D1421">
            <v>8500</v>
          </cell>
        </row>
        <row r="1422">
          <cell r="A1422" t="str">
            <v>131002</v>
          </cell>
          <cell r="B1422" t="str">
            <v xml:space="preserve"> PERFORACION ,1/2" 21-30CM  </v>
          </cell>
          <cell r="C1422" t="str">
            <v xml:space="preserve"> UND  </v>
          </cell>
          <cell r="D1422">
            <v>8070</v>
          </cell>
        </row>
        <row r="1423">
          <cell r="A1423" t="str">
            <v>131003</v>
          </cell>
          <cell r="B1423" t="str">
            <v xml:space="preserve"> PERFORACION ,5/8" 21-30CM  </v>
          </cell>
          <cell r="C1423" t="str">
            <v xml:space="preserve"> UND  </v>
          </cell>
          <cell r="D1423">
            <v>8090</v>
          </cell>
        </row>
        <row r="1424">
          <cell r="A1424" t="str">
            <v>131005</v>
          </cell>
          <cell r="B1424" t="str">
            <v xml:space="preserve"> PERFORACION ,5/8" 31-40CM  </v>
          </cell>
          <cell r="C1424" t="str">
            <v xml:space="preserve"> UND  </v>
          </cell>
          <cell r="D1424">
            <v>11060</v>
          </cell>
        </row>
        <row r="1425">
          <cell r="A1425" t="str">
            <v>131008</v>
          </cell>
          <cell r="B1425" t="str">
            <v xml:space="preserve"> PERFORACION ,3/4" 21-30CM  </v>
          </cell>
          <cell r="C1425" t="str">
            <v xml:space="preserve"> UND  </v>
          </cell>
          <cell r="D1425">
            <v>8190</v>
          </cell>
        </row>
        <row r="1426">
          <cell r="A1426" t="str">
            <v>131010</v>
          </cell>
          <cell r="B1426" t="str">
            <v xml:space="preserve"> PERFORACION ,7/8" 31-40CM  </v>
          </cell>
          <cell r="C1426" t="str">
            <v xml:space="preserve"> UND  </v>
          </cell>
          <cell r="D1426">
            <v>36590</v>
          </cell>
        </row>
        <row r="1427">
          <cell r="A1427" t="str">
            <v>131015</v>
          </cell>
          <cell r="B1427" t="str">
            <v xml:space="preserve"> PERFORACION ,5/8" 16-20CM  </v>
          </cell>
          <cell r="C1427" t="str">
            <v xml:space="preserve"> UND  </v>
          </cell>
          <cell r="D1427">
            <v>6120</v>
          </cell>
        </row>
        <row r="1428">
          <cell r="A1428" t="str">
            <v>131016</v>
          </cell>
          <cell r="B1428" t="str">
            <v xml:space="preserve"> PERFORACION 1" 31-40CM</v>
          </cell>
          <cell r="C1428" t="str">
            <v>UND</v>
          </cell>
          <cell r="D1428">
            <v>11630</v>
          </cell>
        </row>
        <row r="1429">
          <cell r="A1429" t="str">
            <v>131024</v>
          </cell>
          <cell r="B1429" t="str">
            <v xml:space="preserve"> PERFORACION ,7/8" 21-30CM  </v>
          </cell>
          <cell r="C1429" t="str">
            <v xml:space="preserve"> UND  </v>
          </cell>
          <cell r="D1429">
            <v>8290</v>
          </cell>
        </row>
        <row r="1430">
          <cell r="A1430" t="str">
            <v>131025</v>
          </cell>
          <cell r="B1430" t="str">
            <v xml:space="preserve"> PERFORACION ,3/4" 31-40CM  </v>
          </cell>
          <cell r="C1430" t="str">
            <v xml:space="preserve"> UND  </v>
          </cell>
          <cell r="D1430">
            <v>11230</v>
          </cell>
        </row>
        <row r="1431">
          <cell r="A1431" t="str">
            <v>131026</v>
          </cell>
          <cell r="B1431" t="str">
            <v xml:space="preserve"> PERFORACION ,1/2" 31-40CM  </v>
          </cell>
          <cell r="C1431" t="str">
            <v xml:space="preserve"> UND  </v>
          </cell>
          <cell r="D1431">
            <v>11030</v>
          </cell>
        </row>
        <row r="1432">
          <cell r="A1432" t="str">
            <v>1311</v>
          </cell>
          <cell r="B1432" t="str">
            <v>ANCLAJES</v>
          </cell>
          <cell r="C1432">
            <v>0</v>
          </cell>
        </row>
        <row r="1433">
          <cell r="A1433" t="str">
            <v>131114</v>
          </cell>
          <cell r="B1433" t="str">
            <v>ANCLAJE HIERRO ,3/8"-PERF. ,1/2" 10-15C</v>
          </cell>
          <cell r="C1433" t="str">
            <v xml:space="preserve"> PTO  </v>
          </cell>
          <cell r="D1433">
            <v>9780</v>
          </cell>
        </row>
        <row r="1434">
          <cell r="A1434" t="str">
            <v>131115</v>
          </cell>
          <cell r="B1434" t="str">
            <v>ANCLAJE HIERRO ,3/4"-PERF. ,7/8" 16-20C</v>
          </cell>
          <cell r="C1434" t="str">
            <v xml:space="preserve"> PTO  </v>
          </cell>
          <cell r="D1434">
            <v>34890</v>
          </cell>
        </row>
        <row r="1435">
          <cell r="A1435" t="str">
            <v>131116</v>
          </cell>
          <cell r="B1435" t="str">
            <v>ANCLAJE HIERRO ,5/8"-PERF. ,3/4" 10-15C</v>
          </cell>
          <cell r="C1435" t="str">
            <v xml:space="preserve"> PTO  </v>
          </cell>
          <cell r="D1435">
            <v>23530</v>
          </cell>
        </row>
        <row r="1436">
          <cell r="A1436" t="str">
            <v>131117</v>
          </cell>
          <cell r="B1436" t="str">
            <v>ANCLAJE HIERRO ,7/8"-PERF.1" 21-25C</v>
          </cell>
          <cell r="C1436" t="str">
            <v xml:space="preserve"> PTO  </v>
          </cell>
          <cell r="D1436">
            <v>46080</v>
          </cell>
        </row>
        <row r="1437">
          <cell r="A1437" t="str">
            <v>131118</v>
          </cell>
          <cell r="B1437" t="str">
            <v>ANCLAJE HIERRO 1" -PERF.1,1/4" 21-25C</v>
          </cell>
          <cell r="C1437" t="str">
            <v xml:space="preserve"> PTO  </v>
          </cell>
          <cell r="D1437">
            <v>53060</v>
          </cell>
        </row>
        <row r="1438">
          <cell r="A1438" t="str">
            <v>131119</v>
          </cell>
          <cell r="B1438" t="str">
            <v>ANCLAJE HIERRO ,1/2"-PERF. ,5/8" 10-15C</v>
          </cell>
          <cell r="C1438" t="str">
            <v xml:space="preserve"> PTO  </v>
          </cell>
          <cell r="D1438">
            <v>13180</v>
          </cell>
        </row>
        <row r="1439">
          <cell r="A1439" t="str">
            <v>131125</v>
          </cell>
          <cell r="B1439" t="str">
            <v>ANCLAJE HIERRO ,1/2"-PERF. ,3/4" 21-25C</v>
          </cell>
          <cell r="C1439" t="str">
            <v xml:space="preserve"> UND  </v>
          </cell>
          <cell r="D1439">
            <v>22540</v>
          </cell>
        </row>
        <row r="1440">
          <cell r="A1440" t="str">
            <v>1312</v>
          </cell>
          <cell r="B1440" t="str">
            <v>FORMALETA - VARIOS</v>
          </cell>
          <cell r="C1440">
            <v>0</v>
          </cell>
        </row>
        <row r="1441">
          <cell r="A1441" t="str">
            <v>131201</v>
          </cell>
          <cell r="B1441" t="str">
            <v>ALZAPRIMADO LOSA (TABLERO-TACO METAL)</v>
          </cell>
          <cell r="C1441" t="str">
            <v xml:space="preserve"> DIA  </v>
          </cell>
          <cell r="D1441">
            <v>410</v>
          </cell>
        </row>
        <row r="1442">
          <cell r="A1442" t="str">
            <v>131202</v>
          </cell>
          <cell r="B1442" t="str">
            <v>ALZAPRIMADO VIGA-VIGUETA (TABLERO-TACO)</v>
          </cell>
          <cell r="C1442" t="str">
            <v xml:space="preserve"> DIA  </v>
          </cell>
          <cell r="D1442">
            <v>410</v>
          </cell>
        </row>
        <row r="1443">
          <cell r="A1443" t="str">
            <v>131203</v>
          </cell>
          <cell r="B1443" t="str">
            <v>BOMBEO CONCRETO A MAQUINA</v>
          </cell>
          <cell r="C1443" t="str">
            <v xml:space="preserve"> M3  </v>
          </cell>
          <cell r="D1443">
            <v>27330</v>
          </cell>
        </row>
        <row r="1444">
          <cell r="A1444" t="str">
            <v>131206</v>
          </cell>
          <cell r="B1444" t="str">
            <v>ESCALERA CONCRETO 3000 PSI</v>
          </cell>
          <cell r="C1444" t="str">
            <v xml:space="preserve"> M3  </v>
          </cell>
          <cell r="D1444">
            <v>532670</v>
          </cell>
        </row>
        <row r="1445">
          <cell r="A1445" t="str">
            <v>131207</v>
          </cell>
          <cell r="B1445" t="str">
            <v>MATERA CONCRETO [U]</v>
          </cell>
          <cell r="C1445" t="str">
            <v xml:space="preserve"> ML  </v>
          </cell>
          <cell r="D1445">
            <v>173850</v>
          </cell>
        </row>
        <row r="1446">
          <cell r="A1446" t="str">
            <v>131209</v>
          </cell>
          <cell r="B1446" t="str">
            <v>FORMALETA COLUMNA CIRCULAR D=35 CM</v>
          </cell>
          <cell r="C1446" t="str">
            <v xml:space="preserve"> ML  </v>
          </cell>
          <cell r="D1446">
            <v>61880</v>
          </cell>
        </row>
        <row r="1447">
          <cell r="A1447" t="str">
            <v>131210</v>
          </cell>
          <cell r="B1447" t="str">
            <v>FORMALETA LOSAS DE AJEDREZ E=.10 4 CARAS</v>
          </cell>
          <cell r="C1447" t="str">
            <v xml:space="preserve"> M2  </v>
          </cell>
          <cell r="D1447">
            <v>5990</v>
          </cell>
        </row>
        <row r="1448">
          <cell r="A1448" t="str">
            <v>131211</v>
          </cell>
          <cell r="B1448" t="str">
            <v>TORTA DE CARGA +MALLA</v>
          </cell>
          <cell r="C1448" t="str">
            <v xml:space="preserve"> M2  </v>
          </cell>
          <cell r="D1448">
            <v>12290</v>
          </cell>
        </row>
        <row r="1449">
          <cell r="A1449" t="str">
            <v>131212</v>
          </cell>
          <cell r="B1449" t="str">
            <v>FORMALETA ENTREPISO /MES</v>
          </cell>
          <cell r="C1449" t="str">
            <v xml:space="preserve"> M2  </v>
          </cell>
          <cell r="D1449">
            <v>6850</v>
          </cell>
        </row>
        <row r="1450">
          <cell r="A1450" t="str">
            <v>131213</v>
          </cell>
          <cell r="B1450" t="str">
            <v>ICOPOR JUNTA CONSTRUCCION E=2CM</v>
          </cell>
          <cell r="C1450" t="str">
            <v xml:space="preserve"> ML  </v>
          </cell>
          <cell r="D1450">
            <v>2180</v>
          </cell>
        </row>
        <row r="1451">
          <cell r="A1451" t="str">
            <v>131214</v>
          </cell>
          <cell r="B1451" t="str">
            <v>CONCRETO MURO-DOVELAS 3100PSI-420MPA</v>
          </cell>
          <cell r="C1451" t="str">
            <v xml:space="preserve"> M3  </v>
          </cell>
          <cell r="D1451">
            <v>267040</v>
          </cell>
        </row>
        <row r="1452">
          <cell r="A1452" t="str">
            <v>131215</v>
          </cell>
          <cell r="B1452" t="str">
            <v>CONCRETO MURO-DOVELAS 1500PSI-10.0MPA</v>
          </cell>
          <cell r="C1452" t="str">
            <v xml:space="preserve"> M3  </v>
          </cell>
          <cell r="D1452">
            <v>183590</v>
          </cell>
        </row>
        <row r="1453">
          <cell r="A1453" t="str">
            <v>131216</v>
          </cell>
          <cell r="B1453" t="str">
            <v>ADICION CONC.PREMEZCLADO 3100PSI-22.0MPA</v>
          </cell>
          <cell r="C1453" t="str">
            <v xml:space="preserve"> M3  </v>
          </cell>
          <cell r="D1453">
            <v>146320</v>
          </cell>
        </row>
        <row r="1454">
          <cell r="A1454" t="str">
            <v>131217</v>
          </cell>
          <cell r="B1454" t="str">
            <v>ICOPOR JUNTA CONSTRUCCION E=4-5CM</v>
          </cell>
          <cell r="C1454" t="str">
            <v xml:space="preserve"> ML  </v>
          </cell>
          <cell r="D1454">
            <v>6640</v>
          </cell>
        </row>
        <row r="1455">
          <cell r="A1455" t="str">
            <v>131218</v>
          </cell>
          <cell r="B1455" t="str">
            <v>FORMALETA GRADERIA A=50-60CM H=30-40CM</v>
          </cell>
          <cell r="C1455" t="str">
            <v xml:space="preserve"> M2  </v>
          </cell>
          <cell r="D1455">
            <v>37350</v>
          </cell>
        </row>
        <row r="1456">
          <cell r="A1456" t="str">
            <v>131219</v>
          </cell>
          <cell r="B1456" t="str">
            <v>GRADERIA CONCRETO 3000PSI (VACIADO)</v>
          </cell>
          <cell r="C1456" t="str">
            <v xml:space="preserve"> M3  </v>
          </cell>
          <cell r="D1456">
            <v>290350</v>
          </cell>
        </row>
        <row r="1457">
          <cell r="A1457" t="str">
            <v>1313</v>
          </cell>
          <cell r="B1457" t="str">
            <v>TANQUES ALMACENAMIENTO AGUA</v>
          </cell>
          <cell r="C1457">
            <v>0</v>
          </cell>
        </row>
        <row r="1458">
          <cell r="A1458" t="str">
            <v>131301</v>
          </cell>
          <cell r="B1458" t="str">
            <v>TANQUE ELEVADO 3000 PSI</v>
          </cell>
          <cell r="C1458" t="str">
            <v xml:space="preserve"> M3  </v>
          </cell>
          <cell r="D1458">
            <v>585180</v>
          </cell>
        </row>
        <row r="1459">
          <cell r="A1459" t="str">
            <v>131302</v>
          </cell>
          <cell r="B1459" t="str">
            <v>TANQUE ENTERRADO CONCRETO 3000 PSI</v>
          </cell>
          <cell r="C1459" t="str">
            <v xml:space="preserve"> M3  </v>
          </cell>
          <cell r="D1459">
            <v>460780</v>
          </cell>
        </row>
        <row r="1460">
          <cell r="A1460" t="str">
            <v>1314</v>
          </cell>
          <cell r="B1460" t="str">
            <v xml:space="preserve"> PERFIL ESTRUCTURAL METALICO  </v>
          </cell>
          <cell r="C1460" t="str">
            <v xml:space="preserve"> </v>
          </cell>
          <cell r="D1460" t="str">
            <v xml:space="preserve"> </v>
          </cell>
        </row>
        <row r="1461">
          <cell r="A1461" t="str">
            <v>131403</v>
          </cell>
          <cell r="B1461" t="str">
            <v xml:space="preserve"> PERFIL IPN-300  </v>
          </cell>
          <cell r="C1461" t="str">
            <v xml:space="preserve"> ML  </v>
          </cell>
          <cell r="D1461">
            <v>154380</v>
          </cell>
        </row>
        <row r="1462">
          <cell r="A1462" t="str">
            <v>131404</v>
          </cell>
          <cell r="B1462" t="str">
            <v xml:space="preserve"> PERFIL IPN-360  </v>
          </cell>
          <cell r="C1462" t="str">
            <v xml:space="preserve"> ML  </v>
          </cell>
          <cell r="D1462">
            <v>194620</v>
          </cell>
        </row>
        <row r="1463">
          <cell r="A1463" t="str">
            <v>131405</v>
          </cell>
          <cell r="B1463" t="str">
            <v xml:space="preserve"> PERFIL IPE-360  </v>
          </cell>
          <cell r="C1463" t="str">
            <v xml:space="preserve"> ML  </v>
          </cell>
          <cell r="D1463">
            <v>233490</v>
          </cell>
        </row>
        <row r="1464">
          <cell r="A1464" t="str">
            <v>131406</v>
          </cell>
          <cell r="B1464" t="str">
            <v xml:space="preserve"> PERFIL IPE-300  </v>
          </cell>
          <cell r="C1464" t="str">
            <v xml:space="preserve"> ML  </v>
          </cell>
          <cell r="D1464">
            <v>189580</v>
          </cell>
        </row>
        <row r="1465">
          <cell r="A1465" t="str">
            <v>1315</v>
          </cell>
          <cell r="B1465" t="str">
            <v xml:space="preserve"> TUBO ESTRUCTURAL METALICO  </v>
          </cell>
          <cell r="C1465" t="str">
            <v xml:space="preserve"> </v>
          </cell>
          <cell r="D1465" t="str">
            <v xml:space="preserve"> </v>
          </cell>
        </row>
        <row r="1466">
          <cell r="A1466" t="str">
            <v>131501</v>
          </cell>
          <cell r="B1466" t="str">
            <v xml:space="preserve"> TUBO ESTRUCTURAL 76X38X2.0MM  </v>
          </cell>
          <cell r="C1466" t="str">
            <v xml:space="preserve"> ML  </v>
          </cell>
          <cell r="D1466">
            <v>29450</v>
          </cell>
        </row>
        <row r="1467">
          <cell r="A1467" t="str">
            <v>131502</v>
          </cell>
          <cell r="B1467" t="str">
            <v xml:space="preserve"> TUBO ESTRUCTURAL 100X100X6.3MM  </v>
          </cell>
          <cell r="C1467" t="str">
            <v xml:space="preserve"> ML  </v>
          </cell>
          <cell r="D1467">
            <v>85130</v>
          </cell>
        </row>
        <row r="1468">
          <cell r="A1468" t="str">
            <v>1316</v>
          </cell>
          <cell r="B1468" t="str">
            <v xml:space="preserve"> ELEMENTOS DE MADERA  </v>
          </cell>
          <cell r="C1468" t="str">
            <v xml:space="preserve"> </v>
          </cell>
          <cell r="D1468" t="str">
            <v xml:space="preserve"> </v>
          </cell>
        </row>
        <row r="1469">
          <cell r="A1469" t="str">
            <v>131601</v>
          </cell>
          <cell r="B1469" t="str">
            <v xml:space="preserve"> COLUMNA MADERA CHANUL 4-&gt;6"  </v>
          </cell>
          <cell r="C1469" t="str">
            <v xml:space="preserve"> ML  </v>
          </cell>
          <cell r="D1469">
            <v>29670</v>
          </cell>
        </row>
        <row r="1470">
          <cell r="A1470" t="str">
            <v>14</v>
          </cell>
          <cell r="B1470" t="str">
            <v xml:space="preserve"> MAMPOSTERIA  </v>
          </cell>
          <cell r="C1470">
            <v>0</v>
          </cell>
        </row>
        <row r="1471">
          <cell r="A1471" t="str">
            <v>1401</v>
          </cell>
          <cell r="B1471" t="str">
            <v xml:space="preserve"> BLOQUE CONCRETO  </v>
          </cell>
          <cell r="C1471" t="str">
            <v xml:space="preserve"> </v>
          </cell>
          <cell r="D1471" t="str">
            <v xml:space="preserve"> </v>
          </cell>
        </row>
        <row r="1472">
          <cell r="A1472" t="str">
            <v>140101</v>
          </cell>
          <cell r="B1472" t="str">
            <v xml:space="preserve"> BLOQUE VIGA PREMOLDA A= 12 CM  </v>
          </cell>
          <cell r="C1472" t="str">
            <v xml:space="preserve"> ML  </v>
          </cell>
          <cell r="D1472">
            <v>8530</v>
          </cell>
        </row>
        <row r="1473">
          <cell r="A1473" t="str">
            <v>140102</v>
          </cell>
          <cell r="B1473" t="str">
            <v xml:space="preserve"> BLOQUE VIGA PREMOLDA A= 14 CM  </v>
          </cell>
          <cell r="C1473" t="str">
            <v xml:space="preserve"> ML  </v>
          </cell>
          <cell r="D1473">
            <v>13750</v>
          </cell>
        </row>
        <row r="1474">
          <cell r="A1474" t="str">
            <v>140103</v>
          </cell>
          <cell r="B1474" t="str">
            <v xml:space="preserve"> MURO BLOQUE ESTRIADO FACHADAS LN14N  </v>
          </cell>
          <cell r="C1474" t="str">
            <v xml:space="preserve"> M2  </v>
          </cell>
          <cell r="D1474">
            <v>35720</v>
          </cell>
        </row>
        <row r="1475">
          <cell r="A1475" t="str">
            <v>140104</v>
          </cell>
          <cell r="B1475" t="str">
            <v xml:space="preserve"> MURO BLOQUE SPLIT/PIEDRA EST.FACH LN14N  </v>
          </cell>
          <cell r="C1475" t="str">
            <v xml:space="preserve"> M2  </v>
          </cell>
          <cell r="D1475">
            <v>37750</v>
          </cell>
        </row>
        <row r="1476">
          <cell r="A1476" t="str">
            <v>140105</v>
          </cell>
          <cell r="B1476" t="str">
            <v xml:space="preserve"> MURO BLOQUE CONCRETO 10x19x39CM  </v>
          </cell>
          <cell r="C1476" t="str">
            <v xml:space="preserve"> M2  </v>
          </cell>
          <cell r="D1476">
            <v>25660</v>
          </cell>
        </row>
        <row r="1477">
          <cell r="A1477" t="str">
            <v>140106</v>
          </cell>
          <cell r="B1477" t="str">
            <v xml:space="preserve"> MURO BLOQUE CONCRETO 12x19x39CM  </v>
          </cell>
          <cell r="C1477" t="str">
            <v xml:space="preserve"> M2  </v>
          </cell>
          <cell r="D1477">
            <v>28300</v>
          </cell>
        </row>
        <row r="1478">
          <cell r="A1478" t="str">
            <v>140107</v>
          </cell>
          <cell r="B1478" t="str">
            <v xml:space="preserve"> MURO BLOQUE CONCRETO 14x19x39CM  </v>
          </cell>
          <cell r="C1478" t="str">
            <v xml:space="preserve"> M2  </v>
          </cell>
          <cell r="D1478">
            <v>33370</v>
          </cell>
        </row>
        <row r="1479">
          <cell r="A1479" t="str">
            <v>140108</v>
          </cell>
          <cell r="B1479" t="str">
            <v xml:space="preserve"> MURO BLOQUE CONCRETO 19x19x39CM  </v>
          </cell>
          <cell r="C1479" t="str">
            <v xml:space="preserve"> M2  </v>
          </cell>
          <cell r="D1479">
            <v>46920</v>
          </cell>
        </row>
        <row r="1480">
          <cell r="A1480" t="str">
            <v>140109</v>
          </cell>
          <cell r="B1480" t="str">
            <v xml:space="preserve"> MURO CALADO CEMENTO  </v>
          </cell>
          <cell r="C1480" t="str">
            <v xml:space="preserve"> M2  </v>
          </cell>
          <cell r="D1480">
            <v>34170</v>
          </cell>
        </row>
        <row r="1481">
          <cell r="A1481" t="str">
            <v>140110</v>
          </cell>
          <cell r="B1481" t="str">
            <v xml:space="preserve"> MURO CULATA BLOQUE CEMENTO 12x19x39CM  </v>
          </cell>
          <cell r="C1481" t="str">
            <v xml:space="preserve"> M2  </v>
          </cell>
          <cell r="D1481">
            <v>30050</v>
          </cell>
        </row>
        <row r="1482">
          <cell r="A1482" t="str">
            <v>140111</v>
          </cell>
          <cell r="B1482" t="str">
            <v xml:space="preserve"> MURO CULATA BLOQUE CEMENTO 14x19x39CM  </v>
          </cell>
          <cell r="C1482" t="str">
            <v xml:space="preserve"> M2  </v>
          </cell>
          <cell r="D1482">
            <v>35990</v>
          </cell>
        </row>
        <row r="1483">
          <cell r="A1483" t="str">
            <v>140112</v>
          </cell>
          <cell r="B1483" t="str">
            <v xml:space="preserve"> MURO CULATA BLOQUE CEMENTO 19x19x39CM  </v>
          </cell>
          <cell r="C1483" t="str">
            <v xml:space="preserve"> M2  </v>
          </cell>
          <cell r="D1483">
            <v>49210</v>
          </cell>
        </row>
        <row r="1484">
          <cell r="A1484" t="str">
            <v>140113</v>
          </cell>
          <cell r="B1484" t="str">
            <v xml:space="preserve"> MURO CONTENCION KEYSTONE ESTANDAR  </v>
          </cell>
          <cell r="C1484" t="str">
            <v xml:space="preserve"> M2  </v>
          </cell>
          <cell r="D1484">
            <v>173100</v>
          </cell>
        </row>
        <row r="1485">
          <cell r="A1485" t="str">
            <v>140114</v>
          </cell>
          <cell r="B1485" t="str">
            <v xml:space="preserve"> MURO CONTENCION KEYSTONE TAPA  </v>
          </cell>
          <cell r="C1485" t="str">
            <v xml:space="preserve"> UND  </v>
          </cell>
          <cell r="D1485">
            <v>6880</v>
          </cell>
        </row>
        <row r="1486">
          <cell r="A1486" t="str">
            <v>140115</v>
          </cell>
          <cell r="B1486" t="str">
            <v xml:space="preserve"> MURO CONTENCION KEYSTONE MALLA TT-060  </v>
          </cell>
          <cell r="C1486" t="str">
            <v xml:space="preserve"> M2  </v>
          </cell>
          <cell r="D1486">
            <v>19250</v>
          </cell>
        </row>
        <row r="1487">
          <cell r="A1487" t="str">
            <v>140116</v>
          </cell>
          <cell r="B1487" t="str">
            <v xml:space="preserve"> MURO CONTENCION KEYSTONE MALLA TT-090  </v>
          </cell>
          <cell r="C1487" t="str">
            <v xml:space="preserve"> M2  </v>
          </cell>
          <cell r="D1487">
            <v>28170</v>
          </cell>
        </row>
        <row r="1488">
          <cell r="A1488" t="str">
            <v>1402</v>
          </cell>
          <cell r="B1488" t="str">
            <v>GRESS</v>
          </cell>
          <cell r="C1488">
            <v>0</v>
          </cell>
        </row>
        <row r="1489">
          <cell r="A1489" t="str">
            <v>140201</v>
          </cell>
          <cell r="B1489" t="str">
            <v>ANTEPECHO CIRCULAR LADRILLO COMUN</v>
          </cell>
          <cell r="C1489" t="str">
            <v xml:space="preserve"> M2  </v>
          </cell>
          <cell r="D1489">
            <v>22240</v>
          </cell>
        </row>
        <row r="1490">
          <cell r="A1490" t="str">
            <v>140202</v>
          </cell>
          <cell r="B1490" t="str">
            <v>ARCO MURO LAD.SOGA (8*11*20)R=1.0 MT</v>
          </cell>
          <cell r="C1490" t="str">
            <v xml:space="preserve"> UND  </v>
          </cell>
          <cell r="D1490">
            <v>73930</v>
          </cell>
        </row>
        <row r="1491">
          <cell r="A1491" t="str">
            <v>140203</v>
          </cell>
          <cell r="B1491" t="str">
            <v>LAVATRAPEADOR LADRILLO SUCIO</v>
          </cell>
          <cell r="C1491" t="str">
            <v xml:space="preserve"> UND  </v>
          </cell>
          <cell r="D1491">
            <v>170830</v>
          </cell>
        </row>
        <row r="1492">
          <cell r="A1492" t="str">
            <v>140204</v>
          </cell>
          <cell r="B1492" t="str">
            <v>MACHON LADRILLO LIMPIO E=.20 CM</v>
          </cell>
          <cell r="C1492" t="str">
            <v xml:space="preserve"> ML  </v>
          </cell>
          <cell r="D1492">
            <v>26930</v>
          </cell>
        </row>
        <row r="1493">
          <cell r="A1493" t="str">
            <v>140205</v>
          </cell>
          <cell r="B1493" t="str">
            <v>MACHON LADRILLO LIMPIO E=.12 CM</v>
          </cell>
          <cell r="C1493" t="str">
            <v xml:space="preserve"> ML  </v>
          </cell>
          <cell r="D1493">
            <v>15770</v>
          </cell>
        </row>
        <row r="1494">
          <cell r="A1494" t="str">
            <v>140206</v>
          </cell>
          <cell r="B1494" t="str">
            <v>MACHON LADRILLO COMUN SOGA</v>
          </cell>
          <cell r="C1494" t="str">
            <v xml:space="preserve"> ML  </v>
          </cell>
          <cell r="D1494">
            <v>10380</v>
          </cell>
        </row>
        <row r="1495">
          <cell r="A1495" t="str">
            <v>140207</v>
          </cell>
          <cell r="B1495" t="str">
            <v>MURO BLOQUE ESTRUCTURAL CERAMICO</v>
          </cell>
          <cell r="C1495" t="str">
            <v xml:space="preserve"> M2  </v>
          </cell>
          <cell r="D1495">
            <v>34100</v>
          </cell>
        </row>
        <row r="1496">
          <cell r="A1496" t="str">
            <v>140208</v>
          </cell>
          <cell r="B1496" t="str">
            <v>MURO BLOQUE ESTRUCTURAL CERAMICO</v>
          </cell>
          <cell r="C1496" t="str">
            <v xml:space="preserve"> M2  </v>
          </cell>
          <cell r="D1496">
            <v>36880</v>
          </cell>
        </row>
        <row r="1497">
          <cell r="A1497" t="str">
            <v>140209</v>
          </cell>
          <cell r="B1497" t="str">
            <v>MURO CALADO GRESS</v>
          </cell>
          <cell r="C1497" t="str">
            <v xml:space="preserve"> M2  </v>
          </cell>
          <cell r="D1497">
            <v>39500</v>
          </cell>
        </row>
        <row r="1498">
          <cell r="A1498" t="str">
            <v>140210</v>
          </cell>
          <cell r="B1498" t="str">
            <v>MURO CALADO LAD.LIMPIO</v>
          </cell>
          <cell r="C1498" t="str">
            <v xml:space="preserve"> M2  </v>
          </cell>
          <cell r="D1498">
            <v>39560</v>
          </cell>
        </row>
        <row r="1499">
          <cell r="A1499" t="str">
            <v>140211</v>
          </cell>
          <cell r="B1499" t="str">
            <v>MURO CULATA LAD.SOGA SUCIO</v>
          </cell>
          <cell r="C1499" t="str">
            <v xml:space="preserve"> M2  </v>
          </cell>
          <cell r="D1499">
            <v>24350</v>
          </cell>
        </row>
        <row r="1500">
          <cell r="A1500" t="str">
            <v>140212</v>
          </cell>
          <cell r="B1500" t="str">
            <v>MURO CULATA LAD.SOGA SUCIO REVITADO</v>
          </cell>
          <cell r="C1500" t="str">
            <v xml:space="preserve"> M2  </v>
          </cell>
          <cell r="D1500">
            <v>25930</v>
          </cell>
        </row>
        <row r="1501">
          <cell r="A1501" t="str">
            <v>140213</v>
          </cell>
          <cell r="B1501" t="str">
            <v>MURO CULATA LAD.TIZON SUCIO [1C]</v>
          </cell>
          <cell r="C1501" t="str">
            <v xml:space="preserve"> M2  </v>
          </cell>
          <cell r="D1501">
            <v>47700</v>
          </cell>
        </row>
        <row r="1502">
          <cell r="A1502" t="str">
            <v>140214</v>
          </cell>
          <cell r="B1502" t="str">
            <v>MURO CULATA LAD.TIZON SUCIO [2C]</v>
          </cell>
          <cell r="C1502" t="str">
            <v xml:space="preserve"> M2  </v>
          </cell>
          <cell r="D1502">
            <v>48540</v>
          </cell>
        </row>
        <row r="1503">
          <cell r="A1503" t="str">
            <v>140215</v>
          </cell>
          <cell r="B1503" t="str">
            <v>MURO LAD.SOGA LIMPIO</v>
          </cell>
          <cell r="C1503" t="str">
            <v xml:space="preserve"> ML  </v>
          </cell>
          <cell r="D1503">
            <v>19500</v>
          </cell>
        </row>
        <row r="1504">
          <cell r="A1504" t="str">
            <v>140216</v>
          </cell>
          <cell r="B1504" t="str">
            <v>MURO LAD.SOGA LIMPIO 1C</v>
          </cell>
          <cell r="C1504" t="str">
            <v xml:space="preserve"> M2  </v>
          </cell>
          <cell r="D1504">
            <v>38710</v>
          </cell>
        </row>
        <row r="1505">
          <cell r="A1505" t="str">
            <v>140217</v>
          </cell>
          <cell r="B1505" t="str">
            <v>MURO LAD.SOGA LIMPIO 2C</v>
          </cell>
          <cell r="C1505" t="str">
            <v xml:space="preserve"> M2  </v>
          </cell>
          <cell r="D1505">
            <v>39600</v>
          </cell>
        </row>
        <row r="1506">
          <cell r="A1506" t="str">
            <v>140218</v>
          </cell>
          <cell r="B1506" t="str">
            <v>MURO LAD.SOGA LIMPIO REVITADO [1C]</v>
          </cell>
          <cell r="C1506" t="str">
            <v xml:space="preserve"> M2  </v>
          </cell>
          <cell r="D1506">
            <v>39820</v>
          </cell>
        </row>
        <row r="1507">
          <cell r="A1507" t="str">
            <v>140219</v>
          </cell>
          <cell r="B1507" t="str">
            <v>MURO LAD.SOGA LIMPIO REVITADO [2C]</v>
          </cell>
          <cell r="C1507" t="str">
            <v xml:space="preserve"> M2  </v>
          </cell>
          <cell r="D1507">
            <v>40150</v>
          </cell>
        </row>
        <row r="1508">
          <cell r="A1508" t="str">
            <v>140220</v>
          </cell>
          <cell r="B1508" t="str">
            <v>MURO LAD.SOGA SUCIO</v>
          </cell>
          <cell r="C1508" t="str">
            <v xml:space="preserve"> M2  </v>
          </cell>
          <cell r="D1508">
            <v>19670</v>
          </cell>
        </row>
        <row r="1509">
          <cell r="A1509" t="str">
            <v>140221</v>
          </cell>
          <cell r="B1509" t="str">
            <v>MURO LAD.SOGA SUCIO (8x11x20)</v>
          </cell>
          <cell r="C1509" t="str">
            <v xml:space="preserve"> ML  </v>
          </cell>
          <cell r="D1509">
            <v>10770</v>
          </cell>
        </row>
        <row r="1510">
          <cell r="A1510" t="str">
            <v>140222</v>
          </cell>
          <cell r="B1510" t="str">
            <v>MURO LAD.SOGA SUCIO REVITADO [1C]</v>
          </cell>
          <cell r="C1510" t="str">
            <v xml:space="preserve"> M2  </v>
          </cell>
          <cell r="D1510">
            <v>21610</v>
          </cell>
        </row>
        <row r="1511">
          <cell r="A1511" t="str">
            <v>140223</v>
          </cell>
          <cell r="B1511" t="str">
            <v>MURO LAD.SOGA SUCIO [2C]</v>
          </cell>
          <cell r="C1511" t="str">
            <v xml:space="preserve"> M2  </v>
          </cell>
          <cell r="D1511">
            <v>22110</v>
          </cell>
        </row>
        <row r="1512">
          <cell r="A1512" t="str">
            <v>140224</v>
          </cell>
          <cell r="B1512" t="str">
            <v>MURO LAD.TIZON LIMPIO</v>
          </cell>
          <cell r="C1512" t="str">
            <v xml:space="preserve"> ML  </v>
          </cell>
          <cell r="D1512">
            <v>37630</v>
          </cell>
        </row>
        <row r="1513">
          <cell r="A1513" t="str">
            <v>140225</v>
          </cell>
          <cell r="B1513" t="str">
            <v>MURO LAD.TIZON LIMPIO [1C]</v>
          </cell>
          <cell r="C1513" t="str">
            <v xml:space="preserve"> M2  </v>
          </cell>
          <cell r="D1513">
            <v>74560</v>
          </cell>
        </row>
        <row r="1514">
          <cell r="A1514" t="str">
            <v>140226</v>
          </cell>
          <cell r="B1514" t="str">
            <v>MURO LAD.TIZON LIMPIO [2C]</v>
          </cell>
          <cell r="C1514" t="str">
            <v xml:space="preserve"> M2  </v>
          </cell>
          <cell r="D1514">
            <v>74780</v>
          </cell>
        </row>
        <row r="1515">
          <cell r="A1515" t="str">
            <v>140227</v>
          </cell>
          <cell r="B1515" t="str">
            <v>MURO LAD.TIZON LIMPIO REVITADO (2C)</v>
          </cell>
          <cell r="C1515" t="str">
            <v xml:space="preserve"> M2  </v>
          </cell>
          <cell r="D1515">
            <v>75450</v>
          </cell>
        </row>
        <row r="1516">
          <cell r="A1516" t="str">
            <v>140228</v>
          </cell>
          <cell r="B1516" t="str">
            <v>MURO LAD.TIZON LIMPIO REVITADO [1C]</v>
          </cell>
          <cell r="C1516" t="str">
            <v xml:space="preserve"> M2  </v>
          </cell>
          <cell r="D1516">
            <v>75110</v>
          </cell>
        </row>
        <row r="1517">
          <cell r="A1517" t="str">
            <v>140229</v>
          </cell>
          <cell r="B1517" t="str">
            <v>MURO LAD.TIZON SUCIO</v>
          </cell>
          <cell r="C1517" t="str">
            <v xml:space="preserve"> M2  </v>
          </cell>
          <cell r="D1517">
            <v>32100</v>
          </cell>
        </row>
        <row r="1518">
          <cell r="A1518" t="str">
            <v>140230</v>
          </cell>
          <cell r="B1518" t="str">
            <v>MURO LAD.TIZON SUCIO</v>
          </cell>
          <cell r="C1518" t="str">
            <v xml:space="preserve"> ML  </v>
          </cell>
          <cell r="D1518">
            <v>14780</v>
          </cell>
        </row>
        <row r="1519">
          <cell r="A1519" t="str">
            <v>140231</v>
          </cell>
          <cell r="B1519" t="str">
            <v>MURO LAD.TIZON SUCIO REVITADO [1C]</v>
          </cell>
          <cell r="C1519" t="str">
            <v xml:space="preserve"> M2  </v>
          </cell>
          <cell r="D1519">
            <v>32320</v>
          </cell>
        </row>
        <row r="1520">
          <cell r="A1520" t="str">
            <v>140232</v>
          </cell>
          <cell r="B1520" t="str">
            <v>MURO LAD.TIZON SUCIO REVITADO [2C]</v>
          </cell>
          <cell r="C1520" t="str">
            <v xml:space="preserve"> M2  </v>
          </cell>
          <cell r="D1520">
            <v>32660</v>
          </cell>
        </row>
        <row r="1521">
          <cell r="A1521" t="str">
            <v>140233</v>
          </cell>
          <cell r="B1521" t="str">
            <v>MURO CULATA LAD.SOGA LIMPIO 2C</v>
          </cell>
          <cell r="C1521" t="str">
            <v xml:space="preserve"> M2  </v>
          </cell>
          <cell r="D1521">
            <v>40610</v>
          </cell>
        </row>
        <row r="1522">
          <cell r="A1522" t="str">
            <v>140234</v>
          </cell>
          <cell r="B1522" t="str">
            <v>MURO LAD.SOGA SUCIO (8x12x24)</v>
          </cell>
          <cell r="C1522" t="str">
            <v xml:space="preserve"> M2  </v>
          </cell>
          <cell r="D1522">
            <v>25950</v>
          </cell>
        </row>
        <row r="1523">
          <cell r="A1523" t="str">
            <v>140236</v>
          </cell>
          <cell r="B1523" t="str">
            <v>MURO CULATA LAD.SOGA LIMPIO-REVITADO 2C</v>
          </cell>
          <cell r="C1523" t="str">
            <v xml:space="preserve"> M2  </v>
          </cell>
          <cell r="D1523">
            <v>44310</v>
          </cell>
        </row>
        <row r="1524">
          <cell r="A1524" t="str">
            <v>1403</v>
          </cell>
          <cell r="B1524" t="str">
            <v xml:space="preserve"> ALFAGIAS-REMATES CONCRETO-VAR  </v>
          </cell>
          <cell r="C1524" t="str">
            <v xml:space="preserve"> </v>
          </cell>
          <cell r="D1524" t="str">
            <v xml:space="preserve"> </v>
          </cell>
        </row>
        <row r="1525">
          <cell r="A1525" t="str">
            <v>140301</v>
          </cell>
          <cell r="B1525" t="str">
            <v xml:space="preserve"> ALFAGIA BLOQUE CONCRETO 10x19x39 CM  </v>
          </cell>
          <cell r="C1525" t="str">
            <v xml:space="preserve"> ML  </v>
          </cell>
          <cell r="D1525">
            <v>21270</v>
          </cell>
        </row>
        <row r="1526">
          <cell r="A1526" t="str">
            <v>140302</v>
          </cell>
          <cell r="B1526" t="str">
            <v xml:space="preserve"> ALFAGIA BLOQUE LADRILLO LIMPIO  </v>
          </cell>
          <cell r="C1526" t="str">
            <v xml:space="preserve"> ML  </v>
          </cell>
          <cell r="D1526">
            <v>17140</v>
          </cell>
        </row>
        <row r="1527">
          <cell r="A1527" t="str">
            <v>140303</v>
          </cell>
          <cell r="B1527" t="str">
            <v xml:space="preserve"> ALFAGIA CONCRETO A=15-20CM  </v>
          </cell>
          <cell r="C1527" t="str">
            <v xml:space="preserve"> ML  </v>
          </cell>
          <cell r="D1527">
            <v>24010</v>
          </cell>
        </row>
        <row r="1528">
          <cell r="A1528" t="str">
            <v>140304</v>
          </cell>
          <cell r="B1528" t="str">
            <v xml:space="preserve"> ALFAGIA CONCRETO A=21-30CM  </v>
          </cell>
          <cell r="C1528" t="str">
            <v xml:space="preserve"> ML  </v>
          </cell>
          <cell r="D1528">
            <v>28860</v>
          </cell>
        </row>
        <row r="1529">
          <cell r="A1529" t="str">
            <v>140305</v>
          </cell>
          <cell r="B1529" t="str">
            <v xml:space="preserve"> ALFAGIA CONCRETO A=31-40CM  </v>
          </cell>
          <cell r="C1529" t="str">
            <v xml:space="preserve"> ML  </v>
          </cell>
          <cell r="D1529">
            <v>33450</v>
          </cell>
        </row>
        <row r="1530">
          <cell r="A1530" t="str">
            <v>140306</v>
          </cell>
          <cell r="B1530" t="str">
            <v xml:space="preserve"> ALFAGIA CONCRETO A=41-50CM  </v>
          </cell>
          <cell r="C1530" t="str">
            <v xml:space="preserve"> ML  </v>
          </cell>
          <cell r="D1530">
            <v>41360</v>
          </cell>
        </row>
        <row r="1531">
          <cell r="A1531" t="str">
            <v>140307</v>
          </cell>
          <cell r="B1531" t="str">
            <v xml:space="preserve"> ALFAGIA CONCRETO A=51-60CM  </v>
          </cell>
          <cell r="C1531" t="str">
            <v xml:space="preserve"> ML  </v>
          </cell>
          <cell r="D1531">
            <v>49020</v>
          </cell>
        </row>
        <row r="1532">
          <cell r="A1532" t="str">
            <v>140308</v>
          </cell>
          <cell r="B1532" t="str">
            <v xml:space="preserve"> ALFAGIA LADRILLO COMUN  </v>
          </cell>
          <cell r="C1532" t="str">
            <v xml:space="preserve"> ML  </v>
          </cell>
          <cell r="D1532">
            <v>12510</v>
          </cell>
        </row>
        <row r="1533">
          <cell r="A1533" t="str">
            <v>140309</v>
          </cell>
          <cell r="B1533" t="str">
            <v xml:space="preserve"> ALFAGIA LADRILLO LIMPIO  </v>
          </cell>
          <cell r="C1533" t="str">
            <v xml:space="preserve"> ML  </v>
          </cell>
          <cell r="D1533">
            <v>17020</v>
          </cell>
        </row>
        <row r="1534">
          <cell r="A1534" t="str">
            <v>140310</v>
          </cell>
          <cell r="B1534" t="str">
            <v xml:space="preserve"> ALFAGIA LADRILLO PINA  </v>
          </cell>
          <cell r="C1534" t="str">
            <v xml:space="preserve"> ML  </v>
          </cell>
          <cell r="D1534">
            <v>17940</v>
          </cell>
        </row>
        <row r="1535">
          <cell r="A1535" t="str">
            <v>140312</v>
          </cell>
          <cell r="B1535" t="str">
            <v xml:space="preserve"> ALFAGIA TABLON LISO 25CM  </v>
          </cell>
          <cell r="C1535" t="str">
            <v xml:space="preserve"> ML  </v>
          </cell>
          <cell r="D1535">
            <v>10190</v>
          </cell>
        </row>
        <row r="1536">
          <cell r="A1536" t="str">
            <v>140315</v>
          </cell>
          <cell r="B1536" t="str">
            <v xml:space="preserve"> REMATE LAD.LIMPIO CANTO  </v>
          </cell>
          <cell r="C1536" t="str">
            <v xml:space="preserve"> ML  </v>
          </cell>
          <cell r="D1536">
            <v>13270</v>
          </cell>
        </row>
        <row r="1537">
          <cell r="A1537" t="str">
            <v>140316</v>
          </cell>
          <cell r="B1537" t="str">
            <v xml:space="preserve"> REMATE LAD.LIMPIO TIZON  </v>
          </cell>
          <cell r="C1537" t="str">
            <v xml:space="preserve"> ML  </v>
          </cell>
          <cell r="D1537">
            <v>20730</v>
          </cell>
        </row>
        <row r="1538">
          <cell r="A1538" t="str">
            <v>140317</v>
          </cell>
          <cell r="B1538" t="str">
            <v xml:space="preserve"> REMATE LAD.ROMPEOLA 07x23x14  </v>
          </cell>
          <cell r="C1538" t="str">
            <v xml:space="preserve"> ML  </v>
          </cell>
          <cell r="D1538">
            <v>26330</v>
          </cell>
        </row>
        <row r="1539">
          <cell r="A1539" t="str">
            <v>140318</v>
          </cell>
          <cell r="B1539" t="str">
            <v xml:space="preserve"> REMATE LAD.SUCIO CANTO  </v>
          </cell>
          <cell r="C1539" t="str">
            <v xml:space="preserve"> ML  </v>
          </cell>
          <cell r="D1539">
            <v>8970</v>
          </cell>
        </row>
        <row r="1540">
          <cell r="A1540" t="str">
            <v>1404</v>
          </cell>
          <cell r="B1540" t="str">
            <v xml:space="preserve"> TAPAS-MESONES-PREFABRICADOS  </v>
          </cell>
          <cell r="C1540" t="str">
            <v xml:space="preserve"> </v>
          </cell>
          <cell r="D1540" t="str">
            <v xml:space="preserve"> </v>
          </cell>
        </row>
        <row r="1541">
          <cell r="A1541" t="str">
            <v>140403</v>
          </cell>
          <cell r="B1541" t="str">
            <v xml:space="preserve"> MESON EN CONCRETO A &lt;=60 CM H=5.0- 8CM  </v>
          </cell>
          <cell r="C1541" t="str">
            <v xml:space="preserve"> ML  </v>
          </cell>
          <cell r="D1541">
            <v>49180</v>
          </cell>
        </row>
        <row r="1542">
          <cell r="A1542" t="str">
            <v>140404</v>
          </cell>
          <cell r="B1542" t="str">
            <v xml:space="preserve"> MESON CONCRETO H=8.1-10CM  </v>
          </cell>
          <cell r="C1542" t="str">
            <v xml:space="preserve"> M2  </v>
          </cell>
          <cell r="D1542">
            <v>73550</v>
          </cell>
        </row>
        <row r="1543">
          <cell r="A1543" t="str">
            <v>140405</v>
          </cell>
          <cell r="B1543" t="str">
            <v xml:space="preserve"> PLAQUETA CONCRETO PREF.40-50X40-50X5-8CM  </v>
          </cell>
          <cell r="C1543" t="str">
            <v xml:space="preserve"> UND  </v>
          </cell>
          <cell r="D1543">
            <v>25780</v>
          </cell>
        </row>
        <row r="1544">
          <cell r="A1544" t="str">
            <v>1405</v>
          </cell>
          <cell r="B1544" t="str">
            <v>MAMPOSTERIA PVC ROYALCO</v>
          </cell>
          <cell r="C1544">
            <v>0</v>
          </cell>
        </row>
        <row r="1545">
          <cell r="A1545" t="str">
            <v>140501</v>
          </cell>
          <cell r="B1545" t="str">
            <v>PANEL PVC 100MM PERFIL 232</v>
          </cell>
          <cell r="C1545" t="str">
            <v xml:space="preserve"> ML  </v>
          </cell>
          <cell r="D1545">
            <v>22490</v>
          </cell>
        </row>
        <row r="1546">
          <cell r="A1546" t="str">
            <v>140502</v>
          </cell>
          <cell r="B1546" t="str">
            <v>PANEL PVC 100MM PERFIL 93MM</v>
          </cell>
          <cell r="C1546" t="str">
            <v xml:space="preserve"> ML  </v>
          </cell>
          <cell r="D1546">
            <v>11760</v>
          </cell>
        </row>
        <row r="1547">
          <cell r="A1547" t="str">
            <v>140503</v>
          </cell>
          <cell r="B1547" t="str">
            <v>PANEL CONECTOR PVC 100MM 2 VIAS</v>
          </cell>
          <cell r="C1547" t="str">
            <v xml:space="preserve"> ML  </v>
          </cell>
          <cell r="D1547">
            <v>14470</v>
          </cell>
        </row>
        <row r="1548">
          <cell r="A1548" t="str">
            <v>140504</v>
          </cell>
          <cell r="B1548" t="str">
            <v>PANEL CONECTOR PVC 100MM 3 VIAS</v>
          </cell>
          <cell r="C1548" t="str">
            <v xml:space="preserve"> ML  </v>
          </cell>
          <cell r="D1548">
            <v>15270</v>
          </cell>
        </row>
        <row r="1549">
          <cell r="A1549" t="str">
            <v>140505</v>
          </cell>
          <cell r="B1549" t="str">
            <v>PANEL CONECTOR PVC 100MM 4 VIAS</v>
          </cell>
          <cell r="C1549" t="str">
            <v xml:space="preserve"> ML  </v>
          </cell>
          <cell r="D1549">
            <v>15450</v>
          </cell>
        </row>
        <row r="1550">
          <cell r="A1550" t="str">
            <v>140506</v>
          </cell>
          <cell r="B1550" t="str">
            <v>PANEL CONECTOR PVC 100MM ESQUINERO</v>
          </cell>
          <cell r="C1550" t="str">
            <v xml:space="preserve"> ML  </v>
          </cell>
          <cell r="D1550">
            <v>13950</v>
          </cell>
        </row>
        <row r="1551">
          <cell r="A1551" t="str">
            <v>140507</v>
          </cell>
          <cell r="B1551" t="str">
            <v>PANEL CONECTOR PVC 100MM FINAL</v>
          </cell>
          <cell r="C1551" t="str">
            <v xml:space="preserve"> ML  </v>
          </cell>
          <cell r="D1551">
            <v>13950</v>
          </cell>
        </row>
        <row r="1552">
          <cell r="A1552" t="str">
            <v>140508</v>
          </cell>
          <cell r="B1552" t="str">
            <v>PANEL CONECTOR PVC 100MM 45 GRADOS</v>
          </cell>
          <cell r="C1552" t="str">
            <v xml:space="preserve"> ML  </v>
          </cell>
          <cell r="D1552">
            <v>15870</v>
          </cell>
        </row>
        <row r="1553">
          <cell r="A1553" t="str">
            <v>140509</v>
          </cell>
          <cell r="B1553" t="str">
            <v>PANEL ESPACIADOR PVC 100MM</v>
          </cell>
          <cell r="C1553" t="str">
            <v xml:space="preserve"> ML  </v>
          </cell>
          <cell r="D1553">
            <v>11610</v>
          </cell>
        </row>
        <row r="1554">
          <cell r="A1554" t="str">
            <v>140510</v>
          </cell>
          <cell r="B1554" t="str">
            <v>UNION CONECTOR PVC 100MM</v>
          </cell>
          <cell r="C1554" t="str">
            <v xml:space="preserve"> UND  </v>
          </cell>
          <cell r="D1554">
            <v>3570</v>
          </cell>
        </row>
        <row r="1555">
          <cell r="A1555" t="str">
            <v>140511</v>
          </cell>
          <cell r="B1555" t="str">
            <v>PANEL INICIADOR PVC 100MM</v>
          </cell>
          <cell r="C1555" t="str">
            <v xml:space="preserve"> ML  </v>
          </cell>
          <cell r="D1555">
            <v>6470</v>
          </cell>
        </row>
        <row r="1556">
          <cell r="A1556" t="str">
            <v>140520</v>
          </cell>
          <cell r="B1556" t="str">
            <v>PANEL MURO PVC 64MM 250MM</v>
          </cell>
          <cell r="C1556" t="str">
            <v xml:space="preserve"> ML  </v>
          </cell>
          <cell r="D1556">
            <v>19780</v>
          </cell>
        </row>
        <row r="1557">
          <cell r="A1557" t="str">
            <v>140521</v>
          </cell>
          <cell r="B1557" t="str">
            <v>PANEL CONECTOR PVC 64MM 2 VIAS</v>
          </cell>
          <cell r="C1557" t="str">
            <v xml:space="preserve"> ML  </v>
          </cell>
          <cell r="D1557">
            <v>11810</v>
          </cell>
        </row>
        <row r="1558">
          <cell r="A1558" t="str">
            <v>140522</v>
          </cell>
          <cell r="B1558" t="str">
            <v>PANEL CONECTOR PVC 64MM 2 VIAS-180MM</v>
          </cell>
          <cell r="C1558" t="str">
            <v xml:space="preserve"> ML  </v>
          </cell>
          <cell r="D1558">
            <v>7450</v>
          </cell>
        </row>
        <row r="1559">
          <cell r="A1559" t="str">
            <v>140523</v>
          </cell>
          <cell r="B1559" t="str">
            <v>PANEL CONECTOR PVC 64MM 3 VIAS</v>
          </cell>
          <cell r="C1559" t="str">
            <v xml:space="preserve"> ML  </v>
          </cell>
          <cell r="D1559">
            <v>8330</v>
          </cell>
        </row>
        <row r="1560">
          <cell r="A1560" t="str">
            <v>140524</v>
          </cell>
          <cell r="B1560" t="str">
            <v>PANEL CONECTOR PVC 64MM ESQUINERO</v>
          </cell>
          <cell r="C1560" t="str">
            <v xml:space="preserve"> ML  </v>
          </cell>
          <cell r="D1560">
            <v>7460</v>
          </cell>
        </row>
        <row r="1561">
          <cell r="A1561" t="str">
            <v>140525</v>
          </cell>
          <cell r="B1561" t="str">
            <v>UNION CONECTOR PVC 64MM</v>
          </cell>
          <cell r="C1561" t="str">
            <v xml:space="preserve"> ML  </v>
          </cell>
          <cell r="D1561">
            <v>1530</v>
          </cell>
        </row>
        <row r="1562">
          <cell r="A1562" t="str">
            <v>140526</v>
          </cell>
          <cell r="B1562" t="str">
            <v>PERFIL ARRANQUE MURO PVC 64MM</v>
          </cell>
          <cell r="C1562" t="str">
            <v xml:space="preserve"> ML  </v>
          </cell>
          <cell r="D1562">
            <v>4210</v>
          </cell>
        </row>
        <row r="1563">
          <cell r="A1563" t="str">
            <v>140527</v>
          </cell>
          <cell r="B1563" t="str">
            <v>VARILLA ANCLAJE MURO PVC 1/2"</v>
          </cell>
          <cell r="C1563" t="str">
            <v xml:space="preserve"> UND  </v>
          </cell>
          <cell r="D1563">
            <v>6120</v>
          </cell>
        </row>
        <row r="1564">
          <cell r="A1564" t="str">
            <v>140528</v>
          </cell>
          <cell r="B1564" t="str">
            <v>VARILLA ANCLAJE VIGA PVC 5/8"</v>
          </cell>
          <cell r="C1564" t="str">
            <v xml:space="preserve"> UND  </v>
          </cell>
          <cell r="D1564">
            <v>6120</v>
          </cell>
        </row>
        <row r="1565">
          <cell r="A1565" t="str">
            <v>15</v>
          </cell>
          <cell r="B1565" t="str">
            <v>INSTALACIONES SANITARIAS</v>
          </cell>
          <cell r="C1565">
            <v>0</v>
          </cell>
        </row>
        <row r="1566">
          <cell r="A1566" t="str">
            <v>1501</v>
          </cell>
          <cell r="B1566" t="str">
            <v>TUBERIAS</v>
          </cell>
          <cell r="C1566">
            <v>0</v>
          </cell>
        </row>
        <row r="1567">
          <cell r="A1567" t="str">
            <v>150101</v>
          </cell>
          <cell r="B1567" t="str">
            <v xml:space="preserve"> RETIRO TUBERIA EXISTENTE  </v>
          </cell>
          <cell r="C1567" t="str">
            <v xml:space="preserve"> ML  </v>
          </cell>
          <cell r="D1567">
            <v>4570</v>
          </cell>
        </row>
        <row r="1568">
          <cell r="A1568" t="str">
            <v>150102</v>
          </cell>
          <cell r="B1568" t="str">
            <v xml:space="preserve"> TUBERIA PVC 1,1/2 SANITARIA (LOSA)  </v>
          </cell>
          <cell r="C1568" t="str">
            <v xml:space="preserve"> ML  </v>
          </cell>
          <cell r="D1568">
            <v>11630</v>
          </cell>
        </row>
        <row r="1569">
          <cell r="A1569" t="str">
            <v>150103</v>
          </cell>
          <cell r="B1569" t="str">
            <v xml:space="preserve"> TUBERIA PVC 1,1/2 VENTILACION  </v>
          </cell>
          <cell r="C1569" t="str">
            <v xml:space="preserve"> ML  </v>
          </cell>
          <cell r="D1569">
            <v>6900</v>
          </cell>
        </row>
        <row r="1570">
          <cell r="A1570" t="str">
            <v>150104</v>
          </cell>
          <cell r="B1570" t="str">
            <v xml:space="preserve"> TUBERIA PVC 2 SANITARIA  (LOSA)</v>
          </cell>
          <cell r="C1570" t="str">
            <v xml:space="preserve"> ML  </v>
          </cell>
          <cell r="D1570">
            <v>14050</v>
          </cell>
        </row>
        <row r="1571">
          <cell r="A1571" t="str">
            <v>150105</v>
          </cell>
          <cell r="B1571" t="str">
            <v xml:space="preserve"> TUBERIA PVC 2 VENTILACION  </v>
          </cell>
          <cell r="C1571" t="str">
            <v xml:space="preserve"> ML  </v>
          </cell>
          <cell r="D1571">
            <v>9260</v>
          </cell>
        </row>
        <row r="1572">
          <cell r="A1572" t="str">
            <v>150106</v>
          </cell>
          <cell r="B1572" t="str">
            <v xml:space="preserve"> TUBERIA PVC 2 VENTILACION  (LOSA)</v>
          </cell>
          <cell r="C1572" t="str">
            <v xml:space="preserve"> ML  </v>
          </cell>
          <cell r="D1572">
            <v>10620</v>
          </cell>
        </row>
        <row r="1573">
          <cell r="A1573" t="str">
            <v>150107</v>
          </cell>
          <cell r="B1573" t="str">
            <v xml:space="preserve"> TUBERIA PVC 3 SANITARIA  (LOSA)</v>
          </cell>
          <cell r="C1573" t="str">
            <v xml:space="preserve"> ML  </v>
          </cell>
          <cell r="D1573">
            <v>18960</v>
          </cell>
        </row>
        <row r="1574">
          <cell r="A1574" t="str">
            <v>150108</v>
          </cell>
          <cell r="B1574" t="str">
            <v xml:space="preserve"> TUBERIA PVC 3 VENTILACION  </v>
          </cell>
          <cell r="C1574" t="str">
            <v xml:space="preserve"> ML  </v>
          </cell>
          <cell r="D1574">
            <v>11320</v>
          </cell>
        </row>
        <row r="1575">
          <cell r="A1575" t="str">
            <v>150109</v>
          </cell>
          <cell r="B1575" t="str">
            <v xml:space="preserve"> TUBERIA PVC 4 SANITARIA  </v>
          </cell>
          <cell r="C1575" t="str">
            <v xml:space="preserve"> ML  </v>
          </cell>
          <cell r="D1575">
            <v>24800</v>
          </cell>
        </row>
        <row r="1576">
          <cell r="A1576" t="str">
            <v>150110</v>
          </cell>
          <cell r="B1576" t="str">
            <v xml:space="preserve"> TUBERIA PVC 4 SANITARIA  (LOSA)</v>
          </cell>
          <cell r="C1576" t="str">
            <v xml:space="preserve"> ML  </v>
          </cell>
          <cell r="D1576">
            <v>24800</v>
          </cell>
        </row>
        <row r="1577">
          <cell r="A1577" t="str">
            <v>150111</v>
          </cell>
          <cell r="B1577" t="str">
            <v xml:space="preserve"> TUBERIA PVC 4 VENTILACION  </v>
          </cell>
          <cell r="C1577" t="str">
            <v xml:space="preserve"> ML  </v>
          </cell>
          <cell r="D1577">
            <v>18620</v>
          </cell>
        </row>
        <row r="1578">
          <cell r="A1578" t="str">
            <v>1502</v>
          </cell>
          <cell r="B1578" t="str">
            <v xml:space="preserve"> BAJANTES  </v>
          </cell>
          <cell r="C1578" t="str">
            <v xml:space="preserve"> </v>
          </cell>
          <cell r="D1578" t="str">
            <v xml:space="preserve"> </v>
          </cell>
        </row>
        <row r="1579">
          <cell r="A1579" t="str">
            <v>150201</v>
          </cell>
          <cell r="B1579" t="str">
            <v xml:space="preserve"> BAJANTE AGUAS LLUVIAS PVC 3"  </v>
          </cell>
          <cell r="C1579" t="str">
            <v xml:space="preserve"> ML  </v>
          </cell>
          <cell r="D1579">
            <v>11320</v>
          </cell>
        </row>
        <row r="1580">
          <cell r="A1580" t="str">
            <v>150202</v>
          </cell>
          <cell r="B1580" t="str">
            <v xml:space="preserve"> BAJANTE AGUAS LLUVIAS PVC 4"  </v>
          </cell>
          <cell r="C1580" t="str">
            <v xml:space="preserve"> ML  </v>
          </cell>
          <cell r="D1580">
            <v>19290</v>
          </cell>
        </row>
        <row r="1581">
          <cell r="A1581" t="str">
            <v>150203</v>
          </cell>
          <cell r="B1581" t="str">
            <v xml:space="preserve"> BAJANTE AGUAS NEGRAS PVC 3"  </v>
          </cell>
          <cell r="C1581" t="str">
            <v xml:space="preserve"> ML  </v>
          </cell>
          <cell r="D1581">
            <v>17560</v>
          </cell>
        </row>
        <row r="1582">
          <cell r="A1582" t="str">
            <v>150204</v>
          </cell>
          <cell r="B1582" t="str">
            <v xml:space="preserve"> BAJANTE AGUAS NEGRAS PVC 4"  </v>
          </cell>
          <cell r="C1582" t="str">
            <v xml:space="preserve"> ML  </v>
          </cell>
          <cell r="D1582">
            <v>18430</v>
          </cell>
        </row>
        <row r="1583">
          <cell r="A1583" t="str">
            <v>1503</v>
          </cell>
          <cell r="B1583" t="str">
            <v xml:space="preserve"> ACCESORIOS  </v>
          </cell>
          <cell r="C1583" t="str">
            <v xml:space="preserve"> </v>
          </cell>
          <cell r="D1583" t="str">
            <v xml:space="preserve"> </v>
          </cell>
        </row>
        <row r="1584">
          <cell r="A1584" t="str">
            <v>150301</v>
          </cell>
          <cell r="B1584" t="str">
            <v xml:space="preserve"> ABRAZADERA SANITARIA 3"  </v>
          </cell>
          <cell r="C1584" t="str">
            <v xml:space="preserve"> UND  </v>
          </cell>
          <cell r="D1584">
            <v>14570</v>
          </cell>
        </row>
        <row r="1585">
          <cell r="A1585" t="str">
            <v>150302</v>
          </cell>
          <cell r="B1585" t="str">
            <v xml:space="preserve"> ABRAZADERA SANITARIA 4"  </v>
          </cell>
          <cell r="C1585" t="str">
            <v xml:space="preserve"> UND  </v>
          </cell>
          <cell r="D1585">
            <v>17820</v>
          </cell>
        </row>
        <row r="1586">
          <cell r="A1586" t="str">
            <v>150303</v>
          </cell>
          <cell r="B1586" t="str">
            <v xml:space="preserve"> ADAPTADOR SANITARIO LIMPIEZA 2"  </v>
          </cell>
          <cell r="C1586" t="str">
            <v xml:space="preserve"> UND  </v>
          </cell>
          <cell r="D1586">
            <v>7300</v>
          </cell>
        </row>
        <row r="1587">
          <cell r="A1587" t="str">
            <v>150304</v>
          </cell>
          <cell r="B1587" t="str">
            <v xml:space="preserve"> ADAPTADOR SANITARIO LIMPIEZA 3"  </v>
          </cell>
          <cell r="C1587" t="str">
            <v xml:space="preserve"> UND  </v>
          </cell>
          <cell r="D1587">
            <v>25600</v>
          </cell>
        </row>
        <row r="1588">
          <cell r="A1588" t="str">
            <v>150305</v>
          </cell>
          <cell r="B1588" t="str">
            <v xml:space="preserve"> ADAPTADOR SANITARIO LIMPIEZA 4"  </v>
          </cell>
          <cell r="C1588" t="str">
            <v xml:space="preserve"> UND  </v>
          </cell>
          <cell r="D1588">
            <v>18120</v>
          </cell>
        </row>
        <row r="1589">
          <cell r="A1589" t="str">
            <v>150306</v>
          </cell>
          <cell r="B1589" t="str">
            <v xml:space="preserve"> ARREGLO PUNTO SANITARIO  </v>
          </cell>
          <cell r="C1589" t="str">
            <v xml:space="preserve"> PTO  </v>
          </cell>
          <cell r="D1589">
            <v>15600</v>
          </cell>
        </row>
        <row r="1590">
          <cell r="A1590" t="str">
            <v>150307</v>
          </cell>
          <cell r="B1590" t="str">
            <v xml:space="preserve"> CINTA PVC JUNTA DILATACION  </v>
          </cell>
          <cell r="C1590" t="str">
            <v xml:space="preserve"> ML  </v>
          </cell>
          <cell r="D1590">
            <v>32460</v>
          </cell>
        </row>
        <row r="1591">
          <cell r="A1591" t="str">
            <v>150308</v>
          </cell>
          <cell r="B1591" t="str">
            <v xml:space="preserve"> CODO SANITARIO PVC 45 CC-2"  </v>
          </cell>
          <cell r="C1591" t="str">
            <v xml:space="preserve"> UND  </v>
          </cell>
          <cell r="D1591">
            <v>4920</v>
          </cell>
        </row>
        <row r="1592">
          <cell r="A1592" t="str">
            <v>150309</v>
          </cell>
          <cell r="B1592" t="str">
            <v xml:space="preserve"> CODO SANITARIO PVC 45 CC-3"  </v>
          </cell>
          <cell r="C1592" t="str">
            <v xml:space="preserve"> UND  </v>
          </cell>
          <cell r="D1592">
            <v>8580</v>
          </cell>
        </row>
        <row r="1593">
          <cell r="A1593" t="str">
            <v>150310</v>
          </cell>
          <cell r="B1593" t="str">
            <v xml:space="preserve"> CODO SANITARIO PVC 45 CC-4"  </v>
          </cell>
          <cell r="C1593" t="str">
            <v xml:space="preserve"> UND  </v>
          </cell>
          <cell r="D1593">
            <v>13530</v>
          </cell>
        </row>
        <row r="1594">
          <cell r="A1594" t="str">
            <v>150311</v>
          </cell>
          <cell r="B1594" t="str">
            <v xml:space="preserve"> CODO SANITARIO PVC 45 CE-3"  </v>
          </cell>
          <cell r="C1594" t="str">
            <v xml:space="preserve"> UND  </v>
          </cell>
          <cell r="D1594">
            <v>8860</v>
          </cell>
        </row>
        <row r="1595">
          <cell r="A1595" t="str">
            <v>150312</v>
          </cell>
          <cell r="B1595" t="str">
            <v xml:space="preserve"> CODO SANITARIO PVC 90 CC-2"  </v>
          </cell>
          <cell r="C1595" t="str">
            <v xml:space="preserve"> UND  </v>
          </cell>
          <cell r="D1595">
            <v>4670</v>
          </cell>
        </row>
        <row r="1596">
          <cell r="A1596" t="str">
            <v>150313</v>
          </cell>
          <cell r="B1596" t="str">
            <v xml:space="preserve"> CODO SANITARIO PVC 90 CC-4"  </v>
          </cell>
          <cell r="C1596" t="str">
            <v xml:space="preserve"> UND  </v>
          </cell>
          <cell r="D1596">
            <v>12870</v>
          </cell>
        </row>
        <row r="1597">
          <cell r="A1597" t="str">
            <v>150314</v>
          </cell>
          <cell r="B1597" t="str">
            <v xml:space="preserve"> CODO SANITARIO PVC 90 CE-4"  </v>
          </cell>
          <cell r="C1597" t="str">
            <v xml:space="preserve"> UND  </v>
          </cell>
          <cell r="D1597">
            <v>15410</v>
          </cell>
        </row>
        <row r="1598">
          <cell r="A1598" t="str">
            <v>150315</v>
          </cell>
          <cell r="B1598" t="str">
            <v xml:space="preserve"> JUNTA EXPANSION SANITARIA 3"  </v>
          </cell>
          <cell r="C1598" t="str">
            <v xml:space="preserve"> UND  </v>
          </cell>
          <cell r="D1598">
            <v>30400</v>
          </cell>
        </row>
        <row r="1599">
          <cell r="A1599" t="str">
            <v>150316</v>
          </cell>
          <cell r="B1599" t="str">
            <v xml:space="preserve"> LIMPIADOR 760 GR  (1/4)</v>
          </cell>
          <cell r="C1599" t="str">
            <v xml:space="preserve"> UND  </v>
          </cell>
          <cell r="D1599">
            <v>30450</v>
          </cell>
        </row>
        <row r="1600">
          <cell r="A1600" t="str">
            <v>150319</v>
          </cell>
          <cell r="B1600" t="str">
            <v xml:space="preserve"> REDUCCION SANITARIA PVC 2X1,1/2"  </v>
          </cell>
          <cell r="C1600" t="str">
            <v xml:space="preserve"> UND  </v>
          </cell>
          <cell r="D1600">
            <v>3820</v>
          </cell>
        </row>
        <row r="1601">
          <cell r="A1601" t="str">
            <v>150320</v>
          </cell>
          <cell r="B1601" t="str">
            <v xml:space="preserve"> REDUCCION SANITARIA PVC 3X2"  </v>
          </cell>
          <cell r="C1601" t="str">
            <v xml:space="preserve"> UND  </v>
          </cell>
          <cell r="D1601">
            <v>6260</v>
          </cell>
        </row>
        <row r="1602">
          <cell r="A1602" t="str">
            <v>150321</v>
          </cell>
          <cell r="B1602" t="str">
            <v xml:space="preserve"> REDUCCION SANITARIA PVC 6-4  </v>
          </cell>
          <cell r="C1602" t="str">
            <v xml:space="preserve"> UND  </v>
          </cell>
          <cell r="D1602">
            <v>31900</v>
          </cell>
        </row>
        <row r="1603">
          <cell r="A1603" t="str">
            <v>150322</v>
          </cell>
          <cell r="B1603" t="str">
            <v xml:space="preserve"> REDUCCION.SANITARIA PVC 4X3"  </v>
          </cell>
          <cell r="C1603" t="str">
            <v xml:space="preserve"> UND  </v>
          </cell>
          <cell r="D1603">
            <v>9830</v>
          </cell>
        </row>
        <row r="1604">
          <cell r="A1604" t="str">
            <v>150323</v>
          </cell>
          <cell r="B1604" t="str">
            <v xml:space="preserve"> SIFON SANITARIO PVC 2"  </v>
          </cell>
          <cell r="C1604" t="str">
            <v xml:space="preserve"> UND  </v>
          </cell>
          <cell r="D1604">
            <v>8510</v>
          </cell>
        </row>
        <row r="1605">
          <cell r="A1605" t="str">
            <v>150324</v>
          </cell>
          <cell r="B1605" t="str">
            <v xml:space="preserve"> SIFON SANITARIO PVC 3"  </v>
          </cell>
          <cell r="C1605" t="str">
            <v xml:space="preserve"> UND  </v>
          </cell>
          <cell r="D1605">
            <v>10520</v>
          </cell>
        </row>
        <row r="1606">
          <cell r="A1606" t="str">
            <v>150325</v>
          </cell>
          <cell r="B1606" t="str">
            <v xml:space="preserve"> SIFON SANITARIO PVC 4"  </v>
          </cell>
          <cell r="C1606" t="str">
            <v xml:space="preserve"> UND  </v>
          </cell>
          <cell r="D1606">
            <v>22040</v>
          </cell>
        </row>
        <row r="1607">
          <cell r="A1607" t="str">
            <v>150326</v>
          </cell>
          <cell r="B1607" t="str">
            <v xml:space="preserve"> SOLDADURA PVC 900GR (1/4)  </v>
          </cell>
          <cell r="C1607" t="str">
            <v xml:space="preserve"> UND  </v>
          </cell>
          <cell r="D1607">
            <v>66320</v>
          </cell>
        </row>
        <row r="1608">
          <cell r="A1608" t="str">
            <v>150327</v>
          </cell>
          <cell r="B1608" t="str">
            <v xml:space="preserve"> TEE SANITARIA PVC 2"  </v>
          </cell>
          <cell r="C1608" t="str">
            <v xml:space="preserve"> UND  </v>
          </cell>
          <cell r="D1608">
            <v>11100</v>
          </cell>
        </row>
        <row r="1609">
          <cell r="A1609" t="str">
            <v>150328</v>
          </cell>
          <cell r="B1609" t="str">
            <v xml:space="preserve"> TEE SANITARIA PVC 4"  </v>
          </cell>
          <cell r="C1609" t="str">
            <v xml:space="preserve"> UND  </v>
          </cell>
          <cell r="D1609">
            <v>38450</v>
          </cell>
        </row>
        <row r="1610">
          <cell r="A1610" t="str">
            <v>150329</v>
          </cell>
          <cell r="B1610" t="str">
            <v xml:space="preserve"> TRAMPA GRASAS MATERIAL  </v>
          </cell>
          <cell r="C1610" t="str">
            <v xml:space="preserve"> UND  </v>
          </cell>
          <cell r="D1610">
            <v>130270</v>
          </cell>
        </row>
        <row r="1611">
          <cell r="A1611" t="str">
            <v>150330</v>
          </cell>
          <cell r="B1611" t="str">
            <v xml:space="preserve"> UNION SANITARIA PVC 2"  </v>
          </cell>
          <cell r="C1611" t="str">
            <v xml:space="preserve"> UND  </v>
          </cell>
          <cell r="D1611">
            <v>3880</v>
          </cell>
        </row>
        <row r="1612">
          <cell r="A1612" t="str">
            <v>150331</v>
          </cell>
          <cell r="B1612" t="str">
            <v xml:space="preserve"> UNION SANITARIA PVC 3"  </v>
          </cell>
          <cell r="C1612" t="str">
            <v xml:space="preserve"> UND  </v>
          </cell>
          <cell r="D1612">
            <v>5120</v>
          </cell>
        </row>
        <row r="1613">
          <cell r="A1613" t="str">
            <v>150332</v>
          </cell>
          <cell r="B1613" t="str">
            <v xml:space="preserve"> UNION SANITARIA PVC 4"  </v>
          </cell>
          <cell r="C1613" t="str">
            <v xml:space="preserve"> UND  </v>
          </cell>
          <cell r="D1613">
            <v>8000</v>
          </cell>
        </row>
        <row r="1614">
          <cell r="A1614" t="str">
            <v>150333</v>
          </cell>
          <cell r="B1614" t="str">
            <v xml:space="preserve"> UNION SANITARIA PVC 6"  </v>
          </cell>
          <cell r="C1614" t="str">
            <v xml:space="preserve"> UND  </v>
          </cell>
          <cell r="D1614">
            <v>29370</v>
          </cell>
        </row>
        <row r="1615">
          <cell r="A1615" t="str">
            <v>150334</v>
          </cell>
          <cell r="B1615" t="str">
            <v xml:space="preserve"> YEE SANITARIA DB RED 2X3X2  </v>
          </cell>
          <cell r="C1615" t="str">
            <v xml:space="preserve"> UND  </v>
          </cell>
          <cell r="D1615">
            <v>22100</v>
          </cell>
        </row>
        <row r="1616">
          <cell r="A1616" t="str">
            <v>150335</v>
          </cell>
          <cell r="B1616" t="str">
            <v xml:space="preserve"> YEE SANITARIA DB RED 3X4X3  </v>
          </cell>
          <cell r="C1616" t="str">
            <v xml:space="preserve"> UND  </v>
          </cell>
          <cell r="D1616">
            <v>32760</v>
          </cell>
        </row>
        <row r="1617">
          <cell r="A1617" t="str">
            <v>150336</v>
          </cell>
          <cell r="B1617" t="str">
            <v xml:space="preserve"> YEE SANITARIA DB. 4"  </v>
          </cell>
          <cell r="C1617" t="str">
            <v xml:space="preserve"> UND  </v>
          </cell>
          <cell r="D1617">
            <v>40360</v>
          </cell>
        </row>
        <row r="1618">
          <cell r="A1618" t="str">
            <v>150346</v>
          </cell>
          <cell r="B1618" t="str">
            <v xml:space="preserve"> CODO SANITARIO PVC 90 C-C-6"  </v>
          </cell>
          <cell r="C1618" t="str">
            <v xml:space="preserve"> UND  </v>
          </cell>
          <cell r="D1618">
            <v>92720</v>
          </cell>
        </row>
        <row r="1619">
          <cell r="A1619" t="str">
            <v>150347</v>
          </cell>
          <cell r="B1619" t="str">
            <v xml:space="preserve"> YEE SANITARIA PVC 6"  </v>
          </cell>
          <cell r="C1619" t="str">
            <v xml:space="preserve"> UND  </v>
          </cell>
          <cell r="D1619">
            <v>95760</v>
          </cell>
        </row>
        <row r="1620">
          <cell r="A1620" t="str">
            <v>1504</v>
          </cell>
          <cell r="B1620" t="str">
            <v xml:space="preserve"> INSTALACION - VARIOS  </v>
          </cell>
          <cell r="C1620" t="str">
            <v xml:space="preserve"> </v>
          </cell>
          <cell r="D1620" t="str">
            <v xml:space="preserve"> </v>
          </cell>
        </row>
        <row r="1621">
          <cell r="A1621" t="str">
            <v>150401</v>
          </cell>
          <cell r="B1621" t="str">
            <v xml:space="preserve"> CANCELACION PTO.SANITARIO  </v>
          </cell>
          <cell r="C1621" t="str">
            <v xml:space="preserve"> PTO  </v>
          </cell>
          <cell r="D1621">
            <v>12080</v>
          </cell>
        </row>
        <row r="1622">
          <cell r="A1622" t="str">
            <v>150402</v>
          </cell>
          <cell r="B1622" t="str">
            <v xml:space="preserve"> INSTALACION ACCESORIO PVC SANITARIA  </v>
          </cell>
          <cell r="C1622" t="str">
            <v xml:space="preserve"> UND  </v>
          </cell>
          <cell r="D1622">
            <v>2710</v>
          </cell>
        </row>
        <row r="1623">
          <cell r="A1623" t="str">
            <v>150403</v>
          </cell>
          <cell r="B1623" t="str">
            <v xml:space="preserve"> INSTALACION TUBERIA SANITARIA 2"  </v>
          </cell>
          <cell r="C1623" t="str">
            <v xml:space="preserve"> ML  </v>
          </cell>
          <cell r="D1623">
            <v>1790</v>
          </cell>
        </row>
        <row r="1624">
          <cell r="A1624" t="str">
            <v>150404</v>
          </cell>
          <cell r="B1624" t="str">
            <v xml:space="preserve"> INSTALACION TUBERIA SANITARIA 3"  </v>
          </cell>
          <cell r="C1624" t="str">
            <v xml:space="preserve"> ML  </v>
          </cell>
          <cell r="D1624">
            <v>2330</v>
          </cell>
        </row>
        <row r="1625">
          <cell r="A1625" t="str">
            <v>150405</v>
          </cell>
          <cell r="B1625" t="str">
            <v xml:space="preserve"> INSTALACION TUBERIA SANITARIA 4"  </v>
          </cell>
          <cell r="C1625" t="str">
            <v xml:space="preserve"> ML  </v>
          </cell>
          <cell r="D1625">
            <v>2710</v>
          </cell>
        </row>
        <row r="1626">
          <cell r="A1626" t="str">
            <v>150406</v>
          </cell>
          <cell r="B1626" t="str">
            <v xml:space="preserve"> PASE PVC SANITARIO 2"  </v>
          </cell>
          <cell r="C1626" t="str">
            <v xml:space="preserve"> UND  </v>
          </cell>
          <cell r="D1626">
            <v>22410</v>
          </cell>
        </row>
        <row r="1627">
          <cell r="A1627" t="str">
            <v>150407</v>
          </cell>
          <cell r="B1627" t="str">
            <v xml:space="preserve"> PASE PVC SANITARIO 3"  </v>
          </cell>
          <cell r="C1627" t="str">
            <v xml:space="preserve"> UND  </v>
          </cell>
          <cell r="D1627">
            <v>33170</v>
          </cell>
        </row>
        <row r="1628">
          <cell r="A1628" t="str">
            <v>150408</v>
          </cell>
          <cell r="B1628" t="str">
            <v xml:space="preserve"> PASE PVC SANITARIO 4"  </v>
          </cell>
          <cell r="C1628" t="str">
            <v xml:space="preserve"> UND  </v>
          </cell>
          <cell r="D1628">
            <v>43390</v>
          </cell>
        </row>
        <row r="1629">
          <cell r="A1629" t="str">
            <v>150409</v>
          </cell>
          <cell r="B1629" t="str">
            <v xml:space="preserve"> PASE PVC SANITARIO 6"  </v>
          </cell>
          <cell r="C1629" t="str">
            <v xml:space="preserve"> UND  </v>
          </cell>
          <cell r="D1629">
            <v>68850</v>
          </cell>
        </row>
        <row r="1630">
          <cell r="A1630" t="str">
            <v>150410</v>
          </cell>
          <cell r="B1630" t="str">
            <v xml:space="preserve"> PASE PVC SANITARIO 8"  </v>
          </cell>
          <cell r="C1630" t="str">
            <v xml:space="preserve"> UND  </v>
          </cell>
          <cell r="D1630">
            <v>100450</v>
          </cell>
        </row>
        <row r="1631">
          <cell r="A1631" t="str">
            <v>150411</v>
          </cell>
          <cell r="B1631" t="str">
            <v xml:space="preserve"> TANQUE SEDIMENTACION PARA POZO SEPTICO  </v>
          </cell>
          <cell r="C1631" t="str">
            <v xml:space="preserve"> UND  </v>
          </cell>
          <cell r="D1631">
            <v>596290</v>
          </cell>
        </row>
        <row r="1632">
          <cell r="A1632" t="str">
            <v>150412</v>
          </cell>
          <cell r="B1632" t="str">
            <v xml:space="preserve"> POZO SEPTICO ETERNIT  </v>
          </cell>
          <cell r="C1632" t="str">
            <v xml:space="preserve"> UND  </v>
          </cell>
          <cell r="D1632">
            <v>635340</v>
          </cell>
        </row>
        <row r="1633">
          <cell r="A1633" t="str">
            <v>150414</v>
          </cell>
          <cell r="B1633" t="str">
            <v xml:space="preserve"> REUBICACION BAJANTE  </v>
          </cell>
          <cell r="C1633" t="str">
            <v xml:space="preserve"> ML  </v>
          </cell>
          <cell r="D1633">
            <v>25550</v>
          </cell>
        </row>
        <row r="1634">
          <cell r="A1634" t="str">
            <v>150415</v>
          </cell>
          <cell r="B1634" t="str">
            <v xml:space="preserve"> REUBICACION PUNTO SANITARIO  </v>
          </cell>
          <cell r="C1634" t="str">
            <v xml:space="preserve"> PTO  </v>
          </cell>
          <cell r="D1634">
            <v>51110</v>
          </cell>
        </row>
        <row r="1635">
          <cell r="A1635" t="str">
            <v>1505</v>
          </cell>
          <cell r="B1635" t="str">
            <v>PUNTOS SANITARIOS</v>
          </cell>
          <cell r="C1635">
            <v>0</v>
          </cell>
        </row>
        <row r="1636">
          <cell r="A1636" t="str">
            <v>150501</v>
          </cell>
          <cell r="B1636" t="str">
            <v>PUNTO SANITARIO PVC 1,1/2 [V]</v>
          </cell>
          <cell r="C1636" t="str">
            <v xml:space="preserve"> PTO  </v>
          </cell>
          <cell r="D1636">
            <v>22510</v>
          </cell>
        </row>
        <row r="1637">
          <cell r="A1637" t="str">
            <v>150502</v>
          </cell>
          <cell r="B1637" t="str">
            <v>PUNTO SANITARIO PVC 2</v>
          </cell>
          <cell r="C1637" t="str">
            <v xml:space="preserve"> PTO  </v>
          </cell>
          <cell r="D1637">
            <v>23430</v>
          </cell>
        </row>
        <row r="1638">
          <cell r="A1638" t="str">
            <v>150503</v>
          </cell>
          <cell r="B1638" t="str">
            <v>PUNTO SANITARIO PVC 2" [L]</v>
          </cell>
          <cell r="C1638" t="str">
            <v xml:space="preserve"> PTO  </v>
          </cell>
          <cell r="D1638">
            <v>28360</v>
          </cell>
        </row>
        <row r="1639">
          <cell r="A1639" t="str">
            <v>150504</v>
          </cell>
          <cell r="B1639" t="str">
            <v>PUNTO SANITARIO PVC 3</v>
          </cell>
          <cell r="C1639" t="str">
            <v xml:space="preserve"> PTO  </v>
          </cell>
          <cell r="D1639">
            <v>43230</v>
          </cell>
        </row>
        <row r="1640">
          <cell r="A1640" t="str">
            <v>150505</v>
          </cell>
          <cell r="B1640" t="str">
            <v>PUNTO SANITARIO PVC 3" [L]</v>
          </cell>
          <cell r="C1640" t="str">
            <v xml:space="preserve"> PTO  </v>
          </cell>
          <cell r="D1640">
            <v>44650</v>
          </cell>
        </row>
        <row r="1641">
          <cell r="A1641" t="str">
            <v>150506</v>
          </cell>
          <cell r="B1641" t="str">
            <v>PUNTO SANITARIO PVC 4"</v>
          </cell>
          <cell r="C1641" t="str">
            <v xml:space="preserve"> PTO  </v>
          </cell>
          <cell r="D1641">
            <v>51590</v>
          </cell>
        </row>
        <row r="1642">
          <cell r="A1642" t="str">
            <v>150507</v>
          </cell>
          <cell r="B1642" t="str">
            <v>PUNTO SANITARIO PVC 4" [L]</v>
          </cell>
          <cell r="C1642" t="str">
            <v xml:space="preserve"> PTO  </v>
          </cell>
          <cell r="D1642">
            <v>76820</v>
          </cell>
        </row>
        <row r="1643">
          <cell r="A1643" t="str">
            <v>150508</v>
          </cell>
          <cell r="B1643" t="str">
            <v>PUNTO SANITARIO PVC 6" [CODO]</v>
          </cell>
          <cell r="C1643" t="str">
            <v xml:space="preserve"> PTO  </v>
          </cell>
          <cell r="D1643">
            <v>161170</v>
          </cell>
        </row>
        <row r="1644">
          <cell r="A1644" t="str">
            <v>150509</v>
          </cell>
          <cell r="B1644" t="str">
            <v>PUNTO SANITARIO PVC 6" (L) [CODO]</v>
          </cell>
          <cell r="C1644" t="str">
            <v xml:space="preserve"> PTO  </v>
          </cell>
          <cell r="D1644">
            <v>166200</v>
          </cell>
        </row>
        <row r="1645">
          <cell r="A1645" t="str">
            <v>150510</v>
          </cell>
          <cell r="B1645" t="str">
            <v>PUNTO SANITARIO PVC 3" [SIFON]</v>
          </cell>
          <cell r="C1645" t="str">
            <v xml:space="preserve"> PTO  </v>
          </cell>
          <cell r="D1645">
            <v>50670</v>
          </cell>
        </row>
        <row r="1646">
          <cell r="A1646" t="str">
            <v>16</v>
          </cell>
          <cell r="B1646" t="str">
            <v xml:space="preserve"> INSTALACIONES HIDRAULICAS  </v>
          </cell>
          <cell r="C1646">
            <v>0</v>
          </cell>
        </row>
        <row r="1647">
          <cell r="A1647" t="str">
            <v>1601</v>
          </cell>
          <cell r="B1647" t="str">
            <v xml:space="preserve"> ACCESORIOS PVC  </v>
          </cell>
          <cell r="C1647" t="str">
            <v xml:space="preserve"> </v>
          </cell>
          <cell r="D1647" t="str">
            <v xml:space="preserve"> </v>
          </cell>
        </row>
        <row r="1648">
          <cell r="A1648" t="str">
            <v>160101</v>
          </cell>
          <cell r="B1648" t="str">
            <v xml:space="preserve"> CODO 45 PRESION PVC ,1/2"  </v>
          </cell>
          <cell r="C1648" t="str">
            <v xml:space="preserve"> UND  </v>
          </cell>
          <cell r="D1648">
            <v>1130</v>
          </cell>
        </row>
        <row r="1649">
          <cell r="A1649" t="str">
            <v>160102</v>
          </cell>
          <cell r="B1649" t="str">
            <v xml:space="preserve"> CODO 45 PRESION PVC ,3/4"  </v>
          </cell>
          <cell r="C1649" t="str">
            <v xml:space="preserve"> UND  </v>
          </cell>
          <cell r="D1649">
            <v>1660</v>
          </cell>
        </row>
        <row r="1650">
          <cell r="A1650" t="str">
            <v>160103</v>
          </cell>
          <cell r="B1650" t="str">
            <v xml:space="preserve"> CODO 45 PRESION PVC 1"  </v>
          </cell>
          <cell r="C1650" t="str">
            <v xml:space="preserve"> UND  </v>
          </cell>
          <cell r="D1650">
            <v>3610</v>
          </cell>
        </row>
        <row r="1651">
          <cell r="A1651" t="str">
            <v>160104</v>
          </cell>
          <cell r="B1651" t="str">
            <v xml:space="preserve"> CODO 45 PRESION PVC 1,1/2"  </v>
          </cell>
          <cell r="C1651" t="str">
            <v xml:space="preserve"> UND  </v>
          </cell>
          <cell r="D1651">
            <v>7730</v>
          </cell>
        </row>
        <row r="1652">
          <cell r="A1652" t="str">
            <v>160105</v>
          </cell>
          <cell r="B1652" t="str">
            <v xml:space="preserve"> CODO 45 PRESION PVC 1,1/4"  </v>
          </cell>
          <cell r="C1652" t="str">
            <v xml:space="preserve"> UND  </v>
          </cell>
          <cell r="D1652">
            <v>6080</v>
          </cell>
        </row>
        <row r="1653">
          <cell r="A1653" t="str">
            <v>160106</v>
          </cell>
          <cell r="B1653" t="str">
            <v xml:space="preserve"> CODO 45 PRESION PVC 2"  </v>
          </cell>
          <cell r="C1653" t="str">
            <v xml:space="preserve"> UND  </v>
          </cell>
          <cell r="D1653">
            <v>12240</v>
          </cell>
        </row>
        <row r="1654">
          <cell r="A1654" t="str">
            <v>160107</v>
          </cell>
          <cell r="B1654" t="str">
            <v xml:space="preserve"> CODO 45 PRESION PVC 2,1/2"  </v>
          </cell>
          <cell r="C1654" t="str">
            <v xml:space="preserve"> UND  </v>
          </cell>
          <cell r="D1654">
            <v>29920</v>
          </cell>
        </row>
        <row r="1655">
          <cell r="A1655" t="str">
            <v>160108</v>
          </cell>
          <cell r="B1655" t="str">
            <v xml:space="preserve"> CODO 45 PRESION PVC 3"  </v>
          </cell>
          <cell r="C1655" t="str">
            <v xml:space="preserve"> UND  </v>
          </cell>
          <cell r="D1655">
            <v>36160</v>
          </cell>
        </row>
        <row r="1656">
          <cell r="A1656" t="str">
            <v>160109</v>
          </cell>
          <cell r="B1656" t="str">
            <v xml:space="preserve"> CODO 45 PRESION PVC 4"  </v>
          </cell>
          <cell r="C1656" t="str">
            <v xml:space="preserve"> UND  </v>
          </cell>
          <cell r="D1656">
            <v>75600</v>
          </cell>
        </row>
        <row r="1657">
          <cell r="A1657" t="str">
            <v>160110</v>
          </cell>
          <cell r="B1657" t="str">
            <v xml:space="preserve"> CODO 90 PRESION PVC ,1/2"  </v>
          </cell>
          <cell r="C1657" t="str">
            <v xml:space="preserve"> UND  </v>
          </cell>
          <cell r="D1657">
            <v>700</v>
          </cell>
        </row>
        <row r="1658">
          <cell r="A1658" t="str">
            <v>160111</v>
          </cell>
          <cell r="B1658" t="str">
            <v xml:space="preserve"> CODO 90 PRESION PVC ,3/4"  </v>
          </cell>
          <cell r="C1658" t="str">
            <v xml:space="preserve"> UND  </v>
          </cell>
          <cell r="D1658">
            <v>1100</v>
          </cell>
        </row>
        <row r="1659">
          <cell r="A1659" t="str">
            <v>160112</v>
          </cell>
          <cell r="B1659" t="str">
            <v xml:space="preserve"> CODO 90 PRESION PVC 1 1/4"  </v>
          </cell>
          <cell r="C1659" t="str">
            <v xml:space="preserve"> UND  </v>
          </cell>
          <cell r="D1659">
            <v>4010</v>
          </cell>
        </row>
        <row r="1660">
          <cell r="A1660" t="str">
            <v>160113</v>
          </cell>
          <cell r="B1660" t="str">
            <v xml:space="preserve"> CODO 90 PRESION PVC 1"  </v>
          </cell>
          <cell r="C1660" t="str">
            <v xml:space="preserve"> UND  </v>
          </cell>
          <cell r="D1660">
            <v>3120</v>
          </cell>
        </row>
        <row r="1661">
          <cell r="A1661" t="str">
            <v>160115</v>
          </cell>
          <cell r="B1661" t="str">
            <v xml:space="preserve"> CODO 90 PRESION PVC 1,1/2"  </v>
          </cell>
          <cell r="C1661" t="str">
            <v xml:space="preserve"> UND  </v>
          </cell>
          <cell r="D1661">
            <v>7620</v>
          </cell>
        </row>
        <row r="1662">
          <cell r="A1662" t="str">
            <v>160116</v>
          </cell>
          <cell r="B1662" t="str">
            <v xml:space="preserve"> CODO 90 PRESION PVC 2 1/2"  </v>
          </cell>
          <cell r="C1662" t="str">
            <v xml:space="preserve"> UND  </v>
          </cell>
          <cell r="D1662">
            <v>28850</v>
          </cell>
        </row>
        <row r="1663">
          <cell r="A1663" t="str">
            <v>160117</v>
          </cell>
          <cell r="B1663" t="str">
            <v xml:space="preserve"> CODO 90 PRESION PVC 2"  </v>
          </cell>
          <cell r="C1663" t="str">
            <v xml:space="preserve"> UND  </v>
          </cell>
          <cell r="D1663">
            <v>11730</v>
          </cell>
        </row>
        <row r="1664">
          <cell r="A1664" t="str">
            <v>160118</v>
          </cell>
          <cell r="B1664" t="str">
            <v xml:space="preserve"> CODO 90 PRESION PVC 3"  </v>
          </cell>
          <cell r="C1664" t="str">
            <v xml:space="preserve"> UND  </v>
          </cell>
          <cell r="D1664">
            <v>35310</v>
          </cell>
        </row>
        <row r="1665">
          <cell r="A1665" t="str">
            <v>160119</v>
          </cell>
          <cell r="B1665" t="str">
            <v xml:space="preserve"> CODO 90 PRESION PVC 4"  </v>
          </cell>
          <cell r="C1665" t="str">
            <v xml:space="preserve"> UND  </v>
          </cell>
          <cell r="D1665">
            <v>73390</v>
          </cell>
        </row>
        <row r="1666">
          <cell r="A1666" t="str">
            <v>160120</v>
          </cell>
          <cell r="B1666" t="str">
            <v xml:space="preserve"> PASE PVC  2"</v>
          </cell>
          <cell r="C1666" t="str">
            <v xml:space="preserve"> UND  </v>
          </cell>
          <cell r="D1666">
            <v>34050</v>
          </cell>
        </row>
        <row r="1667">
          <cell r="A1667" t="str">
            <v>160121</v>
          </cell>
          <cell r="B1667" t="str">
            <v xml:space="preserve"> PASE PVC  4"</v>
          </cell>
          <cell r="C1667" t="str">
            <v xml:space="preserve"> UND  </v>
          </cell>
          <cell r="D1667">
            <v>77110</v>
          </cell>
        </row>
        <row r="1668">
          <cell r="A1668" t="str">
            <v>160122</v>
          </cell>
          <cell r="B1668" t="str">
            <v xml:space="preserve"> PASE PVC  1"</v>
          </cell>
          <cell r="C1668" t="str">
            <v xml:space="preserve"> UND  </v>
          </cell>
          <cell r="D1668">
            <v>21870</v>
          </cell>
        </row>
        <row r="1669">
          <cell r="A1669" t="str">
            <v>160123</v>
          </cell>
          <cell r="B1669" t="str">
            <v xml:space="preserve"> PASE PVC  3"</v>
          </cell>
          <cell r="C1669" t="str">
            <v xml:space="preserve"> UND  </v>
          </cell>
          <cell r="D1669">
            <v>52970</v>
          </cell>
        </row>
        <row r="1670">
          <cell r="A1670" t="str">
            <v>160124</v>
          </cell>
          <cell r="B1670" t="str">
            <v xml:space="preserve"> REDUCCION.PVC 2X 1,1/2 RD-21  </v>
          </cell>
          <cell r="C1670" t="str">
            <v xml:space="preserve"> UND  </v>
          </cell>
          <cell r="D1670">
            <v>6810</v>
          </cell>
        </row>
        <row r="1671">
          <cell r="A1671" t="str">
            <v>160125</v>
          </cell>
          <cell r="B1671" t="str">
            <v xml:space="preserve"> REDUCCION.PVC 3"X2" RD 21  </v>
          </cell>
          <cell r="C1671" t="str">
            <v xml:space="preserve"> UND  </v>
          </cell>
          <cell r="D1671">
            <v>27250</v>
          </cell>
        </row>
        <row r="1672">
          <cell r="A1672" t="str">
            <v>160126</v>
          </cell>
          <cell r="B1672" t="str">
            <v xml:space="preserve"> TEE PRESION PVC 1,1/2"  </v>
          </cell>
          <cell r="C1672" t="str">
            <v xml:space="preserve"> UND  </v>
          </cell>
          <cell r="D1672">
            <v>8670</v>
          </cell>
        </row>
        <row r="1673">
          <cell r="A1673" t="str">
            <v>160127</v>
          </cell>
          <cell r="B1673" t="str">
            <v xml:space="preserve"> TEE PRESION PVC 1,1/4"  </v>
          </cell>
          <cell r="C1673" t="str">
            <v xml:space="preserve"> UND  </v>
          </cell>
          <cell r="D1673">
            <v>6800</v>
          </cell>
        </row>
        <row r="1674">
          <cell r="A1674" t="str">
            <v>160128</v>
          </cell>
          <cell r="B1674" t="str">
            <v xml:space="preserve"> TEE PRESION PVC 1"  </v>
          </cell>
          <cell r="C1674" t="str">
            <v xml:space="preserve"> UND  </v>
          </cell>
          <cell r="D1674">
            <v>3130</v>
          </cell>
        </row>
        <row r="1675">
          <cell r="A1675" t="str">
            <v>160129</v>
          </cell>
          <cell r="B1675" t="str">
            <v xml:space="preserve"> TEE PRESION PVC ,1/2"  </v>
          </cell>
          <cell r="C1675" t="str">
            <v xml:space="preserve"> UND  </v>
          </cell>
          <cell r="D1675">
            <v>930</v>
          </cell>
        </row>
        <row r="1676">
          <cell r="A1676" t="str">
            <v>160130</v>
          </cell>
          <cell r="B1676" t="str">
            <v xml:space="preserve"> TEE PRESION PVC 2"  </v>
          </cell>
          <cell r="C1676" t="str">
            <v xml:space="preserve"> UND  </v>
          </cell>
          <cell r="D1676">
            <v>13550</v>
          </cell>
        </row>
        <row r="1677">
          <cell r="A1677" t="str">
            <v>160131</v>
          </cell>
          <cell r="B1677" t="str">
            <v xml:space="preserve"> TEE PRESION PVC 3"  </v>
          </cell>
          <cell r="C1677" t="str">
            <v xml:space="preserve"> UND  </v>
          </cell>
          <cell r="D1677">
            <v>44070</v>
          </cell>
        </row>
        <row r="1678">
          <cell r="A1678" t="str">
            <v>160132</v>
          </cell>
          <cell r="B1678" t="str">
            <v xml:space="preserve"> TEE PRESION PVC ,3/4"  </v>
          </cell>
          <cell r="C1678" t="str">
            <v xml:space="preserve"> UND  </v>
          </cell>
          <cell r="D1678">
            <v>1990</v>
          </cell>
        </row>
        <row r="1679">
          <cell r="A1679" t="str">
            <v>160133</v>
          </cell>
          <cell r="B1679" t="str">
            <v xml:space="preserve"> TEE PRESION PVC 4"  </v>
          </cell>
          <cell r="C1679" t="str">
            <v xml:space="preserve"> UND  </v>
          </cell>
          <cell r="D1679">
            <v>93800</v>
          </cell>
        </row>
        <row r="1680">
          <cell r="A1680" t="str">
            <v>160134</v>
          </cell>
          <cell r="B1680" t="str">
            <v xml:space="preserve"> TEE PRESION PVC REDUC ,3/4X ,1/2"  </v>
          </cell>
          <cell r="C1680" t="str">
            <v xml:space="preserve"> UND  </v>
          </cell>
          <cell r="D1680">
            <v>2220</v>
          </cell>
        </row>
        <row r="1681">
          <cell r="A1681" t="str">
            <v>160135</v>
          </cell>
          <cell r="B1681" t="str">
            <v xml:space="preserve"> TEE PRESION PVC REDUC 1  X,1/2"</v>
          </cell>
          <cell r="C1681" t="str">
            <v xml:space="preserve"> UND  </v>
          </cell>
          <cell r="D1681">
            <v>3900</v>
          </cell>
        </row>
        <row r="1682">
          <cell r="A1682" t="str">
            <v>160136</v>
          </cell>
          <cell r="B1682" t="str">
            <v xml:space="preserve"> TEE PRESION PVC REDUC 1  X, 3/4"</v>
          </cell>
          <cell r="C1682" t="str">
            <v xml:space="preserve"> UND  </v>
          </cell>
          <cell r="D1682">
            <v>3900</v>
          </cell>
        </row>
        <row r="1683">
          <cell r="A1683" t="str">
            <v>160137</v>
          </cell>
          <cell r="B1683" t="str">
            <v xml:space="preserve"> TEE PVC 3" RD 21 UZ  </v>
          </cell>
          <cell r="C1683" t="str">
            <v xml:space="preserve"> UND  </v>
          </cell>
          <cell r="D1683">
            <v>44070</v>
          </cell>
        </row>
        <row r="1684">
          <cell r="A1684" t="str">
            <v>160138</v>
          </cell>
          <cell r="B1684" t="str">
            <v xml:space="preserve"> UNION PRESION PVC 1,1/2"  </v>
          </cell>
          <cell r="C1684" t="str">
            <v xml:space="preserve"> UND  </v>
          </cell>
          <cell r="D1684">
            <v>2890</v>
          </cell>
        </row>
        <row r="1685">
          <cell r="A1685" t="str">
            <v>160139</v>
          </cell>
          <cell r="B1685" t="str">
            <v xml:space="preserve"> UNION PRESION PVC 1,1/4"  </v>
          </cell>
          <cell r="C1685" t="str">
            <v xml:space="preserve"> UND  </v>
          </cell>
          <cell r="D1685">
            <v>2210</v>
          </cell>
        </row>
        <row r="1686">
          <cell r="A1686" t="str">
            <v>160140</v>
          </cell>
          <cell r="B1686" t="str">
            <v xml:space="preserve"> UNION PRESION PVC 1"  </v>
          </cell>
          <cell r="C1686" t="str">
            <v xml:space="preserve"> UND  </v>
          </cell>
          <cell r="D1686">
            <v>1130</v>
          </cell>
        </row>
        <row r="1687">
          <cell r="A1687" t="str">
            <v>160141</v>
          </cell>
          <cell r="B1687" t="str">
            <v xml:space="preserve"> UNION PRESION PVC ,1/2"  </v>
          </cell>
          <cell r="C1687" t="str">
            <v xml:space="preserve"> UND  </v>
          </cell>
          <cell r="D1687">
            <v>540</v>
          </cell>
        </row>
        <row r="1688">
          <cell r="A1688" t="str">
            <v>160142</v>
          </cell>
          <cell r="B1688" t="str">
            <v xml:space="preserve"> UNION PRESION PVC 2 1/2"  </v>
          </cell>
          <cell r="C1688" t="str">
            <v xml:space="preserve"> UND  </v>
          </cell>
          <cell r="D1688">
            <v>13660</v>
          </cell>
        </row>
        <row r="1689">
          <cell r="A1689" t="str">
            <v>160143</v>
          </cell>
          <cell r="B1689" t="str">
            <v xml:space="preserve"> UNION PRESION PVC 2"  </v>
          </cell>
          <cell r="C1689" t="str">
            <v xml:space="preserve"> UND  </v>
          </cell>
          <cell r="D1689">
            <v>4240</v>
          </cell>
        </row>
        <row r="1690">
          <cell r="A1690" t="str">
            <v>160144</v>
          </cell>
          <cell r="B1690" t="str">
            <v xml:space="preserve"> UNION PRESION PVC 3"  </v>
          </cell>
          <cell r="C1690" t="str">
            <v xml:space="preserve"> UND  </v>
          </cell>
          <cell r="D1690">
            <v>19370</v>
          </cell>
        </row>
        <row r="1691">
          <cell r="A1691" t="str">
            <v>160145</v>
          </cell>
          <cell r="B1691" t="str">
            <v xml:space="preserve"> UNION PRESION PVC ,3/4"  </v>
          </cell>
          <cell r="C1691" t="str">
            <v xml:space="preserve"> UND  </v>
          </cell>
          <cell r="D1691">
            <v>790</v>
          </cell>
        </row>
        <row r="1692">
          <cell r="A1692" t="str">
            <v>160146</v>
          </cell>
          <cell r="B1692" t="str">
            <v xml:space="preserve"> UNION PRESION PVC 4"  </v>
          </cell>
          <cell r="C1692" t="str">
            <v xml:space="preserve"> UND  </v>
          </cell>
          <cell r="D1692">
            <v>40570</v>
          </cell>
        </row>
        <row r="1693">
          <cell r="A1693" t="str">
            <v>160147</v>
          </cell>
          <cell r="B1693" t="str">
            <v xml:space="preserve"> ADAPTADOR MACHO PVC PRESION ,1/2"  </v>
          </cell>
          <cell r="C1693" t="str">
            <v xml:space="preserve"> UND  </v>
          </cell>
          <cell r="D1693">
            <v>440</v>
          </cell>
        </row>
        <row r="1694">
          <cell r="A1694" t="str">
            <v xml:space="preserve"> 160147  </v>
          </cell>
          <cell r="B1694" t="str">
            <v xml:space="preserve"> TAPÓN SOLDADO PVC 2"  </v>
          </cell>
          <cell r="C1694" t="str">
            <v xml:space="preserve"> UND  </v>
          </cell>
          <cell r="D1694">
            <v>440</v>
          </cell>
        </row>
        <row r="1695">
          <cell r="A1695" t="str">
            <v>160148</v>
          </cell>
          <cell r="B1695" t="str">
            <v xml:space="preserve"> ADAPTADOR HEMBRA PVC PRESION ,1/2"  </v>
          </cell>
          <cell r="C1695" t="str">
            <v xml:space="preserve"> UND  </v>
          </cell>
          <cell r="D1695">
            <v>400</v>
          </cell>
        </row>
        <row r="1696">
          <cell r="A1696" t="str">
            <v>1604</v>
          </cell>
          <cell r="B1696" t="str">
            <v xml:space="preserve"> ACCESORIOS GALVANIZADOS  </v>
          </cell>
          <cell r="C1696" t="str">
            <v xml:space="preserve"> </v>
          </cell>
          <cell r="D1696" t="str">
            <v xml:space="preserve"> </v>
          </cell>
        </row>
        <row r="1697">
          <cell r="A1697" t="str">
            <v>160401</v>
          </cell>
          <cell r="B1697" t="str">
            <v xml:space="preserve"> NIPLE GALV. 3"  </v>
          </cell>
          <cell r="C1697" t="str">
            <v xml:space="preserve"> ML  </v>
          </cell>
          <cell r="D1697">
            <v>16060</v>
          </cell>
        </row>
        <row r="1698">
          <cell r="A1698" t="str">
            <v>160402</v>
          </cell>
          <cell r="B1698" t="str">
            <v xml:space="preserve"> NIPLE GALV. 1,1/2"  </v>
          </cell>
          <cell r="C1698" t="str">
            <v xml:space="preserve"> ML  </v>
          </cell>
          <cell r="D1698">
            <v>11350</v>
          </cell>
        </row>
        <row r="1699">
          <cell r="A1699" t="str">
            <v>1605</v>
          </cell>
          <cell r="B1699" t="str">
            <v>TUBERIAS</v>
          </cell>
          <cell r="C1699">
            <v>0</v>
          </cell>
        </row>
        <row r="1700">
          <cell r="A1700" t="str">
            <v>160501</v>
          </cell>
          <cell r="B1700" t="str">
            <v>CONDUCCION TUBERIA CPVC ,3/4"</v>
          </cell>
          <cell r="C1700" t="str">
            <v xml:space="preserve"> ML  </v>
          </cell>
          <cell r="D1700">
            <v>6770</v>
          </cell>
        </row>
        <row r="1701">
          <cell r="A1701" t="str">
            <v>160502</v>
          </cell>
          <cell r="B1701" t="str">
            <v>CONDUCCION TUBERIA COBRE ,1/2"</v>
          </cell>
          <cell r="C1701" t="str">
            <v xml:space="preserve"> ML  </v>
          </cell>
          <cell r="D1701">
            <v>10980</v>
          </cell>
        </row>
        <row r="1702">
          <cell r="A1702" t="str">
            <v>160503</v>
          </cell>
          <cell r="B1702" t="str">
            <v>CONDUCCION TUBERIA COBRE ,3/8"</v>
          </cell>
          <cell r="C1702" t="str">
            <v xml:space="preserve"> ML  </v>
          </cell>
          <cell r="D1702">
            <v>4790</v>
          </cell>
        </row>
        <row r="1703">
          <cell r="A1703" t="str">
            <v>160504</v>
          </cell>
          <cell r="B1703" t="str">
            <v>TUBERIA GALVANIZADA. 3/4"</v>
          </cell>
          <cell r="C1703" t="str">
            <v xml:space="preserve"> ML  </v>
          </cell>
          <cell r="D1703">
            <v>7670</v>
          </cell>
        </row>
        <row r="1704">
          <cell r="A1704" t="str">
            <v>160505</v>
          </cell>
          <cell r="B1704" t="str">
            <v>CONDUCCION TUBERIA PVC ,1/2"</v>
          </cell>
          <cell r="C1704" t="str">
            <v xml:space="preserve"> ML  </v>
          </cell>
          <cell r="D1704">
            <v>4620</v>
          </cell>
        </row>
        <row r="1705">
          <cell r="A1705" t="str">
            <v>160506</v>
          </cell>
          <cell r="B1705" t="str">
            <v>CONDUCCION TUBERIA PVC ,3/4"</v>
          </cell>
          <cell r="C1705" t="str">
            <v xml:space="preserve"> ML  </v>
          </cell>
          <cell r="D1705">
            <v>5580</v>
          </cell>
        </row>
        <row r="1706">
          <cell r="A1706" t="str">
            <v>160507</v>
          </cell>
          <cell r="B1706" t="str">
            <v>CONDUCCION TUBERIA PVC 1"</v>
          </cell>
          <cell r="C1706" t="str">
            <v xml:space="preserve"> ML  </v>
          </cell>
          <cell r="D1706">
            <v>7100</v>
          </cell>
        </row>
        <row r="1707">
          <cell r="A1707" t="str">
            <v>160508</v>
          </cell>
          <cell r="B1707" t="str">
            <v>CONDUCCION TUBERIA PVC 1,1/2"</v>
          </cell>
          <cell r="C1707" t="str">
            <v xml:space="preserve"> ML  </v>
          </cell>
          <cell r="D1707">
            <v>11070</v>
          </cell>
        </row>
        <row r="1708">
          <cell r="A1708" t="str">
            <v>160509</v>
          </cell>
          <cell r="B1708" t="str">
            <v>CONDUCCION TUBERIA PVC 1,1/4"</v>
          </cell>
          <cell r="C1708" t="str">
            <v xml:space="preserve"> ML  </v>
          </cell>
          <cell r="D1708">
            <v>8830</v>
          </cell>
        </row>
        <row r="1709">
          <cell r="A1709" t="str">
            <v>160510</v>
          </cell>
          <cell r="B1709" t="str">
            <v>CONDUCCION TUBERIA PVC 2"</v>
          </cell>
          <cell r="C1709" t="str">
            <v xml:space="preserve"> ML  </v>
          </cell>
          <cell r="D1709">
            <v>16420</v>
          </cell>
        </row>
        <row r="1710">
          <cell r="A1710" t="str">
            <v>160511</v>
          </cell>
          <cell r="B1710" t="str">
            <v>CONDUCCION TUBERIA PVC 2,1/2"</v>
          </cell>
          <cell r="C1710" t="str">
            <v xml:space="preserve"> ML  </v>
          </cell>
          <cell r="D1710">
            <v>24930</v>
          </cell>
        </row>
        <row r="1711">
          <cell r="A1711" t="str">
            <v>160512</v>
          </cell>
          <cell r="B1711" t="str">
            <v>CONDUCCION TUBERIA PVC 3"</v>
          </cell>
          <cell r="C1711" t="str">
            <v xml:space="preserve"> ML  </v>
          </cell>
          <cell r="D1711">
            <v>33770</v>
          </cell>
        </row>
        <row r="1712">
          <cell r="A1712" t="str">
            <v>160513</v>
          </cell>
          <cell r="B1712" t="str">
            <v>TUBERIA GALVANIZADA. 1"</v>
          </cell>
          <cell r="C1712" t="str">
            <v xml:space="preserve"> ML  </v>
          </cell>
          <cell r="D1712">
            <v>15570</v>
          </cell>
        </row>
        <row r="1713">
          <cell r="A1713" t="str">
            <v>160514</v>
          </cell>
          <cell r="B1713" t="str">
            <v>TUBERIA GALVANIZADA. 2"</v>
          </cell>
          <cell r="C1713" t="str">
            <v xml:space="preserve"> ML  </v>
          </cell>
          <cell r="D1713">
            <v>31900</v>
          </cell>
        </row>
        <row r="1714">
          <cell r="A1714" t="str">
            <v>160515</v>
          </cell>
          <cell r="B1714" t="str">
            <v>TUBERIA PVC 2,1/2 RDE 21 UZ</v>
          </cell>
          <cell r="C1714" t="str">
            <v xml:space="preserve"> ML  </v>
          </cell>
          <cell r="D1714">
            <v>22750</v>
          </cell>
        </row>
        <row r="1715">
          <cell r="A1715" t="str">
            <v>160516</v>
          </cell>
          <cell r="B1715" t="str">
            <v>TUBERIA.PVC 1,1/2 RDE 21 UZ</v>
          </cell>
          <cell r="C1715" t="str">
            <v xml:space="preserve"> ML  </v>
          </cell>
          <cell r="D1715">
            <v>11540</v>
          </cell>
        </row>
        <row r="1716">
          <cell r="A1716" t="str">
            <v>160517</v>
          </cell>
          <cell r="B1716" t="str">
            <v>TUBERIA.PVC 3 RDE 21 UZ</v>
          </cell>
          <cell r="C1716" t="str">
            <v xml:space="preserve"> ML  </v>
          </cell>
          <cell r="D1716">
            <v>31820</v>
          </cell>
        </row>
        <row r="1717">
          <cell r="A1717" t="str">
            <v>160518</v>
          </cell>
          <cell r="B1717" t="str">
            <v>TUBERIA.PVC 4 RDE 21 UZ</v>
          </cell>
          <cell r="C1717" t="str">
            <v xml:space="preserve"> ML  </v>
          </cell>
          <cell r="D1717">
            <v>31400</v>
          </cell>
        </row>
        <row r="1718">
          <cell r="A1718" t="str">
            <v>160519</v>
          </cell>
          <cell r="B1718" t="str">
            <v>TUBERIA.PVC PRESION 2" RDE-21</v>
          </cell>
          <cell r="C1718" t="str">
            <v xml:space="preserve"> ML  </v>
          </cell>
          <cell r="D1718">
            <v>15800</v>
          </cell>
        </row>
        <row r="1719">
          <cell r="A1719" t="str">
            <v>160520</v>
          </cell>
          <cell r="B1719" t="str">
            <v>TUBO COBRE D=1/4"</v>
          </cell>
          <cell r="C1719" t="str">
            <v xml:space="preserve"> ML  </v>
          </cell>
          <cell r="D1719">
            <v>4710</v>
          </cell>
        </row>
        <row r="1720">
          <cell r="A1720" t="str">
            <v>1606</v>
          </cell>
          <cell r="B1720" t="str">
            <v>LLAVES PASO-CHEQUES-VALVULAS</v>
          </cell>
          <cell r="C1720">
            <v>0</v>
          </cell>
        </row>
        <row r="1721">
          <cell r="A1721" t="str">
            <v>160601</v>
          </cell>
          <cell r="B1721" t="str">
            <v>CHEQUE HIDRAULICO 3"</v>
          </cell>
          <cell r="C1721" t="str">
            <v xml:space="preserve"> UND  </v>
          </cell>
          <cell r="D1721">
            <v>560570</v>
          </cell>
        </row>
        <row r="1722">
          <cell r="A1722" t="str">
            <v>160602</v>
          </cell>
          <cell r="B1722" t="str">
            <v>CHEQUE HORIZONTAL 3" BRONCE</v>
          </cell>
          <cell r="C1722" t="str">
            <v xml:space="preserve"> UND  </v>
          </cell>
          <cell r="D1722">
            <v>1711570</v>
          </cell>
        </row>
        <row r="1723">
          <cell r="A1723" t="str">
            <v>160603</v>
          </cell>
          <cell r="B1723" t="str">
            <v>VALV ALIVIO ,1/2"</v>
          </cell>
          <cell r="C1723" t="str">
            <v xml:space="preserve"> UND  </v>
          </cell>
          <cell r="D1723">
            <v>24760</v>
          </cell>
        </row>
        <row r="1724">
          <cell r="A1724" t="str">
            <v>160604</v>
          </cell>
          <cell r="B1724" t="str">
            <v>VALVULA CHEQUE ,1/2"</v>
          </cell>
          <cell r="C1724" t="str">
            <v xml:space="preserve"> UND  </v>
          </cell>
          <cell r="D1724">
            <v>35140</v>
          </cell>
        </row>
        <row r="1725">
          <cell r="A1725" t="str">
            <v>160605</v>
          </cell>
          <cell r="B1725" t="str">
            <v>VALVULA CHEQUE 1,1/2</v>
          </cell>
          <cell r="C1725" t="str">
            <v xml:space="preserve"> UND  </v>
          </cell>
          <cell r="D1725">
            <v>172860</v>
          </cell>
        </row>
        <row r="1726">
          <cell r="A1726" t="str">
            <v>160606</v>
          </cell>
          <cell r="B1726" t="str">
            <v>VALVULA CHEQUE HORIZ. 2" BRONCE</v>
          </cell>
          <cell r="C1726" t="str">
            <v xml:space="preserve"> UND  </v>
          </cell>
          <cell r="D1726">
            <v>268920</v>
          </cell>
        </row>
        <row r="1727">
          <cell r="A1727" t="str">
            <v>160607</v>
          </cell>
          <cell r="B1727" t="str">
            <v>VALVULA CIERRE ELASTICO 1"</v>
          </cell>
          <cell r="C1727" t="str">
            <v xml:space="preserve"> UND  </v>
          </cell>
          <cell r="D1727">
            <v>48210</v>
          </cell>
        </row>
        <row r="1728">
          <cell r="A1728" t="str">
            <v>160611</v>
          </cell>
          <cell r="B1728" t="str">
            <v>VALVULA CIERRE ELASTICO ,1/2"</v>
          </cell>
          <cell r="C1728" t="str">
            <v xml:space="preserve"> UND  </v>
          </cell>
          <cell r="D1728">
            <v>26070</v>
          </cell>
        </row>
        <row r="1729">
          <cell r="A1729" t="str">
            <v>160612</v>
          </cell>
          <cell r="B1729" t="str">
            <v>VALVULA CIERRE ELASTICO 2"</v>
          </cell>
          <cell r="C1729" t="str">
            <v xml:space="preserve"> UND  </v>
          </cell>
          <cell r="D1729">
            <v>107710</v>
          </cell>
        </row>
        <row r="1730">
          <cell r="A1730" t="str">
            <v>160613</v>
          </cell>
          <cell r="B1730" t="str">
            <v>VALVULA CIERRE ELASTICO ,3/4"</v>
          </cell>
          <cell r="C1730" t="str">
            <v xml:space="preserve"> UND  </v>
          </cell>
          <cell r="D1730">
            <v>32650</v>
          </cell>
        </row>
        <row r="1731">
          <cell r="A1731" t="str">
            <v>160614</v>
          </cell>
          <cell r="B1731" t="str">
            <v>VALVULA CIERRE METALICO 1"</v>
          </cell>
          <cell r="C1731" t="str">
            <v xml:space="preserve"> UND  </v>
          </cell>
          <cell r="D1731">
            <v>33010</v>
          </cell>
        </row>
        <row r="1732">
          <cell r="A1732" t="str">
            <v>160618</v>
          </cell>
          <cell r="B1732" t="str">
            <v>VALVULA CIERRE METALICO ,1/2"</v>
          </cell>
          <cell r="C1732" t="str">
            <v xml:space="preserve"> UND  </v>
          </cell>
          <cell r="D1732">
            <v>17350</v>
          </cell>
        </row>
        <row r="1733">
          <cell r="A1733" t="str">
            <v>160619</v>
          </cell>
          <cell r="B1733" t="str">
            <v>VALVULA CIERRE METALICO 2"</v>
          </cell>
          <cell r="C1733" t="str">
            <v xml:space="preserve"> UND  </v>
          </cell>
          <cell r="D1733">
            <v>108160</v>
          </cell>
        </row>
        <row r="1734">
          <cell r="A1734" t="str">
            <v>160621</v>
          </cell>
          <cell r="B1734" t="str">
            <v>VALVULA CIERRE METALICO 3"</v>
          </cell>
          <cell r="C1734" t="str">
            <v xml:space="preserve"> UND  </v>
          </cell>
          <cell r="D1734">
            <v>514000</v>
          </cell>
        </row>
        <row r="1735">
          <cell r="A1735" t="str">
            <v>160622</v>
          </cell>
          <cell r="B1735" t="str">
            <v>VALVULA CIERRE METALICO ,3/4"</v>
          </cell>
          <cell r="C1735" t="str">
            <v xml:space="preserve"> UND  </v>
          </cell>
          <cell r="D1735">
            <v>27180</v>
          </cell>
        </row>
        <row r="1736">
          <cell r="A1736" t="str">
            <v>160623</v>
          </cell>
          <cell r="B1736" t="str">
            <v>VALVULA CIERRE METALICO 4"</v>
          </cell>
          <cell r="C1736" t="str">
            <v xml:space="preserve"> UND  </v>
          </cell>
          <cell r="D1736">
            <v>683840</v>
          </cell>
        </row>
        <row r="1737">
          <cell r="A1737" t="str">
            <v>160625</v>
          </cell>
          <cell r="B1737" t="str">
            <v>VALVULA CIERRE RAPIDO 1"</v>
          </cell>
          <cell r="C1737" t="str">
            <v xml:space="preserve"> UND  </v>
          </cell>
          <cell r="D1737">
            <v>93170</v>
          </cell>
        </row>
        <row r="1738">
          <cell r="A1738" t="str">
            <v>160629</v>
          </cell>
          <cell r="B1738" t="str">
            <v>VALVULA CIERRE RAPIDO ,1/2"</v>
          </cell>
          <cell r="C1738" t="str">
            <v xml:space="preserve"> UND  </v>
          </cell>
          <cell r="D1738">
            <v>42560</v>
          </cell>
        </row>
        <row r="1739">
          <cell r="A1739" t="str">
            <v>160630</v>
          </cell>
          <cell r="B1739" t="str">
            <v>VALVULA CIERRE RAPIDO 2"</v>
          </cell>
          <cell r="C1739" t="str">
            <v xml:space="preserve"> UND  </v>
          </cell>
          <cell r="D1739">
            <v>168480</v>
          </cell>
        </row>
        <row r="1740">
          <cell r="A1740" t="str">
            <v>160631</v>
          </cell>
          <cell r="B1740" t="str">
            <v>VALVULA CIERRE RAPIDO ,3/4"</v>
          </cell>
          <cell r="C1740" t="str">
            <v xml:space="preserve"> UND  </v>
          </cell>
          <cell r="D1740">
            <v>68000</v>
          </cell>
        </row>
        <row r="1741">
          <cell r="A1741" t="str">
            <v>160632</v>
          </cell>
          <cell r="B1741" t="str">
            <v>VALVULA FLOTADOR 2"</v>
          </cell>
          <cell r="C1741" t="str">
            <v xml:space="preserve"> UND  </v>
          </cell>
          <cell r="D1741">
            <v>213880</v>
          </cell>
        </row>
        <row r="1742">
          <cell r="A1742" t="str">
            <v>160633</v>
          </cell>
          <cell r="B1742" t="str">
            <v>VALVULA FLUXOMETRO</v>
          </cell>
          <cell r="C1742" t="str">
            <v xml:space="preserve"> UND  </v>
          </cell>
          <cell r="D1742">
            <v>435570</v>
          </cell>
        </row>
        <row r="1743">
          <cell r="A1743" t="str">
            <v>160634</v>
          </cell>
          <cell r="B1743" t="str">
            <v>VALVULA PIE BRONCE [AA] D=2"</v>
          </cell>
          <cell r="C1743" t="str">
            <v xml:space="preserve"> UND  </v>
          </cell>
          <cell r="D1743">
            <v>201850</v>
          </cell>
        </row>
        <row r="1744">
          <cell r="A1744" t="str">
            <v>160635</v>
          </cell>
          <cell r="B1744" t="str">
            <v>VALVULA REGULACION ,1/2</v>
          </cell>
          <cell r="C1744" t="str">
            <v xml:space="preserve"> UND  </v>
          </cell>
          <cell r="D1744">
            <v>25150</v>
          </cell>
        </row>
        <row r="1745">
          <cell r="A1745" t="str">
            <v>160636</v>
          </cell>
          <cell r="B1745" t="str">
            <v>VALVULA PASO 4" RXR BRONCE</v>
          </cell>
          <cell r="C1745" t="str">
            <v xml:space="preserve"> UND  </v>
          </cell>
          <cell r="D1745">
            <v>727050</v>
          </cell>
        </row>
        <row r="1746">
          <cell r="A1746" t="str">
            <v>1607</v>
          </cell>
          <cell r="B1746" t="str">
            <v>INSTALACION - VARIOS</v>
          </cell>
          <cell r="C1746">
            <v>0</v>
          </cell>
        </row>
        <row r="1747">
          <cell r="A1747" t="str">
            <v>160701</v>
          </cell>
          <cell r="B1747" t="str">
            <v>CANCELACION PTO.HIDRAULICO</v>
          </cell>
          <cell r="C1747" t="str">
            <v xml:space="preserve"> PTO  </v>
          </cell>
          <cell r="D1747">
            <v>6770</v>
          </cell>
        </row>
        <row r="1748">
          <cell r="A1748" t="str">
            <v>160702</v>
          </cell>
          <cell r="B1748" t="str">
            <v>FLOTADOR MECANICO</v>
          </cell>
          <cell r="C1748" t="str">
            <v xml:space="preserve"> UND  </v>
          </cell>
          <cell r="D1748">
            <v>110090</v>
          </cell>
        </row>
        <row r="1749">
          <cell r="A1749" t="str">
            <v>160703</v>
          </cell>
          <cell r="B1749" t="str">
            <v>FLOTADOR MECANICO DE 1 1/2"</v>
          </cell>
          <cell r="C1749" t="str">
            <v xml:space="preserve"> UND  </v>
          </cell>
          <cell r="D1749">
            <v>141110</v>
          </cell>
        </row>
        <row r="1750">
          <cell r="A1750" t="str">
            <v>160704</v>
          </cell>
          <cell r="B1750" t="str">
            <v>INSTALACION ACCESORIO PVC PRESION</v>
          </cell>
          <cell r="C1750" t="str">
            <v xml:space="preserve"> UND  </v>
          </cell>
          <cell r="D1750">
            <v>1770</v>
          </cell>
        </row>
        <row r="1751">
          <cell r="A1751" t="str">
            <v>160705</v>
          </cell>
          <cell r="B1751" t="str">
            <v>INSTALACION TANQUE AGUA</v>
          </cell>
          <cell r="C1751" t="str">
            <v xml:space="preserve"> UND  </v>
          </cell>
          <cell r="D1751">
            <v>35510</v>
          </cell>
        </row>
        <row r="1752">
          <cell r="A1752" t="str">
            <v>160706</v>
          </cell>
          <cell r="B1752" t="str">
            <v>INSTALACION TUBERIA PRESION ,1/2"</v>
          </cell>
          <cell r="C1752" t="str">
            <v xml:space="preserve"> ML  </v>
          </cell>
          <cell r="D1752">
            <v>1100</v>
          </cell>
        </row>
        <row r="1753">
          <cell r="A1753" t="str">
            <v>160707</v>
          </cell>
          <cell r="B1753" t="str">
            <v>INSTALACION TUBERIA PRESION ,3/4"</v>
          </cell>
          <cell r="C1753" t="str">
            <v xml:space="preserve"> ML  </v>
          </cell>
          <cell r="D1753">
            <v>1300</v>
          </cell>
        </row>
        <row r="1754">
          <cell r="A1754" t="str">
            <v>160708</v>
          </cell>
          <cell r="B1754" t="str">
            <v>INSTALACION TUBERIA PRESION 1"</v>
          </cell>
          <cell r="C1754" t="str">
            <v xml:space="preserve"> ML  </v>
          </cell>
          <cell r="D1754">
            <v>1650</v>
          </cell>
        </row>
        <row r="1755">
          <cell r="A1755" t="str">
            <v>160709</v>
          </cell>
          <cell r="B1755" t="str">
            <v>INSTALACION TUBERIA PRESION 1,1/4"</v>
          </cell>
          <cell r="C1755" t="str">
            <v xml:space="preserve"> ML  </v>
          </cell>
          <cell r="D1755">
            <v>2120</v>
          </cell>
        </row>
        <row r="1756">
          <cell r="A1756" t="str">
            <v>160710</v>
          </cell>
          <cell r="B1756" t="str">
            <v>LIMPIADOR 760 GR (1/4)</v>
          </cell>
          <cell r="C1756" t="str">
            <v xml:space="preserve"> UND  </v>
          </cell>
          <cell r="D1756">
            <v>30450</v>
          </cell>
        </row>
        <row r="1757">
          <cell r="A1757" t="str">
            <v>160711</v>
          </cell>
          <cell r="B1757" t="str">
            <v>MANGUERA PLASTICA 3/4"AGUE</v>
          </cell>
          <cell r="C1757" t="str">
            <v xml:space="preserve"> ML  </v>
          </cell>
          <cell r="D1757">
            <v>3140</v>
          </cell>
        </row>
        <row r="1758">
          <cell r="A1758" t="str">
            <v>160712</v>
          </cell>
          <cell r="B1758" t="str">
            <v>MANIJA LLAVE DE PASO</v>
          </cell>
          <cell r="C1758" t="str">
            <v xml:space="preserve"> UND  </v>
          </cell>
          <cell r="D1758">
            <v>5700</v>
          </cell>
        </row>
        <row r="1759">
          <cell r="A1759" t="str">
            <v>160713</v>
          </cell>
          <cell r="B1759" t="str">
            <v>MEDIDOR AGUA VELOCIDAD 1/2"U-15</v>
          </cell>
          <cell r="C1759" t="str">
            <v xml:space="preserve"> UND  </v>
          </cell>
          <cell r="D1759">
            <v>102780</v>
          </cell>
        </row>
        <row r="1760">
          <cell r="A1760" t="str">
            <v>160716</v>
          </cell>
          <cell r="B1760" t="str">
            <v>REUBICACION PUNTO.HIDRAULICO</v>
          </cell>
          <cell r="C1760" t="str">
            <v xml:space="preserve"> PTO  </v>
          </cell>
          <cell r="D1760">
            <v>18060</v>
          </cell>
        </row>
        <row r="1761">
          <cell r="A1761" t="str">
            <v>160717</v>
          </cell>
          <cell r="B1761" t="str">
            <v>SOLDADURA PVC 900 GR (1/4)</v>
          </cell>
          <cell r="C1761" t="str">
            <v xml:space="preserve"> UND  </v>
          </cell>
          <cell r="D1761">
            <v>66810</v>
          </cell>
        </row>
        <row r="1762">
          <cell r="A1762" t="str">
            <v>160718</v>
          </cell>
          <cell r="B1762" t="str">
            <v>DERECHOS DE CONEXION Y CONTADOR</v>
          </cell>
          <cell r="C1762" t="str">
            <v xml:space="preserve"> UND  </v>
          </cell>
          <cell r="D1762">
            <v>141070</v>
          </cell>
        </row>
        <row r="1763">
          <cell r="A1763" t="str">
            <v>160719</v>
          </cell>
          <cell r="B1763" t="str">
            <v>CINTA TEFLON</v>
          </cell>
          <cell r="C1763" t="str">
            <v xml:space="preserve"> UND  </v>
          </cell>
          <cell r="D1763">
            <v>510</v>
          </cell>
        </row>
        <row r="1764">
          <cell r="A1764" t="str">
            <v>160720</v>
          </cell>
          <cell r="B1764" t="str">
            <v>MEDIDOR DE AGUA VOLUMETRICO JSM 1/2"</v>
          </cell>
          <cell r="C1764" t="str">
            <v xml:space="preserve"> UND  </v>
          </cell>
          <cell r="D1764">
            <v>110340</v>
          </cell>
        </row>
        <row r="1765">
          <cell r="A1765" t="str">
            <v>160721</v>
          </cell>
          <cell r="B1765" t="str">
            <v>CAJA MEDIDOR CONCRETO+TAPA MET.-ACUAVALL</v>
          </cell>
          <cell r="C1765" t="str">
            <v xml:space="preserve"> UND  </v>
          </cell>
          <cell r="D1765">
            <v>28360</v>
          </cell>
        </row>
        <row r="1766">
          <cell r="A1766" t="str">
            <v>160722</v>
          </cell>
          <cell r="B1766" t="str">
            <v>INSTALACION MEDIDOR AGUA</v>
          </cell>
          <cell r="C1766" t="str">
            <v xml:space="preserve"> UND  </v>
          </cell>
          <cell r="D1766">
            <v>10970</v>
          </cell>
        </row>
        <row r="1767">
          <cell r="A1767" t="str">
            <v>160723</v>
          </cell>
          <cell r="B1767" t="str">
            <v>MANGUERA PF+UAD ,1/2"</v>
          </cell>
          <cell r="C1767" t="str">
            <v xml:space="preserve"> ML  </v>
          </cell>
          <cell r="D1767">
            <v>2110</v>
          </cell>
        </row>
        <row r="1768">
          <cell r="A1768" t="str">
            <v>160724</v>
          </cell>
          <cell r="B1768" t="str">
            <v>CALIBRACIÓN MEDIDOR VOLUMETRICO 1/2"</v>
          </cell>
          <cell r="C1768" t="str">
            <v xml:space="preserve"> UND  </v>
          </cell>
          <cell r="D1768">
            <v>18880</v>
          </cell>
        </row>
        <row r="1769">
          <cell r="A1769" t="str">
            <v>1608</v>
          </cell>
          <cell r="B1769" t="str">
            <v>PUNTOS HIDRAULICOS</v>
          </cell>
          <cell r="C1769">
            <v>0</v>
          </cell>
        </row>
        <row r="1770">
          <cell r="A1770" t="str">
            <v>160801</v>
          </cell>
          <cell r="B1770" t="str">
            <v>PUNTO AGUA FRIA ,1/2"</v>
          </cell>
          <cell r="C1770" t="str">
            <v xml:space="preserve"> PTO  </v>
          </cell>
          <cell r="D1770">
            <v>18580</v>
          </cell>
        </row>
        <row r="1771">
          <cell r="A1771" t="str">
            <v>160802</v>
          </cell>
          <cell r="B1771" t="str">
            <v>PUNTO AGUA FRIA ,3/4"</v>
          </cell>
          <cell r="C1771" t="str">
            <v xml:space="preserve"> PTO  </v>
          </cell>
          <cell r="D1771">
            <v>26140</v>
          </cell>
        </row>
        <row r="1772">
          <cell r="A1772" t="str">
            <v>160803</v>
          </cell>
          <cell r="B1772" t="str">
            <v>PUNTO AGUA FRIA 1</v>
          </cell>
          <cell r="C1772" t="str">
            <v xml:space="preserve"> PTO  </v>
          </cell>
          <cell r="D1772">
            <v>22630</v>
          </cell>
        </row>
        <row r="1773">
          <cell r="A1773" t="str">
            <v>160804</v>
          </cell>
          <cell r="B1773" t="str">
            <v>PUNTO AGUA FRIA GALVANIZADA. ,3/4"</v>
          </cell>
          <cell r="C1773" t="str">
            <v xml:space="preserve"> PTO  </v>
          </cell>
          <cell r="D1773">
            <v>15450</v>
          </cell>
        </row>
        <row r="1774">
          <cell r="A1774" t="str">
            <v>160805</v>
          </cell>
          <cell r="B1774" t="str">
            <v>PUNTO COBRE ,1/2</v>
          </cell>
          <cell r="C1774" t="str">
            <v xml:space="preserve"> PTO  </v>
          </cell>
          <cell r="D1774">
            <v>25100</v>
          </cell>
        </row>
        <row r="1775">
          <cell r="A1775" t="str">
            <v>160806</v>
          </cell>
          <cell r="B1775" t="str">
            <v>PUNTO AGUA CALIENTE ,1/2"</v>
          </cell>
          <cell r="C1775" t="str">
            <v xml:space="preserve"> PTO  </v>
          </cell>
          <cell r="D1775">
            <v>23020</v>
          </cell>
        </row>
        <row r="1776">
          <cell r="A1776" t="str">
            <v>1609</v>
          </cell>
          <cell r="B1776" t="str">
            <v>ACESORIOS ACERO INOXIDABLE</v>
          </cell>
          <cell r="C1776">
            <v>0</v>
          </cell>
        </row>
        <row r="1777">
          <cell r="A1777" t="str">
            <v>160901</v>
          </cell>
          <cell r="B1777" t="str">
            <v>PASE A.INOX SH4O 1,1/2 DR</v>
          </cell>
          <cell r="C1777" t="str">
            <v xml:space="preserve"> UND  </v>
          </cell>
          <cell r="D1777">
            <v>102370</v>
          </cell>
        </row>
        <row r="1778">
          <cell r="A1778" t="str">
            <v>160902</v>
          </cell>
          <cell r="B1778" t="str">
            <v>PASE A.INOX SH4O 2 1/2" DR</v>
          </cell>
          <cell r="C1778" t="str">
            <v xml:space="preserve"> UND  </v>
          </cell>
          <cell r="D1778">
            <v>179590</v>
          </cell>
        </row>
        <row r="1779">
          <cell r="A1779" t="str">
            <v>160903</v>
          </cell>
          <cell r="B1779" t="str">
            <v>PASE A.INOX SH4O 4 DR</v>
          </cell>
          <cell r="C1779" t="str">
            <v xml:space="preserve"> UND  </v>
          </cell>
          <cell r="D1779">
            <v>357610</v>
          </cell>
        </row>
        <row r="1780">
          <cell r="A1780" t="str">
            <v>160904</v>
          </cell>
          <cell r="B1780" t="str">
            <v>ROANA ACERO INOXIDABLE 1,1/2</v>
          </cell>
          <cell r="C1780" t="str">
            <v xml:space="preserve"> UND  </v>
          </cell>
          <cell r="D1780">
            <v>37490</v>
          </cell>
        </row>
        <row r="1781">
          <cell r="A1781" t="str">
            <v>1610</v>
          </cell>
          <cell r="B1781" t="str">
            <v xml:space="preserve"> TANQUES ALMACENAMIENTO AGUA  </v>
          </cell>
          <cell r="C1781" t="str">
            <v xml:space="preserve"> </v>
          </cell>
          <cell r="D1781" t="str">
            <v xml:space="preserve"> </v>
          </cell>
        </row>
        <row r="1782">
          <cell r="A1782" t="str">
            <v>161002</v>
          </cell>
          <cell r="B1782" t="str">
            <v xml:space="preserve"> TANQUE AGUA 500 LTS EN FIBRA  </v>
          </cell>
          <cell r="C1782" t="str">
            <v xml:space="preserve"> UND  </v>
          </cell>
          <cell r="D1782">
            <v>608900</v>
          </cell>
        </row>
        <row r="1783">
          <cell r="A1783" t="str">
            <v>161003</v>
          </cell>
          <cell r="B1783" t="str">
            <v xml:space="preserve"> TANQUE AGUA 500 LTS EN PLASTICO  </v>
          </cell>
          <cell r="C1783" t="str">
            <v xml:space="preserve"> UND  </v>
          </cell>
          <cell r="D1783">
            <v>575210</v>
          </cell>
        </row>
        <row r="1784">
          <cell r="A1784" t="str">
            <v>161004</v>
          </cell>
          <cell r="B1784" t="str">
            <v xml:space="preserve"> TANQUE AGUA 1000 LTS EN FIBRA  </v>
          </cell>
          <cell r="C1784" t="str">
            <v xml:space="preserve"> UND  </v>
          </cell>
          <cell r="D1784">
            <v>667460</v>
          </cell>
        </row>
        <row r="1785">
          <cell r="A1785" t="str">
            <v>161005</v>
          </cell>
          <cell r="B1785" t="str">
            <v xml:space="preserve"> TANQUE AGUA 1000 LTS EN PLASTICO  </v>
          </cell>
          <cell r="C1785" t="str">
            <v xml:space="preserve"> UND  </v>
          </cell>
          <cell r="D1785">
            <v>687800</v>
          </cell>
        </row>
        <row r="1786">
          <cell r="A1786" t="str">
            <v>161007</v>
          </cell>
          <cell r="B1786" t="str">
            <v xml:space="preserve"> TANQUE AGUA 2000 LTS EN PLASTICO  </v>
          </cell>
          <cell r="C1786" t="str">
            <v xml:space="preserve"> UND  </v>
          </cell>
          <cell r="D1786">
            <v>774000</v>
          </cell>
        </row>
        <row r="1787">
          <cell r="A1787" t="str">
            <v>161008</v>
          </cell>
          <cell r="B1787" t="str">
            <v xml:space="preserve"> TANQUE AGUA 5000 LTS EN PLASTICO  </v>
          </cell>
          <cell r="C1787" t="str">
            <v xml:space="preserve"> UND  </v>
          </cell>
          <cell r="D1787">
            <v>1417040</v>
          </cell>
        </row>
        <row r="1788">
          <cell r="A1788" t="str">
            <v>17</v>
          </cell>
          <cell r="B1788" t="str">
            <v xml:space="preserve"> INSTALACIONES ELECTRICAS  </v>
          </cell>
          <cell r="C1788">
            <v>0</v>
          </cell>
        </row>
        <row r="1789">
          <cell r="A1789" t="str">
            <v>1701</v>
          </cell>
          <cell r="B1789" t="str">
            <v>CABLES Y ALAMBRES</v>
          </cell>
          <cell r="C1789">
            <v>0</v>
          </cell>
        </row>
        <row r="1790">
          <cell r="A1790" t="str">
            <v>170102</v>
          </cell>
          <cell r="B1790" t="str">
            <v>ALAMBRE COBRE THW # 8</v>
          </cell>
          <cell r="C1790" t="str">
            <v xml:space="preserve"> ML  </v>
          </cell>
          <cell r="D1790">
            <v>3340</v>
          </cell>
        </row>
        <row r="1791">
          <cell r="A1791" t="str">
            <v>170103</v>
          </cell>
          <cell r="B1791" t="str">
            <v>ALAMBRE COBRE THW #10</v>
          </cell>
          <cell r="C1791" t="str">
            <v xml:space="preserve"> ML  </v>
          </cell>
          <cell r="D1791">
            <v>2320</v>
          </cell>
        </row>
        <row r="1792">
          <cell r="A1792" t="str">
            <v>170104</v>
          </cell>
          <cell r="B1792" t="str">
            <v>ALAMBRE COBRE THW #12</v>
          </cell>
          <cell r="C1792" t="str">
            <v xml:space="preserve"> ML  </v>
          </cell>
          <cell r="D1792">
            <v>1490</v>
          </cell>
        </row>
        <row r="1793">
          <cell r="A1793" t="str">
            <v>170105</v>
          </cell>
          <cell r="B1793" t="str">
            <v>ALAMBRE COBRE THW #14</v>
          </cell>
          <cell r="C1793" t="str">
            <v xml:space="preserve"> ML  </v>
          </cell>
          <cell r="D1793">
            <v>1180</v>
          </cell>
        </row>
        <row r="1794">
          <cell r="A1794" t="str">
            <v>170108</v>
          </cell>
          <cell r="B1794" t="str">
            <v>CABLE 2X 6 ENCAUCHETADO</v>
          </cell>
          <cell r="C1794" t="str">
            <v xml:space="preserve"> ML  </v>
          </cell>
          <cell r="D1794">
            <v>17010</v>
          </cell>
        </row>
        <row r="1795">
          <cell r="A1795" t="str">
            <v>170109</v>
          </cell>
          <cell r="B1795" t="str">
            <v>CABLE 2X 8 ENCAUCHETADO</v>
          </cell>
          <cell r="C1795" t="str">
            <v xml:space="preserve"> ML  </v>
          </cell>
          <cell r="D1795">
            <v>11730</v>
          </cell>
        </row>
        <row r="1796">
          <cell r="A1796" t="str">
            <v>170110</v>
          </cell>
          <cell r="B1796" t="str">
            <v>CABLE 2X10 ENCAUCHETADO</v>
          </cell>
          <cell r="C1796" t="str">
            <v xml:space="preserve"> ML  </v>
          </cell>
          <cell r="D1796">
            <v>8020</v>
          </cell>
        </row>
        <row r="1797">
          <cell r="A1797" t="str">
            <v>170111</v>
          </cell>
          <cell r="B1797" t="str">
            <v>CABLE 2X12 ENCAUCHETADO</v>
          </cell>
          <cell r="C1797" t="str">
            <v xml:space="preserve"> ML  </v>
          </cell>
          <cell r="D1797">
            <v>6220</v>
          </cell>
        </row>
        <row r="1798">
          <cell r="A1798" t="str">
            <v>170112</v>
          </cell>
          <cell r="B1798" t="str">
            <v>CABLE 2X14 ENCAUCHETADO</v>
          </cell>
          <cell r="C1798" t="str">
            <v xml:space="preserve"> ML  </v>
          </cell>
          <cell r="D1798">
            <v>4520</v>
          </cell>
        </row>
        <row r="1799">
          <cell r="A1799" t="str">
            <v>170113</v>
          </cell>
          <cell r="B1799" t="str">
            <v>CABLE 2X16 ENCAUCHETADO</v>
          </cell>
          <cell r="C1799" t="str">
            <v xml:space="preserve"> ML  </v>
          </cell>
          <cell r="D1799">
            <v>2940</v>
          </cell>
        </row>
        <row r="1800">
          <cell r="A1800" t="str">
            <v>170114</v>
          </cell>
          <cell r="B1800" t="str">
            <v>CABLE 2X18 ENCAUCHETADO</v>
          </cell>
          <cell r="C1800" t="str">
            <v xml:space="preserve"> ML  </v>
          </cell>
          <cell r="D1800">
            <v>2330</v>
          </cell>
        </row>
        <row r="1801">
          <cell r="A1801" t="str">
            <v>170115</v>
          </cell>
          <cell r="B1801" t="str">
            <v>CABLE 3X 6 ENCAUCHETADO</v>
          </cell>
          <cell r="C1801" t="str">
            <v xml:space="preserve"> ML  </v>
          </cell>
          <cell r="D1801">
            <v>22080</v>
          </cell>
        </row>
        <row r="1802">
          <cell r="A1802" t="str">
            <v>170116</v>
          </cell>
          <cell r="B1802" t="str">
            <v>CABLE 3X 8 ENCAUCHETADO</v>
          </cell>
          <cell r="C1802" t="str">
            <v xml:space="preserve"> ML  </v>
          </cell>
          <cell r="D1802">
            <v>14700</v>
          </cell>
        </row>
        <row r="1803">
          <cell r="A1803" t="str">
            <v>170117</v>
          </cell>
          <cell r="B1803" t="str">
            <v>CABLE 3X10 ENCAUCHETADO</v>
          </cell>
          <cell r="C1803" t="str">
            <v xml:space="preserve"> ML  </v>
          </cell>
          <cell r="D1803">
            <v>10130</v>
          </cell>
        </row>
        <row r="1804">
          <cell r="A1804" t="str">
            <v>170118</v>
          </cell>
          <cell r="B1804" t="str">
            <v>CABLE 3X12 ENCAUCHETADO</v>
          </cell>
          <cell r="C1804" t="str">
            <v xml:space="preserve"> ML  </v>
          </cell>
          <cell r="D1804">
            <v>7810</v>
          </cell>
        </row>
        <row r="1805">
          <cell r="A1805" t="str">
            <v>170119</v>
          </cell>
          <cell r="B1805" t="str">
            <v>CABLE 3X14 ENCAUCHETADO</v>
          </cell>
          <cell r="C1805" t="str">
            <v xml:space="preserve"> ML  </v>
          </cell>
          <cell r="D1805">
            <v>5440</v>
          </cell>
        </row>
        <row r="1806">
          <cell r="A1806" t="str">
            <v>170120</v>
          </cell>
          <cell r="B1806" t="str">
            <v>CABLE 3X16 ENCAUCHETADO</v>
          </cell>
          <cell r="C1806" t="str">
            <v xml:space="preserve"> ML  </v>
          </cell>
          <cell r="D1806">
            <v>3800</v>
          </cell>
        </row>
        <row r="1807">
          <cell r="A1807" t="str">
            <v>170121</v>
          </cell>
          <cell r="B1807" t="str">
            <v>CABLE 3X18 ENCAUCHETADO</v>
          </cell>
          <cell r="C1807" t="str">
            <v xml:space="preserve"> ML  </v>
          </cell>
          <cell r="D1807">
            <v>3100</v>
          </cell>
        </row>
        <row r="1808">
          <cell r="A1808" t="str">
            <v>170122</v>
          </cell>
          <cell r="B1808" t="str">
            <v>CABLE 4X 6 ENCAUCHETADO</v>
          </cell>
          <cell r="C1808" t="str">
            <v xml:space="preserve"> ML  </v>
          </cell>
          <cell r="D1808">
            <v>29270</v>
          </cell>
        </row>
        <row r="1809">
          <cell r="A1809" t="str">
            <v>170123</v>
          </cell>
          <cell r="B1809" t="str">
            <v>CABLE 4X 8 ENCAUCHETADO</v>
          </cell>
          <cell r="C1809" t="str">
            <v xml:space="preserve"> ML  </v>
          </cell>
          <cell r="D1809">
            <v>19190</v>
          </cell>
        </row>
        <row r="1810">
          <cell r="A1810" t="str">
            <v>170124</v>
          </cell>
          <cell r="B1810" t="str">
            <v>CABLE 4X10 ENCAUCHETADO</v>
          </cell>
          <cell r="C1810" t="str">
            <v xml:space="preserve"> ML  </v>
          </cell>
          <cell r="D1810">
            <v>12410</v>
          </cell>
        </row>
        <row r="1811">
          <cell r="A1811" t="str">
            <v>170125</v>
          </cell>
          <cell r="B1811" t="str">
            <v>CABLE 4X12 ENCAUCHETADO</v>
          </cell>
          <cell r="C1811" t="str">
            <v xml:space="preserve"> ML  </v>
          </cell>
          <cell r="D1811">
            <v>9500</v>
          </cell>
        </row>
        <row r="1812">
          <cell r="A1812" t="str">
            <v>170126</v>
          </cell>
          <cell r="B1812" t="str">
            <v>CABLE 4X14 ENCAUCHETADO</v>
          </cell>
          <cell r="C1812" t="str">
            <v xml:space="preserve"> ML  </v>
          </cell>
          <cell r="D1812">
            <v>6670</v>
          </cell>
        </row>
        <row r="1813">
          <cell r="A1813" t="str">
            <v>170127</v>
          </cell>
          <cell r="B1813" t="str">
            <v>CABLE 4X16 ENCAUCHETADO</v>
          </cell>
          <cell r="C1813" t="str">
            <v xml:space="preserve"> ML  </v>
          </cell>
          <cell r="D1813">
            <v>4650</v>
          </cell>
        </row>
        <row r="1814">
          <cell r="A1814" t="str">
            <v>170128</v>
          </cell>
          <cell r="B1814" t="str">
            <v>CABLE 4X18 ENCAUCHETADO</v>
          </cell>
          <cell r="C1814" t="str">
            <v xml:space="preserve"> ML  </v>
          </cell>
          <cell r="D1814">
            <v>4060</v>
          </cell>
        </row>
        <row r="1815">
          <cell r="A1815" t="str">
            <v>170129</v>
          </cell>
          <cell r="B1815" t="str">
            <v>CABLE COBRE THW # 2</v>
          </cell>
          <cell r="C1815" t="str">
            <v xml:space="preserve"> ML  </v>
          </cell>
          <cell r="D1815">
            <v>14310</v>
          </cell>
        </row>
        <row r="1816">
          <cell r="A1816" t="str">
            <v>170130</v>
          </cell>
          <cell r="B1816" t="str">
            <v>CABLE COBRE THW # 4</v>
          </cell>
          <cell r="C1816" t="str">
            <v xml:space="preserve"> ML  </v>
          </cell>
          <cell r="D1816">
            <v>9530</v>
          </cell>
        </row>
        <row r="1817">
          <cell r="A1817" t="str">
            <v>170131</v>
          </cell>
          <cell r="B1817" t="str">
            <v>CABLE COBRE THW # 6</v>
          </cell>
          <cell r="C1817" t="str">
            <v xml:space="preserve"> ML  </v>
          </cell>
          <cell r="D1817">
            <v>6190</v>
          </cell>
        </row>
        <row r="1818">
          <cell r="A1818" t="str">
            <v>170132</v>
          </cell>
          <cell r="B1818" t="str">
            <v>CABLE COBRE THW # 8</v>
          </cell>
          <cell r="C1818" t="str">
            <v xml:space="preserve"> ML  </v>
          </cell>
          <cell r="D1818">
            <v>4220</v>
          </cell>
        </row>
        <row r="1819">
          <cell r="A1819" t="str">
            <v>170133</v>
          </cell>
          <cell r="B1819" t="str">
            <v>CABLE COBRE THW # 10</v>
          </cell>
          <cell r="C1819" t="str">
            <v xml:space="preserve"> ML  </v>
          </cell>
          <cell r="D1819">
            <v>3100</v>
          </cell>
        </row>
        <row r="1820">
          <cell r="A1820" t="str">
            <v>170134</v>
          </cell>
          <cell r="B1820" t="str">
            <v>CABLE COBRE THW # 12</v>
          </cell>
          <cell r="C1820" t="str">
            <v xml:space="preserve"> ML  </v>
          </cell>
          <cell r="D1820">
            <v>2180</v>
          </cell>
        </row>
        <row r="1821">
          <cell r="A1821" t="str">
            <v>170135</v>
          </cell>
          <cell r="B1821" t="str">
            <v>CABLE COBRE THW # 14</v>
          </cell>
          <cell r="C1821" t="str">
            <v xml:space="preserve"> ML  </v>
          </cell>
          <cell r="D1821">
            <v>1650</v>
          </cell>
        </row>
        <row r="1822">
          <cell r="A1822" t="str">
            <v>170137</v>
          </cell>
          <cell r="B1822" t="str">
            <v>CABLE COBRE THW # 1/0</v>
          </cell>
          <cell r="C1822" t="str">
            <v xml:space="preserve"> ML  </v>
          </cell>
          <cell r="D1822">
            <v>22100</v>
          </cell>
        </row>
        <row r="1823">
          <cell r="A1823" t="str">
            <v>170138</v>
          </cell>
          <cell r="B1823" t="str">
            <v>CABLE COBRE THW # 2/0</v>
          </cell>
          <cell r="C1823" t="str">
            <v xml:space="preserve"> ML  </v>
          </cell>
          <cell r="D1823">
            <v>27330</v>
          </cell>
        </row>
        <row r="1824">
          <cell r="A1824" t="str">
            <v>170139</v>
          </cell>
          <cell r="B1824" t="str">
            <v>CABLE COBRE THW # 3/0</v>
          </cell>
          <cell r="C1824" t="str">
            <v xml:space="preserve"> ML  </v>
          </cell>
          <cell r="D1824">
            <v>33990</v>
          </cell>
        </row>
        <row r="1825">
          <cell r="A1825" t="str">
            <v>170140</v>
          </cell>
          <cell r="B1825" t="str">
            <v>CABLE COBRE THW # 4/0</v>
          </cell>
          <cell r="C1825" t="str">
            <v xml:space="preserve"> ML  </v>
          </cell>
          <cell r="D1825">
            <v>42140</v>
          </cell>
        </row>
        <row r="1826">
          <cell r="A1826" t="str">
            <v>170141</v>
          </cell>
          <cell r="B1826" t="str">
            <v>CABLE COBRE THW # 250 MCM</v>
          </cell>
          <cell r="C1826" t="str">
            <v xml:space="preserve"> ML  </v>
          </cell>
          <cell r="D1826">
            <v>53730</v>
          </cell>
        </row>
        <row r="1827">
          <cell r="A1827" t="str">
            <v>170150</v>
          </cell>
          <cell r="B1827" t="str">
            <v>CABLE COBRE XLPE #2 15 KV</v>
          </cell>
          <cell r="C1827" t="str">
            <v xml:space="preserve"> ML  </v>
          </cell>
          <cell r="D1827">
            <v>38690</v>
          </cell>
        </row>
        <row r="1828">
          <cell r="A1828" t="str">
            <v>170151</v>
          </cell>
          <cell r="B1828" t="str">
            <v>CABLE COBRE XLPE #1/0 15 KV</v>
          </cell>
          <cell r="C1828" t="str">
            <v xml:space="preserve"> ML  </v>
          </cell>
          <cell r="D1828">
            <v>49060</v>
          </cell>
        </row>
        <row r="1829">
          <cell r="A1829" t="str">
            <v>1702</v>
          </cell>
          <cell r="B1829" t="str">
            <v xml:space="preserve"> TUBERIAS-CAJAS-ACCESORIOS  </v>
          </cell>
          <cell r="C1829" t="str">
            <v xml:space="preserve"> </v>
          </cell>
          <cell r="D1829" t="str">
            <v xml:space="preserve"> </v>
          </cell>
        </row>
        <row r="1830">
          <cell r="A1830" t="str">
            <v>170204</v>
          </cell>
          <cell r="B1830" t="str">
            <v xml:space="preserve"> CAJA DE EMPALME 6"X 6"X4"  </v>
          </cell>
          <cell r="C1830" t="str">
            <v xml:space="preserve"> UND  </v>
          </cell>
          <cell r="D1830">
            <v>12190</v>
          </cell>
        </row>
        <row r="1831">
          <cell r="A1831" t="str">
            <v>170205</v>
          </cell>
          <cell r="B1831" t="str">
            <v xml:space="preserve"> CAJA DE EMPALME 8"X 8"X6"  </v>
          </cell>
          <cell r="C1831" t="str">
            <v xml:space="preserve"> UND  </v>
          </cell>
          <cell r="D1831">
            <v>18620</v>
          </cell>
        </row>
        <row r="1832">
          <cell r="A1832" t="str">
            <v>170206</v>
          </cell>
          <cell r="B1832" t="str">
            <v xml:space="preserve"> CAJA DE EMPALME 10"X10"X6"  </v>
          </cell>
          <cell r="C1832" t="str">
            <v xml:space="preserve"> UND  </v>
          </cell>
          <cell r="D1832">
            <v>23660</v>
          </cell>
        </row>
        <row r="1833">
          <cell r="A1833" t="str">
            <v>170207</v>
          </cell>
          <cell r="B1833" t="str">
            <v xml:space="preserve"> CAJA DE EMPALME 12"X12"X6"  </v>
          </cell>
          <cell r="C1833" t="str">
            <v xml:space="preserve"> UND  </v>
          </cell>
          <cell r="D1833">
            <v>27570</v>
          </cell>
        </row>
        <row r="1834">
          <cell r="A1834" t="str">
            <v>170222</v>
          </cell>
          <cell r="B1834" t="str">
            <v>CAPACETE GALV ,1/2"</v>
          </cell>
          <cell r="C1834" t="str">
            <v xml:space="preserve"> UND  </v>
          </cell>
          <cell r="D1834">
            <v>1880</v>
          </cell>
        </row>
        <row r="1835">
          <cell r="A1835" t="str">
            <v>170223</v>
          </cell>
          <cell r="B1835" t="str">
            <v>CAPACETE GALV ,3/4"</v>
          </cell>
          <cell r="C1835" t="str">
            <v xml:space="preserve"> UND  </v>
          </cell>
          <cell r="D1835">
            <v>2160</v>
          </cell>
        </row>
        <row r="1836">
          <cell r="A1836" t="str">
            <v>170224</v>
          </cell>
          <cell r="B1836" t="str">
            <v>CAPACETE GALV 1"</v>
          </cell>
          <cell r="C1836" t="str">
            <v xml:space="preserve"> UND  </v>
          </cell>
          <cell r="D1836">
            <v>2630</v>
          </cell>
        </row>
        <row r="1837">
          <cell r="A1837" t="str">
            <v>170225</v>
          </cell>
          <cell r="B1837" t="str">
            <v>CAPACETE GALV 1,1/2"</v>
          </cell>
          <cell r="C1837" t="str">
            <v xml:space="preserve"> UND  </v>
          </cell>
          <cell r="D1837">
            <v>6540</v>
          </cell>
        </row>
        <row r="1838">
          <cell r="A1838" t="str">
            <v>170226</v>
          </cell>
          <cell r="B1838" t="str">
            <v>CAPACETE GALV 1,1/4"</v>
          </cell>
          <cell r="C1838" t="str">
            <v xml:space="preserve"> UND  </v>
          </cell>
          <cell r="D1838">
            <v>5650</v>
          </cell>
        </row>
        <row r="1839">
          <cell r="A1839" t="str">
            <v>170227</v>
          </cell>
          <cell r="B1839" t="str">
            <v>CAPACETE GALV 2"</v>
          </cell>
          <cell r="C1839" t="str">
            <v xml:space="preserve"> UND  </v>
          </cell>
          <cell r="D1839">
            <v>10540</v>
          </cell>
        </row>
        <row r="1840">
          <cell r="A1840" t="str">
            <v>170228</v>
          </cell>
          <cell r="B1840" t="str">
            <v>CAPACETE GALV 2,1/2"</v>
          </cell>
          <cell r="C1840" t="str">
            <v xml:space="preserve"> UND  </v>
          </cell>
          <cell r="D1840">
            <v>35790</v>
          </cell>
        </row>
        <row r="1841">
          <cell r="A1841" t="str">
            <v>170229</v>
          </cell>
          <cell r="B1841" t="str">
            <v>CAPACETE GALV 3"</v>
          </cell>
          <cell r="C1841" t="str">
            <v xml:space="preserve"> UND  </v>
          </cell>
          <cell r="D1841">
            <v>46510</v>
          </cell>
        </row>
        <row r="1842">
          <cell r="A1842" t="str">
            <v>170230</v>
          </cell>
          <cell r="B1842" t="str">
            <v>CAPACETE GALV 4"</v>
          </cell>
          <cell r="C1842" t="str">
            <v xml:space="preserve"> UND  </v>
          </cell>
          <cell r="D1842">
            <v>56820</v>
          </cell>
        </row>
        <row r="1843">
          <cell r="A1843" t="str">
            <v>170231</v>
          </cell>
          <cell r="B1843" t="str">
            <v>CURVA GALV ,1/2"</v>
          </cell>
          <cell r="C1843" t="str">
            <v xml:space="preserve"> UND  </v>
          </cell>
          <cell r="D1843">
            <v>3270</v>
          </cell>
        </row>
        <row r="1844">
          <cell r="A1844" t="str">
            <v>170232</v>
          </cell>
          <cell r="B1844" t="str">
            <v>CURVA GALV ,3/4"</v>
          </cell>
          <cell r="C1844" t="str">
            <v xml:space="preserve"> UND  </v>
          </cell>
          <cell r="D1844">
            <v>4440</v>
          </cell>
        </row>
        <row r="1845">
          <cell r="A1845" t="str">
            <v>170233</v>
          </cell>
          <cell r="B1845" t="str">
            <v>CURVA GALV 1"</v>
          </cell>
          <cell r="C1845" t="str">
            <v xml:space="preserve"> UND  </v>
          </cell>
          <cell r="D1845">
            <v>5600</v>
          </cell>
        </row>
        <row r="1846">
          <cell r="A1846" t="str">
            <v>170234</v>
          </cell>
          <cell r="B1846" t="str">
            <v>CURVA GALV 1,1/2"</v>
          </cell>
          <cell r="C1846" t="str">
            <v xml:space="preserve"> UND  </v>
          </cell>
          <cell r="D1846">
            <v>11420</v>
          </cell>
        </row>
        <row r="1847">
          <cell r="A1847" t="str">
            <v>170235</v>
          </cell>
          <cell r="B1847" t="str">
            <v>CURVA GALV 1,1/4"</v>
          </cell>
          <cell r="C1847" t="str">
            <v xml:space="preserve"> UND  </v>
          </cell>
          <cell r="D1847">
            <v>8230</v>
          </cell>
        </row>
        <row r="1848">
          <cell r="A1848" t="str">
            <v>170236</v>
          </cell>
          <cell r="B1848" t="str">
            <v>CURVA GALV 2"</v>
          </cell>
          <cell r="C1848" t="str">
            <v xml:space="preserve"> UND  </v>
          </cell>
          <cell r="D1848">
            <v>19000</v>
          </cell>
        </row>
        <row r="1849">
          <cell r="A1849" t="str">
            <v>170237</v>
          </cell>
          <cell r="B1849" t="str">
            <v>CURVA GALV 3"</v>
          </cell>
          <cell r="C1849" t="str">
            <v xml:space="preserve"> UND  </v>
          </cell>
          <cell r="D1849">
            <v>67270</v>
          </cell>
        </row>
        <row r="1850">
          <cell r="A1850" t="str">
            <v>170238</v>
          </cell>
          <cell r="B1850" t="str">
            <v>CURVA GALV 4"</v>
          </cell>
          <cell r="C1850" t="str">
            <v xml:space="preserve"> UND  </v>
          </cell>
          <cell r="D1850">
            <v>131640</v>
          </cell>
        </row>
        <row r="1851">
          <cell r="A1851" t="str">
            <v>170239</v>
          </cell>
          <cell r="B1851" t="str">
            <v>CURVA PVC ,1/2"</v>
          </cell>
          <cell r="C1851" t="str">
            <v xml:space="preserve"> UND  </v>
          </cell>
          <cell r="D1851">
            <v>1040</v>
          </cell>
        </row>
        <row r="1852">
          <cell r="A1852" t="str">
            <v>170240</v>
          </cell>
          <cell r="B1852" t="str">
            <v>CURVA PVC ,3/4"</v>
          </cell>
          <cell r="C1852" t="str">
            <v xml:space="preserve"> UND  </v>
          </cell>
          <cell r="D1852">
            <v>1120</v>
          </cell>
        </row>
        <row r="1853">
          <cell r="A1853" t="str">
            <v>170241</v>
          </cell>
          <cell r="B1853" t="str">
            <v>CURVA PVC 1"</v>
          </cell>
          <cell r="C1853" t="str">
            <v xml:space="preserve"> UND  </v>
          </cell>
          <cell r="D1853">
            <v>1280</v>
          </cell>
        </row>
        <row r="1854">
          <cell r="A1854" t="str">
            <v>170242</v>
          </cell>
          <cell r="B1854" t="str">
            <v>CURVA PVC 1,1/2"</v>
          </cell>
          <cell r="C1854" t="str">
            <v xml:space="preserve"> UND  </v>
          </cell>
          <cell r="D1854">
            <v>2440</v>
          </cell>
        </row>
        <row r="1855">
          <cell r="A1855" t="str">
            <v>170243</v>
          </cell>
          <cell r="B1855" t="str">
            <v>CURVA PVC 1,1/4"</v>
          </cell>
          <cell r="C1855" t="str">
            <v xml:space="preserve"> UND  </v>
          </cell>
          <cell r="D1855">
            <v>2130</v>
          </cell>
        </row>
        <row r="1856">
          <cell r="A1856" t="str">
            <v>170244</v>
          </cell>
          <cell r="B1856" t="str">
            <v>CURVA PVC 2"</v>
          </cell>
          <cell r="C1856" t="str">
            <v xml:space="preserve"> UND  </v>
          </cell>
          <cell r="D1856">
            <v>3300</v>
          </cell>
        </row>
        <row r="1857">
          <cell r="A1857" t="str">
            <v>170245</v>
          </cell>
          <cell r="B1857" t="str">
            <v>CURVA PVC 3"</v>
          </cell>
          <cell r="C1857" t="str">
            <v xml:space="preserve"> UND  </v>
          </cell>
          <cell r="D1857">
            <v>9110</v>
          </cell>
        </row>
        <row r="1858">
          <cell r="A1858" t="str">
            <v>170246</v>
          </cell>
          <cell r="B1858" t="str">
            <v>CURVA PVC 4"</v>
          </cell>
          <cell r="C1858" t="str">
            <v xml:space="preserve"> UND  </v>
          </cell>
          <cell r="D1858">
            <v>19090</v>
          </cell>
        </row>
        <row r="1859">
          <cell r="A1859" t="str">
            <v>170247</v>
          </cell>
          <cell r="B1859" t="str">
            <v>TERMINAL PVC ,1/2"</v>
          </cell>
          <cell r="C1859" t="str">
            <v xml:space="preserve"> UND  </v>
          </cell>
          <cell r="D1859">
            <v>1030</v>
          </cell>
        </row>
        <row r="1860">
          <cell r="A1860" t="str">
            <v>170248</v>
          </cell>
          <cell r="B1860" t="str">
            <v>TERMINAL PVC ,3/4"</v>
          </cell>
          <cell r="C1860" t="str">
            <v xml:space="preserve"> UND  </v>
          </cell>
          <cell r="D1860">
            <v>1100</v>
          </cell>
        </row>
        <row r="1861">
          <cell r="A1861" t="str">
            <v>170249</v>
          </cell>
          <cell r="B1861" t="str">
            <v>TERMINAL PVC 1 1/4"</v>
          </cell>
          <cell r="C1861" t="str">
            <v xml:space="preserve"> UND  </v>
          </cell>
          <cell r="D1861">
            <v>3130</v>
          </cell>
        </row>
        <row r="1862">
          <cell r="A1862" t="str">
            <v>170250</v>
          </cell>
          <cell r="B1862" t="str">
            <v>TERMINAL PVC 1"</v>
          </cell>
          <cell r="C1862" t="str">
            <v xml:space="preserve"> UND  </v>
          </cell>
          <cell r="D1862">
            <v>1460</v>
          </cell>
        </row>
        <row r="1863">
          <cell r="A1863" t="str">
            <v>170251</v>
          </cell>
          <cell r="B1863" t="str">
            <v>TERMINAL PVC 1,1/2"</v>
          </cell>
          <cell r="C1863" t="str">
            <v xml:space="preserve"> UND  </v>
          </cell>
          <cell r="D1863">
            <v>3460</v>
          </cell>
        </row>
        <row r="1864">
          <cell r="A1864" t="str">
            <v>170252</v>
          </cell>
          <cell r="B1864" t="str">
            <v>TERMINAL PVC 2"</v>
          </cell>
          <cell r="C1864" t="str">
            <v xml:space="preserve"> UND  </v>
          </cell>
          <cell r="D1864">
            <v>4240</v>
          </cell>
        </row>
        <row r="1865">
          <cell r="A1865" t="str">
            <v>170253</v>
          </cell>
          <cell r="B1865" t="str">
            <v>TERMINAL PVC 3"</v>
          </cell>
          <cell r="C1865" t="str">
            <v xml:space="preserve"> UND  </v>
          </cell>
          <cell r="D1865">
            <v>13170</v>
          </cell>
        </row>
        <row r="1866">
          <cell r="A1866" t="str">
            <v>170254</v>
          </cell>
          <cell r="B1866" t="str">
            <v>TUBO GALV ,1/2"X 3 MTS</v>
          </cell>
          <cell r="C1866" t="str">
            <v xml:space="preserve"> UND  </v>
          </cell>
          <cell r="D1866">
            <v>24970</v>
          </cell>
        </row>
        <row r="1867">
          <cell r="A1867" t="str">
            <v>170255</v>
          </cell>
          <cell r="B1867" t="str">
            <v>TUBO GALV ,3/4"X 3 MTS</v>
          </cell>
          <cell r="C1867" t="str">
            <v xml:space="preserve"> UND  </v>
          </cell>
          <cell r="D1867">
            <v>30890</v>
          </cell>
        </row>
        <row r="1868">
          <cell r="A1868" t="str">
            <v>170256</v>
          </cell>
          <cell r="B1868" t="str">
            <v>TUBO GALV 1" X 3 MTS</v>
          </cell>
          <cell r="C1868" t="str">
            <v xml:space="preserve"> UND  </v>
          </cell>
          <cell r="D1868">
            <v>38430</v>
          </cell>
        </row>
        <row r="1869">
          <cell r="A1869" t="str">
            <v>170257</v>
          </cell>
          <cell r="B1869" t="str">
            <v>TUBO GALV 1,1/4"X 3 MTS</v>
          </cell>
          <cell r="C1869" t="str">
            <v xml:space="preserve"> UND  </v>
          </cell>
          <cell r="D1869">
            <v>50820</v>
          </cell>
        </row>
        <row r="1870">
          <cell r="A1870" t="str">
            <v>170258</v>
          </cell>
          <cell r="B1870" t="str">
            <v>TUBO GALV 2" X 3 MTS</v>
          </cell>
          <cell r="C1870" t="str">
            <v xml:space="preserve"> UND  </v>
          </cell>
          <cell r="D1870">
            <v>78710</v>
          </cell>
        </row>
        <row r="1871">
          <cell r="A1871" t="str">
            <v>170259</v>
          </cell>
          <cell r="B1871" t="str">
            <v>TUBO GALV 3" X 3 MTS</v>
          </cell>
          <cell r="C1871" t="str">
            <v xml:space="preserve"> UND  </v>
          </cell>
          <cell r="D1871">
            <v>177590</v>
          </cell>
        </row>
        <row r="1872">
          <cell r="A1872" t="str">
            <v>170260</v>
          </cell>
          <cell r="B1872" t="str">
            <v>TUBO GALV 4" X 3 MTS</v>
          </cell>
          <cell r="C1872" t="str">
            <v xml:space="preserve"> UND  </v>
          </cell>
          <cell r="D1872">
            <v>228010</v>
          </cell>
        </row>
        <row r="1873">
          <cell r="A1873" t="str">
            <v>170261</v>
          </cell>
          <cell r="B1873" t="str">
            <v>TUBO PVC ,1/2"</v>
          </cell>
          <cell r="C1873" t="str">
            <v xml:space="preserve"> ML  </v>
          </cell>
          <cell r="D1873">
            <v>3420</v>
          </cell>
        </row>
        <row r="1874">
          <cell r="A1874" t="str">
            <v>170262</v>
          </cell>
          <cell r="B1874" t="str">
            <v>TUBO PVC ,3/4"</v>
          </cell>
          <cell r="C1874" t="str">
            <v xml:space="preserve"> ML  </v>
          </cell>
          <cell r="D1874">
            <v>3890</v>
          </cell>
        </row>
        <row r="1875">
          <cell r="A1875" t="str">
            <v>170263</v>
          </cell>
          <cell r="B1875" t="str">
            <v>TUBO PVC 1"</v>
          </cell>
          <cell r="C1875" t="str">
            <v xml:space="preserve"> ML  </v>
          </cell>
          <cell r="D1875">
            <v>4650</v>
          </cell>
        </row>
        <row r="1876">
          <cell r="A1876" t="str">
            <v>170264</v>
          </cell>
          <cell r="B1876" t="str">
            <v>TUBO PVC 1,1/2"</v>
          </cell>
          <cell r="C1876" t="str">
            <v xml:space="preserve"> ML  </v>
          </cell>
          <cell r="D1876">
            <v>9100</v>
          </cell>
        </row>
        <row r="1877">
          <cell r="A1877" t="str">
            <v>170265</v>
          </cell>
          <cell r="B1877" t="str">
            <v>TUBO PVC 1,1/4"</v>
          </cell>
          <cell r="C1877" t="str">
            <v xml:space="preserve"> ML  </v>
          </cell>
          <cell r="D1877">
            <v>7940</v>
          </cell>
        </row>
        <row r="1878">
          <cell r="A1878" t="str">
            <v>170266</v>
          </cell>
          <cell r="B1878" t="str">
            <v>TUBO PVC 2"</v>
          </cell>
          <cell r="C1878" t="str">
            <v xml:space="preserve"> ML  </v>
          </cell>
          <cell r="D1878">
            <v>12000</v>
          </cell>
        </row>
        <row r="1879">
          <cell r="A1879" t="str">
            <v>170267</v>
          </cell>
          <cell r="B1879" t="str">
            <v>TUBO PVC 3"</v>
          </cell>
          <cell r="C1879" t="str">
            <v xml:space="preserve"> ML  </v>
          </cell>
          <cell r="D1879">
            <v>13080</v>
          </cell>
        </row>
        <row r="1880">
          <cell r="A1880" t="str">
            <v>170268</v>
          </cell>
          <cell r="B1880" t="str">
            <v>TUBO PVC 4"</v>
          </cell>
          <cell r="C1880" t="str">
            <v xml:space="preserve"> ML  </v>
          </cell>
          <cell r="D1880">
            <v>15020</v>
          </cell>
        </row>
        <row r="1881">
          <cell r="A1881" t="str">
            <v>170277</v>
          </cell>
          <cell r="B1881" t="str">
            <v>CINTA AUTOFUNDENTE 3M #23</v>
          </cell>
          <cell r="C1881" t="str">
            <v xml:space="preserve"> UND  </v>
          </cell>
          <cell r="D1881">
            <v>40650</v>
          </cell>
        </row>
        <row r="1882">
          <cell r="A1882" t="str">
            <v>170278</v>
          </cell>
          <cell r="B1882" t="str">
            <v>CINTA AISLANTE 3M # 33X20 MTS</v>
          </cell>
          <cell r="C1882" t="str">
            <v xml:space="preserve"> UND  </v>
          </cell>
          <cell r="D1882">
            <v>16460</v>
          </cell>
        </row>
        <row r="1883">
          <cell r="A1883" t="str">
            <v>170283</v>
          </cell>
          <cell r="B1883" t="str">
            <v>TUBO GALV 1,1/2"X 3 MTS</v>
          </cell>
          <cell r="C1883" t="str">
            <v xml:space="preserve"> UND  </v>
          </cell>
          <cell r="D1883">
            <v>61330</v>
          </cell>
        </row>
        <row r="1884">
          <cell r="A1884" t="str">
            <v>170285</v>
          </cell>
          <cell r="B1884" t="str">
            <v xml:space="preserve"> CAJA PLASTICA 2x4  </v>
          </cell>
          <cell r="C1884" t="str">
            <v xml:space="preserve"> UND  </v>
          </cell>
          <cell r="D1884">
            <v>4710</v>
          </cell>
        </row>
        <row r="1885">
          <cell r="A1885" t="str">
            <v>170286</v>
          </cell>
          <cell r="B1885" t="str">
            <v xml:space="preserve"> CANALETA PLASTICA LISA 20x12MM X 2MT  </v>
          </cell>
          <cell r="C1885" t="str">
            <v xml:space="preserve"> UND  </v>
          </cell>
          <cell r="D1885">
            <v>10730</v>
          </cell>
        </row>
        <row r="1886">
          <cell r="A1886" t="str">
            <v>170287</v>
          </cell>
          <cell r="B1886" t="str">
            <v xml:space="preserve"> CANALETA PLASTICA LISA 20x20MM X 2MT  </v>
          </cell>
          <cell r="C1886" t="str">
            <v xml:space="preserve"> UND  </v>
          </cell>
          <cell r="D1886">
            <v>12840</v>
          </cell>
        </row>
        <row r="1887">
          <cell r="A1887" t="str">
            <v>170288</v>
          </cell>
          <cell r="B1887" t="str">
            <v xml:space="preserve"> CANALETA PLASTICA LISA 25x25MM X 2MT  </v>
          </cell>
          <cell r="C1887" t="str">
            <v xml:space="preserve"> UND  </v>
          </cell>
          <cell r="D1887">
            <v>15560</v>
          </cell>
        </row>
        <row r="1888">
          <cell r="A1888" t="str">
            <v>170289</v>
          </cell>
          <cell r="B1888" t="str">
            <v xml:space="preserve"> CANALETA PLASTICA LISA 32x12MM X 2MT  </v>
          </cell>
          <cell r="C1888" t="str">
            <v xml:space="preserve"> UND  </v>
          </cell>
          <cell r="D1888">
            <v>13340</v>
          </cell>
        </row>
        <row r="1889">
          <cell r="A1889" t="str">
            <v>170290</v>
          </cell>
          <cell r="B1889" t="str">
            <v xml:space="preserve"> CANALETA PLASTICA LISA 40x25MM X 2MT  </v>
          </cell>
          <cell r="C1889" t="str">
            <v xml:space="preserve"> UND  </v>
          </cell>
          <cell r="D1889">
            <v>20580</v>
          </cell>
        </row>
        <row r="1890">
          <cell r="A1890" t="str">
            <v>170291</v>
          </cell>
          <cell r="B1890" t="str">
            <v xml:space="preserve"> CANALETA PLASTICA LISA 40x40MM X 2MT  </v>
          </cell>
          <cell r="C1890" t="str">
            <v xml:space="preserve"> UND  </v>
          </cell>
          <cell r="D1890">
            <v>25870</v>
          </cell>
        </row>
        <row r="1891">
          <cell r="A1891" t="str">
            <v>170292</v>
          </cell>
          <cell r="B1891" t="str">
            <v>CANALETA PLASTICA LISA 60x40MM X 2MT</v>
          </cell>
          <cell r="C1891" t="str">
            <v xml:space="preserve"> UND  </v>
          </cell>
          <cell r="D1891">
            <v>32860</v>
          </cell>
        </row>
        <row r="1892">
          <cell r="A1892" t="str">
            <v>170293</v>
          </cell>
          <cell r="B1892" t="str">
            <v>CANALETA PLASTICA LISA 100x45MM X 2MT</v>
          </cell>
          <cell r="C1892" t="str">
            <v xml:space="preserve"> UND  </v>
          </cell>
          <cell r="D1892">
            <v>37690</v>
          </cell>
        </row>
        <row r="1893">
          <cell r="A1893" t="str">
            <v>1703</v>
          </cell>
          <cell r="B1893" t="str">
            <v xml:space="preserve"> ACOMETIDAS ELECTRICAS  </v>
          </cell>
          <cell r="C1893" t="str">
            <v xml:space="preserve"> </v>
          </cell>
          <cell r="D1893" t="str">
            <v xml:space="preserve"> </v>
          </cell>
        </row>
        <row r="1894">
          <cell r="A1894" t="str">
            <v>170301</v>
          </cell>
          <cell r="B1894" t="str">
            <v xml:space="preserve"> ACOM.E.1F(2# 4) 1"  </v>
          </cell>
          <cell r="C1894" t="str">
            <v xml:space="preserve"> ML  </v>
          </cell>
          <cell r="D1894">
            <v>23470</v>
          </cell>
        </row>
        <row r="1895">
          <cell r="A1895" t="str">
            <v>170303</v>
          </cell>
          <cell r="B1895" t="str">
            <v>ACOM.E.1F(2# 8) ,3/4"</v>
          </cell>
          <cell r="C1895" t="str">
            <v xml:space="preserve"> ML  </v>
          </cell>
          <cell r="D1895">
            <v>12090</v>
          </cell>
        </row>
        <row r="1896">
          <cell r="A1896" t="str">
            <v>170304</v>
          </cell>
          <cell r="B1896" t="str">
            <v>ACOM.E.1F(2# 10) ,1/2"</v>
          </cell>
          <cell r="C1896" t="str">
            <v xml:space="preserve"> ML  </v>
          </cell>
          <cell r="D1896">
            <v>9370</v>
          </cell>
        </row>
        <row r="1897">
          <cell r="A1897" t="str">
            <v>170305</v>
          </cell>
          <cell r="B1897" t="str">
            <v>ACOM.E.1F(2# 12) ,1/2"</v>
          </cell>
          <cell r="C1897" t="str">
            <v xml:space="preserve"> ML  </v>
          </cell>
          <cell r="D1897">
            <v>7540</v>
          </cell>
        </row>
        <row r="1898">
          <cell r="A1898" t="str">
            <v>170306</v>
          </cell>
          <cell r="B1898" t="str">
            <v>ACOM.E.2F(2# 4+1# 8) 1"</v>
          </cell>
          <cell r="C1898" t="str">
            <v xml:space="preserve"> ML  </v>
          </cell>
          <cell r="D1898">
            <v>27570</v>
          </cell>
        </row>
        <row r="1899">
          <cell r="A1899" t="str">
            <v>170307</v>
          </cell>
          <cell r="B1899" t="str">
            <v>ACOM.E.2F(2# 6+1# 8) 1"</v>
          </cell>
          <cell r="C1899" t="str">
            <v xml:space="preserve"> ML  </v>
          </cell>
          <cell r="D1899">
            <v>20880</v>
          </cell>
        </row>
        <row r="1900">
          <cell r="A1900" t="str">
            <v>170308</v>
          </cell>
          <cell r="B1900" t="str">
            <v>ACOM.E.2F(2# 8+1#10) 1"</v>
          </cell>
          <cell r="C1900" t="str">
            <v xml:space="preserve"> ML  </v>
          </cell>
          <cell r="D1900">
            <v>15830</v>
          </cell>
        </row>
        <row r="1901">
          <cell r="A1901" t="str">
            <v>170309</v>
          </cell>
          <cell r="B1901" t="str">
            <v>ACOM.E.2F(2# 10+1#10) ,3/4"</v>
          </cell>
          <cell r="C1901" t="str">
            <v xml:space="preserve"> ML  </v>
          </cell>
          <cell r="D1901">
            <v>12820</v>
          </cell>
        </row>
        <row r="1902">
          <cell r="A1902" t="str">
            <v>170310</v>
          </cell>
          <cell r="B1902" t="str">
            <v>ACOM.E.2F(2# 12+1#12) ,3/4"</v>
          </cell>
          <cell r="C1902" t="str">
            <v xml:space="preserve"> ML  </v>
          </cell>
          <cell r="D1902">
            <v>10060</v>
          </cell>
        </row>
        <row r="1903">
          <cell r="A1903" t="str">
            <v>170311</v>
          </cell>
          <cell r="B1903" t="str">
            <v>ACOM.E.3F(3# 2+1# 6) 2"</v>
          </cell>
          <cell r="C1903" t="str">
            <v xml:space="preserve"> ML  </v>
          </cell>
          <cell r="D1903">
            <v>60600</v>
          </cell>
        </row>
        <row r="1904">
          <cell r="A1904" t="str">
            <v>170312</v>
          </cell>
          <cell r="B1904" t="str">
            <v>ACOM.E.3F(3# 4+1# 8) 2"</v>
          </cell>
          <cell r="C1904" t="str">
            <v xml:space="preserve"> ML  </v>
          </cell>
          <cell r="D1904">
            <v>44320</v>
          </cell>
        </row>
        <row r="1905">
          <cell r="A1905" t="str">
            <v>170313</v>
          </cell>
          <cell r="B1905" t="str">
            <v>ACOM.E.3F(3# 6+1# 8) 2"</v>
          </cell>
          <cell r="C1905" t="str">
            <v xml:space="preserve"> ML  </v>
          </cell>
          <cell r="D1905">
            <v>34290</v>
          </cell>
        </row>
        <row r="1906">
          <cell r="A1906" t="str">
            <v>170314</v>
          </cell>
          <cell r="B1906" t="str">
            <v>ACOM.E.3F(3# 10+1#10) 1"</v>
          </cell>
          <cell r="C1906" t="str">
            <v xml:space="preserve"> ML  </v>
          </cell>
          <cell r="D1906">
            <v>16550</v>
          </cell>
        </row>
        <row r="1907">
          <cell r="A1907" t="str">
            <v>170315</v>
          </cell>
          <cell r="B1907" t="str">
            <v>ACOM.E.3F(3# 12+1#12) 1"</v>
          </cell>
          <cell r="C1907" t="str">
            <v xml:space="preserve"> ML  </v>
          </cell>
          <cell r="D1907">
            <v>12880</v>
          </cell>
        </row>
        <row r="1908">
          <cell r="A1908" t="str">
            <v>170316</v>
          </cell>
          <cell r="B1908" t="str">
            <v>ACOM.E.3F(3#1/0+1# 4) 3"</v>
          </cell>
          <cell r="C1908" t="str">
            <v xml:space="preserve"> ML  </v>
          </cell>
          <cell r="D1908">
            <v>88420</v>
          </cell>
        </row>
        <row r="1909">
          <cell r="A1909" t="str">
            <v>170317</v>
          </cell>
          <cell r="B1909" t="str">
            <v>ACOM.E.3F(3#2/0+1# 2) 3"</v>
          </cell>
          <cell r="C1909" t="str">
            <v xml:space="preserve"> ML  </v>
          </cell>
          <cell r="D1909">
            <v>108880</v>
          </cell>
        </row>
        <row r="1910">
          <cell r="A1910" t="str">
            <v>170318</v>
          </cell>
          <cell r="B1910" t="str">
            <v>ACOM.E.3F(3#3/0+1#1/0)3"</v>
          </cell>
          <cell r="C1910" t="str">
            <v xml:space="preserve"> ML  </v>
          </cell>
          <cell r="D1910">
            <v>136640</v>
          </cell>
        </row>
        <row r="1911">
          <cell r="A1911" t="str">
            <v>170319</v>
          </cell>
          <cell r="B1911" t="str">
            <v>ACOM.E.3F(3#4/0+1#2/0)3"</v>
          </cell>
          <cell r="C1911" t="str">
            <v xml:space="preserve"> ML  </v>
          </cell>
          <cell r="D1911">
            <v>166330</v>
          </cell>
        </row>
        <row r="1912">
          <cell r="A1912" t="str">
            <v>170320</v>
          </cell>
          <cell r="B1912" t="str">
            <v>ACOM.E.1F(2# 12+1#12) ,1/2"</v>
          </cell>
          <cell r="C1912" t="str">
            <v xml:space="preserve"> ML  </v>
          </cell>
          <cell r="D1912">
            <v>9590</v>
          </cell>
        </row>
        <row r="1913">
          <cell r="A1913" t="str">
            <v>170321</v>
          </cell>
          <cell r="B1913" t="str">
            <v>ACOM.E.3F(XLP 3#2 ) 4"</v>
          </cell>
          <cell r="C1913" t="str">
            <v xml:space="preserve"> ML  </v>
          </cell>
          <cell r="D1913">
            <v>130350</v>
          </cell>
        </row>
        <row r="1914">
          <cell r="A1914" t="str">
            <v>170322</v>
          </cell>
          <cell r="B1914" t="str">
            <v>ACOM.E.3F(XLP 3#1/0) 4"</v>
          </cell>
          <cell r="C1914" t="str">
            <v xml:space="preserve"> ML  </v>
          </cell>
          <cell r="D1914">
            <v>161450</v>
          </cell>
        </row>
        <row r="1915">
          <cell r="A1915" t="str">
            <v>170323</v>
          </cell>
          <cell r="B1915" t="str">
            <v>ACOM.E.3F(3#8 +1#10) 2"</v>
          </cell>
          <cell r="C1915" t="str">
            <v xml:space="preserve"> ML  </v>
          </cell>
          <cell r="D1915">
            <v>29250</v>
          </cell>
        </row>
        <row r="1916">
          <cell r="A1916" t="str">
            <v>1704</v>
          </cell>
          <cell r="B1916" t="str">
            <v>SALIDAS ALUMBRADO</v>
          </cell>
          <cell r="C1916">
            <v>0</v>
          </cell>
        </row>
        <row r="1917">
          <cell r="A1917" t="str">
            <v>170403</v>
          </cell>
          <cell r="B1917" t="str">
            <v>SAL LAMP (C/T)</v>
          </cell>
          <cell r="C1917" t="str">
            <v xml:space="preserve"> UND  </v>
          </cell>
          <cell r="D1917">
            <v>19840</v>
          </cell>
        </row>
        <row r="1918">
          <cell r="A1918" t="str">
            <v>170404</v>
          </cell>
          <cell r="B1918" t="str">
            <v>SAL LAMP (C/T/A:2#12)</v>
          </cell>
          <cell r="C1918" t="str">
            <v xml:space="preserve"> UND  </v>
          </cell>
          <cell r="D1918">
            <v>33650</v>
          </cell>
        </row>
        <row r="1919">
          <cell r="A1919" t="str">
            <v>170405</v>
          </cell>
          <cell r="B1919" t="str">
            <v>SAL LAMP (C/T/A:2#12/PLAFON)</v>
          </cell>
          <cell r="C1919" t="str">
            <v xml:space="preserve"> UND  </v>
          </cell>
          <cell r="D1919">
            <v>36830</v>
          </cell>
        </row>
        <row r="1920">
          <cell r="A1920" t="str">
            <v>170406</v>
          </cell>
          <cell r="B1920" t="str">
            <v>SAL LAMP (C/T/A:2#12/PLAFON/BOMBILLO)</v>
          </cell>
          <cell r="C1920" t="str">
            <v xml:space="preserve"> UND  </v>
          </cell>
          <cell r="D1920">
            <v>37920</v>
          </cell>
        </row>
        <row r="1921">
          <cell r="A1921" t="str">
            <v>1705</v>
          </cell>
          <cell r="B1921" t="str">
            <v>SALIDAS SWITCHES</v>
          </cell>
          <cell r="C1921">
            <v>0</v>
          </cell>
        </row>
        <row r="1922">
          <cell r="A1922" t="str">
            <v>170501</v>
          </cell>
          <cell r="B1922" t="str">
            <v>SAL SWITCHE (C/T)</v>
          </cell>
          <cell r="C1922" t="str">
            <v xml:space="preserve"> UND  </v>
          </cell>
          <cell r="D1922">
            <v>16710</v>
          </cell>
        </row>
        <row r="1923">
          <cell r="A1923" t="str">
            <v>170504</v>
          </cell>
          <cell r="B1923" t="str">
            <v>SAL SWITCHE S1 (C/T/A:2#12/S1)</v>
          </cell>
          <cell r="C1923" t="str">
            <v xml:space="preserve"> UND  </v>
          </cell>
          <cell r="D1923">
            <v>42080</v>
          </cell>
        </row>
        <row r="1924">
          <cell r="A1924" t="str">
            <v>170507</v>
          </cell>
          <cell r="B1924" t="str">
            <v>SAL SWITCHE S2 (C/T/A:3#12/S2)</v>
          </cell>
          <cell r="C1924" t="str">
            <v xml:space="preserve"> UND  </v>
          </cell>
          <cell r="D1924">
            <v>50310</v>
          </cell>
        </row>
        <row r="1925">
          <cell r="A1925" t="str">
            <v>170510</v>
          </cell>
          <cell r="B1925" t="str">
            <v>SAL SWITCHE S3 (C/T/A:4#12/S3)</v>
          </cell>
          <cell r="C1925" t="str">
            <v xml:space="preserve"> UND  </v>
          </cell>
          <cell r="D1925">
            <v>60750</v>
          </cell>
        </row>
        <row r="1926">
          <cell r="A1926" t="str">
            <v>170513</v>
          </cell>
          <cell r="B1926" t="str">
            <v>SAL SWITCHE SC (C/T/A:3#12/SC)</v>
          </cell>
          <cell r="C1926" t="str">
            <v xml:space="preserve"> UND  </v>
          </cell>
          <cell r="D1926">
            <v>49450</v>
          </cell>
        </row>
        <row r="1927">
          <cell r="A1927" t="str">
            <v>170514</v>
          </cell>
          <cell r="B1927" t="str">
            <v>SAL SWITCHE ST (C/T/A:2#12/ST)</v>
          </cell>
          <cell r="C1927" t="str">
            <v xml:space="preserve"> UND  </v>
          </cell>
          <cell r="D1927">
            <v>48110</v>
          </cell>
        </row>
        <row r="1928">
          <cell r="A1928" t="str">
            <v>170520</v>
          </cell>
          <cell r="B1928" t="str">
            <v>SAL SWITCHE (A:2#12/S1)</v>
          </cell>
          <cell r="C1928" t="str">
            <v xml:space="preserve"> UND  </v>
          </cell>
          <cell r="D1928">
            <v>22070</v>
          </cell>
        </row>
        <row r="1929">
          <cell r="A1929" t="str">
            <v>170521</v>
          </cell>
          <cell r="B1929" t="str">
            <v>SAL SWITCHE (A:3#12/S2)</v>
          </cell>
          <cell r="C1929" t="str">
            <v xml:space="preserve"> UND  </v>
          </cell>
          <cell r="D1929">
            <v>30300</v>
          </cell>
        </row>
        <row r="1930">
          <cell r="A1930" t="str">
            <v>170522</v>
          </cell>
          <cell r="B1930" t="str">
            <v>SAL SWITCHE (A:3#12/SC)</v>
          </cell>
          <cell r="C1930" t="str">
            <v xml:space="preserve"> UND  </v>
          </cell>
          <cell r="D1930">
            <v>29440</v>
          </cell>
        </row>
        <row r="1931">
          <cell r="A1931" t="str">
            <v>170523</v>
          </cell>
          <cell r="B1931" t="str">
            <v>SAL SWITCHE (A:2#12/ST)</v>
          </cell>
          <cell r="C1931" t="str">
            <v xml:space="preserve"> UND  </v>
          </cell>
          <cell r="D1931">
            <v>24200</v>
          </cell>
        </row>
        <row r="1932">
          <cell r="A1932" t="str">
            <v>170524</v>
          </cell>
          <cell r="B1932" t="str">
            <v>SAL SWITCHE (A:4#12/S3)</v>
          </cell>
          <cell r="C1932" t="str">
            <v xml:space="preserve"> UND  </v>
          </cell>
          <cell r="D1932">
            <v>40730</v>
          </cell>
        </row>
        <row r="1933">
          <cell r="A1933" t="str">
            <v>1706</v>
          </cell>
          <cell r="B1933" t="str">
            <v>LAMPARAS</v>
          </cell>
          <cell r="C1933">
            <v>0</v>
          </cell>
        </row>
        <row r="1934">
          <cell r="A1934" t="str">
            <v>170601</v>
          </cell>
          <cell r="B1934" t="str">
            <v>APLIQUE DECORATIVO</v>
          </cell>
          <cell r="C1934" t="str">
            <v xml:space="preserve"> UND  </v>
          </cell>
          <cell r="D1934">
            <v>33550</v>
          </cell>
        </row>
        <row r="1935">
          <cell r="A1935" t="str">
            <v>170605</v>
          </cell>
          <cell r="B1935" t="str">
            <v>LAMP TIPO BALA</v>
          </cell>
          <cell r="C1935" t="str">
            <v xml:space="preserve"> UND  </v>
          </cell>
          <cell r="D1935">
            <v>40740</v>
          </cell>
        </row>
        <row r="1936">
          <cell r="A1936" t="str">
            <v>170609</v>
          </cell>
          <cell r="B1936" t="str">
            <v>BOMBILLO ELECTRONICO 13W</v>
          </cell>
          <cell r="C1936" t="str">
            <v xml:space="preserve"> UND  </v>
          </cell>
          <cell r="D1936">
            <v>17070</v>
          </cell>
        </row>
        <row r="1937">
          <cell r="A1937" t="str">
            <v>170610</v>
          </cell>
          <cell r="B1937" t="str">
            <v>BOMBILLO INCANDESCENTE 100W</v>
          </cell>
          <cell r="C1937" t="str">
            <v xml:space="preserve"> UND  </v>
          </cell>
          <cell r="D1937">
            <v>1220</v>
          </cell>
        </row>
        <row r="1938">
          <cell r="A1938" t="str">
            <v>170611</v>
          </cell>
          <cell r="B1938" t="str">
            <v>LAMP -HONGO 1,1/2" X 3 MTS</v>
          </cell>
          <cell r="C1938" t="str">
            <v xml:space="preserve"> UND  </v>
          </cell>
          <cell r="D1938">
            <v>386350</v>
          </cell>
        </row>
        <row r="1939">
          <cell r="A1939" t="str">
            <v>170612</v>
          </cell>
          <cell r="B1939" t="str">
            <v>LAMP MAGNETICA 2x20 CFE-SOBREPONER</v>
          </cell>
          <cell r="C1939" t="str">
            <v xml:space="preserve"> UND  </v>
          </cell>
          <cell r="D1939">
            <v>39770</v>
          </cell>
        </row>
        <row r="1940">
          <cell r="A1940" t="str">
            <v>170615</v>
          </cell>
          <cell r="B1940" t="str">
            <v>LAMP ELECTRONICA 2x32 LFS-CIELO FALSO</v>
          </cell>
          <cell r="C1940" t="str">
            <v xml:space="preserve"> UND  </v>
          </cell>
          <cell r="D1940">
            <v>105290</v>
          </cell>
        </row>
        <row r="1941">
          <cell r="A1941" t="str">
            <v>170616</v>
          </cell>
          <cell r="B1941" t="str">
            <v>LAMP ELECTRONICA 2x32 MFL-SOBREPONER</v>
          </cell>
          <cell r="C1941" t="str">
            <v xml:space="preserve"> UND  </v>
          </cell>
          <cell r="D1941">
            <v>125210</v>
          </cell>
        </row>
        <row r="1942">
          <cell r="A1942" t="str">
            <v>170617</v>
          </cell>
          <cell r="B1942" t="str">
            <v>LAMP MAGNETICA 2x48 CFE-SOBREPONER</v>
          </cell>
          <cell r="C1942" t="str">
            <v xml:space="preserve"> UND  </v>
          </cell>
          <cell r="D1942">
            <v>68800</v>
          </cell>
        </row>
        <row r="1943">
          <cell r="A1943" t="str">
            <v>170642</v>
          </cell>
          <cell r="B1943" t="str">
            <v>LAMP ELECTRONICA 4x32 MFL-SOBREPONER</v>
          </cell>
          <cell r="C1943" t="str">
            <v xml:space="preserve"> UND  </v>
          </cell>
          <cell r="D1943">
            <v>177640</v>
          </cell>
        </row>
        <row r="1944">
          <cell r="A1944" t="str">
            <v>170643</v>
          </cell>
          <cell r="B1944" t="str">
            <v>LAMP ELECTRONICA 4x32 LFS-CIELO-FALSO</v>
          </cell>
          <cell r="C1944" t="str">
            <v xml:space="preserve"> UND  </v>
          </cell>
          <cell r="D1944">
            <v>150050</v>
          </cell>
        </row>
        <row r="1945">
          <cell r="A1945" t="str">
            <v>170644</v>
          </cell>
          <cell r="B1945" t="str">
            <v>LAMP MAGNETICA 2x96 CFE-SOBREPONER</v>
          </cell>
          <cell r="C1945" t="str">
            <v xml:space="preserve"> UND  </v>
          </cell>
          <cell r="D1945">
            <v>95320</v>
          </cell>
        </row>
        <row r="1946">
          <cell r="A1946" t="str">
            <v>170646</v>
          </cell>
          <cell r="B1946" t="str">
            <v>KIT AHORRADOR DE ENERGIA 2x32 W-E</v>
          </cell>
          <cell r="C1946" t="str">
            <v xml:space="preserve"> UND  </v>
          </cell>
          <cell r="D1946">
            <v>95670</v>
          </cell>
        </row>
        <row r="1947">
          <cell r="A1947" t="str">
            <v>1707</v>
          </cell>
          <cell r="B1947" t="str">
            <v>SALIDAS TOMAS</v>
          </cell>
          <cell r="C1947">
            <v>0</v>
          </cell>
        </row>
        <row r="1948">
          <cell r="A1948" t="str">
            <v>170703</v>
          </cell>
          <cell r="B1948" t="str">
            <v>SAL TOMA 1F (A:3#12/TOMA)</v>
          </cell>
          <cell r="C1948" t="str">
            <v xml:space="preserve"> UND  </v>
          </cell>
          <cell r="D1948">
            <v>29750</v>
          </cell>
        </row>
        <row r="1949">
          <cell r="A1949" t="str">
            <v>170704</v>
          </cell>
          <cell r="B1949" t="str">
            <v>SAL TOMA 1F (C/T)</v>
          </cell>
          <cell r="C1949" t="str">
            <v xml:space="preserve"> UND  </v>
          </cell>
          <cell r="D1949">
            <v>16710</v>
          </cell>
        </row>
        <row r="1950">
          <cell r="A1950" t="str">
            <v>170707</v>
          </cell>
          <cell r="B1950" t="str">
            <v>SAL TOMA 1F (C/T/A:3#12/TOMA)</v>
          </cell>
          <cell r="C1950" t="str">
            <v xml:space="preserve"> UND  </v>
          </cell>
          <cell r="D1950">
            <v>49770</v>
          </cell>
        </row>
        <row r="1951">
          <cell r="A1951" t="str">
            <v>170718</v>
          </cell>
          <cell r="B1951" t="str">
            <v>SAL TOMA 3F (C/T/TOMA:3X50)1"</v>
          </cell>
          <cell r="C1951" t="str">
            <v xml:space="preserve"> UND  </v>
          </cell>
          <cell r="D1951">
            <v>29520</v>
          </cell>
        </row>
        <row r="1952">
          <cell r="A1952" t="str">
            <v>170719</v>
          </cell>
          <cell r="B1952" t="str">
            <v>SAL TOMA 3F (C/T/TOMA:3X20)1"</v>
          </cell>
          <cell r="C1952" t="str">
            <v xml:space="preserve"> UND  </v>
          </cell>
          <cell r="D1952">
            <v>27150</v>
          </cell>
        </row>
        <row r="1953">
          <cell r="A1953" t="str">
            <v>170720</v>
          </cell>
          <cell r="B1953" t="str">
            <v>SAL TOMA 2F (C/T/TOMA:2X20)3/4"</v>
          </cell>
          <cell r="C1953" t="str">
            <v xml:space="preserve"> UND  </v>
          </cell>
          <cell r="D1953">
            <v>24110</v>
          </cell>
        </row>
        <row r="1954">
          <cell r="A1954" t="str">
            <v>1708</v>
          </cell>
          <cell r="B1954" t="str">
            <v>BREAKERS - CUCHILLAS</v>
          </cell>
          <cell r="C1954">
            <v>0</v>
          </cell>
        </row>
        <row r="1955">
          <cell r="A1955" t="str">
            <v>170802</v>
          </cell>
          <cell r="B1955" t="str">
            <v>BREAKER 2F DESDE 15 HASTA 60 AMP</v>
          </cell>
          <cell r="C1955" t="str">
            <v xml:space="preserve"> UND  </v>
          </cell>
          <cell r="D1955">
            <v>38490</v>
          </cell>
        </row>
        <row r="1956">
          <cell r="A1956" t="str">
            <v>170809</v>
          </cell>
          <cell r="B1956" t="str">
            <v>BREAKER 2F DESDE 70 HASTA 100 AMP</v>
          </cell>
          <cell r="C1956" t="str">
            <v xml:space="preserve"> UND  </v>
          </cell>
          <cell r="D1956">
            <v>64810</v>
          </cell>
        </row>
        <row r="1957">
          <cell r="A1957" t="str">
            <v>170813</v>
          </cell>
          <cell r="B1957" t="str">
            <v>BREAKER 1F DESDE 15 HASTA 60 AMP</v>
          </cell>
          <cell r="C1957" t="str">
            <v xml:space="preserve"> UND  </v>
          </cell>
          <cell r="D1957">
            <v>18520</v>
          </cell>
        </row>
        <row r="1958">
          <cell r="A1958" t="str">
            <v>170824</v>
          </cell>
          <cell r="B1958" t="str">
            <v>BREAKER 3F DESDE 15 HASTA 50 AMP</v>
          </cell>
          <cell r="C1958" t="str">
            <v xml:space="preserve"> UND  </v>
          </cell>
          <cell r="D1958">
            <v>79050</v>
          </cell>
        </row>
        <row r="1959">
          <cell r="A1959" t="str">
            <v>170832</v>
          </cell>
          <cell r="B1959" t="str">
            <v>BREAKER 3F DESDE 60 HASTA 100 AMP</v>
          </cell>
          <cell r="C1959" t="str">
            <v xml:space="preserve"> UND  </v>
          </cell>
          <cell r="D1959">
            <v>92650</v>
          </cell>
        </row>
        <row r="1960">
          <cell r="A1960" t="str">
            <v>170837</v>
          </cell>
          <cell r="B1960" t="str">
            <v>CUCHILLA 2F 60 AMP</v>
          </cell>
          <cell r="C1960" t="str">
            <v xml:space="preserve"> UND  </v>
          </cell>
          <cell r="D1960">
            <v>66970</v>
          </cell>
        </row>
        <row r="1961">
          <cell r="A1961" t="str">
            <v>170838</v>
          </cell>
          <cell r="B1961" t="str">
            <v>CUCHILLA 1F 40 AMP</v>
          </cell>
          <cell r="C1961" t="str">
            <v xml:space="preserve"> UND  </v>
          </cell>
          <cell r="D1961">
            <v>58220</v>
          </cell>
        </row>
        <row r="1962">
          <cell r="A1962" t="str">
            <v>170839</v>
          </cell>
          <cell r="B1962" t="str">
            <v>CUCHILLA 3F 100 AMP</v>
          </cell>
          <cell r="C1962" t="str">
            <v xml:space="preserve"> UND  </v>
          </cell>
          <cell r="D1962">
            <v>82900</v>
          </cell>
        </row>
        <row r="1963">
          <cell r="A1963" t="str">
            <v>170840</v>
          </cell>
          <cell r="B1963" t="str">
            <v>TOTALIZADOR LG DE 15 A 60 AMP-10 KA</v>
          </cell>
          <cell r="C1963" t="str">
            <v xml:space="preserve"> UND  </v>
          </cell>
          <cell r="D1963">
            <v>155060</v>
          </cell>
        </row>
        <row r="1964">
          <cell r="A1964" t="str">
            <v>170842</v>
          </cell>
          <cell r="B1964" t="str">
            <v>TOTALIZADOR LG DE 70 A 100 AMP-22 KA</v>
          </cell>
          <cell r="C1964" t="str">
            <v xml:space="preserve"> UND  </v>
          </cell>
          <cell r="D1964">
            <v>197760</v>
          </cell>
        </row>
        <row r="1965">
          <cell r="A1965" t="str">
            <v>170844</v>
          </cell>
          <cell r="B1965" t="str">
            <v>TOTALIZADOR LG DE 125 A 225 AMP-25 KA</v>
          </cell>
          <cell r="C1965" t="str">
            <v xml:space="preserve"> UND  </v>
          </cell>
          <cell r="D1965">
            <v>333010</v>
          </cell>
        </row>
        <row r="1966">
          <cell r="A1966" t="str">
            <v>170847</v>
          </cell>
          <cell r="B1966" t="str">
            <v>TOTALIZADOR LG DE 250 A 400 AMP-42 KA</v>
          </cell>
          <cell r="C1966" t="str">
            <v xml:space="preserve"> UND  </v>
          </cell>
          <cell r="D1966">
            <v>700200</v>
          </cell>
        </row>
        <row r="1967">
          <cell r="A1967" t="str">
            <v>170851</v>
          </cell>
          <cell r="B1967" t="str">
            <v>TOTALIZADOR LG 600 AMP-100 KA</v>
          </cell>
          <cell r="C1967" t="str">
            <v xml:space="preserve"> UND  </v>
          </cell>
          <cell r="D1967">
            <v>1399210</v>
          </cell>
        </row>
        <row r="1968">
          <cell r="A1968" t="str">
            <v>170852</v>
          </cell>
          <cell r="B1968" t="str">
            <v>TOTALIZADOR LG 800 AMP-100 KA</v>
          </cell>
          <cell r="C1968" t="str">
            <v xml:space="preserve"> UND  </v>
          </cell>
          <cell r="D1968">
            <v>1751700</v>
          </cell>
        </row>
        <row r="1969">
          <cell r="A1969" t="str">
            <v>1709</v>
          </cell>
          <cell r="B1969" t="str">
            <v xml:space="preserve"> TABLEROS  </v>
          </cell>
          <cell r="C1969" t="str">
            <v xml:space="preserve"> </v>
          </cell>
          <cell r="D1969" t="str">
            <v xml:space="preserve"> </v>
          </cell>
        </row>
        <row r="1970">
          <cell r="A1970" t="str">
            <v>170903</v>
          </cell>
          <cell r="B1970" t="str">
            <v xml:space="preserve"> TABLERO 1F 2 CTOS VTQ-SQ  </v>
          </cell>
          <cell r="C1970" t="str">
            <v xml:space="preserve"> UND  </v>
          </cell>
          <cell r="D1970">
            <v>32410</v>
          </cell>
        </row>
        <row r="1971">
          <cell r="A1971" t="str">
            <v>170904</v>
          </cell>
          <cell r="B1971" t="str">
            <v xml:space="preserve"> TABLERO 1F 4 CTOS VTQ-SQ  </v>
          </cell>
          <cell r="C1971" t="str">
            <v xml:space="preserve"> UND  </v>
          </cell>
          <cell r="D1971">
            <v>43690</v>
          </cell>
        </row>
        <row r="1972">
          <cell r="A1972" t="str">
            <v>170905</v>
          </cell>
          <cell r="B1972" t="str">
            <v xml:space="preserve"> TABLERO 1F 6 CTOS VTQ-SQ  </v>
          </cell>
          <cell r="C1972" t="str">
            <v xml:space="preserve"> UND  </v>
          </cell>
          <cell r="D1972">
            <v>53030</v>
          </cell>
        </row>
        <row r="1973">
          <cell r="A1973" t="str">
            <v>170906</v>
          </cell>
          <cell r="B1973" t="str">
            <v xml:space="preserve"> TABLERO 1F 8 CTOS VTQ-SQ  </v>
          </cell>
          <cell r="C1973" t="str">
            <v xml:space="preserve"> UND  </v>
          </cell>
          <cell r="D1973">
            <v>67420</v>
          </cell>
        </row>
        <row r="1974">
          <cell r="A1974" t="str">
            <v>170907</v>
          </cell>
          <cell r="B1974" t="str">
            <v xml:space="preserve"> TABLERO 1F 10 CTOS VTQ-SQ  </v>
          </cell>
          <cell r="C1974" t="str">
            <v xml:space="preserve"> UND  </v>
          </cell>
          <cell r="D1974">
            <v>47280</v>
          </cell>
        </row>
        <row r="1975">
          <cell r="A1975" t="str">
            <v>170908</v>
          </cell>
          <cell r="B1975" t="str">
            <v xml:space="preserve"> TABLERO 1F 12 CTOS VTQ-SQ  </v>
          </cell>
          <cell r="C1975" t="str">
            <v xml:space="preserve"> UND  </v>
          </cell>
          <cell r="D1975">
            <v>96190</v>
          </cell>
        </row>
        <row r="1976">
          <cell r="A1976" t="str">
            <v>170910</v>
          </cell>
          <cell r="B1976" t="str">
            <v xml:space="preserve"> TABLERO 2F 6 CTOS TQSP  </v>
          </cell>
          <cell r="C1976" t="str">
            <v xml:space="preserve"> UND  </v>
          </cell>
          <cell r="D1976">
            <v>118890</v>
          </cell>
        </row>
        <row r="1977">
          <cell r="A1977" t="str">
            <v>170911</v>
          </cell>
          <cell r="B1977" t="str">
            <v xml:space="preserve"> TABLERO 2F 8 CTOS TQSP  </v>
          </cell>
          <cell r="C1977" t="str">
            <v xml:space="preserve"> UND  </v>
          </cell>
          <cell r="D1977">
            <v>123210</v>
          </cell>
        </row>
        <row r="1978">
          <cell r="A1978" t="str">
            <v>170912</v>
          </cell>
          <cell r="B1978" t="str">
            <v xml:space="preserve"> TABLERO 2F 12 CTOS TQCP  </v>
          </cell>
          <cell r="C1978" t="str">
            <v xml:space="preserve"> UND  </v>
          </cell>
          <cell r="D1978">
            <v>218140</v>
          </cell>
        </row>
        <row r="1979">
          <cell r="A1979" t="str">
            <v>170913</v>
          </cell>
          <cell r="B1979" t="str">
            <v xml:space="preserve"> TABLERO 2F 18 CTOS TQCP  </v>
          </cell>
          <cell r="C1979" t="str">
            <v xml:space="preserve"> UND  </v>
          </cell>
          <cell r="D1979">
            <v>245470</v>
          </cell>
        </row>
        <row r="1980">
          <cell r="A1980" t="str">
            <v>170914</v>
          </cell>
          <cell r="B1980" t="str">
            <v xml:space="preserve"> TABLERO 2F 24 CTOS TQCP  </v>
          </cell>
          <cell r="C1980" t="str">
            <v xml:space="preserve"> UND  </v>
          </cell>
          <cell r="D1980">
            <v>294380</v>
          </cell>
        </row>
        <row r="1981">
          <cell r="A1981" t="str">
            <v>170915</v>
          </cell>
          <cell r="B1981" t="str">
            <v xml:space="preserve"> TABLERO 3F 12 CTOS NTQ  </v>
          </cell>
          <cell r="C1981" t="str">
            <v xml:space="preserve"> UND  </v>
          </cell>
          <cell r="D1981">
            <v>298380</v>
          </cell>
        </row>
        <row r="1982">
          <cell r="A1982" t="str">
            <v>170916</v>
          </cell>
          <cell r="B1982" t="str">
            <v xml:space="preserve"> TABLERO 3F 18 CTOS NTQ  </v>
          </cell>
          <cell r="C1982" t="str">
            <v xml:space="preserve"> UND  </v>
          </cell>
          <cell r="D1982">
            <v>336500</v>
          </cell>
        </row>
        <row r="1983">
          <cell r="A1983" t="str">
            <v>170917</v>
          </cell>
          <cell r="B1983" t="str">
            <v xml:space="preserve"> TABLERO 3F 24 CTOS NTQ  </v>
          </cell>
          <cell r="C1983" t="str">
            <v xml:space="preserve"> UND  </v>
          </cell>
          <cell r="D1983">
            <v>370300</v>
          </cell>
        </row>
        <row r="1984">
          <cell r="A1984" t="str">
            <v>170918</v>
          </cell>
          <cell r="B1984" t="str">
            <v xml:space="preserve"> TABLERO 3F 30 CTOS NTQ  </v>
          </cell>
          <cell r="C1984" t="str">
            <v xml:space="preserve"> UND  </v>
          </cell>
          <cell r="D1984">
            <v>473870</v>
          </cell>
        </row>
        <row r="1985">
          <cell r="A1985" t="str">
            <v>170919</v>
          </cell>
          <cell r="B1985" t="str">
            <v xml:space="preserve"> TABLERO 3F 36 CTOS NTQ  </v>
          </cell>
          <cell r="C1985" t="str">
            <v xml:space="preserve"> UND  </v>
          </cell>
          <cell r="D1985">
            <v>496880</v>
          </cell>
        </row>
        <row r="1986">
          <cell r="A1986" t="str">
            <v>170920</v>
          </cell>
          <cell r="B1986" t="str">
            <v xml:space="preserve"> TABLERO 3F 42 CTOS NTQ  </v>
          </cell>
          <cell r="C1986" t="str">
            <v xml:space="preserve"> UND  </v>
          </cell>
          <cell r="D1986">
            <v>566640</v>
          </cell>
        </row>
        <row r="1987">
          <cell r="A1987" t="str">
            <v>1711</v>
          </cell>
          <cell r="B1987" t="str">
            <v xml:space="preserve"> SUBESTACION ENCAPSULADA  </v>
          </cell>
          <cell r="C1987" t="str">
            <v xml:space="preserve"> </v>
          </cell>
          <cell r="D1987" t="str">
            <v xml:space="preserve"> </v>
          </cell>
        </row>
        <row r="1988">
          <cell r="A1988" t="str">
            <v>171103</v>
          </cell>
          <cell r="B1988" t="str">
            <v xml:space="preserve"> BARRAJE COBRE TRIFASICO 500 AMP  </v>
          </cell>
          <cell r="C1988" t="str">
            <v xml:space="preserve"> UND  </v>
          </cell>
          <cell r="D1988">
            <v>685080</v>
          </cell>
        </row>
        <row r="1989">
          <cell r="A1989" t="str">
            <v>171104</v>
          </cell>
          <cell r="B1989" t="str">
            <v xml:space="preserve"> BARRAJE COBRE TRIFASICO 1000 AMP  </v>
          </cell>
          <cell r="C1989" t="str">
            <v xml:space="preserve"> UND  </v>
          </cell>
          <cell r="D1989">
            <v>1325520</v>
          </cell>
        </row>
        <row r="1990">
          <cell r="A1990" t="str">
            <v>171105</v>
          </cell>
          <cell r="B1990" t="str">
            <v xml:space="preserve"> BARRAJE COBRE TRIFASICO 2000 AMP  </v>
          </cell>
          <cell r="C1990" t="str">
            <v xml:space="preserve"> UND  </v>
          </cell>
          <cell r="D1990">
            <v>2519630</v>
          </cell>
        </row>
        <row r="1991">
          <cell r="A1991" t="str">
            <v>171106</v>
          </cell>
          <cell r="B1991" t="str">
            <v xml:space="preserve"> CELDA BAJA TENSION 12 CTOS CELCO  </v>
          </cell>
          <cell r="C1991" t="str">
            <v xml:space="preserve"> UND  </v>
          </cell>
          <cell r="D1991">
            <v>1387230</v>
          </cell>
        </row>
        <row r="1992">
          <cell r="A1992" t="str">
            <v>171107</v>
          </cell>
          <cell r="B1992" t="str">
            <v xml:space="preserve"> CELDA BAJA TENSION 20 CTOS CELCO  </v>
          </cell>
          <cell r="C1992" t="str">
            <v xml:space="preserve"> UND  </v>
          </cell>
          <cell r="D1992">
            <v>1639960</v>
          </cell>
        </row>
        <row r="1993">
          <cell r="A1993" t="str">
            <v>171108</v>
          </cell>
          <cell r="B1993" t="str">
            <v xml:space="preserve"> CELDA BAJA TENSION 30 CTOS CELCO  </v>
          </cell>
          <cell r="C1993" t="str">
            <v xml:space="preserve"> UND  </v>
          </cell>
          <cell r="D1993">
            <v>1829510</v>
          </cell>
        </row>
        <row r="1994">
          <cell r="A1994" t="str">
            <v>171109</v>
          </cell>
          <cell r="B1994" t="str">
            <v xml:space="preserve"> CELDA BAJA TENSION 50 CTOS CELCO  </v>
          </cell>
          <cell r="C1994" t="str">
            <v xml:space="preserve"> UND  </v>
          </cell>
          <cell r="D1994">
            <v>2145440</v>
          </cell>
        </row>
        <row r="1995">
          <cell r="A1995" t="str">
            <v>171111</v>
          </cell>
          <cell r="B1995" t="str">
            <v xml:space="preserve"> CELDA TRANSFORMADOR 75 A 225 KVA CELCO  </v>
          </cell>
          <cell r="C1995" t="str">
            <v xml:space="preserve"> UND  </v>
          </cell>
          <cell r="D1995">
            <v>1779450</v>
          </cell>
        </row>
        <row r="1996">
          <cell r="A1996" t="str">
            <v>171112</v>
          </cell>
          <cell r="B1996" t="str">
            <v xml:space="preserve"> CELDA TRANSFORMADOR 300 A 630 KVA CELCO  </v>
          </cell>
          <cell r="C1996" t="str">
            <v xml:space="preserve"> UND  </v>
          </cell>
          <cell r="D1996">
            <v>2017380</v>
          </cell>
        </row>
        <row r="1997">
          <cell r="A1997" t="str">
            <v>171115</v>
          </cell>
          <cell r="B1997" t="str">
            <v xml:space="preserve"> FUSIBLE DE SECCIONADOR TIPO H  </v>
          </cell>
          <cell r="C1997" t="str">
            <v xml:space="preserve"> UND  </v>
          </cell>
          <cell r="D1997">
            <v>266020</v>
          </cell>
        </row>
        <row r="1998">
          <cell r="A1998" t="str">
            <v>171117</v>
          </cell>
          <cell r="B1998" t="str">
            <v xml:space="preserve"> RIEL FERROVIARIO X 3MTS  </v>
          </cell>
          <cell r="C1998" t="str">
            <v xml:space="preserve"> UND  </v>
          </cell>
          <cell r="D1998">
            <v>130380</v>
          </cell>
        </row>
        <row r="1999">
          <cell r="A1999" t="str">
            <v>171118</v>
          </cell>
          <cell r="B1999" t="str">
            <v xml:space="preserve"> SECCIONADOR TRIPOLAR  </v>
          </cell>
          <cell r="C1999" t="str">
            <v xml:space="preserve"> UND  </v>
          </cell>
          <cell r="D1999">
            <v>3426420</v>
          </cell>
        </row>
        <row r="2000">
          <cell r="A2000" t="str">
            <v>171121</v>
          </cell>
          <cell r="B2000" t="str">
            <v xml:space="preserve"> TERMINAL PREM. EXTERIOR  </v>
          </cell>
          <cell r="C2000" t="str">
            <v xml:space="preserve"> JGO  </v>
          </cell>
          <cell r="D2000">
            <v>1391450</v>
          </cell>
        </row>
        <row r="2001">
          <cell r="A2001" t="str">
            <v>171122</v>
          </cell>
          <cell r="B2001" t="str">
            <v xml:space="preserve"> TERMINAL PREM.INTERIOR  </v>
          </cell>
          <cell r="C2001" t="str">
            <v xml:space="preserve"> JGO  </v>
          </cell>
          <cell r="D2001">
            <v>772510</v>
          </cell>
        </row>
        <row r="2002">
          <cell r="A2002" t="str">
            <v>171142</v>
          </cell>
          <cell r="B2002" t="str">
            <v xml:space="preserve"> CELDA SECCIONADOR  CELCO</v>
          </cell>
          <cell r="C2002" t="str">
            <v xml:space="preserve"> UND  </v>
          </cell>
          <cell r="D2002">
            <v>1010500</v>
          </cell>
        </row>
        <row r="2003">
          <cell r="A2003" t="str">
            <v>1712</v>
          </cell>
          <cell r="B2003" t="str">
            <v xml:space="preserve"> MALLAS DE TIERRA  </v>
          </cell>
          <cell r="C2003" t="str">
            <v xml:space="preserve"> </v>
          </cell>
          <cell r="D2003" t="str">
            <v xml:space="preserve"> </v>
          </cell>
        </row>
        <row r="2004">
          <cell r="A2004" t="str">
            <v>171201</v>
          </cell>
          <cell r="B2004" t="str">
            <v xml:space="preserve"> CABLE COBRE DESNUDO # 2  </v>
          </cell>
          <cell r="C2004" t="str">
            <v xml:space="preserve"> ML  </v>
          </cell>
          <cell r="D2004">
            <v>13680</v>
          </cell>
        </row>
        <row r="2005">
          <cell r="A2005" t="str">
            <v>171202</v>
          </cell>
          <cell r="B2005" t="str">
            <v xml:space="preserve"> CABLE COBRE DESNUDO # 4  </v>
          </cell>
          <cell r="C2005" t="str">
            <v xml:space="preserve"> ML  </v>
          </cell>
          <cell r="D2005">
            <v>9640</v>
          </cell>
        </row>
        <row r="2006">
          <cell r="A2006" t="str">
            <v>171203</v>
          </cell>
          <cell r="B2006" t="str">
            <v xml:space="preserve"> CABLE COBRE DESNUDO # 6  </v>
          </cell>
          <cell r="C2006" t="str">
            <v xml:space="preserve"> ML  </v>
          </cell>
          <cell r="D2006">
            <v>6260</v>
          </cell>
        </row>
        <row r="2007">
          <cell r="A2007" t="str">
            <v>171204</v>
          </cell>
          <cell r="B2007" t="str">
            <v xml:space="preserve"> CABLE COBRE DESNUDO #1/0  </v>
          </cell>
          <cell r="C2007" t="str">
            <v xml:space="preserve"> ML  </v>
          </cell>
          <cell r="D2007">
            <v>20730</v>
          </cell>
        </row>
        <row r="2008">
          <cell r="A2008" t="str">
            <v>171205</v>
          </cell>
          <cell r="B2008" t="str">
            <v xml:space="preserve"> CABLE COBRE DESNUDO #2/0  </v>
          </cell>
          <cell r="C2008" t="str">
            <v xml:space="preserve"> ML  </v>
          </cell>
          <cell r="D2008">
            <v>25250</v>
          </cell>
        </row>
        <row r="2009">
          <cell r="A2009" t="str">
            <v>171206</v>
          </cell>
          <cell r="B2009" t="str">
            <v xml:space="preserve"> CABLE COBRE DESNUDO #4/0  </v>
          </cell>
          <cell r="C2009" t="str">
            <v xml:space="preserve"> ML  </v>
          </cell>
          <cell r="D2009">
            <v>40700</v>
          </cell>
        </row>
        <row r="2010">
          <cell r="A2010" t="str">
            <v>171207</v>
          </cell>
          <cell r="B2010" t="str">
            <v xml:space="preserve"> HIDROSOLTA X 15 KG  </v>
          </cell>
          <cell r="C2010" t="str">
            <v xml:space="preserve"> UND  </v>
          </cell>
          <cell r="D2010">
            <v>90650</v>
          </cell>
        </row>
        <row r="2011">
          <cell r="A2011" t="str">
            <v>171208</v>
          </cell>
          <cell r="B2011" t="str">
            <v xml:space="preserve"> MOLDE SOLDADURA  </v>
          </cell>
          <cell r="C2011" t="str">
            <v xml:space="preserve"> UND  </v>
          </cell>
          <cell r="D2011">
            <v>186370</v>
          </cell>
        </row>
        <row r="2012">
          <cell r="A2012" t="str">
            <v>171209</v>
          </cell>
          <cell r="B2012" t="str">
            <v xml:space="preserve"> SOLDADURA TERMOWELD X115 GRM  </v>
          </cell>
          <cell r="C2012" t="str">
            <v xml:space="preserve"> UND  </v>
          </cell>
          <cell r="D2012">
            <v>21200</v>
          </cell>
        </row>
        <row r="2013">
          <cell r="A2013" t="str">
            <v>171210</v>
          </cell>
          <cell r="B2013" t="str">
            <v xml:space="preserve"> TAPA METALICA DE REGISTRO 20X20  </v>
          </cell>
          <cell r="C2013" t="str">
            <v xml:space="preserve"> UND  </v>
          </cell>
          <cell r="D2013">
            <v>36400</v>
          </cell>
        </row>
        <row r="2014">
          <cell r="A2014" t="str">
            <v>171211</v>
          </cell>
          <cell r="B2014" t="str">
            <v xml:space="preserve"> VARILLA CU-CU 9/16X 1.80 MTS  </v>
          </cell>
          <cell r="C2014" t="str">
            <v xml:space="preserve"> UND  </v>
          </cell>
          <cell r="D2014">
            <v>36020</v>
          </cell>
        </row>
        <row r="2015">
          <cell r="A2015" t="str">
            <v>171212</v>
          </cell>
          <cell r="B2015" t="str">
            <v xml:space="preserve"> VARILLA CU-CU 9/16X 2.40  </v>
          </cell>
          <cell r="C2015" t="str">
            <v xml:space="preserve"> UND  </v>
          </cell>
          <cell r="D2015">
            <v>47620</v>
          </cell>
        </row>
        <row r="2016">
          <cell r="A2016" t="str">
            <v>1713</v>
          </cell>
          <cell r="B2016" t="str">
            <v xml:space="preserve"> BANDEJAS - ACCESORIOS  </v>
          </cell>
          <cell r="C2016" t="str">
            <v xml:space="preserve"> </v>
          </cell>
          <cell r="D2016" t="str">
            <v xml:space="preserve"> </v>
          </cell>
        </row>
        <row r="2017">
          <cell r="A2017" t="str">
            <v>171301</v>
          </cell>
          <cell r="B2017" t="str">
            <v xml:space="preserve"> BANDEJA ESCALERA X2.4 4X4"+SOPORTES  </v>
          </cell>
          <cell r="C2017" t="str">
            <v xml:space="preserve"> UND  </v>
          </cell>
          <cell r="D2017">
            <v>104350</v>
          </cell>
        </row>
        <row r="2018">
          <cell r="A2018" t="str">
            <v>171302</v>
          </cell>
          <cell r="B2018" t="str">
            <v xml:space="preserve"> BANDEJA ESCALERA X2.4 6X4"+SOPORTES  </v>
          </cell>
          <cell r="C2018" t="str">
            <v xml:space="preserve"> UND  </v>
          </cell>
          <cell r="D2018">
            <v>115790</v>
          </cell>
        </row>
        <row r="2019">
          <cell r="A2019" t="str">
            <v>171303</v>
          </cell>
          <cell r="B2019" t="str">
            <v xml:space="preserve"> BANDEJA ESCALERA X2.4 8X4"+SOPORTES  </v>
          </cell>
          <cell r="C2019" t="str">
            <v xml:space="preserve"> UND  </v>
          </cell>
          <cell r="D2019">
            <v>118270</v>
          </cell>
        </row>
        <row r="2020">
          <cell r="A2020" t="str">
            <v>171304</v>
          </cell>
          <cell r="B2020" t="str">
            <v xml:space="preserve"> BANDEJA ESCALERA X2.4 10X4"+SOPORTES  </v>
          </cell>
          <cell r="C2020" t="str">
            <v xml:space="preserve"> UND  </v>
          </cell>
          <cell r="D2020">
            <v>122080</v>
          </cell>
        </row>
        <row r="2021">
          <cell r="A2021" t="str">
            <v>171305</v>
          </cell>
          <cell r="B2021" t="str">
            <v xml:space="preserve"> BANDEJA ESCALERA X2.4 12X4"+SOPORTES  </v>
          </cell>
          <cell r="C2021" t="str">
            <v xml:space="preserve"> UND  </v>
          </cell>
          <cell r="D2021">
            <v>127430</v>
          </cell>
        </row>
        <row r="2022">
          <cell r="A2022" t="str">
            <v>171306</v>
          </cell>
          <cell r="B2022" t="str">
            <v xml:space="preserve"> BANDEJA ESCALERA X2.4 15X4"+SOPORTES  </v>
          </cell>
          <cell r="C2022" t="str">
            <v xml:space="preserve"> UND  </v>
          </cell>
          <cell r="D2022">
            <v>129920</v>
          </cell>
        </row>
        <row r="2023">
          <cell r="A2023" t="str">
            <v>171310</v>
          </cell>
          <cell r="B2023" t="str">
            <v xml:space="preserve"> ROTURA-BANDEJA  </v>
          </cell>
          <cell r="C2023" t="str">
            <v xml:space="preserve"> UND  </v>
          </cell>
          <cell r="D2023">
            <v>3600</v>
          </cell>
        </row>
        <row r="2024">
          <cell r="A2024" t="str">
            <v>1724</v>
          </cell>
          <cell r="B2024" t="str">
            <v xml:space="preserve"> RETIROS  </v>
          </cell>
          <cell r="C2024" t="str">
            <v xml:space="preserve"> </v>
          </cell>
          <cell r="D2024" t="str">
            <v xml:space="preserve"> </v>
          </cell>
        </row>
        <row r="2025">
          <cell r="A2025" t="str">
            <v>172401</v>
          </cell>
          <cell r="B2025" t="str">
            <v xml:space="preserve"> RETIRO BANDEJA  </v>
          </cell>
          <cell r="C2025" t="str">
            <v xml:space="preserve"> UND  </v>
          </cell>
          <cell r="D2025">
            <v>5550</v>
          </cell>
        </row>
        <row r="2026">
          <cell r="A2026" t="str">
            <v>172402</v>
          </cell>
          <cell r="B2026" t="str">
            <v xml:space="preserve"> RETIRO BREAKER  </v>
          </cell>
          <cell r="C2026" t="str">
            <v xml:space="preserve"> UND  </v>
          </cell>
          <cell r="D2026">
            <v>900</v>
          </cell>
        </row>
        <row r="2027">
          <cell r="A2027" t="str">
            <v>172403</v>
          </cell>
          <cell r="B2027" t="str">
            <v xml:space="preserve"> RETIRO CELDAS SUBESTACION  </v>
          </cell>
          <cell r="C2027" t="str">
            <v xml:space="preserve"> UND  </v>
          </cell>
          <cell r="D2027">
            <v>155250</v>
          </cell>
        </row>
        <row r="2028">
          <cell r="A2028" t="str">
            <v>172410</v>
          </cell>
          <cell r="B2028" t="str">
            <v xml:space="preserve"> RETIRO DE CABLE # 8 A # 2  </v>
          </cell>
          <cell r="C2028" t="str">
            <v xml:space="preserve"> ML  </v>
          </cell>
          <cell r="D2028">
            <v>430</v>
          </cell>
        </row>
        <row r="2029">
          <cell r="A2029" t="str">
            <v>172411</v>
          </cell>
          <cell r="B2029" t="str">
            <v xml:space="preserve"> RETIRO DE CABLE #16 A #10  </v>
          </cell>
          <cell r="C2029" t="str">
            <v xml:space="preserve"> ML  </v>
          </cell>
          <cell r="D2029">
            <v>280</v>
          </cell>
        </row>
        <row r="2030">
          <cell r="A2030" t="str">
            <v>172412</v>
          </cell>
          <cell r="B2030" t="str">
            <v xml:space="preserve"> RETIRO DE CABLE MCM  </v>
          </cell>
          <cell r="C2030" t="str">
            <v xml:space="preserve"> ML  </v>
          </cell>
          <cell r="D2030">
            <v>1680</v>
          </cell>
        </row>
        <row r="2031">
          <cell r="A2031" t="str">
            <v>172413</v>
          </cell>
          <cell r="B2031" t="str">
            <v xml:space="preserve"> RETIRO DE CABLES 1/0 A 4/0  </v>
          </cell>
          <cell r="C2031" t="str">
            <v xml:space="preserve"> ML  </v>
          </cell>
          <cell r="D2031">
            <v>1360</v>
          </cell>
        </row>
        <row r="2032">
          <cell r="A2032" t="str">
            <v>172414</v>
          </cell>
          <cell r="B2032" t="str">
            <v xml:space="preserve"> RETIRO LAMPARA  </v>
          </cell>
          <cell r="C2032" t="str">
            <v xml:space="preserve"> UND  </v>
          </cell>
          <cell r="D2032">
            <v>2450</v>
          </cell>
        </row>
        <row r="2033">
          <cell r="A2033" t="str">
            <v>172415</v>
          </cell>
          <cell r="B2033" t="str">
            <v xml:space="preserve"> RETIRO SALIDA ELECTRICA  </v>
          </cell>
          <cell r="C2033" t="str">
            <v xml:space="preserve"> UND  </v>
          </cell>
          <cell r="D2033">
            <v>6330</v>
          </cell>
        </row>
        <row r="2034">
          <cell r="A2034" t="str">
            <v>172417</v>
          </cell>
          <cell r="B2034" t="str">
            <v xml:space="preserve"> RETIRO SWITCHE O TOMA  </v>
          </cell>
          <cell r="C2034" t="str">
            <v xml:space="preserve"> UND  </v>
          </cell>
          <cell r="D2034">
            <v>1360</v>
          </cell>
        </row>
        <row r="2035">
          <cell r="A2035" t="str">
            <v>172418</v>
          </cell>
          <cell r="B2035" t="str">
            <v xml:space="preserve"> RETIRO TABLEROS  </v>
          </cell>
          <cell r="C2035" t="str">
            <v xml:space="preserve"> UND  </v>
          </cell>
          <cell r="D2035">
            <v>15640</v>
          </cell>
        </row>
        <row r="2036">
          <cell r="A2036" t="str">
            <v>172420</v>
          </cell>
          <cell r="B2036" t="str">
            <v xml:space="preserve"> RETIRO TOTALIZADOR  </v>
          </cell>
          <cell r="C2036" t="str">
            <v xml:space="preserve"> UND  </v>
          </cell>
          <cell r="D2036">
            <v>7880</v>
          </cell>
        </row>
        <row r="2037">
          <cell r="A2037" t="str">
            <v>172422</v>
          </cell>
          <cell r="B2037" t="str">
            <v xml:space="preserve"> RETIRO TRAFO DE POTENCIA  </v>
          </cell>
          <cell r="C2037" t="str">
            <v xml:space="preserve"> UND  </v>
          </cell>
          <cell r="D2037">
            <v>217200</v>
          </cell>
        </row>
        <row r="2038">
          <cell r="A2038" t="str">
            <v>172423</v>
          </cell>
          <cell r="B2038" t="str">
            <v xml:space="preserve"> RETIRO TUBERIA PVC/GALV  </v>
          </cell>
          <cell r="C2038" t="str">
            <v xml:space="preserve"> UND  </v>
          </cell>
          <cell r="D2038">
            <v>1360</v>
          </cell>
        </row>
        <row r="2039">
          <cell r="A2039" t="str">
            <v>1725</v>
          </cell>
          <cell r="B2039" t="str">
            <v xml:space="preserve"> INSTALACION (Insumo Existente  </v>
          </cell>
          <cell r="C2039" t="str">
            <v xml:space="preserve"> </v>
          </cell>
          <cell r="D2039" t="str">
            <v xml:space="preserve"> </v>
          </cell>
        </row>
        <row r="2040">
          <cell r="A2040" t="str">
            <v>172501</v>
          </cell>
          <cell r="B2040" t="str">
            <v xml:space="preserve"> INSTALACION ALAMBRE DESNUDO #10 A #6  </v>
          </cell>
          <cell r="C2040" t="str">
            <v xml:space="preserve"> ML  </v>
          </cell>
          <cell r="D2040">
            <v>590</v>
          </cell>
        </row>
        <row r="2041">
          <cell r="A2041" t="str">
            <v>172502</v>
          </cell>
          <cell r="B2041" t="str">
            <v xml:space="preserve"> INSTALACION BANDEJA ESCALERA  </v>
          </cell>
          <cell r="C2041" t="str">
            <v xml:space="preserve"> UND  </v>
          </cell>
          <cell r="D2041">
            <v>7880</v>
          </cell>
        </row>
        <row r="2042">
          <cell r="A2042" t="str">
            <v>172503</v>
          </cell>
          <cell r="B2042" t="str">
            <v xml:space="preserve"> INSTALACION BREAKER 2F  </v>
          </cell>
          <cell r="C2042" t="str">
            <v xml:space="preserve"> UND  </v>
          </cell>
          <cell r="D2042">
            <v>9430</v>
          </cell>
        </row>
        <row r="2043">
          <cell r="A2043" t="str">
            <v>172504</v>
          </cell>
          <cell r="B2043" t="str">
            <v xml:space="preserve"> INSTALACION BREAKER 1F  </v>
          </cell>
          <cell r="C2043" t="str">
            <v xml:space="preserve"> UND  </v>
          </cell>
          <cell r="D2043">
            <v>7880</v>
          </cell>
        </row>
        <row r="2044">
          <cell r="A2044" t="str">
            <v>172505</v>
          </cell>
          <cell r="B2044" t="str">
            <v xml:space="preserve"> INSTALACION BREAKER 3F  </v>
          </cell>
          <cell r="C2044" t="str">
            <v xml:space="preserve"> UND  </v>
          </cell>
          <cell r="D2044">
            <v>10980</v>
          </cell>
        </row>
        <row r="2045">
          <cell r="A2045" t="str">
            <v>172506</v>
          </cell>
          <cell r="B2045" t="str">
            <v xml:space="preserve"> INSTALACION CABLE # 10 A # 6  </v>
          </cell>
          <cell r="C2045" t="str">
            <v xml:space="preserve"> ML  </v>
          </cell>
          <cell r="D2045">
            <v>590</v>
          </cell>
        </row>
        <row r="2046">
          <cell r="A2046" t="str">
            <v>172507</v>
          </cell>
          <cell r="B2046" t="str">
            <v xml:space="preserve"> INSTALACION CABLE # 16 A #12  </v>
          </cell>
          <cell r="C2046" t="str">
            <v xml:space="preserve"> ML  </v>
          </cell>
          <cell r="D2046">
            <v>430</v>
          </cell>
        </row>
        <row r="2047">
          <cell r="A2047" t="str">
            <v>172508</v>
          </cell>
          <cell r="B2047" t="str">
            <v xml:space="preserve"> INSTALACION CABLE #1/0 A #4/0  </v>
          </cell>
          <cell r="C2047" t="str">
            <v xml:space="preserve"> ML  </v>
          </cell>
          <cell r="D2047">
            <v>1210</v>
          </cell>
        </row>
        <row r="2048">
          <cell r="A2048" t="str">
            <v>172509</v>
          </cell>
          <cell r="B2048" t="str">
            <v xml:space="preserve"> INSTALACION CABLE 250 A 500 MCM  </v>
          </cell>
          <cell r="C2048" t="str">
            <v xml:space="preserve"> ML  </v>
          </cell>
          <cell r="D2048">
            <v>1680</v>
          </cell>
        </row>
        <row r="2049">
          <cell r="A2049" t="str">
            <v>172510</v>
          </cell>
          <cell r="B2049" t="str">
            <v xml:space="preserve"> INSTALACION CABLE #4 A #2  </v>
          </cell>
          <cell r="C2049" t="str">
            <v xml:space="preserve"> ML  </v>
          </cell>
          <cell r="D2049">
            <v>900</v>
          </cell>
        </row>
        <row r="2050">
          <cell r="A2050" t="str">
            <v>172512</v>
          </cell>
          <cell r="B2050" t="str">
            <v xml:space="preserve"> INSTALACION CABLE DESNUDO 1/0 A 4/0  </v>
          </cell>
          <cell r="C2050" t="str">
            <v xml:space="preserve"> ML  </v>
          </cell>
          <cell r="D2050">
            <v>1210</v>
          </cell>
        </row>
        <row r="2051">
          <cell r="A2051" t="str">
            <v>172514</v>
          </cell>
          <cell r="B2051" t="str">
            <v xml:space="preserve"> INSTALACION CABLE ENCAUCHE. 4X6 A 4X18  </v>
          </cell>
          <cell r="C2051" t="str">
            <v xml:space="preserve"> ML  </v>
          </cell>
          <cell r="D2051">
            <v>1050</v>
          </cell>
        </row>
        <row r="2052">
          <cell r="A2052" t="str">
            <v>172517</v>
          </cell>
          <cell r="B2052" t="str">
            <v xml:space="preserve"> INSTALACION CABLE XLP  </v>
          </cell>
          <cell r="C2052" t="str">
            <v xml:space="preserve"> ML  </v>
          </cell>
          <cell r="D2052">
            <v>4000</v>
          </cell>
        </row>
        <row r="2053">
          <cell r="A2053" t="str">
            <v>172518</v>
          </cell>
          <cell r="B2053" t="str">
            <v xml:space="preserve"> INSTALACION CABLE ENCAUCHE. 3X6 A 3X18  </v>
          </cell>
          <cell r="C2053" t="str">
            <v xml:space="preserve"> ML  </v>
          </cell>
          <cell r="D2053">
            <v>900</v>
          </cell>
        </row>
        <row r="2054">
          <cell r="A2054" t="str">
            <v>172519</v>
          </cell>
          <cell r="B2054" t="str">
            <v xml:space="preserve"> INSTALACION ALAMBRE DESNUDO #4 A #2  </v>
          </cell>
          <cell r="C2054" t="str">
            <v xml:space="preserve"> ML  </v>
          </cell>
          <cell r="D2054">
            <v>900</v>
          </cell>
        </row>
        <row r="2055">
          <cell r="A2055" t="str">
            <v>172520</v>
          </cell>
          <cell r="B2055" t="str">
            <v xml:space="preserve"> INSTALACION CABLE ENCAUCHE. 2X6 A 2X18  </v>
          </cell>
          <cell r="C2055" t="str">
            <v xml:space="preserve"> ML  </v>
          </cell>
          <cell r="D2055">
            <v>740</v>
          </cell>
        </row>
        <row r="2056">
          <cell r="A2056" t="str">
            <v>172521</v>
          </cell>
          <cell r="B2056" t="str">
            <v xml:space="preserve"> INSTALACION CELDA TRAFO  </v>
          </cell>
          <cell r="C2056" t="str">
            <v xml:space="preserve"> UND  </v>
          </cell>
          <cell r="D2056">
            <v>435140</v>
          </cell>
        </row>
        <row r="2057">
          <cell r="A2057" t="str">
            <v>172522</v>
          </cell>
          <cell r="B2057" t="str">
            <v xml:space="preserve"> INSTALACION CURVA,CRUZ, TE  </v>
          </cell>
          <cell r="C2057" t="str">
            <v xml:space="preserve"> UND  </v>
          </cell>
          <cell r="D2057">
            <v>9430</v>
          </cell>
        </row>
        <row r="2058">
          <cell r="A2058" t="str">
            <v>172523</v>
          </cell>
          <cell r="B2058" t="str">
            <v xml:space="preserve"> INSTALACION APLIQUE  </v>
          </cell>
          <cell r="C2058" t="str">
            <v xml:space="preserve"> UND  </v>
          </cell>
          <cell r="D2058">
            <v>4780</v>
          </cell>
        </row>
        <row r="2059">
          <cell r="A2059" t="str">
            <v>172524</v>
          </cell>
          <cell r="B2059" t="str">
            <v xml:space="preserve"> INSTALACION BARRAJE ELECTRICO  </v>
          </cell>
          <cell r="C2059" t="str">
            <v xml:space="preserve"> UND  </v>
          </cell>
          <cell r="D2059">
            <v>174800</v>
          </cell>
        </row>
        <row r="2060">
          <cell r="A2060" t="str">
            <v>172529</v>
          </cell>
          <cell r="B2060" t="str">
            <v xml:space="preserve"> INSTALACION SALIDA TOMA A 120V  </v>
          </cell>
          <cell r="C2060" t="str">
            <v xml:space="preserve"> UND  </v>
          </cell>
          <cell r="D2060">
            <v>17190</v>
          </cell>
        </row>
        <row r="2061">
          <cell r="A2061" t="str">
            <v>172530</v>
          </cell>
          <cell r="B2061" t="str">
            <v xml:space="preserve"> INSTALACION LAMPARA 2X32  </v>
          </cell>
          <cell r="C2061" t="str">
            <v xml:space="preserve"> UND  </v>
          </cell>
          <cell r="D2061">
            <v>10980</v>
          </cell>
        </row>
        <row r="2062">
          <cell r="A2062" t="str">
            <v>172531</v>
          </cell>
          <cell r="B2062" t="str">
            <v xml:space="preserve"> INSTALACION LAMPARA 2X96  </v>
          </cell>
          <cell r="C2062" t="str">
            <v xml:space="preserve"> UND  </v>
          </cell>
          <cell r="D2062">
            <v>14090</v>
          </cell>
        </row>
        <row r="2063">
          <cell r="A2063" t="str">
            <v>172532</v>
          </cell>
          <cell r="B2063" t="str">
            <v xml:space="preserve"> INSTALACION MANIOBRA EN CALIENTE  </v>
          </cell>
          <cell r="C2063" t="str">
            <v xml:space="preserve"> HRS  </v>
          </cell>
          <cell r="D2063">
            <v>77690</v>
          </cell>
        </row>
        <row r="2064">
          <cell r="A2064" t="str">
            <v>172533</v>
          </cell>
          <cell r="B2064" t="str">
            <v xml:space="preserve"> INSTALACION SALIDA LAMPARA  </v>
          </cell>
          <cell r="C2064" t="str">
            <v xml:space="preserve"> UND  </v>
          </cell>
          <cell r="D2064">
            <v>14240</v>
          </cell>
        </row>
        <row r="2065">
          <cell r="A2065" t="str">
            <v>172535</v>
          </cell>
          <cell r="B2065" t="str">
            <v xml:space="preserve"> INSTALACION SWITCHE  </v>
          </cell>
          <cell r="C2065" t="str">
            <v xml:space="preserve"> UND  </v>
          </cell>
          <cell r="D2065">
            <v>3230</v>
          </cell>
        </row>
        <row r="2066">
          <cell r="A2066" t="str">
            <v>172536</v>
          </cell>
          <cell r="B2066" t="str">
            <v xml:space="preserve"> INSTALACION TABLERO 1F  </v>
          </cell>
          <cell r="C2066" t="str">
            <v xml:space="preserve"> UND  </v>
          </cell>
          <cell r="D2066">
            <v>15640</v>
          </cell>
        </row>
        <row r="2067">
          <cell r="A2067" t="str">
            <v>172537</v>
          </cell>
          <cell r="B2067" t="str">
            <v xml:space="preserve"> INSTALACION TABLERO 2F  </v>
          </cell>
          <cell r="C2067" t="str">
            <v xml:space="preserve"> UND  </v>
          </cell>
          <cell r="D2067">
            <v>31150</v>
          </cell>
        </row>
        <row r="2068">
          <cell r="A2068" t="str">
            <v>172538</v>
          </cell>
          <cell r="B2068" t="str">
            <v xml:space="preserve"> INSTALACION TABLERO 3F  </v>
          </cell>
          <cell r="C2068" t="str">
            <v xml:space="preserve"> UND  </v>
          </cell>
          <cell r="D2068">
            <v>46660</v>
          </cell>
        </row>
        <row r="2069">
          <cell r="A2069" t="str">
            <v>172541</v>
          </cell>
          <cell r="B2069" t="str">
            <v xml:space="preserve"> INSTALACION TOMA A 120V  </v>
          </cell>
          <cell r="C2069" t="str">
            <v xml:space="preserve"> UND  </v>
          </cell>
          <cell r="D2069">
            <v>3230</v>
          </cell>
        </row>
        <row r="2070">
          <cell r="A2070" t="str">
            <v>172542</v>
          </cell>
          <cell r="B2070" t="str">
            <v xml:space="preserve"> INSTALACION TOMA A 220V  </v>
          </cell>
          <cell r="C2070" t="str">
            <v xml:space="preserve"> UND  </v>
          </cell>
          <cell r="D2070">
            <v>3230</v>
          </cell>
        </row>
        <row r="2071">
          <cell r="A2071" t="str">
            <v>172545</v>
          </cell>
          <cell r="B2071" t="str">
            <v xml:space="preserve"> INSTALACION TRAFO 15 A 45  KVA</v>
          </cell>
          <cell r="C2071" t="str">
            <v xml:space="preserve"> UND  </v>
          </cell>
          <cell r="D2071">
            <v>150760</v>
          </cell>
        </row>
        <row r="2072">
          <cell r="A2072" t="str">
            <v>172546</v>
          </cell>
          <cell r="B2072" t="str">
            <v xml:space="preserve"> INSTALACION TRAFO 75 A 150  KVA</v>
          </cell>
          <cell r="C2072" t="str">
            <v xml:space="preserve"> UND  </v>
          </cell>
          <cell r="D2072">
            <v>193850</v>
          </cell>
        </row>
        <row r="2073">
          <cell r="A2073" t="str">
            <v>172547</v>
          </cell>
          <cell r="B2073" t="str">
            <v xml:space="preserve"> INSTALACION TRAFO 225 A 300  KVA</v>
          </cell>
          <cell r="C2073" t="str">
            <v xml:space="preserve"> UND  </v>
          </cell>
          <cell r="D2073">
            <v>435170</v>
          </cell>
        </row>
        <row r="2074">
          <cell r="A2074" t="str">
            <v>172548</v>
          </cell>
          <cell r="B2074" t="str">
            <v xml:space="preserve"> INSTALACION TRAFO 400 A 630  KVA</v>
          </cell>
          <cell r="C2074" t="str">
            <v xml:space="preserve"> UND  </v>
          </cell>
          <cell r="D2074">
            <v>494060</v>
          </cell>
        </row>
        <row r="2075">
          <cell r="A2075" t="str">
            <v>172550</v>
          </cell>
          <cell r="B2075" t="str">
            <v xml:space="preserve"> INSTALACION TUBO GALV. 1 1/2"x3 MT  </v>
          </cell>
          <cell r="C2075" t="str">
            <v xml:space="preserve"> UND  </v>
          </cell>
          <cell r="D2075">
            <v>4780</v>
          </cell>
        </row>
        <row r="2076">
          <cell r="A2076" t="str">
            <v>172551</v>
          </cell>
          <cell r="B2076" t="str">
            <v xml:space="preserve"> INSTALACION TUBO GALV. 1"  x3 MT</v>
          </cell>
          <cell r="C2076" t="str">
            <v xml:space="preserve"> UND  </v>
          </cell>
          <cell r="D2076">
            <v>1680</v>
          </cell>
        </row>
        <row r="2077">
          <cell r="A2077" t="str">
            <v>172552</v>
          </cell>
          <cell r="B2077" t="str">
            <v xml:space="preserve"> INSTALACION TUBO GALV. 1,1/4"x3 MT  </v>
          </cell>
          <cell r="C2077" t="str">
            <v xml:space="preserve"> UND  </v>
          </cell>
          <cell r="D2077">
            <v>4780</v>
          </cell>
        </row>
        <row r="2078">
          <cell r="A2078" t="str">
            <v>172553</v>
          </cell>
          <cell r="B2078" t="str">
            <v xml:space="preserve"> INSTALACION TUBO GALV. ,1/2"X3 MT  </v>
          </cell>
          <cell r="C2078" t="str">
            <v xml:space="preserve"> UND  </v>
          </cell>
          <cell r="D2078">
            <v>1680</v>
          </cell>
        </row>
        <row r="2079">
          <cell r="A2079" t="str">
            <v>172554</v>
          </cell>
          <cell r="B2079" t="str">
            <v xml:space="preserve"> INSTALACION TUBO GALV. 2"  x3 MT</v>
          </cell>
          <cell r="C2079" t="str">
            <v xml:space="preserve"> UND  </v>
          </cell>
          <cell r="D2079">
            <v>4780</v>
          </cell>
        </row>
        <row r="2080">
          <cell r="A2080" t="str">
            <v>172555</v>
          </cell>
          <cell r="B2080" t="str">
            <v xml:space="preserve"> INSTALACION TUBO GALV. 3"  x3 MT</v>
          </cell>
          <cell r="C2080" t="str">
            <v xml:space="preserve"> UND  </v>
          </cell>
          <cell r="D2080">
            <v>7880</v>
          </cell>
        </row>
        <row r="2081">
          <cell r="A2081" t="str">
            <v>172556</v>
          </cell>
          <cell r="B2081" t="str">
            <v xml:space="preserve"> INSTALACION TUBO GALV. ,3/4"x3 MT  </v>
          </cell>
          <cell r="C2081" t="str">
            <v xml:space="preserve"> UND  </v>
          </cell>
          <cell r="D2081">
            <v>1680</v>
          </cell>
        </row>
        <row r="2082">
          <cell r="A2082" t="str">
            <v>172557</v>
          </cell>
          <cell r="B2082" t="str">
            <v xml:space="preserve"> INSTALACION TUBO GALV. 4"  x3 MT</v>
          </cell>
          <cell r="C2082" t="str">
            <v xml:space="preserve"> UND  </v>
          </cell>
          <cell r="D2082">
            <v>15640</v>
          </cell>
        </row>
        <row r="2083">
          <cell r="A2083" t="str">
            <v>172559</v>
          </cell>
          <cell r="B2083" t="str">
            <v xml:space="preserve"> INSTALACION TUBO PVC  1,1/2"</v>
          </cell>
          <cell r="C2083" t="str">
            <v xml:space="preserve"> ML  </v>
          </cell>
          <cell r="D2083">
            <v>3230</v>
          </cell>
        </row>
        <row r="2084">
          <cell r="A2084" t="str">
            <v>172561</v>
          </cell>
          <cell r="B2084" t="str">
            <v xml:space="preserve"> INSTALACION TUBO PVC  1,1/4"</v>
          </cell>
          <cell r="C2084" t="str">
            <v xml:space="preserve"> ML  </v>
          </cell>
          <cell r="D2084">
            <v>3230</v>
          </cell>
        </row>
        <row r="2085">
          <cell r="A2085" t="str">
            <v>172562</v>
          </cell>
          <cell r="B2085" t="str">
            <v xml:space="preserve"> INSTALACION TUBO PVC  1"</v>
          </cell>
          <cell r="C2085" t="str">
            <v xml:space="preserve"> ML  </v>
          </cell>
          <cell r="D2085">
            <v>1680</v>
          </cell>
        </row>
        <row r="2086">
          <cell r="A2086" t="str">
            <v>172564</v>
          </cell>
          <cell r="B2086" t="str">
            <v xml:space="preserve"> INSTALACION TUBO PVC 1/2"  </v>
          </cell>
          <cell r="C2086" t="str">
            <v xml:space="preserve"> ML  </v>
          </cell>
          <cell r="D2086">
            <v>1680</v>
          </cell>
        </row>
        <row r="2087">
          <cell r="A2087" t="str">
            <v>172566</v>
          </cell>
          <cell r="B2087" t="str">
            <v xml:space="preserve"> INSTALACION TUBO PVC  2"</v>
          </cell>
          <cell r="C2087" t="str">
            <v xml:space="preserve"> ML  </v>
          </cell>
          <cell r="D2087">
            <v>3230</v>
          </cell>
        </row>
        <row r="2088">
          <cell r="A2088" t="str">
            <v>172568</v>
          </cell>
          <cell r="B2088" t="str">
            <v xml:space="preserve"> INSTALACION TUBO PVC  3"</v>
          </cell>
          <cell r="C2088" t="str">
            <v xml:space="preserve"> ML  </v>
          </cell>
          <cell r="D2088">
            <v>3230</v>
          </cell>
        </row>
        <row r="2089">
          <cell r="A2089" t="str">
            <v>172570</v>
          </cell>
          <cell r="B2089" t="str">
            <v xml:space="preserve"> INSTALACION TUBO PVC  3/4"</v>
          </cell>
          <cell r="C2089" t="str">
            <v xml:space="preserve"> ML  </v>
          </cell>
          <cell r="D2089">
            <v>1680</v>
          </cell>
        </row>
        <row r="2090">
          <cell r="A2090" t="str">
            <v>172572</v>
          </cell>
          <cell r="B2090" t="str">
            <v xml:space="preserve"> INSTALACION TUBO PVC  4"</v>
          </cell>
          <cell r="C2090" t="str">
            <v xml:space="preserve"> ML  </v>
          </cell>
          <cell r="D2090">
            <v>3230</v>
          </cell>
        </row>
        <row r="2091">
          <cell r="A2091" t="str">
            <v>18</v>
          </cell>
          <cell r="B2091" t="str">
            <v xml:space="preserve"> CUBIERTA  </v>
          </cell>
          <cell r="C2091">
            <v>0</v>
          </cell>
        </row>
        <row r="2092">
          <cell r="A2092" t="str">
            <v>1801</v>
          </cell>
          <cell r="B2092" t="str">
            <v xml:space="preserve"> ESTRUCTURA METALICA  </v>
          </cell>
          <cell r="C2092" t="str">
            <v xml:space="preserve"> </v>
          </cell>
          <cell r="D2092" t="str">
            <v xml:space="preserve"> </v>
          </cell>
        </row>
        <row r="2093">
          <cell r="A2093" t="str">
            <v>180101</v>
          </cell>
          <cell r="B2093" t="str">
            <v>ESTRUCTURA METALICA</v>
          </cell>
          <cell r="C2093" t="str">
            <v xml:space="preserve"> KLS  </v>
          </cell>
          <cell r="D2093">
            <v>3980</v>
          </cell>
        </row>
        <row r="2094">
          <cell r="A2094" t="str">
            <v>180130</v>
          </cell>
          <cell r="B2094" t="str">
            <v xml:space="preserve"> CORREA MET. TRIANGULAR L=3.00-4.00 MTS  </v>
          </cell>
          <cell r="C2094" t="str">
            <v xml:space="preserve"> ML  </v>
          </cell>
          <cell r="D2094">
            <v>14390</v>
          </cell>
        </row>
        <row r="2095">
          <cell r="A2095" t="str">
            <v>180131</v>
          </cell>
          <cell r="B2095" t="str">
            <v xml:space="preserve"> CORREA MET. TRIANGULAR L=3.50-4.00 MTS  </v>
          </cell>
          <cell r="C2095" t="str">
            <v xml:space="preserve"> ML  </v>
          </cell>
          <cell r="D2095">
            <v>14960</v>
          </cell>
        </row>
        <row r="2096">
          <cell r="A2096" t="str">
            <v>180132</v>
          </cell>
          <cell r="B2096" t="str">
            <v xml:space="preserve"> CORREA MET. TRIANGULAR L=4.10-5.00 MTS  </v>
          </cell>
          <cell r="C2096" t="str">
            <v xml:space="preserve"> ML  </v>
          </cell>
          <cell r="D2096">
            <v>23150</v>
          </cell>
        </row>
        <row r="2097">
          <cell r="A2097" t="str">
            <v>180133</v>
          </cell>
          <cell r="B2097" t="str">
            <v xml:space="preserve"> CORREA MET. TRIANGULAR L=5.10-5.60 MTS  </v>
          </cell>
          <cell r="C2097" t="str">
            <v xml:space="preserve"> ML  </v>
          </cell>
          <cell r="D2097">
            <v>23950</v>
          </cell>
        </row>
        <row r="2098">
          <cell r="A2098" t="str">
            <v>180141</v>
          </cell>
          <cell r="B2098" t="str">
            <v>TENSOR ESTR.VARILLA DIAMETRO 3/8"</v>
          </cell>
          <cell r="C2098" t="str">
            <v xml:space="preserve"> ML  </v>
          </cell>
          <cell r="D2098">
            <v>4410</v>
          </cell>
        </row>
        <row r="2099">
          <cell r="A2099" t="str">
            <v>180143</v>
          </cell>
          <cell r="B2099" t="str">
            <v xml:space="preserve"> CORREA MET. TRIANGULAR L=4.10-5.00 MTS  </v>
          </cell>
          <cell r="C2099" t="str">
            <v xml:space="preserve"> ML  </v>
          </cell>
          <cell r="D2099">
            <v>17350</v>
          </cell>
        </row>
        <row r="2100">
          <cell r="A2100" t="str">
            <v>180144</v>
          </cell>
          <cell r="B2100" t="str">
            <v xml:space="preserve"> CORREA MET. TRIANGULAR L=5.10-6.00 MTS  </v>
          </cell>
          <cell r="C2100" t="str">
            <v xml:space="preserve"> ML  </v>
          </cell>
          <cell r="D2100">
            <v>25150</v>
          </cell>
        </row>
        <row r="2101">
          <cell r="A2101" t="str">
            <v>180145</v>
          </cell>
          <cell r="B2101" t="str">
            <v xml:space="preserve"> CORREA MET. TRIANGULAR L=5.60-6.80 MTS  </v>
          </cell>
          <cell r="C2101" t="str">
            <v xml:space="preserve"> ML  </v>
          </cell>
          <cell r="D2101">
            <v>25150</v>
          </cell>
        </row>
        <row r="2102">
          <cell r="A2102" t="str">
            <v>180148</v>
          </cell>
          <cell r="B2102" t="str">
            <v>CORREA MET. TRIANGULAR L=7.10-7.50 MTS</v>
          </cell>
          <cell r="C2102" t="str">
            <v xml:space="preserve"> ML  </v>
          </cell>
          <cell r="D2102">
            <v>34020</v>
          </cell>
        </row>
        <row r="2103">
          <cell r="A2103" t="str">
            <v>180149</v>
          </cell>
          <cell r="B2103" t="str">
            <v xml:space="preserve"> CORREA MET. TRIANGULAR L=6.10-7.00 MTS  </v>
          </cell>
          <cell r="C2103" t="str">
            <v xml:space="preserve"> ML  </v>
          </cell>
          <cell r="D2103">
            <v>33090</v>
          </cell>
        </row>
        <row r="2104">
          <cell r="A2104" t="str">
            <v>180150</v>
          </cell>
          <cell r="B2104" t="str">
            <v xml:space="preserve"> CORREA MET. TRIANGULAR L=6.90-7.50 MTS  </v>
          </cell>
          <cell r="C2104" t="str">
            <v xml:space="preserve"> ML  </v>
          </cell>
          <cell r="D2104">
            <v>25640</v>
          </cell>
        </row>
        <row r="2105">
          <cell r="A2105" t="str">
            <v>180155</v>
          </cell>
          <cell r="B2105" t="str">
            <v>PLATINA LAMINA HR 35-40X35-40 CAL.1/4</v>
          </cell>
          <cell r="C2105" t="str">
            <v xml:space="preserve"> UND  </v>
          </cell>
          <cell r="D2105">
            <v>26240</v>
          </cell>
        </row>
        <row r="2106">
          <cell r="A2106" t="str">
            <v>180156</v>
          </cell>
          <cell r="B2106" t="str">
            <v>VARILLA ROSCA.GALV.5/8" L=30-33CM+TUERCA</v>
          </cell>
          <cell r="C2106" t="str">
            <v xml:space="preserve"> UND  </v>
          </cell>
          <cell r="D2106">
            <v>10070</v>
          </cell>
        </row>
        <row r="2107">
          <cell r="A2107" t="str">
            <v>180157</v>
          </cell>
          <cell r="B2107" t="str">
            <v>PLATINA LAMINA HR 05-10X05-10 CAL.1/ 8</v>
          </cell>
          <cell r="C2107" t="str">
            <v xml:space="preserve"> UND  </v>
          </cell>
          <cell r="D2107">
            <v>9450</v>
          </cell>
        </row>
        <row r="2108">
          <cell r="A2108" t="str">
            <v>180158</v>
          </cell>
          <cell r="B2108" t="str">
            <v>PLATINA LAMINA HR 25-30X25-30 CAL.3/16"</v>
          </cell>
          <cell r="C2108" t="str">
            <v xml:space="preserve"> UND  </v>
          </cell>
          <cell r="D2108">
            <v>16770</v>
          </cell>
        </row>
        <row r="2109">
          <cell r="A2109" t="str">
            <v>1802</v>
          </cell>
          <cell r="B2109" t="str">
            <v>ESTRUCT.ENTRAMADO MADERA-METAL</v>
          </cell>
          <cell r="C2109">
            <v>0</v>
          </cell>
        </row>
        <row r="2110">
          <cell r="A2110" t="str">
            <v>180202</v>
          </cell>
          <cell r="B2110" t="str">
            <v>ENTRAMADO TEJA ASBESTO</v>
          </cell>
          <cell r="C2110" t="str">
            <v xml:space="preserve"> M2  </v>
          </cell>
          <cell r="D2110">
            <v>21520</v>
          </cell>
        </row>
        <row r="2111">
          <cell r="A2111" t="str">
            <v>180203</v>
          </cell>
          <cell r="B2111" t="str">
            <v>ENTRAMADO TEJA BARRO</v>
          </cell>
          <cell r="C2111" t="str">
            <v xml:space="preserve"> M2  </v>
          </cell>
          <cell r="D2111">
            <v>26270</v>
          </cell>
        </row>
        <row r="2112">
          <cell r="A2112" t="str">
            <v>180204</v>
          </cell>
          <cell r="B2112" t="str">
            <v>ENTRAMADO CANABRAVA TEJA DE BARRO</v>
          </cell>
          <cell r="C2112" t="str">
            <v xml:space="preserve"> M2  </v>
          </cell>
          <cell r="D2112">
            <v>7650</v>
          </cell>
        </row>
        <row r="2113">
          <cell r="A2113" t="str">
            <v>180205</v>
          </cell>
          <cell r="B2113" t="str">
            <v>ENTRAMADO LISTON MADERA CIELO FALSO</v>
          </cell>
          <cell r="C2113" t="str">
            <v xml:space="preserve"> M2  </v>
          </cell>
          <cell r="D2113">
            <v>13630</v>
          </cell>
        </row>
        <row r="2114">
          <cell r="A2114" t="str">
            <v>180207</v>
          </cell>
          <cell r="B2114" t="str">
            <v>ENTRAMADO BASE CIELO ESTERILLA-MADERA</v>
          </cell>
          <cell r="C2114" t="str">
            <v xml:space="preserve"> M2  </v>
          </cell>
          <cell r="D2114">
            <v>20290</v>
          </cell>
        </row>
        <row r="2115">
          <cell r="A2115" t="str">
            <v>180208</v>
          </cell>
          <cell r="B2115" t="str">
            <v>ESTRUCTURA MADERA CUBIERTA CHANUL 3"X6"</v>
          </cell>
          <cell r="C2115" t="str">
            <v xml:space="preserve"> M2  </v>
          </cell>
          <cell r="D2115">
            <v>36770</v>
          </cell>
        </row>
        <row r="2116">
          <cell r="A2116" t="str">
            <v>180209</v>
          </cell>
          <cell r="B2116" t="str">
            <v>ENTRAMADO TEJA ZINC</v>
          </cell>
          <cell r="C2116" t="str">
            <v xml:space="preserve"> M2  </v>
          </cell>
          <cell r="D2116">
            <v>23880</v>
          </cell>
        </row>
        <row r="2117">
          <cell r="A2117" t="str">
            <v>180210</v>
          </cell>
          <cell r="B2117" t="str">
            <v>ESTRUC. MADERA CUBIERTA CHANUL 3X6 ESP.</v>
          </cell>
          <cell r="C2117" t="str">
            <v xml:space="preserve"> M2  </v>
          </cell>
          <cell r="D2117">
            <v>103200</v>
          </cell>
        </row>
        <row r="2118">
          <cell r="A2118" t="str">
            <v>180211</v>
          </cell>
          <cell r="B2118" t="str">
            <v>ENTRAMADO METAL CF.PER.CHR 4X2-TUB.1.1/2</v>
          </cell>
          <cell r="C2118" t="str">
            <v xml:space="preserve"> M2  </v>
          </cell>
          <cell r="D2118">
            <v>26130</v>
          </cell>
        </row>
        <row r="2119">
          <cell r="A2119" t="str">
            <v>1803</v>
          </cell>
          <cell r="B2119" t="str">
            <v xml:space="preserve"> PROTECCIONES TERMICAS-HUMEDAD  </v>
          </cell>
          <cell r="C2119" t="str">
            <v xml:space="preserve"> </v>
          </cell>
          <cell r="D2119" t="str">
            <v xml:space="preserve"> </v>
          </cell>
        </row>
        <row r="2120">
          <cell r="A2120" t="str">
            <v>180301</v>
          </cell>
          <cell r="B2120" t="str">
            <v xml:space="preserve"> IMPERM.ALQUITRAN LIQUIDO  </v>
          </cell>
          <cell r="C2120" t="str">
            <v xml:space="preserve"> M2  </v>
          </cell>
          <cell r="D2120">
            <v>7550</v>
          </cell>
        </row>
        <row r="2121">
          <cell r="A2121" t="str">
            <v>180303</v>
          </cell>
          <cell r="B2121" t="str">
            <v xml:space="preserve"> IMPERM.CANAL-LOSA EDIL 3M.  </v>
          </cell>
          <cell r="C2121" t="str">
            <v xml:space="preserve"> M2  </v>
          </cell>
          <cell r="D2121">
            <v>20880</v>
          </cell>
        </row>
        <row r="2122">
          <cell r="A2122" t="str">
            <v>180305</v>
          </cell>
          <cell r="B2122" t="str">
            <v xml:space="preserve"> IMPERM.IGASOL CUBIERTA  </v>
          </cell>
          <cell r="C2122" t="str">
            <v xml:space="preserve"> M2  </v>
          </cell>
          <cell r="D2122">
            <v>12070</v>
          </cell>
        </row>
        <row r="2123">
          <cell r="A2123" t="str">
            <v>180307</v>
          </cell>
          <cell r="B2123" t="str">
            <v xml:space="preserve"> IMPERM.MANTO 500XT  3mm</v>
          </cell>
          <cell r="C2123" t="str">
            <v xml:space="preserve"> M2  </v>
          </cell>
          <cell r="D2123">
            <v>17150</v>
          </cell>
        </row>
        <row r="2124">
          <cell r="A2124" t="str">
            <v>180308</v>
          </cell>
          <cell r="B2124" t="str">
            <v xml:space="preserve"> IMPERM.MANTO 800XT.  4mm</v>
          </cell>
          <cell r="C2124" t="str">
            <v xml:space="preserve"> M2  </v>
          </cell>
          <cell r="D2124">
            <v>17690</v>
          </cell>
        </row>
        <row r="2125">
          <cell r="A2125" t="str">
            <v>180309</v>
          </cell>
          <cell r="B2125" t="str">
            <v xml:space="preserve"> IMPERM.MANTO EDIL  3mm</v>
          </cell>
          <cell r="C2125" t="str">
            <v xml:space="preserve"> M2  </v>
          </cell>
          <cell r="D2125">
            <v>20560</v>
          </cell>
        </row>
        <row r="2126">
          <cell r="A2126" t="str">
            <v>180310</v>
          </cell>
          <cell r="B2126" t="str">
            <v xml:space="preserve"> IMPERM.MANTO 500XT-FOIL ALUMINIO  M2</v>
          </cell>
          <cell r="C2126" t="str">
            <v xml:space="preserve"> M2  </v>
          </cell>
          <cell r="D2126">
            <v>24780</v>
          </cell>
        </row>
        <row r="2127">
          <cell r="A2127" t="str">
            <v>180311</v>
          </cell>
          <cell r="B2127" t="str">
            <v xml:space="preserve"> AISLAMIENTO TERMICO FRESCASA  </v>
          </cell>
          <cell r="C2127" t="str">
            <v xml:space="preserve"> M2  </v>
          </cell>
          <cell r="D2127">
            <v>16930</v>
          </cell>
        </row>
        <row r="2128">
          <cell r="A2128" t="str">
            <v>180312</v>
          </cell>
          <cell r="B2128" t="str">
            <v xml:space="preserve"> IMPERM.MANTO TECHOFIELT 3000 E=3MM  M2</v>
          </cell>
          <cell r="C2128" t="str">
            <v xml:space="preserve"> M2  </v>
          </cell>
          <cell r="D2128">
            <v>17070</v>
          </cell>
        </row>
        <row r="2129">
          <cell r="A2129" t="str">
            <v>1804</v>
          </cell>
          <cell r="B2129" t="str">
            <v>CIELOS FALSOS</v>
          </cell>
          <cell r="C2129">
            <v>0</v>
          </cell>
        </row>
        <row r="2130">
          <cell r="A2130" t="str">
            <v>180401</v>
          </cell>
          <cell r="B2130" t="str">
            <v>C.F.ACRILICO 0.61X1.22M</v>
          </cell>
          <cell r="C2130" t="str">
            <v xml:space="preserve"> M2  </v>
          </cell>
          <cell r="D2130">
            <v>88830</v>
          </cell>
        </row>
        <row r="2131">
          <cell r="A2131" t="str">
            <v>180404</v>
          </cell>
          <cell r="B2131" t="str">
            <v>C.F.FIBERPLACK YESO 1/2[A]</v>
          </cell>
          <cell r="C2131" t="str">
            <v xml:space="preserve"> M2  </v>
          </cell>
          <cell r="D2131">
            <v>50280</v>
          </cell>
        </row>
        <row r="2132">
          <cell r="A2132" t="str">
            <v>180405</v>
          </cell>
          <cell r="B2132" t="str">
            <v>C.F.FIBERPLACK YESO 1/2[S]</v>
          </cell>
          <cell r="C2132" t="str">
            <v xml:space="preserve"> M2  </v>
          </cell>
          <cell r="D2132">
            <v>51170</v>
          </cell>
        </row>
        <row r="2133">
          <cell r="A2133" t="str">
            <v>180406</v>
          </cell>
          <cell r="B2133" t="str">
            <v>C.F.FIBERPLACK YESO 3/8[S]</v>
          </cell>
          <cell r="C2133" t="str">
            <v xml:space="preserve"> M2  </v>
          </cell>
          <cell r="D2133">
            <v>54820</v>
          </cell>
        </row>
        <row r="2134">
          <cell r="A2134" t="str">
            <v>180407</v>
          </cell>
          <cell r="B2134" t="str">
            <v>C.F.ICOPOR TEXTURIZADO 1CM - PERLITA</v>
          </cell>
          <cell r="C2134" t="str">
            <v xml:space="preserve"> M2  </v>
          </cell>
          <cell r="D2134">
            <v>23410</v>
          </cell>
        </row>
        <row r="2135">
          <cell r="A2135" t="str">
            <v>180408</v>
          </cell>
          <cell r="B2135" t="str">
            <v>C.F.LAMINA ALUMINIO-POLIURETANO</v>
          </cell>
          <cell r="C2135" t="str">
            <v xml:space="preserve"> M2  </v>
          </cell>
          <cell r="D2135">
            <v>53210</v>
          </cell>
        </row>
        <row r="2136">
          <cell r="A2136" t="str">
            <v>180409</v>
          </cell>
          <cell r="B2136" t="str">
            <v>C.F.LAMINA GALVANIZADA-POLIURETANO</v>
          </cell>
          <cell r="C2136" t="str">
            <v xml:space="preserve"> M2  </v>
          </cell>
          <cell r="D2136">
            <v>51620</v>
          </cell>
        </row>
        <row r="2137">
          <cell r="A2137" t="str">
            <v>180410</v>
          </cell>
          <cell r="B2137" t="str">
            <v>C.F.LAMINA SUPERBOARD COLOMBIT [5MM]</v>
          </cell>
          <cell r="C2137" t="str">
            <v xml:space="preserve"> M2  </v>
          </cell>
          <cell r="D2137">
            <v>44030</v>
          </cell>
        </row>
        <row r="2138">
          <cell r="A2138" t="str">
            <v>180411</v>
          </cell>
          <cell r="B2138" t="str">
            <v>C.F.MADERA LISTON MACH.CEDRO CAQUETA</v>
          </cell>
          <cell r="C2138" t="str">
            <v xml:space="preserve"> M2  </v>
          </cell>
          <cell r="D2138">
            <v>52910</v>
          </cell>
        </row>
        <row r="2139">
          <cell r="A2139" t="str">
            <v>180412</v>
          </cell>
          <cell r="B2139" t="str">
            <v>C.F.MADERA LISTON MACH.PINO CIPREX-MADER</v>
          </cell>
          <cell r="C2139" t="str">
            <v xml:space="preserve"> M2  </v>
          </cell>
          <cell r="D2139">
            <v>31300</v>
          </cell>
        </row>
        <row r="2140">
          <cell r="A2140" t="str">
            <v>180413</v>
          </cell>
          <cell r="B2140" t="str">
            <v>C.F.MADERA LISTON MACH.PINO PATULA</v>
          </cell>
          <cell r="C2140" t="str">
            <v xml:space="preserve"> M2  </v>
          </cell>
          <cell r="D2140">
            <v>32050</v>
          </cell>
        </row>
        <row r="2141">
          <cell r="A2141" t="str">
            <v>180414</v>
          </cell>
          <cell r="B2141" t="str">
            <v>C.F.MALLA-ESTRUCIELO</v>
          </cell>
          <cell r="C2141" t="str">
            <v xml:space="preserve"> M2  </v>
          </cell>
          <cell r="D2141">
            <v>10650</v>
          </cell>
        </row>
        <row r="2142">
          <cell r="A2142" t="str">
            <v>180415</v>
          </cell>
          <cell r="B2142" t="str">
            <v>C.F.MALLA-VENADA-MADERA</v>
          </cell>
          <cell r="C2142" t="str">
            <v xml:space="preserve"> M2  </v>
          </cell>
          <cell r="D2142">
            <v>28630</v>
          </cell>
        </row>
        <row r="2143">
          <cell r="A2143" t="str">
            <v>180416</v>
          </cell>
          <cell r="B2143" t="str">
            <v>C.F.[FM] CELOTE SH 397</v>
          </cell>
          <cell r="C2143" t="str">
            <v xml:space="preserve"> M2  </v>
          </cell>
          <cell r="D2143">
            <v>42090</v>
          </cell>
        </row>
        <row r="2144">
          <cell r="A2144" t="str">
            <v>180417</v>
          </cell>
          <cell r="B2144" t="str">
            <v>C.F.[FM] STONE HURST 60X60</v>
          </cell>
          <cell r="C2144" t="str">
            <v xml:space="preserve"> M2  </v>
          </cell>
          <cell r="D2144">
            <v>35710</v>
          </cell>
        </row>
        <row r="2145">
          <cell r="A2145" t="str">
            <v>180418</v>
          </cell>
          <cell r="B2145" t="str">
            <v>C.F.[FV] DURACUSTIC 5/8 [LAMINA]</v>
          </cell>
          <cell r="C2145" t="str">
            <v xml:space="preserve"> M2  </v>
          </cell>
          <cell r="D2145">
            <v>24250</v>
          </cell>
        </row>
        <row r="2146">
          <cell r="A2146" t="str">
            <v>180419</v>
          </cell>
          <cell r="B2146" t="str">
            <v>C.F.[FV] DURACUSTIC 5/8"</v>
          </cell>
          <cell r="C2146" t="str">
            <v xml:space="preserve"> M2  </v>
          </cell>
          <cell r="D2146">
            <v>43900</v>
          </cell>
        </row>
        <row r="2147">
          <cell r="A2147" t="str">
            <v>180420</v>
          </cell>
          <cell r="B2147" t="str">
            <v>C.F.[FV] ETHER.SOUND</v>
          </cell>
          <cell r="C2147" t="str">
            <v xml:space="preserve"> M2  </v>
          </cell>
          <cell r="D2147">
            <v>47820</v>
          </cell>
        </row>
        <row r="2148">
          <cell r="A2148" t="str">
            <v>180421</v>
          </cell>
          <cell r="B2148" t="str">
            <v>C.F.[FV] SONOCOR</v>
          </cell>
          <cell r="C2148" t="str">
            <v xml:space="preserve"> M2  </v>
          </cell>
          <cell r="D2148">
            <v>36360</v>
          </cell>
        </row>
        <row r="2149">
          <cell r="A2149" t="str">
            <v>180425</v>
          </cell>
          <cell r="B2149" t="str">
            <v>C.F.[MT] VISUALCELL 5X 5CM</v>
          </cell>
          <cell r="C2149" t="str">
            <v xml:space="preserve"> M2  </v>
          </cell>
          <cell r="D2149">
            <v>199120</v>
          </cell>
        </row>
        <row r="2150">
          <cell r="A2150" t="str">
            <v>180426</v>
          </cell>
          <cell r="B2150" t="str">
            <v>C.F.[MT] VISUALCELL 10X10CM</v>
          </cell>
          <cell r="C2150" t="str">
            <v xml:space="preserve"> M2  </v>
          </cell>
          <cell r="D2150">
            <v>115180</v>
          </cell>
        </row>
        <row r="2151">
          <cell r="A2151" t="str">
            <v>180427</v>
          </cell>
          <cell r="B2151" t="str">
            <v>C.F.[MT] VISUALCELL 15X15CM</v>
          </cell>
          <cell r="C2151" t="str">
            <v xml:space="preserve"> M2  </v>
          </cell>
          <cell r="D2151">
            <v>73120</v>
          </cell>
        </row>
        <row r="2152">
          <cell r="A2152" t="str">
            <v>180428</v>
          </cell>
          <cell r="B2152" t="str">
            <v>C.F.[MT] VISUALCELL 20X20CM</v>
          </cell>
          <cell r="C2152" t="str">
            <v xml:space="preserve"> M2  </v>
          </cell>
          <cell r="D2152">
            <v>63020</v>
          </cell>
        </row>
        <row r="2153">
          <cell r="A2153" t="str">
            <v>180431</v>
          </cell>
          <cell r="B2153" t="str">
            <v>C.F.ICOPOR TEXTURIZADO 1CM [LAMINA]</v>
          </cell>
          <cell r="C2153" t="str">
            <v xml:space="preserve"> UND  </v>
          </cell>
          <cell r="D2153">
            <v>4500</v>
          </cell>
        </row>
        <row r="2154">
          <cell r="A2154" t="str">
            <v>180432</v>
          </cell>
          <cell r="B2154" t="str">
            <v>C.F.ESQUELETO ALUMINIO ,7/8"</v>
          </cell>
          <cell r="C2154" t="str">
            <v xml:space="preserve"> M2  </v>
          </cell>
          <cell r="D2154">
            <v>14200</v>
          </cell>
        </row>
        <row r="2155">
          <cell r="A2155" t="str">
            <v>180433</v>
          </cell>
          <cell r="B2155" t="str">
            <v>C.F.MADERA MACHIMBRE PINO CIPREX-S/METAL</v>
          </cell>
          <cell r="C2155" t="str">
            <v xml:space="preserve"> M2  </v>
          </cell>
          <cell r="D2155">
            <v>12600</v>
          </cell>
        </row>
        <row r="2156">
          <cell r="A2156" t="str">
            <v>180434</v>
          </cell>
          <cell r="B2156" t="str">
            <v>C.F.ICOPOR TEXTURIZADO 1CM - PVC</v>
          </cell>
          <cell r="C2156" t="str">
            <v xml:space="preserve"> M2  </v>
          </cell>
          <cell r="D2156">
            <v>25590</v>
          </cell>
        </row>
        <row r="2157">
          <cell r="A2157" t="str">
            <v>180435</v>
          </cell>
          <cell r="B2157" t="str">
            <v>C.F.LAMINA SUPERBOARD COLOMBIT [4MM]</v>
          </cell>
          <cell r="C2157" t="str">
            <v xml:space="preserve"> M2  </v>
          </cell>
          <cell r="D2157">
            <v>34070</v>
          </cell>
        </row>
        <row r="2158">
          <cell r="A2158" t="str">
            <v>180436</v>
          </cell>
          <cell r="B2158" t="str">
            <v>C.F.LAMINA SUPERBOARD CARTERA-TEJA 4MM</v>
          </cell>
          <cell r="C2158" t="str">
            <v xml:space="preserve"> ML  </v>
          </cell>
          <cell r="D2158">
            <v>30060</v>
          </cell>
        </row>
        <row r="2159">
          <cell r="A2159" t="str">
            <v>1805</v>
          </cell>
          <cell r="B2159" t="str">
            <v>CIELOS RASOS</v>
          </cell>
          <cell r="C2159">
            <v>0</v>
          </cell>
        </row>
        <row r="2160">
          <cell r="A2160" t="str">
            <v>180501</v>
          </cell>
          <cell r="B2160" t="str">
            <v>CANECILLO HIERRO-ANGULO</v>
          </cell>
          <cell r="C2160" t="str">
            <v xml:space="preserve"> ML  </v>
          </cell>
          <cell r="D2160">
            <v>33960</v>
          </cell>
        </row>
        <row r="2161">
          <cell r="A2161" t="str">
            <v>180502</v>
          </cell>
          <cell r="B2161" t="str">
            <v>CANECILLO HIERRO-MALLA VENADA</v>
          </cell>
          <cell r="C2161" t="str">
            <v xml:space="preserve"> ML  </v>
          </cell>
          <cell r="D2161">
            <v>20290</v>
          </cell>
        </row>
        <row r="2162">
          <cell r="A2162" t="str">
            <v>180503</v>
          </cell>
          <cell r="B2162" t="str">
            <v>CANECILLO HIERRO-MALLA VENADA</v>
          </cell>
          <cell r="C2162" t="str">
            <v xml:space="preserve"> M2  </v>
          </cell>
          <cell r="D2162">
            <v>17970</v>
          </cell>
        </row>
        <row r="2163">
          <cell r="A2163" t="str">
            <v>180504</v>
          </cell>
          <cell r="B2163" t="str">
            <v>CANECILLO LAMINA PLYCEM</v>
          </cell>
          <cell r="C2163" t="str">
            <v xml:space="preserve"> M2  </v>
          </cell>
          <cell r="D2163">
            <v>27480</v>
          </cell>
        </row>
        <row r="2164">
          <cell r="A2164" t="str">
            <v>180505</v>
          </cell>
          <cell r="B2164" t="str">
            <v>CANECILLO MADERA-MALLA VENADA</v>
          </cell>
          <cell r="C2164" t="str">
            <v xml:space="preserve"> ML  </v>
          </cell>
          <cell r="D2164">
            <v>19690</v>
          </cell>
        </row>
        <row r="2165">
          <cell r="A2165" t="str">
            <v>180507</v>
          </cell>
          <cell r="B2165" t="str">
            <v>CARGUE CIELO EN BARDO Y CISCO</v>
          </cell>
          <cell r="C2165" t="str">
            <v xml:space="preserve"> M2  </v>
          </cell>
          <cell r="D2165">
            <v>5790</v>
          </cell>
        </row>
        <row r="2166">
          <cell r="A2166" t="str">
            <v>180508</v>
          </cell>
          <cell r="B2166" t="str">
            <v>PANETE CIELO: BARRO - BONIGA - SISGO.</v>
          </cell>
          <cell r="C2166" t="str">
            <v xml:space="preserve"> M2  </v>
          </cell>
          <cell r="D2166">
            <v>13190</v>
          </cell>
        </row>
        <row r="2167">
          <cell r="A2167" t="str">
            <v>180509</v>
          </cell>
          <cell r="B2167" t="str">
            <v>C.F.CANA BRAVA Y BAHAREQUE</v>
          </cell>
          <cell r="C2167" t="str">
            <v xml:space="preserve"> M2  </v>
          </cell>
          <cell r="D2167">
            <v>23390</v>
          </cell>
        </row>
        <row r="2168">
          <cell r="A2168" t="str">
            <v>1806</v>
          </cell>
          <cell r="B2168" t="str">
            <v>TEJA ASBESTO CEMENTO</v>
          </cell>
          <cell r="C2168">
            <v>0</v>
          </cell>
        </row>
        <row r="2169">
          <cell r="A2169" t="str">
            <v>180601</v>
          </cell>
          <cell r="B2169" t="str">
            <v>CABALLETE TEJA ASBESTO CEMENTO ARTICULAD</v>
          </cell>
          <cell r="C2169" t="str">
            <v xml:space="preserve"> ML  </v>
          </cell>
          <cell r="D2169">
            <v>28780</v>
          </cell>
        </row>
        <row r="2170">
          <cell r="A2170" t="str">
            <v>180602</v>
          </cell>
          <cell r="B2170" t="str">
            <v>CABALLETE TEJA ASBESTO CEMENTO VENTILAC.</v>
          </cell>
          <cell r="C2170" t="str">
            <v xml:space="preserve"> ML  </v>
          </cell>
          <cell r="D2170">
            <v>28110</v>
          </cell>
        </row>
        <row r="2171">
          <cell r="A2171" t="str">
            <v>180603</v>
          </cell>
          <cell r="B2171" t="str">
            <v>CANALETA 43 DE 3.50M.</v>
          </cell>
          <cell r="C2171" t="str">
            <v xml:space="preserve"> M2  </v>
          </cell>
          <cell r="D2171">
            <v>63220</v>
          </cell>
        </row>
        <row r="2172">
          <cell r="A2172" t="str">
            <v>180604</v>
          </cell>
          <cell r="B2172" t="str">
            <v>CANALETA 43 DE 4.00M.</v>
          </cell>
          <cell r="C2172" t="str">
            <v xml:space="preserve"> M2  </v>
          </cell>
          <cell r="D2172">
            <v>61400</v>
          </cell>
        </row>
        <row r="2173">
          <cell r="A2173" t="str">
            <v>180605</v>
          </cell>
          <cell r="B2173" t="str">
            <v>CANALETA 43 DE 4.50M.</v>
          </cell>
          <cell r="C2173" t="str">
            <v xml:space="preserve"> M2  </v>
          </cell>
          <cell r="D2173">
            <v>59230</v>
          </cell>
        </row>
        <row r="2174">
          <cell r="A2174" t="str">
            <v>180606</v>
          </cell>
          <cell r="B2174" t="str">
            <v>CANALETA 43 DE 5.00M.</v>
          </cell>
          <cell r="C2174" t="str">
            <v xml:space="preserve"> M2  </v>
          </cell>
          <cell r="D2174">
            <v>58010</v>
          </cell>
        </row>
        <row r="2175">
          <cell r="A2175" t="str">
            <v>180607</v>
          </cell>
          <cell r="B2175" t="str">
            <v>CANALETA 43 DE 5.50M.</v>
          </cell>
          <cell r="C2175" t="str">
            <v xml:space="preserve"> M2  </v>
          </cell>
          <cell r="D2175">
            <v>57150</v>
          </cell>
        </row>
        <row r="2176">
          <cell r="A2176" t="str">
            <v>180608</v>
          </cell>
          <cell r="B2176" t="str">
            <v>CANALETA 43 DE 6.00M.</v>
          </cell>
          <cell r="C2176" t="str">
            <v xml:space="preserve"> M2  </v>
          </cell>
          <cell r="D2176">
            <v>49340</v>
          </cell>
        </row>
        <row r="2177">
          <cell r="A2177" t="str">
            <v>180609</v>
          </cell>
          <cell r="B2177" t="str">
            <v>CANALETA 90 DE 3.75M</v>
          </cell>
          <cell r="C2177" t="str">
            <v xml:space="preserve"> M2  </v>
          </cell>
          <cell r="D2177">
            <v>37870</v>
          </cell>
        </row>
        <row r="2178">
          <cell r="A2178" t="str">
            <v>180610</v>
          </cell>
          <cell r="B2178" t="str">
            <v>CANALETA 90 DE 4.50M</v>
          </cell>
          <cell r="C2178" t="str">
            <v xml:space="preserve"> M2  </v>
          </cell>
          <cell r="D2178">
            <v>42460</v>
          </cell>
        </row>
        <row r="2179">
          <cell r="A2179" t="str">
            <v>180611</v>
          </cell>
          <cell r="B2179" t="str">
            <v>CANALETA 90 DE 5.25M</v>
          </cell>
          <cell r="C2179" t="str">
            <v xml:space="preserve"> M2  </v>
          </cell>
          <cell r="D2179">
            <v>40890</v>
          </cell>
        </row>
        <row r="2180">
          <cell r="A2180" t="str">
            <v>180612</v>
          </cell>
          <cell r="B2180" t="str">
            <v>CANALETA 90 DE 6.00M.</v>
          </cell>
          <cell r="C2180" t="str">
            <v xml:space="preserve"> M2  </v>
          </cell>
          <cell r="D2180">
            <v>45350</v>
          </cell>
        </row>
        <row r="2181">
          <cell r="A2181" t="str">
            <v>180613</v>
          </cell>
          <cell r="B2181" t="str">
            <v>CANALETA 90 DE 7.50M.</v>
          </cell>
          <cell r="C2181" t="str">
            <v xml:space="preserve"> M2  </v>
          </cell>
          <cell r="D2181">
            <v>45050</v>
          </cell>
        </row>
        <row r="2182">
          <cell r="A2182" t="str">
            <v>180614</v>
          </cell>
          <cell r="B2182" t="str">
            <v>CANALETA 90 DE 9.00M.</v>
          </cell>
          <cell r="C2182" t="str">
            <v xml:space="preserve"> M2  </v>
          </cell>
          <cell r="D2182">
            <v>44050</v>
          </cell>
        </row>
        <row r="2183">
          <cell r="A2183" t="str">
            <v>180615</v>
          </cell>
          <cell r="B2183" t="str">
            <v>LIMAHOYA TEJA ASBESTO CEMENTO</v>
          </cell>
          <cell r="C2183" t="str">
            <v xml:space="preserve"> ML  </v>
          </cell>
          <cell r="D2183">
            <v>25250</v>
          </cell>
        </row>
        <row r="2184">
          <cell r="A2184" t="str">
            <v>180616</v>
          </cell>
          <cell r="B2184" t="str">
            <v>LIMATESA TEJA ASBESTO CEMENTO</v>
          </cell>
          <cell r="C2184" t="str">
            <v xml:space="preserve"> ML  </v>
          </cell>
          <cell r="D2184">
            <v>23990</v>
          </cell>
        </row>
        <row r="2185">
          <cell r="A2185" t="str">
            <v>180617</v>
          </cell>
          <cell r="B2185" t="str">
            <v>TEJA AC.TERMINAL CANAL</v>
          </cell>
          <cell r="C2185" t="str">
            <v xml:space="preserve"> UND  </v>
          </cell>
          <cell r="D2185">
            <v>28990</v>
          </cell>
        </row>
        <row r="2186">
          <cell r="A2186" t="str">
            <v>180618</v>
          </cell>
          <cell r="B2186" t="str">
            <v>TEJA AC.TERMINAL SUPERIOR MURO</v>
          </cell>
          <cell r="C2186" t="str">
            <v xml:space="preserve"> UND  </v>
          </cell>
          <cell r="D2186">
            <v>25680</v>
          </cell>
        </row>
        <row r="2187">
          <cell r="A2187" t="str">
            <v>180619</v>
          </cell>
          <cell r="B2187" t="str">
            <v>TEJA ASBESTO CEMENTO</v>
          </cell>
          <cell r="C2187" t="str">
            <v xml:space="preserve"> M2  </v>
          </cell>
          <cell r="D2187">
            <v>26040</v>
          </cell>
        </row>
        <row r="2188">
          <cell r="A2188" t="str">
            <v>180620</v>
          </cell>
          <cell r="B2188" t="str">
            <v>TEJA ASBESTO CEMENTO # 2</v>
          </cell>
          <cell r="C2188" t="str">
            <v xml:space="preserve"> UND  </v>
          </cell>
          <cell r="D2188">
            <v>14280</v>
          </cell>
        </row>
        <row r="2189">
          <cell r="A2189" t="str">
            <v>180621</v>
          </cell>
          <cell r="B2189" t="str">
            <v>TEJA ASBESTO CEMENTO # 3</v>
          </cell>
          <cell r="C2189" t="str">
            <v xml:space="preserve"> UND  </v>
          </cell>
          <cell r="D2189">
            <v>19060</v>
          </cell>
        </row>
        <row r="2190">
          <cell r="A2190" t="str">
            <v>180622</v>
          </cell>
          <cell r="B2190" t="str">
            <v>TEJA ASBESTO CEMENTO # 4</v>
          </cell>
          <cell r="C2190" t="str">
            <v xml:space="preserve"> UND  </v>
          </cell>
          <cell r="D2190">
            <v>27190</v>
          </cell>
        </row>
        <row r="2191">
          <cell r="A2191" t="str">
            <v>180623</v>
          </cell>
          <cell r="B2191" t="str">
            <v>TEJA ASBESTO CEMENTO # 5</v>
          </cell>
          <cell r="C2191" t="str">
            <v xml:space="preserve"> UND  </v>
          </cell>
          <cell r="D2191">
            <v>33410</v>
          </cell>
        </row>
        <row r="2192">
          <cell r="A2192" t="str">
            <v>180624</v>
          </cell>
          <cell r="B2192" t="str">
            <v>TEJA ASBESTO CEMENTO # 6</v>
          </cell>
          <cell r="C2192" t="str">
            <v xml:space="preserve"> UND  </v>
          </cell>
          <cell r="D2192">
            <v>41720</v>
          </cell>
        </row>
        <row r="2193">
          <cell r="A2193" t="str">
            <v>180625</v>
          </cell>
          <cell r="B2193" t="str">
            <v>TEJA ASBESTO CEMENTO # 8</v>
          </cell>
          <cell r="C2193" t="str">
            <v xml:space="preserve"> UND  </v>
          </cell>
          <cell r="D2193">
            <v>51460</v>
          </cell>
        </row>
        <row r="2194">
          <cell r="A2194" t="str">
            <v>180626</v>
          </cell>
          <cell r="B2194" t="str">
            <v>TEJA CLARABOYA ASBESTO CEMENTO # 4</v>
          </cell>
          <cell r="C2194" t="str">
            <v xml:space="preserve"> UND  </v>
          </cell>
          <cell r="D2194">
            <v>40690</v>
          </cell>
        </row>
        <row r="2195">
          <cell r="A2195" t="str">
            <v>180627</v>
          </cell>
          <cell r="B2195" t="str">
            <v>TEJA CLARABOYA ASBESTO CEMENTO # 5</v>
          </cell>
          <cell r="C2195" t="str">
            <v xml:space="preserve"> UND  </v>
          </cell>
          <cell r="D2195">
            <v>51040</v>
          </cell>
        </row>
        <row r="2196">
          <cell r="A2196" t="str">
            <v>180628</v>
          </cell>
          <cell r="B2196" t="str">
            <v>TEJA CLARABOYA ASBESTO CEMENTO # 6</v>
          </cell>
          <cell r="C2196" t="str">
            <v xml:space="preserve"> UND  </v>
          </cell>
          <cell r="D2196">
            <v>61690</v>
          </cell>
        </row>
        <row r="2197">
          <cell r="A2197" t="str">
            <v>180629</v>
          </cell>
          <cell r="B2197" t="str">
            <v>TEJA VENTILACION ASBESTO CEMENTO # 4</v>
          </cell>
          <cell r="C2197" t="str">
            <v xml:space="preserve"> UND  </v>
          </cell>
          <cell r="D2197">
            <v>44850</v>
          </cell>
        </row>
        <row r="2198">
          <cell r="A2198" t="str">
            <v>180630</v>
          </cell>
          <cell r="B2198" t="str">
            <v>TEJA VENTILACION ASBESTO CEMENTO # 6</v>
          </cell>
          <cell r="C2198" t="str">
            <v xml:space="preserve"> UND  </v>
          </cell>
          <cell r="D2198">
            <v>61960</v>
          </cell>
        </row>
        <row r="2199">
          <cell r="A2199" t="str">
            <v>180632</v>
          </cell>
          <cell r="B2199" t="str">
            <v>TEJA ASBESTO CEMENTO ESPANOLA</v>
          </cell>
          <cell r="C2199" t="str">
            <v xml:space="preserve"> M2  </v>
          </cell>
          <cell r="D2199">
            <v>54920</v>
          </cell>
        </row>
        <row r="2200">
          <cell r="A2200" t="str">
            <v>1807</v>
          </cell>
          <cell r="B2200" t="str">
            <v>TEJA GRESS</v>
          </cell>
          <cell r="C2200">
            <v>0</v>
          </cell>
        </row>
        <row r="2201">
          <cell r="A2201" t="str">
            <v>180701</v>
          </cell>
          <cell r="B2201" t="str">
            <v>CABALLETE TEJA BARRO NORMAL</v>
          </cell>
          <cell r="C2201" t="str">
            <v xml:space="preserve"> ML  </v>
          </cell>
          <cell r="D2201">
            <v>7710</v>
          </cell>
        </row>
        <row r="2202">
          <cell r="A2202" t="str">
            <v>180702</v>
          </cell>
          <cell r="B2202" t="str">
            <v>CABALLETE TEJA BARRO PRENSADA</v>
          </cell>
          <cell r="C2202" t="str">
            <v xml:space="preserve"> ML  </v>
          </cell>
          <cell r="D2202">
            <v>10070</v>
          </cell>
        </row>
        <row r="2203">
          <cell r="A2203" t="str">
            <v>180703</v>
          </cell>
          <cell r="B2203" t="str">
            <v>LIMATESA TEJA BARRO NORMAL</v>
          </cell>
          <cell r="C2203" t="str">
            <v xml:space="preserve"> ML  </v>
          </cell>
          <cell r="D2203">
            <v>7840</v>
          </cell>
        </row>
        <row r="2204">
          <cell r="A2204" t="str">
            <v>180704</v>
          </cell>
          <cell r="B2204" t="str">
            <v>LIMATESA TEJA BARRO PRENSADA</v>
          </cell>
          <cell r="C2204" t="str">
            <v xml:space="preserve"> ML  </v>
          </cell>
          <cell r="D2204">
            <v>9700</v>
          </cell>
        </row>
        <row r="2205">
          <cell r="A2205" t="str">
            <v>180706</v>
          </cell>
          <cell r="B2205" t="str">
            <v>TEJA BARRO NORMAL</v>
          </cell>
          <cell r="C2205" t="str">
            <v xml:space="preserve"> M2  </v>
          </cell>
          <cell r="D2205">
            <v>11520</v>
          </cell>
        </row>
        <row r="2206">
          <cell r="A2206" t="str">
            <v>180707</v>
          </cell>
          <cell r="B2206" t="str">
            <v>TEJA BARRO PRENSADA</v>
          </cell>
          <cell r="C2206" t="str">
            <v xml:space="preserve"> M2  </v>
          </cell>
          <cell r="D2206">
            <v>14650</v>
          </cell>
        </row>
        <row r="2207">
          <cell r="A2207" t="str">
            <v>180708</v>
          </cell>
          <cell r="B2207" t="str">
            <v>TEJA BARRO PRENSADA SOBRE ASBESTO CEMENT</v>
          </cell>
          <cell r="C2207" t="str">
            <v xml:space="preserve"> M2  </v>
          </cell>
          <cell r="D2207">
            <v>12050</v>
          </cell>
        </row>
        <row r="2208">
          <cell r="A2208" t="str">
            <v>180709</v>
          </cell>
          <cell r="B2208" t="str">
            <v>TEJA BARRO NORMAL (REPOSICION)</v>
          </cell>
          <cell r="C2208" t="str">
            <v xml:space="preserve"> UND  </v>
          </cell>
          <cell r="D2208">
            <v>250</v>
          </cell>
        </row>
        <row r="2209">
          <cell r="A2209" t="str">
            <v>1808</v>
          </cell>
          <cell r="B2209" t="str">
            <v>TEJA METALICA</v>
          </cell>
          <cell r="C2209">
            <v>0</v>
          </cell>
        </row>
        <row r="2210">
          <cell r="A2210" t="str">
            <v>180801</v>
          </cell>
          <cell r="B2210" t="str">
            <v>CABALLETE TEJA ALUMINIO COLOR</v>
          </cell>
          <cell r="C2210" t="str">
            <v xml:space="preserve"> ML  </v>
          </cell>
          <cell r="D2210">
            <v>25450</v>
          </cell>
        </row>
        <row r="2211">
          <cell r="A2211" t="str">
            <v>180802</v>
          </cell>
          <cell r="B2211" t="str">
            <v>CABALLETE TEJA ALUMINIO NATURAL</v>
          </cell>
          <cell r="C2211" t="str">
            <v xml:space="preserve"> ML  </v>
          </cell>
          <cell r="D2211">
            <v>17510</v>
          </cell>
        </row>
        <row r="2212">
          <cell r="A2212" t="str">
            <v>180803</v>
          </cell>
          <cell r="B2212" t="str">
            <v>CABALLETE TEJA AJOVER</v>
          </cell>
          <cell r="C2212" t="str">
            <v xml:space="preserve"> ML  </v>
          </cell>
          <cell r="D2212">
            <v>41950</v>
          </cell>
        </row>
        <row r="2213">
          <cell r="A2213" t="str">
            <v>180804</v>
          </cell>
          <cell r="B2213" t="str">
            <v>LIMAHOYA TEJA ALUMINIO.5MM</v>
          </cell>
          <cell r="C2213" t="str">
            <v xml:space="preserve"> ML  </v>
          </cell>
          <cell r="D2213">
            <v>27160</v>
          </cell>
        </row>
        <row r="2214">
          <cell r="A2214" t="str">
            <v>180805</v>
          </cell>
          <cell r="B2214" t="str">
            <v>LIMATESA TEJA ALUMINIO.7MM</v>
          </cell>
          <cell r="C2214" t="str">
            <v xml:space="preserve"> ML  </v>
          </cell>
          <cell r="D2214">
            <v>27800</v>
          </cell>
        </row>
        <row r="2215">
          <cell r="A2215" t="str">
            <v>180806</v>
          </cell>
          <cell r="B2215" t="str">
            <v>REMATE SUPERIOR CONTRA MURO TEJA AJOVER</v>
          </cell>
          <cell r="C2215" t="str">
            <v xml:space="preserve"> ML  </v>
          </cell>
          <cell r="D2215">
            <v>40780</v>
          </cell>
        </row>
        <row r="2216">
          <cell r="A2216" t="str">
            <v>180807</v>
          </cell>
          <cell r="B2216" t="str">
            <v>TEJA AJOVER ONDULADA COLOR .27MM</v>
          </cell>
          <cell r="C2216" t="str">
            <v xml:space="preserve"> M2  </v>
          </cell>
          <cell r="D2216">
            <v>31020</v>
          </cell>
        </row>
        <row r="2217">
          <cell r="A2217" t="str">
            <v>180808</v>
          </cell>
          <cell r="B2217" t="str">
            <v>TEJA AJOVER TRAPEZOIDAL COLOR .27MM</v>
          </cell>
          <cell r="C2217" t="str">
            <v xml:space="preserve"> M2  </v>
          </cell>
          <cell r="D2217">
            <v>31020</v>
          </cell>
        </row>
        <row r="2218">
          <cell r="A2218" t="str">
            <v>180809</v>
          </cell>
          <cell r="B2218" t="str">
            <v>TEJA ALUMINIO COLOR [5mm]</v>
          </cell>
          <cell r="C2218" t="str">
            <v xml:space="preserve"> M2  </v>
          </cell>
          <cell r="D2218">
            <v>44450</v>
          </cell>
        </row>
        <row r="2219">
          <cell r="A2219" t="str">
            <v>180810</v>
          </cell>
          <cell r="B2219" t="str">
            <v>TEJA ALUMINIO COLOR [7mm]</v>
          </cell>
          <cell r="C2219" t="str">
            <v xml:space="preserve"> M2  </v>
          </cell>
          <cell r="D2219">
            <v>56560</v>
          </cell>
        </row>
        <row r="2220">
          <cell r="A2220" t="str">
            <v>180811</v>
          </cell>
          <cell r="B2220" t="str">
            <v>TEJA ALUMINIO NATUR. [5mm]</v>
          </cell>
          <cell r="C2220" t="str">
            <v xml:space="preserve"> M2  </v>
          </cell>
          <cell r="D2220">
            <v>32750</v>
          </cell>
        </row>
        <row r="2221">
          <cell r="A2221" t="str">
            <v>180812</v>
          </cell>
          <cell r="B2221" t="str">
            <v>TEJA ALUMINIO TRAPEZOIDAL NATURAL [7MM]</v>
          </cell>
          <cell r="C2221" t="str">
            <v xml:space="preserve"> M2  </v>
          </cell>
          <cell r="D2221">
            <v>46750</v>
          </cell>
        </row>
        <row r="2222">
          <cell r="A2222" t="str">
            <v>180813</v>
          </cell>
          <cell r="B2222" t="str">
            <v>TEJA GALVANIZADA TRAPEZOIDAL CAL.26</v>
          </cell>
          <cell r="C2222" t="str">
            <v xml:space="preserve"> M2  </v>
          </cell>
          <cell r="D2222">
            <v>20840</v>
          </cell>
        </row>
        <row r="2223">
          <cell r="A2223" t="str">
            <v>180815</v>
          </cell>
          <cell r="B2223" t="str">
            <v>TEJA CUBIERTA CINDUTEC</v>
          </cell>
          <cell r="C2223" t="str">
            <v xml:space="preserve"> M2  </v>
          </cell>
          <cell r="D2223">
            <v>29700</v>
          </cell>
        </row>
        <row r="2224">
          <cell r="A2224" t="str">
            <v>180816</v>
          </cell>
          <cell r="B2224" t="str">
            <v>TEJA ZINC</v>
          </cell>
          <cell r="C2224" t="str">
            <v xml:space="preserve"> M2  </v>
          </cell>
          <cell r="D2224">
            <v>15120</v>
          </cell>
        </row>
        <row r="2225">
          <cell r="A2225" t="str">
            <v>180817</v>
          </cell>
          <cell r="B2225" t="str">
            <v>LIMATESA TEJA AJOVER</v>
          </cell>
          <cell r="C2225" t="str">
            <v xml:space="preserve"> ML  </v>
          </cell>
          <cell r="D2225">
            <v>34130</v>
          </cell>
        </row>
        <row r="2226">
          <cell r="A2226" t="str">
            <v>180818</v>
          </cell>
          <cell r="B2226" t="str">
            <v>TEJA AJOVER TRAPEZOIDAL SUPER .35MM</v>
          </cell>
          <cell r="C2226" t="str">
            <v xml:space="preserve"> M2  </v>
          </cell>
          <cell r="D2226">
            <v>32460</v>
          </cell>
        </row>
        <row r="2227">
          <cell r="A2227" t="str">
            <v>180819</v>
          </cell>
          <cell r="B2227" t="str">
            <v>TEJA AJOVER ONDULADA SUPER COLOR .35MM</v>
          </cell>
          <cell r="C2227" t="str">
            <v xml:space="preserve"> M2  </v>
          </cell>
          <cell r="D2227">
            <v>33010</v>
          </cell>
        </row>
        <row r="2228">
          <cell r="A2228" t="str">
            <v>180820</v>
          </cell>
          <cell r="B2228" t="str">
            <v>TEJA ALUMINIO-POLIURETANO-ALUM.E=1 1C</v>
          </cell>
          <cell r="C2228" t="str">
            <v xml:space="preserve"> M2  </v>
          </cell>
          <cell r="D2228">
            <v>79640</v>
          </cell>
        </row>
        <row r="2229">
          <cell r="A2229" t="str">
            <v>1809</v>
          </cell>
          <cell r="B2229" t="str">
            <v>TEJA ACRILICA-PVC-POLICARBONAT</v>
          </cell>
          <cell r="C2229">
            <v>0</v>
          </cell>
        </row>
        <row r="2230">
          <cell r="A2230" t="str">
            <v>180901</v>
          </cell>
          <cell r="B2230" t="str">
            <v>DOMO ACRILICO CIRCULAR 065X065</v>
          </cell>
          <cell r="C2230" t="str">
            <v xml:space="preserve"> UND  </v>
          </cell>
          <cell r="D2230">
            <v>61310</v>
          </cell>
        </row>
        <row r="2231">
          <cell r="A2231" t="str">
            <v>180902</v>
          </cell>
          <cell r="B2231" t="str">
            <v>PANEL POLICARB.ASEGURADOR [DANPALON]</v>
          </cell>
          <cell r="C2231" t="str">
            <v xml:space="preserve"> UND  </v>
          </cell>
          <cell r="D2231">
            <v>3590</v>
          </cell>
        </row>
        <row r="2232">
          <cell r="A2232" t="str">
            <v>180903</v>
          </cell>
          <cell r="B2232" t="str">
            <v>PANEL POLICARB.CELOSIA 8MM [DAMPALON]</v>
          </cell>
          <cell r="C2232" t="str">
            <v xml:space="preserve"> M2  </v>
          </cell>
          <cell r="D2232">
            <v>146030</v>
          </cell>
        </row>
        <row r="2233">
          <cell r="A2233" t="str">
            <v>180904</v>
          </cell>
          <cell r="B2233" t="str">
            <v>PANEL POLICARB.COMPACTO 4MM [DAMPALON]</v>
          </cell>
          <cell r="C2233" t="str">
            <v xml:space="preserve"> M2  </v>
          </cell>
          <cell r="D2233">
            <v>88330</v>
          </cell>
        </row>
        <row r="2234">
          <cell r="A2234" t="str">
            <v>180905</v>
          </cell>
          <cell r="B2234" t="str">
            <v>PANEL POLICARB.CONECTOR ALUM. [DANPALON]</v>
          </cell>
          <cell r="C2234" t="str">
            <v xml:space="preserve"> UND  </v>
          </cell>
          <cell r="D2234">
            <v>148740</v>
          </cell>
        </row>
        <row r="2235">
          <cell r="A2235" t="str">
            <v>180906</v>
          </cell>
          <cell r="B2235" t="str">
            <v>PANEL POLICARB.ROLLO ALUMINIO [DANPALON]</v>
          </cell>
          <cell r="C2235" t="str">
            <v xml:space="preserve"> UND  </v>
          </cell>
          <cell r="D2235">
            <v>160660</v>
          </cell>
        </row>
        <row r="2236">
          <cell r="A2236" t="str">
            <v>180907</v>
          </cell>
          <cell r="B2236" t="str">
            <v>PANEL POLICARB.SELLO 6MM [DANPALON]</v>
          </cell>
          <cell r="C2236" t="str">
            <v xml:space="preserve"> UND  </v>
          </cell>
          <cell r="D2236">
            <v>47710</v>
          </cell>
        </row>
        <row r="2237">
          <cell r="A2237" t="str">
            <v>180908</v>
          </cell>
          <cell r="B2237" t="str">
            <v>PANEL POLICARB.TAPA CONECTOR [DANPALON]</v>
          </cell>
          <cell r="C2237" t="str">
            <v xml:space="preserve"> UND  </v>
          </cell>
          <cell r="D2237">
            <v>2650</v>
          </cell>
        </row>
        <row r="2238">
          <cell r="A2238" t="str">
            <v>180909</v>
          </cell>
          <cell r="B2238" t="str">
            <v>TEJA ACILICA ONDULADA AJOVER</v>
          </cell>
          <cell r="C2238" t="str">
            <v xml:space="preserve"> M2  </v>
          </cell>
          <cell r="D2238">
            <v>26040</v>
          </cell>
        </row>
        <row r="2239">
          <cell r="A2239" t="str">
            <v>180910</v>
          </cell>
          <cell r="B2239" t="str">
            <v>TEJA ACRILICO LAMINA [B- 2M]</v>
          </cell>
          <cell r="C2239" t="str">
            <v xml:space="preserve"> M2  </v>
          </cell>
          <cell r="D2239">
            <v>111950</v>
          </cell>
        </row>
        <row r="2240">
          <cell r="A2240" t="str">
            <v>180911</v>
          </cell>
          <cell r="B2240" t="str">
            <v>TEJA ACRILICO TRAPEZOIDAL [B- 2M]</v>
          </cell>
          <cell r="C2240" t="str">
            <v xml:space="preserve"> M2  </v>
          </cell>
          <cell r="D2240">
            <v>54380</v>
          </cell>
        </row>
        <row r="2241">
          <cell r="A2241" t="str">
            <v>180912</v>
          </cell>
          <cell r="B2241" t="str">
            <v>TEJA ACRILICO TRAPEZOIDAL AJOVER</v>
          </cell>
          <cell r="C2241" t="str">
            <v xml:space="preserve"> M2  </v>
          </cell>
          <cell r="D2241">
            <v>40510</v>
          </cell>
        </row>
        <row r="2242">
          <cell r="A2242" t="str">
            <v>180913</v>
          </cell>
          <cell r="B2242" t="str">
            <v>TEJA ACRILICO TRASLUCIDA</v>
          </cell>
          <cell r="C2242" t="str">
            <v xml:space="preserve"> M2  </v>
          </cell>
          <cell r="D2242">
            <v>40200</v>
          </cell>
        </row>
        <row r="2243">
          <cell r="A2243" t="str">
            <v>180914</v>
          </cell>
          <cell r="B2243" t="str">
            <v>LAMINA ALVEOLAR DE POLICARBONATO</v>
          </cell>
          <cell r="C2243" t="str">
            <v xml:space="preserve"> M2  </v>
          </cell>
          <cell r="D2243">
            <v>99640</v>
          </cell>
        </row>
        <row r="2244">
          <cell r="A2244" t="str">
            <v>180915</v>
          </cell>
          <cell r="B2244" t="str">
            <v>TEJA CUBIERTA LAMINA TRASLUCIDA</v>
          </cell>
          <cell r="C2244" t="str">
            <v xml:space="preserve"> M2  </v>
          </cell>
          <cell r="D2244">
            <v>144420</v>
          </cell>
        </row>
        <row r="2245">
          <cell r="A2245" t="str">
            <v>1810</v>
          </cell>
          <cell r="B2245" t="str">
            <v>CANAL-BAJANTES-ACCES. PVC</v>
          </cell>
          <cell r="C2245">
            <v>0</v>
          </cell>
        </row>
        <row r="2246">
          <cell r="A2246" t="str">
            <v>181001</v>
          </cell>
          <cell r="B2246" t="str">
            <v>BAJANTE CUADRADO CANAL PVC</v>
          </cell>
          <cell r="C2246" t="str">
            <v xml:space="preserve"> ML  </v>
          </cell>
          <cell r="D2246">
            <v>23610</v>
          </cell>
        </row>
        <row r="2247">
          <cell r="A2247" t="str">
            <v>181002</v>
          </cell>
          <cell r="B2247" t="str">
            <v>CANAL AMAZONAS PVC AGUAS LLUVIAS</v>
          </cell>
          <cell r="C2247" t="str">
            <v xml:space="preserve"> ML  </v>
          </cell>
          <cell r="D2247">
            <v>41840</v>
          </cell>
        </row>
        <row r="2248">
          <cell r="A2248" t="str">
            <v>181003</v>
          </cell>
          <cell r="B2248" t="str">
            <v>CANAL RAINGO PVC AGUAS LLUVIAS</v>
          </cell>
          <cell r="C2248" t="str">
            <v xml:space="preserve"> ML  </v>
          </cell>
          <cell r="D2248">
            <v>32270</v>
          </cell>
        </row>
        <row r="2249">
          <cell r="A2249" t="str">
            <v>181004</v>
          </cell>
          <cell r="B2249" t="str">
            <v>CODO BAJANTE 45 CANAL PVC</v>
          </cell>
          <cell r="C2249" t="str">
            <v xml:space="preserve"> UND  </v>
          </cell>
          <cell r="D2249">
            <v>6040</v>
          </cell>
        </row>
        <row r="2250">
          <cell r="A2250" t="str">
            <v>181005</v>
          </cell>
          <cell r="B2250" t="str">
            <v>CODO BAJANTE 90 CANAL PVC</v>
          </cell>
          <cell r="C2250" t="str">
            <v xml:space="preserve"> UND  </v>
          </cell>
          <cell r="D2250">
            <v>7370</v>
          </cell>
        </row>
        <row r="2251">
          <cell r="A2251" t="str">
            <v>181006</v>
          </cell>
          <cell r="B2251" t="str">
            <v>SOPORTE CANAL AMAZONAS PVC</v>
          </cell>
          <cell r="C2251" t="str">
            <v xml:space="preserve"> UND  </v>
          </cell>
          <cell r="D2251">
            <v>5220</v>
          </cell>
        </row>
        <row r="2252">
          <cell r="A2252" t="str">
            <v>181007</v>
          </cell>
          <cell r="B2252" t="str">
            <v>SOPORTE CANAL RAINGO PVC</v>
          </cell>
          <cell r="C2252" t="str">
            <v xml:space="preserve"> UND  </v>
          </cell>
          <cell r="D2252">
            <v>4870</v>
          </cell>
        </row>
        <row r="2253">
          <cell r="A2253" t="str">
            <v>181008</v>
          </cell>
          <cell r="B2253" t="str">
            <v>TAPA EXTERNA CANAL AMAZONAS PVC</v>
          </cell>
          <cell r="C2253" t="str">
            <v xml:space="preserve"> UND  </v>
          </cell>
          <cell r="D2253">
            <v>8290</v>
          </cell>
        </row>
        <row r="2254">
          <cell r="A2254" t="str">
            <v>181009</v>
          </cell>
          <cell r="B2254" t="str">
            <v>TAPA EXTERNA CANAL RAINGO PVC</v>
          </cell>
          <cell r="C2254" t="str">
            <v xml:space="preserve"> UND  </v>
          </cell>
          <cell r="D2254">
            <v>5770</v>
          </cell>
        </row>
        <row r="2255">
          <cell r="A2255" t="str">
            <v>181010</v>
          </cell>
          <cell r="B2255" t="str">
            <v>TAPA INTERNA CANAL AMAZONAS PVC</v>
          </cell>
          <cell r="C2255" t="str">
            <v xml:space="preserve"> UND  </v>
          </cell>
          <cell r="D2255">
            <v>4950</v>
          </cell>
        </row>
        <row r="2256">
          <cell r="A2256" t="str">
            <v>181011</v>
          </cell>
          <cell r="B2256" t="str">
            <v>TAPA INTERNA CANAL RAINGO PVC</v>
          </cell>
          <cell r="C2256" t="str">
            <v xml:space="preserve"> UND  </v>
          </cell>
          <cell r="D2256">
            <v>5740</v>
          </cell>
        </row>
        <row r="2257">
          <cell r="A2257" t="str">
            <v>181012</v>
          </cell>
          <cell r="B2257" t="str">
            <v>UNION BAJANTE CANAL AMAZONAS PVC</v>
          </cell>
          <cell r="C2257" t="str">
            <v xml:space="preserve"> UND  </v>
          </cell>
          <cell r="D2257">
            <v>25750</v>
          </cell>
        </row>
        <row r="2258">
          <cell r="A2258" t="str">
            <v>181013</v>
          </cell>
          <cell r="B2258" t="str">
            <v>UNION BAJANTE CANAL RAINGO PVC</v>
          </cell>
          <cell r="C2258" t="str">
            <v xml:space="preserve"> UND  </v>
          </cell>
          <cell r="D2258">
            <v>10180</v>
          </cell>
        </row>
        <row r="2259">
          <cell r="A2259" t="str">
            <v>181014</v>
          </cell>
          <cell r="B2259" t="str">
            <v>UNION CANAL AMAZONAS PVC</v>
          </cell>
          <cell r="C2259" t="str">
            <v xml:space="preserve"> UND  </v>
          </cell>
          <cell r="D2259">
            <v>16370</v>
          </cell>
        </row>
        <row r="2260">
          <cell r="A2260" t="str">
            <v>181015</v>
          </cell>
          <cell r="B2260" t="str">
            <v>UNION CANAL RAINGO PVC</v>
          </cell>
          <cell r="C2260" t="str">
            <v xml:space="preserve"> UND  </v>
          </cell>
          <cell r="D2260">
            <v>9090</v>
          </cell>
        </row>
        <row r="2261">
          <cell r="A2261" t="str">
            <v>181016</v>
          </cell>
          <cell r="B2261" t="str">
            <v>UNION ESQUINA CANAL AMAZONAS PVC</v>
          </cell>
          <cell r="C2261" t="str">
            <v xml:space="preserve"> UND  </v>
          </cell>
          <cell r="D2261">
            <v>38260</v>
          </cell>
        </row>
        <row r="2262">
          <cell r="A2262" t="str">
            <v>181017</v>
          </cell>
          <cell r="B2262" t="str">
            <v>UNION ESQUINA CANAL RAINGO PVC</v>
          </cell>
          <cell r="C2262" t="str">
            <v xml:space="preserve"> UND  </v>
          </cell>
          <cell r="D2262">
            <v>11770</v>
          </cell>
        </row>
        <row r="2263">
          <cell r="A2263" t="str">
            <v>1811</v>
          </cell>
          <cell r="B2263" t="str">
            <v>CANAL-BAJANTES-ACCES. LAMINA</v>
          </cell>
          <cell r="C2263">
            <v>0</v>
          </cell>
        </row>
        <row r="2264">
          <cell r="A2264" t="str">
            <v>181101</v>
          </cell>
          <cell r="B2264" t="str">
            <v>BAJANTE LAMINA GALVANIZADA</v>
          </cell>
          <cell r="C2264" t="str">
            <v xml:space="preserve"> ML  </v>
          </cell>
          <cell r="D2264">
            <v>23590</v>
          </cell>
        </row>
        <row r="2265">
          <cell r="A2265" t="str">
            <v>181102</v>
          </cell>
          <cell r="B2265" t="str">
            <v>CANAL LAMINA ALUMINIO</v>
          </cell>
          <cell r="C2265" t="str">
            <v xml:space="preserve"> ML  </v>
          </cell>
          <cell r="D2265">
            <v>50940</v>
          </cell>
        </row>
        <row r="2266">
          <cell r="A2266" t="str">
            <v>181103</v>
          </cell>
          <cell r="B2266" t="str">
            <v>CANAL LAMINA GALVANIZADA CAL.26</v>
          </cell>
          <cell r="C2266" t="str">
            <v xml:space="preserve"> ML  </v>
          </cell>
          <cell r="D2266">
            <v>30490</v>
          </cell>
        </row>
        <row r="2267">
          <cell r="A2267" t="str">
            <v>181104</v>
          </cell>
          <cell r="B2267" t="str">
            <v>CANAL LAMINA LIMAHOYA</v>
          </cell>
          <cell r="C2267" t="str">
            <v xml:space="preserve"> ML  </v>
          </cell>
          <cell r="D2267">
            <v>23280</v>
          </cell>
        </row>
        <row r="2268">
          <cell r="A2268" t="str">
            <v>181105</v>
          </cell>
          <cell r="B2268" t="str">
            <v>CANAL LAMINA GALVANIZADA CAL.22</v>
          </cell>
          <cell r="C2268" t="str">
            <v xml:space="preserve"> ML  </v>
          </cell>
          <cell r="D2268">
            <v>38710</v>
          </cell>
        </row>
        <row r="2269">
          <cell r="A2269" t="str">
            <v>1812</v>
          </cell>
          <cell r="B2269" t="str">
            <v>ACCESORIOS-INSTALACIONES-VARIOS</v>
          </cell>
          <cell r="C2269">
            <v>0</v>
          </cell>
        </row>
        <row r="2270">
          <cell r="A2270" t="str">
            <v>181201</v>
          </cell>
          <cell r="B2270" t="str">
            <v>ACCESORIO ESPIGO-ARANDELA ALUMINIO</v>
          </cell>
          <cell r="C2270" t="str">
            <v xml:space="preserve"> UND  </v>
          </cell>
          <cell r="D2270">
            <v>1050</v>
          </cell>
        </row>
        <row r="2271">
          <cell r="A2271" t="str">
            <v>181202</v>
          </cell>
          <cell r="B2271" t="str">
            <v>CORTE TEJA ASBESTO CEMENTO</v>
          </cell>
          <cell r="C2271" t="str">
            <v xml:space="preserve"> ML  </v>
          </cell>
          <cell r="D2271">
            <v>3970</v>
          </cell>
        </row>
        <row r="2272">
          <cell r="A2272" t="str">
            <v>181203</v>
          </cell>
          <cell r="B2272" t="str">
            <v>FLANCHE ALUMINIO DINTEL-CANECILLO</v>
          </cell>
          <cell r="C2272" t="str">
            <v xml:space="preserve"> ML  </v>
          </cell>
          <cell r="D2272">
            <v>35500</v>
          </cell>
        </row>
        <row r="2273">
          <cell r="A2273" t="str">
            <v>181204</v>
          </cell>
          <cell r="B2273" t="str">
            <v>FLANCHE LAMINA ALUMINIO .7MM</v>
          </cell>
          <cell r="C2273" t="str">
            <v xml:space="preserve"> ML  </v>
          </cell>
          <cell r="D2273">
            <v>34600</v>
          </cell>
        </row>
        <row r="2274">
          <cell r="A2274" t="str">
            <v>181205</v>
          </cell>
          <cell r="B2274" t="str">
            <v>INSTALACION CERCHA METALICA L= 6.00-11 M</v>
          </cell>
          <cell r="C2274" t="str">
            <v xml:space="preserve"> ML  </v>
          </cell>
          <cell r="D2274">
            <v>24160</v>
          </cell>
        </row>
        <row r="2275">
          <cell r="A2275" t="str">
            <v>181206</v>
          </cell>
          <cell r="B2275" t="str">
            <v>INSTALACION CERCHA METALICA L=11.01-16 M</v>
          </cell>
          <cell r="C2275" t="str">
            <v xml:space="preserve"> ML  </v>
          </cell>
          <cell r="D2275">
            <v>20390</v>
          </cell>
        </row>
        <row r="2276">
          <cell r="A2276" t="str">
            <v>181207</v>
          </cell>
          <cell r="B2276" t="str">
            <v>INSTALACION CIELO FALSO</v>
          </cell>
          <cell r="C2276" t="str">
            <v xml:space="preserve"> M2  </v>
          </cell>
          <cell r="D2276">
            <v>8690</v>
          </cell>
        </row>
        <row r="2277">
          <cell r="A2277" t="str">
            <v>181208</v>
          </cell>
          <cell r="B2277" t="str">
            <v>INSTALACION ESTRUCTURA METALICA</v>
          </cell>
          <cell r="C2277" t="str">
            <v xml:space="preserve"> M2  </v>
          </cell>
          <cell r="D2277">
            <v>3640</v>
          </cell>
        </row>
        <row r="2278">
          <cell r="A2278" t="str">
            <v>181209</v>
          </cell>
          <cell r="B2278" t="str">
            <v>INSTALACION TEJA ALUMINIO</v>
          </cell>
          <cell r="C2278" t="str">
            <v xml:space="preserve"> M2  </v>
          </cell>
          <cell r="D2278">
            <v>4560</v>
          </cell>
        </row>
        <row r="2279">
          <cell r="A2279" t="str">
            <v>181210</v>
          </cell>
          <cell r="B2279" t="str">
            <v>INSTALACION TEJA ASBESTO CEMENTO</v>
          </cell>
          <cell r="C2279" t="str">
            <v xml:space="preserve"> M2  </v>
          </cell>
          <cell r="D2279">
            <v>6350</v>
          </cell>
        </row>
        <row r="2280">
          <cell r="A2280" t="str">
            <v>181211</v>
          </cell>
          <cell r="B2280" t="str">
            <v>INSTALACION TEJA BARRO</v>
          </cell>
          <cell r="C2280" t="str">
            <v xml:space="preserve"> M2  </v>
          </cell>
          <cell r="D2280">
            <v>2340</v>
          </cell>
        </row>
        <row r="2281">
          <cell r="A2281" t="str">
            <v>181212</v>
          </cell>
          <cell r="B2281" t="str">
            <v>SOLAPA LAMINA ALUMINIO COLOR .7MM</v>
          </cell>
          <cell r="C2281" t="str">
            <v xml:space="preserve"> ML  </v>
          </cell>
          <cell r="D2281">
            <v>21550</v>
          </cell>
        </row>
        <row r="2282">
          <cell r="A2282" t="str">
            <v>181213</v>
          </cell>
          <cell r="B2282" t="str">
            <v>SOLAPA LAMINA ALUMINIO NATURAL 7MM.</v>
          </cell>
          <cell r="C2282" t="str">
            <v xml:space="preserve"> ML  </v>
          </cell>
          <cell r="D2282">
            <v>20000</v>
          </cell>
        </row>
        <row r="2283">
          <cell r="A2283" t="str">
            <v>181214</v>
          </cell>
          <cell r="B2283" t="str">
            <v>SOLAPA LAMINA GALVANIZADA</v>
          </cell>
          <cell r="C2283" t="str">
            <v xml:space="preserve"> ML  </v>
          </cell>
          <cell r="D2283">
            <v>14780</v>
          </cell>
        </row>
        <row r="2284">
          <cell r="A2284" t="str">
            <v>181216</v>
          </cell>
          <cell r="B2284" t="str">
            <v>INSTALACION CORREA METALICA EXISTENTE</v>
          </cell>
          <cell r="C2284" t="str">
            <v xml:space="preserve"> ML  </v>
          </cell>
          <cell r="D2284">
            <v>2450</v>
          </cell>
        </row>
        <row r="2285">
          <cell r="A2285" t="str">
            <v>181217</v>
          </cell>
          <cell r="B2285" t="str">
            <v>RECALCE-RESANE ONDULACION TEJA</v>
          </cell>
          <cell r="C2285" t="str">
            <v xml:space="preserve"> ML  </v>
          </cell>
          <cell r="D2285">
            <v>11450</v>
          </cell>
        </row>
        <row r="2286">
          <cell r="A2286" t="str">
            <v>1813</v>
          </cell>
          <cell r="B2286" t="str">
            <v>TEJA PVC</v>
          </cell>
          <cell r="C2286">
            <v>0</v>
          </cell>
        </row>
        <row r="2287">
          <cell r="A2287" t="str">
            <v>181300</v>
          </cell>
          <cell r="B2287" t="str">
            <v>TEJA PVC ANDINA 64MM</v>
          </cell>
          <cell r="C2287" t="str">
            <v xml:space="preserve"> ML  </v>
          </cell>
          <cell r="D2287">
            <v>5370</v>
          </cell>
        </row>
        <row r="2288">
          <cell r="A2288" t="str">
            <v>181301</v>
          </cell>
          <cell r="B2288" t="str">
            <v>TEJA PVC ANDINA 100MM</v>
          </cell>
          <cell r="C2288" t="str">
            <v xml:space="preserve"> ML  </v>
          </cell>
          <cell r="D2288">
            <v>6460</v>
          </cell>
        </row>
        <row r="2289">
          <cell r="A2289" t="str">
            <v>181303</v>
          </cell>
          <cell r="B2289" t="str">
            <v>CABALLETE PVC 100MM</v>
          </cell>
          <cell r="C2289" t="str">
            <v xml:space="preserve"> ML  </v>
          </cell>
          <cell r="D2289">
            <v>55570</v>
          </cell>
        </row>
        <row r="2290">
          <cell r="A2290" t="str">
            <v>181310</v>
          </cell>
          <cell r="B2290" t="str">
            <v>ALETA CABALLETE TEJA PVC</v>
          </cell>
          <cell r="C2290" t="str">
            <v xml:space="preserve"> ML  </v>
          </cell>
          <cell r="D2290">
            <v>0</v>
          </cell>
        </row>
        <row r="2291">
          <cell r="A2291" t="str">
            <v>181313</v>
          </cell>
          <cell r="B2291" t="str">
            <v>VIGA PVC-ACERO PERFIL 100 190MM</v>
          </cell>
          <cell r="C2291" t="str">
            <v xml:space="preserve"> ML  </v>
          </cell>
          <cell r="D2291">
            <v>90010</v>
          </cell>
        </row>
        <row r="2292">
          <cell r="A2292" t="str">
            <v>181314</v>
          </cell>
          <cell r="B2292" t="str">
            <v>PANEL CONECTOR PVC 64MM 3 VIAS CUBIERTA</v>
          </cell>
          <cell r="C2292" t="str">
            <v xml:space="preserve"> ML  </v>
          </cell>
          <cell r="D2292">
            <v>15520</v>
          </cell>
        </row>
        <row r="2293">
          <cell r="A2293" t="str">
            <v>1820</v>
          </cell>
          <cell r="B2293" t="str">
            <v>PERFIL C METAL GALVANIZADO</v>
          </cell>
          <cell r="C2293">
            <v>0</v>
          </cell>
        </row>
        <row r="2294">
          <cell r="A2294" t="str">
            <v>182005</v>
          </cell>
          <cell r="B2294" t="str">
            <v>PERFIL ABIERTO AG C120x 60mm-1.5MM C.16</v>
          </cell>
          <cell r="C2294" t="str">
            <v xml:space="preserve"> ML  </v>
          </cell>
          <cell r="D2294">
            <v>16820</v>
          </cell>
        </row>
        <row r="2295">
          <cell r="A2295" t="str">
            <v>182006</v>
          </cell>
          <cell r="B2295" t="str">
            <v>PERFIL ABIERTO AG C120x 60mm-1.9MM C.14</v>
          </cell>
          <cell r="C2295" t="str">
            <v xml:space="preserve"> ML  </v>
          </cell>
          <cell r="D2295">
            <v>19100</v>
          </cell>
        </row>
        <row r="2296">
          <cell r="A2296" t="str">
            <v>182007</v>
          </cell>
          <cell r="B2296" t="str">
            <v>PERFIL ABIERTO AG C160x 60mm-1.2MM C.18</v>
          </cell>
          <cell r="C2296" t="str">
            <v xml:space="preserve"> ML  </v>
          </cell>
          <cell r="D2296">
            <v>29100</v>
          </cell>
        </row>
        <row r="2297">
          <cell r="A2297" t="str">
            <v>182008</v>
          </cell>
          <cell r="B2297" t="str">
            <v>PERFIL ABIERTO AG C160x 60mm-1.5MM C.16</v>
          </cell>
          <cell r="C2297" t="str">
            <v xml:space="preserve"> ML  </v>
          </cell>
          <cell r="D2297">
            <v>31500</v>
          </cell>
        </row>
        <row r="2298">
          <cell r="A2298" t="str">
            <v>182009</v>
          </cell>
          <cell r="B2298" t="str">
            <v>PERFIL ABIERTO AG C160x 60mm-1.9MM C.14</v>
          </cell>
          <cell r="C2298" t="str">
            <v xml:space="preserve"> ML  </v>
          </cell>
          <cell r="D2298">
            <v>22270</v>
          </cell>
        </row>
        <row r="2299">
          <cell r="A2299" t="str">
            <v>182011</v>
          </cell>
          <cell r="B2299" t="str">
            <v>PERFIL ABIERTO AG C220x 80mm-1.5MM C.16</v>
          </cell>
          <cell r="C2299" t="str">
            <v xml:space="preserve"> ML  </v>
          </cell>
          <cell r="D2299">
            <v>39140</v>
          </cell>
        </row>
        <row r="2300">
          <cell r="A2300" t="str">
            <v>182014</v>
          </cell>
          <cell r="B2300" t="str">
            <v>PERFIL ABIERTO AG C305x 80mm-1.9MM C.14</v>
          </cell>
          <cell r="C2300" t="str">
            <v xml:space="preserve"> ML  </v>
          </cell>
          <cell r="D2300">
            <v>46630</v>
          </cell>
        </row>
        <row r="2301">
          <cell r="A2301" t="str">
            <v>182020</v>
          </cell>
          <cell r="B2301" t="str">
            <v>PERFIL CAJON AG C120x 60mm-1.5MM C.16</v>
          </cell>
          <cell r="C2301" t="str">
            <v xml:space="preserve"> ML  </v>
          </cell>
          <cell r="D2301">
            <v>41810</v>
          </cell>
        </row>
        <row r="2302">
          <cell r="A2302" t="str">
            <v>182021</v>
          </cell>
          <cell r="B2302" t="str">
            <v>PERFIL CAJON AG C120x 60mm-1.9MM C.14</v>
          </cell>
          <cell r="C2302" t="str">
            <v xml:space="preserve"> ML  </v>
          </cell>
          <cell r="D2302">
            <v>46370</v>
          </cell>
        </row>
        <row r="2303">
          <cell r="A2303" t="str">
            <v>182024</v>
          </cell>
          <cell r="B2303" t="str">
            <v>PERFIL CAJON AG C160x 60mm-1.9MM C.14</v>
          </cell>
          <cell r="C2303" t="str">
            <v xml:space="preserve"> ML  </v>
          </cell>
          <cell r="D2303">
            <v>52310</v>
          </cell>
        </row>
        <row r="2304">
          <cell r="A2304" t="str">
            <v>182026</v>
          </cell>
          <cell r="B2304" t="str">
            <v>PERFIL CAJON AG C220x 80mm-1.5MM C.16</v>
          </cell>
          <cell r="C2304" t="str">
            <v xml:space="preserve"> ML  </v>
          </cell>
          <cell r="D2304">
            <v>82720</v>
          </cell>
        </row>
        <row r="2305">
          <cell r="A2305" t="str">
            <v>182029</v>
          </cell>
          <cell r="B2305" t="str">
            <v>PERFIL CAJON AG C305x 80mm-1.9MM C.14</v>
          </cell>
          <cell r="C2305" t="str">
            <v xml:space="preserve"> ML  </v>
          </cell>
          <cell r="D2305">
            <v>97850</v>
          </cell>
        </row>
        <row r="2306">
          <cell r="A2306" t="str">
            <v>182030</v>
          </cell>
          <cell r="B2306" t="str">
            <v>PERFIL CAJON AG C355x110mm-1.9MM C.14</v>
          </cell>
          <cell r="C2306" t="str">
            <v xml:space="preserve"> ML  </v>
          </cell>
          <cell r="D2306">
            <v>101740</v>
          </cell>
        </row>
        <row r="2307">
          <cell r="A2307" t="str">
            <v>1821</v>
          </cell>
          <cell r="B2307" t="str">
            <v>PERFIL C METAL NEGRO</v>
          </cell>
          <cell r="C2307">
            <v>0</v>
          </cell>
        </row>
        <row r="2308">
          <cell r="A2308" t="str">
            <v>182101</v>
          </cell>
          <cell r="B2308" t="str">
            <v>PERFIL ABIERTO HR C 60x 40mm-1.2MM C.18</v>
          </cell>
          <cell r="C2308" t="str">
            <v xml:space="preserve"> ML  </v>
          </cell>
          <cell r="D2308">
            <v>14240</v>
          </cell>
        </row>
        <row r="2309">
          <cell r="A2309" t="str">
            <v>182107</v>
          </cell>
          <cell r="B2309" t="str">
            <v>PERFIL ABIERTO HR C120x 60mm-1.5MM C.16</v>
          </cell>
          <cell r="C2309" t="str">
            <v xml:space="preserve"> ML  </v>
          </cell>
          <cell r="D2309">
            <v>17210</v>
          </cell>
        </row>
        <row r="2310">
          <cell r="A2310" t="str">
            <v>182108</v>
          </cell>
          <cell r="B2310" t="str">
            <v>PERFIL ABIERTO HR C120x 60mm-2.0MM C.14</v>
          </cell>
          <cell r="C2310" t="str">
            <v xml:space="preserve"> ML  </v>
          </cell>
          <cell r="D2310">
            <v>19190</v>
          </cell>
        </row>
        <row r="2311">
          <cell r="A2311" t="str">
            <v>182111</v>
          </cell>
          <cell r="B2311" t="str">
            <v>PERFIL ABIERTO HR C160x 60mm-1.2MM C.18</v>
          </cell>
          <cell r="C2311" t="str">
            <v xml:space="preserve"> ML  </v>
          </cell>
          <cell r="D2311">
            <v>19470</v>
          </cell>
        </row>
        <row r="2312">
          <cell r="A2312" t="str">
            <v>182113</v>
          </cell>
          <cell r="B2312" t="str">
            <v>PERFIL ABIERTO HR C160x 60mm-2.0MM C.14</v>
          </cell>
          <cell r="C2312" t="str">
            <v xml:space="preserve"> ML  </v>
          </cell>
          <cell r="D2312">
            <v>28410</v>
          </cell>
        </row>
        <row r="2313">
          <cell r="A2313" t="str">
            <v>182118</v>
          </cell>
          <cell r="B2313" t="str">
            <v>PERFIL ABIERTO HR C220x 80mm-2.0MM C.14</v>
          </cell>
          <cell r="C2313" t="str">
            <v xml:space="preserve"> ML  </v>
          </cell>
          <cell r="D2313">
            <v>34250</v>
          </cell>
        </row>
        <row r="2314">
          <cell r="A2314" t="str">
            <v>182119</v>
          </cell>
          <cell r="B2314" t="str">
            <v>PERFIL ABIERTO HR C220x 80mm-2.5MM C.12</v>
          </cell>
          <cell r="C2314" t="str">
            <v xml:space="preserve"> ML  </v>
          </cell>
          <cell r="D2314">
            <v>40120</v>
          </cell>
        </row>
        <row r="2315">
          <cell r="A2315" t="str">
            <v>182122</v>
          </cell>
          <cell r="B2315" t="str">
            <v>PERFIL ABIERTO HR C305x 80mm-2.0MM C.14</v>
          </cell>
          <cell r="C2315" t="str">
            <v xml:space="preserve"> ML  </v>
          </cell>
          <cell r="D2315">
            <v>36050</v>
          </cell>
        </row>
        <row r="2316">
          <cell r="A2316" t="str">
            <v>182125</v>
          </cell>
          <cell r="B2316" t="str">
            <v>PERFIL ABIERTO HR C355x110mm-2.0MM C.14</v>
          </cell>
          <cell r="C2316" t="str">
            <v xml:space="preserve"> ML  </v>
          </cell>
          <cell r="D2316">
            <v>32040</v>
          </cell>
        </row>
        <row r="2317">
          <cell r="A2317" t="str">
            <v>182128</v>
          </cell>
          <cell r="B2317" t="str">
            <v>PERFIL CAJON HR C 60x 40mm-1.2MM C.18</v>
          </cell>
          <cell r="C2317" t="str">
            <v xml:space="preserve"> ML  </v>
          </cell>
          <cell r="D2317">
            <v>32760</v>
          </cell>
        </row>
        <row r="2318">
          <cell r="A2318" t="str">
            <v>182134</v>
          </cell>
          <cell r="B2318" t="str">
            <v>PERFIL CAJON HR C120x 60mm-1.5MM C.16</v>
          </cell>
          <cell r="C2318" t="str">
            <v xml:space="preserve"> ML  </v>
          </cell>
          <cell r="D2318">
            <v>45160</v>
          </cell>
        </row>
        <row r="2319">
          <cell r="A2319" t="str">
            <v>182135</v>
          </cell>
          <cell r="B2319" t="str">
            <v>PERFIL CAJON HR C120X 60MM-2.0MM C.14</v>
          </cell>
          <cell r="C2319" t="str">
            <v xml:space="preserve"> ML  </v>
          </cell>
          <cell r="D2319">
            <v>45160</v>
          </cell>
        </row>
        <row r="2320">
          <cell r="A2320" t="str">
            <v>182138</v>
          </cell>
          <cell r="B2320" t="str">
            <v>PEFIL CAJON HR C160X 60MM-1.2MM C.18</v>
          </cell>
          <cell r="C2320" t="str">
            <v xml:space="preserve"> ML  </v>
          </cell>
          <cell r="D2320">
            <v>42560</v>
          </cell>
        </row>
        <row r="2321">
          <cell r="A2321" t="str">
            <v>182139</v>
          </cell>
          <cell r="B2321" t="str">
            <v>PERFIL CAJON HR C160x 60mm-1.5MM C.16</v>
          </cell>
          <cell r="C2321" t="str">
            <v xml:space="preserve"> ML  </v>
          </cell>
          <cell r="D2321">
            <v>56040</v>
          </cell>
        </row>
        <row r="2322">
          <cell r="A2322" t="str">
            <v>182140</v>
          </cell>
          <cell r="B2322" t="str">
            <v>PERFIL CAJON HR C160x 60mm-1.9MM C.14</v>
          </cell>
          <cell r="C2322" t="str">
            <v xml:space="preserve"> ML  </v>
          </cell>
          <cell r="D2322">
            <v>61340</v>
          </cell>
        </row>
        <row r="2323">
          <cell r="A2323" t="str">
            <v>182145</v>
          </cell>
          <cell r="B2323" t="str">
            <v>PERFIL CAJON HR C220x 80mm-1.9MM C.14</v>
          </cell>
          <cell r="C2323" t="str">
            <v xml:space="preserve"> ML  </v>
          </cell>
          <cell r="D2323">
            <v>70040</v>
          </cell>
        </row>
        <row r="2324">
          <cell r="A2324" t="str">
            <v>182146</v>
          </cell>
          <cell r="B2324" t="str">
            <v>PERFIL CAJON HR C220x 80mm-2.5MM C.12</v>
          </cell>
          <cell r="C2324" t="str">
            <v xml:space="preserve"> ML  </v>
          </cell>
          <cell r="D2324">
            <v>73090</v>
          </cell>
        </row>
        <row r="2325">
          <cell r="A2325" t="str">
            <v>182147</v>
          </cell>
          <cell r="B2325" t="str">
            <v>PERFIL CAJON HR C220x 80mm-3.0MM C.11</v>
          </cell>
          <cell r="C2325" t="str">
            <v xml:space="preserve"> ML  </v>
          </cell>
          <cell r="D2325">
            <v>90290</v>
          </cell>
        </row>
        <row r="2326">
          <cell r="A2326" t="str">
            <v>182149</v>
          </cell>
          <cell r="B2326" t="str">
            <v>PERFIL CAJON HR C305x 80mm-1.9MM C.14</v>
          </cell>
          <cell r="C2326" t="str">
            <v xml:space="preserve"> ML  </v>
          </cell>
          <cell r="D2326">
            <v>71060</v>
          </cell>
        </row>
        <row r="2327">
          <cell r="A2327" t="str">
            <v>182152</v>
          </cell>
          <cell r="B2327" t="str">
            <v>PERFIL CAJON HR C355x110mm-1.9MM C.14</v>
          </cell>
          <cell r="C2327" t="str">
            <v xml:space="preserve"> ML  </v>
          </cell>
          <cell r="D2327">
            <v>81320</v>
          </cell>
        </row>
        <row r="2328">
          <cell r="A2328" t="str">
            <v>1822</v>
          </cell>
          <cell r="B2328" t="str">
            <v>PERFIL Z METAL GALVANIZADO</v>
          </cell>
          <cell r="C2328">
            <v>0</v>
          </cell>
        </row>
        <row r="2329">
          <cell r="A2329" t="str">
            <v>182203</v>
          </cell>
          <cell r="B2329" t="str">
            <v>PERFIL ABIERTO AG Z160x 60mm-1.9MM C.14</v>
          </cell>
          <cell r="C2329" t="str">
            <v xml:space="preserve"> ML  </v>
          </cell>
          <cell r="D2329">
            <v>32520</v>
          </cell>
        </row>
        <row r="2330">
          <cell r="A2330" t="str">
            <v>182206</v>
          </cell>
          <cell r="B2330" t="str">
            <v>PERFIL ABIERTO AG Z220x 80mm-1.9MM C.14</v>
          </cell>
          <cell r="C2330" t="str">
            <v xml:space="preserve"> ML  </v>
          </cell>
          <cell r="D2330">
            <v>39890</v>
          </cell>
        </row>
        <row r="2331">
          <cell r="A2331" t="str">
            <v>182208</v>
          </cell>
          <cell r="B2331" t="str">
            <v>PERFIL ABIERTO AG Z305x 80mm-1.9MM C. 14</v>
          </cell>
          <cell r="C2331" t="str">
            <v xml:space="preserve"> ML  </v>
          </cell>
          <cell r="D2331">
            <v>45560</v>
          </cell>
        </row>
        <row r="2332">
          <cell r="A2332" t="str">
            <v>1823</v>
          </cell>
          <cell r="B2332" t="str">
            <v>PERFIL Z METAL NEGRO</v>
          </cell>
          <cell r="C2332">
            <v>0</v>
          </cell>
        </row>
        <row r="2333">
          <cell r="A2333" t="str">
            <v>182301</v>
          </cell>
          <cell r="B2333" t="str">
            <v>PERFIL ABIERTO HR Z160x 60mm-1.2MM C. 18</v>
          </cell>
          <cell r="C2333" t="str">
            <v xml:space="preserve"> ML  </v>
          </cell>
          <cell r="D2333">
            <v>17890</v>
          </cell>
        </row>
        <row r="2334">
          <cell r="A2334" t="str">
            <v>182302</v>
          </cell>
          <cell r="B2334" t="str">
            <v>PERFIL ABIERTO HR Z160x 60mm-1.5MM C.16</v>
          </cell>
          <cell r="C2334" t="str">
            <v xml:space="preserve"> ML  </v>
          </cell>
          <cell r="D2334">
            <v>20350</v>
          </cell>
        </row>
        <row r="2335">
          <cell r="A2335" t="str">
            <v>182303</v>
          </cell>
          <cell r="B2335" t="str">
            <v>PERFIL ABIERTO HR Z160x 60mm-2.0MM C.13</v>
          </cell>
          <cell r="C2335" t="str">
            <v xml:space="preserve"> ML  </v>
          </cell>
          <cell r="D2335">
            <v>22150</v>
          </cell>
        </row>
        <row r="2336">
          <cell r="A2336" t="str">
            <v>182304</v>
          </cell>
          <cell r="B2336" t="str">
            <v>PERFIL ABIERTO HR Z120x 60mm-2.5MM C.12</v>
          </cell>
          <cell r="C2336" t="str">
            <v xml:space="preserve"> ML  </v>
          </cell>
          <cell r="D2336">
            <v>26600</v>
          </cell>
        </row>
        <row r="2337">
          <cell r="A2337" t="str">
            <v>182305</v>
          </cell>
          <cell r="B2337" t="str">
            <v>PERFIL ABIERTO HR Z160x 60mm-3.0MM C.11</v>
          </cell>
          <cell r="C2337" t="str">
            <v xml:space="preserve"> ML  </v>
          </cell>
          <cell r="D2337">
            <v>30300</v>
          </cell>
        </row>
        <row r="2338">
          <cell r="A2338" t="str">
            <v>182307</v>
          </cell>
          <cell r="B2338" t="str">
            <v>PERFIL ABIERTO HR Z220x 80mm-2.0MM C.13</v>
          </cell>
          <cell r="C2338" t="str">
            <v xml:space="preserve"> ML  </v>
          </cell>
          <cell r="D2338">
            <v>27750</v>
          </cell>
        </row>
        <row r="2339">
          <cell r="A2339" t="str">
            <v>182309</v>
          </cell>
          <cell r="B2339" t="str">
            <v>PERFIL ABIERTO HR Z220x 80mm-3.0MM C.11</v>
          </cell>
          <cell r="C2339" t="str">
            <v xml:space="preserve"> ML  </v>
          </cell>
          <cell r="D2339">
            <v>38610</v>
          </cell>
        </row>
        <row r="2340">
          <cell r="A2340" t="str">
            <v>182310</v>
          </cell>
          <cell r="B2340" t="str">
            <v>PERFIL ABIERTO HR Z305x 80mm-1.5MM C.16</v>
          </cell>
          <cell r="C2340" t="str">
            <v xml:space="preserve"> ML  </v>
          </cell>
          <cell r="D2340">
            <v>29230</v>
          </cell>
        </row>
        <row r="2341">
          <cell r="A2341" t="str">
            <v>182311</v>
          </cell>
          <cell r="B2341" t="str">
            <v>PERFIL ABIERTO HR Z305x 80mm-2.0MM C.13</v>
          </cell>
          <cell r="C2341" t="str">
            <v xml:space="preserve"> ML  </v>
          </cell>
          <cell r="D2341">
            <v>32200</v>
          </cell>
        </row>
        <row r="2342">
          <cell r="A2342" t="str">
            <v>182312</v>
          </cell>
          <cell r="B2342" t="str">
            <v>PERFIL ABIERTO HR Z305x 80mm-2.5MM C.12</v>
          </cell>
          <cell r="C2342" t="str">
            <v xml:space="preserve"> ML  </v>
          </cell>
          <cell r="D2342">
            <v>33680</v>
          </cell>
        </row>
        <row r="2343">
          <cell r="A2343" t="str">
            <v>182313</v>
          </cell>
          <cell r="B2343" t="str">
            <v>PERFIL ABIERTO HR Z305x 80mm-3.0MM C.11</v>
          </cell>
          <cell r="C2343" t="str">
            <v xml:space="preserve"> ML  </v>
          </cell>
          <cell r="D2343">
            <v>45600</v>
          </cell>
        </row>
        <row r="2344">
          <cell r="A2344" t="str">
            <v>182314</v>
          </cell>
          <cell r="B2344" t="str">
            <v>PERFIL ABIERTO HR Z220X 80MM-1.5MM C.16</v>
          </cell>
          <cell r="C2344" t="str">
            <v xml:space="preserve"> ML  </v>
          </cell>
          <cell r="D2344">
            <v>32880</v>
          </cell>
        </row>
        <row r="2345">
          <cell r="A2345" t="str">
            <v>19</v>
          </cell>
          <cell r="B2345" t="str">
            <v xml:space="preserve"> REVESTIMIENTOS  </v>
          </cell>
          <cell r="C2345">
            <v>0</v>
          </cell>
        </row>
        <row r="2346">
          <cell r="A2346" t="str">
            <v>1901</v>
          </cell>
          <cell r="B2346" t="str">
            <v>REPELLO MUROS</v>
          </cell>
          <cell r="C2346">
            <v>0</v>
          </cell>
        </row>
        <row r="2347">
          <cell r="A2347" t="str">
            <v>190102</v>
          </cell>
          <cell r="B2347" t="str">
            <v>REPELLO COLUMNA+FILO 1:3 (1C)</v>
          </cell>
          <cell r="C2347" t="str">
            <v xml:space="preserve"> ML  </v>
          </cell>
          <cell r="D2347">
            <v>6910</v>
          </cell>
        </row>
        <row r="2348">
          <cell r="A2348" t="str">
            <v>190103</v>
          </cell>
          <cell r="B2348" t="str">
            <v>REPELLO MALLA VENADA 1:3</v>
          </cell>
          <cell r="C2348" t="str">
            <v xml:space="preserve"> ML  </v>
          </cell>
          <cell r="D2348">
            <v>7480</v>
          </cell>
        </row>
        <row r="2349">
          <cell r="A2349" t="str">
            <v>190104</v>
          </cell>
          <cell r="B2349" t="str">
            <v>REPELLO MALLA VENADA 1:2</v>
          </cell>
          <cell r="C2349" t="str">
            <v xml:space="preserve"> M2  </v>
          </cell>
          <cell r="D2349">
            <v>15530</v>
          </cell>
        </row>
        <row r="2350">
          <cell r="A2350" t="str">
            <v>190105</v>
          </cell>
          <cell r="B2350" t="str">
            <v>REPELLO MEDIA CANA</v>
          </cell>
          <cell r="C2350" t="str">
            <v xml:space="preserve"> ML  </v>
          </cell>
          <cell r="D2350">
            <v>6930</v>
          </cell>
        </row>
        <row r="2351">
          <cell r="A2351" t="str">
            <v>190106</v>
          </cell>
          <cell r="B2351" t="str">
            <v>REPELLO MURO 1:2</v>
          </cell>
          <cell r="C2351" t="str">
            <v xml:space="preserve"> M2  </v>
          </cell>
          <cell r="D2351">
            <v>14040</v>
          </cell>
        </row>
        <row r="2352">
          <cell r="A2352" t="str">
            <v>190107</v>
          </cell>
          <cell r="B2352" t="str">
            <v>REPELLO MURO 1:2</v>
          </cell>
          <cell r="C2352" t="str">
            <v xml:space="preserve"> ML  </v>
          </cell>
          <cell r="D2352">
            <v>9360</v>
          </cell>
        </row>
        <row r="2353">
          <cell r="A2353" t="str">
            <v>190108</v>
          </cell>
          <cell r="B2353" t="str">
            <v>REPELLO MURO 1:3</v>
          </cell>
          <cell r="C2353" t="str">
            <v xml:space="preserve"> ML  </v>
          </cell>
          <cell r="D2353">
            <v>8840</v>
          </cell>
        </row>
        <row r="2354">
          <cell r="A2354" t="str">
            <v>190109</v>
          </cell>
          <cell r="B2354" t="str">
            <v>REPELLO MURO 1:3</v>
          </cell>
          <cell r="C2354" t="str">
            <v xml:space="preserve"> M2  </v>
          </cell>
          <cell r="D2354">
            <v>13260</v>
          </cell>
        </row>
        <row r="2355">
          <cell r="A2355" t="str">
            <v>190110</v>
          </cell>
          <cell r="B2355" t="str">
            <v>REPELLO MURO 1:4</v>
          </cell>
          <cell r="C2355" t="str">
            <v xml:space="preserve"> M2  </v>
          </cell>
          <cell r="D2355">
            <v>11920</v>
          </cell>
        </row>
        <row r="2356">
          <cell r="A2356" t="str">
            <v>190111</v>
          </cell>
          <cell r="B2356" t="str">
            <v>REPELLO MURO CARGUE 1:3</v>
          </cell>
          <cell r="C2356" t="str">
            <v xml:space="preserve"> M2  </v>
          </cell>
          <cell r="D2356">
            <v>12420</v>
          </cell>
        </row>
        <row r="2357">
          <cell r="A2357" t="str">
            <v>190112</v>
          </cell>
          <cell r="B2357" t="str">
            <v>REPELLO MURO CULATAS 1:3</v>
          </cell>
          <cell r="C2357" t="str">
            <v xml:space="preserve"> M2  </v>
          </cell>
          <cell r="D2357">
            <v>13380</v>
          </cell>
        </row>
        <row r="2358">
          <cell r="A2358" t="str">
            <v>190113</v>
          </cell>
          <cell r="B2358" t="str">
            <v>REPELLO MURO RUSTICO 1:2</v>
          </cell>
          <cell r="C2358" t="str">
            <v xml:space="preserve"> M2  </v>
          </cell>
          <cell r="D2358">
            <v>16100</v>
          </cell>
        </row>
        <row r="2359">
          <cell r="A2359" t="str">
            <v>190114</v>
          </cell>
          <cell r="B2359" t="str">
            <v>REPELLO MURO RUSTICO 1:3</v>
          </cell>
          <cell r="C2359" t="str">
            <v xml:space="preserve"> M2  </v>
          </cell>
          <cell r="D2359">
            <v>15190</v>
          </cell>
        </row>
        <row r="2360">
          <cell r="A2360" t="str">
            <v>190115</v>
          </cell>
          <cell r="B2360" t="str">
            <v>REPELLO VIGA + FILO [1C]</v>
          </cell>
          <cell r="C2360" t="str">
            <v xml:space="preserve"> ML  </v>
          </cell>
          <cell r="D2360">
            <v>9700</v>
          </cell>
        </row>
        <row r="2361">
          <cell r="A2361" t="str">
            <v>190116</v>
          </cell>
          <cell r="B2361" t="str">
            <v>REPELLO MURO IMPERMEABLE 1:2</v>
          </cell>
          <cell r="C2361" t="str">
            <v xml:space="preserve"> M2  </v>
          </cell>
          <cell r="D2361">
            <v>17190</v>
          </cell>
        </row>
        <row r="2362">
          <cell r="A2362" t="str">
            <v>190117</v>
          </cell>
          <cell r="B2362" t="str">
            <v>REPELLO MURO IMPERMEABLE 1:2</v>
          </cell>
          <cell r="C2362" t="str">
            <v xml:space="preserve"> ML  </v>
          </cell>
          <cell r="D2362">
            <v>10940</v>
          </cell>
        </row>
        <row r="2363">
          <cell r="A2363" t="str">
            <v>190118</v>
          </cell>
          <cell r="B2363" t="str">
            <v>REPELLO MURO IMPERMEABLE 1:3</v>
          </cell>
          <cell r="C2363" t="str">
            <v xml:space="preserve"> M2  </v>
          </cell>
          <cell r="D2363">
            <v>16410</v>
          </cell>
        </row>
        <row r="2364">
          <cell r="A2364" t="str">
            <v>190119</v>
          </cell>
          <cell r="B2364" t="str">
            <v>REPELLO MURO IMPERMEABLE 1:3</v>
          </cell>
          <cell r="C2364" t="str">
            <v xml:space="preserve"> ML  </v>
          </cell>
          <cell r="D2364">
            <v>10420</v>
          </cell>
        </row>
        <row r="2365">
          <cell r="A2365" t="str">
            <v>1902</v>
          </cell>
          <cell r="B2365" t="str">
            <v>REPELLO CIELO</v>
          </cell>
          <cell r="C2365">
            <v>0</v>
          </cell>
        </row>
        <row r="2366">
          <cell r="A2366" t="str">
            <v>190201</v>
          </cell>
          <cell r="B2366" t="str">
            <v>CARGUE REPELLO CIELO MORTERO 1:3</v>
          </cell>
          <cell r="C2366" t="str">
            <v xml:space="preserve"> M2  </v>
          </cell>
          <cell r="D2366">
            <v>15830</v>
          </cell>
        </row>
        <row r="2367">
          <cell r="A2367" t="str">
            <v>190202</v>
          </cell>
          <cell r="B2367" t="str">
            <v>GOTERO</v>
          </cell>
          <cell r="C2367" t="str">
            <v xml:space="preserve"> ML  </v>
          </cell>
          <cell r="D2367">
            <v>3730</v>
          </cell>
        </row>
        <row r="2368">
          <cell r="A2368" t="str">
            <v>190203</v>
          </cell>
          <cell r="B2368" t="str">
            <v>REPELLO CIELO ESTERILLA 1:3</v>
          </cell>
          <cell r="C2368" t="str">
            <v xml:space="preserve"> M2  </v>
          </cell>
          <cell r="D2368">
            <v>14690</v>
          </cell>
        </row>
        <row r="2369">
          <cell r="A2369" t="str">
            <v>190204</v>
          </cell>
          <cell r="B2369" t="str">
            <v>REPELLO CIELO MALLA 1:2</v>
          </cell>
          <cell r="C2369" t="str">
            <v xml:space="preserve"> M2  </v>
          </cell>
          <cell r="D2369">
            <v>16150</v>
          </cell>
        </row>
        <row r="2370">
          <cell r="A2370" t="str">
            <v>190205</v>
          </cell>
          <cell r="B2370" t="str">
            <v>REPELLO CIELO MALLA 1:3</v>
          </cell>
          <cell r="C2370" t="str">
            <v xml:space="preserve"> M2  </v>
          </cell>
          <cell r="D2370">
            <v>15230</v>
          </cell>
        </row>
        <row r="2371">
          <cell r="A2371" t="str">
            <v>190206</v>
          </cell>
          <cell r="B2371" t="str">
            <v>REPELLO CANECILLO 1:2 [2C]</v>
          </cell>
          <cell r="C2371" t="str">
            <v xml:space="preserve"> ML  </v>
          </cell>
          <cell r="D2371">
            <v>15760</v>
          </cell>
        </row>
        <row r="2372">
          <cell r="A2372" t="str">
            <v>190207</v>
          </cell>
          <cell r="B2372" t="str">
            <v>REPELLO CIELO 1:2</v>
          </cell>
          <cell r="C2372" t="str">
            <v xml:space="preserve"> M2  </v>
          </cell>
          <cell r="D2372">
            <v>15920</v>
          </cell>
        </row>
        <row r="2373">
          <cell r="A2373" t="str">
            <v>190208</v>
          </cell>
          <cell r="B2373" t="str">
            <v>REPELLO CIELO 1:2</v>
          </cell>
          <cell r="C2373" t="str">
            <v xml:space="preserve"> ML  </v>
          </cell>
          <cell r="D2373">
            <v>7870</v>
          </cell>
        </row>
        <row r="2374">
          <cell r="A2374" t="str">
            <v>190209</v>
          </cell>
          <cell r="B2374" t="str">
            <v>REPELLO CIELO 1:3</v>
          </cell>
          <cell r="C2374" t="str">
            <v xml:space="preserve"> M2  </v>
          </cell>
          <cell r="D2374">
            <v>14950</v>
          </cell>
        </row>
        <row r="2375">
          <cell r="A2375" t="str">
            <v>190210</v>
          </cell>
          <cell r="B2375" t="str">
            <v>REPELLO CIELO 1:3</v>
          </cell>
          <cell r="C2375" t="str">
            <v xml:space="preserve"> ML  </v>
          </cell>
          <cell r="D2375">
            <v>7480</v>
          </cell>
        </row>
        <row r="2376">
          <cell r="A2376" t="str">
            <v>190211</v>
          </cell>
          <cell r="B2376" t="str">
            <v>REPELLO LOSA RUSTICO 1:3</v>
          </cell>
          <cell r="C2376" t="str">
            <v xml:space="preserve"> M2  </v>
          </cell>
          <cell r="D2376">
            <v>13650</v>
          </cell>
        </row>
        <row r="2377">
          <cell r="A2377" t="str">
            <v>190212</v>
          </cell>
          <cell r="B2377" t="str">
            <v>REPELLO VIGA CANAL [3C]</v>
          </cell>
          <cell r="C2377" t="str">
            <v xml:space="preserve"> ML  </v>
          </cell>
          <cell r="D2377">
            <v>16970</v>
          </cell>
        </row>
        <row r="2378">
          <cell r="A2378" t="str">
            <v>1903</v>
          </cell>
          <cell r="B2378" t="str">
            <v>REPELLO PENDIENTADO LOSA-CANAL</v>
          </cell>
          <cell r="C2378">
            <v>0</v>
          </cell>
        </row>
        <row r="2379">
          <cell r="A2379" t="str">
            <v>190301</v>
          </cell>
          <cell r="B2379" t="str">
            <v>PEND.IMPERMEAB.CANALES MORT 1:3</v>
          </cell>
          <cell r="C2379" t="str">
            <v xml:space="preserve"> ML  </v>
          </cell>
          <cell r="D2379">
            <v>10990</v>
          </cell>
        </row>
        <row r="2380">
          <cell r="A2380" t="str">
            <v>190302</v>
          </cell>
          <cell r="B2380" t="str">
            <v>PEND.IMPERMEAB.LOSA 6 A 10 CM MORT 1:2</v>
          </cell>
          <cell r="C2380" t="str">
            <v xml:space="preserve"> M2  </v>
          </cell>
          <cell r="D2380">
            <v>35010</v>
          </cell>
        </row>
        <row r="2381">
          <cell r="A2381" t="str">
            <v>190303</v>
          </cell>
          <cell r="B2381" t="str">
            <v>PEND.IMPERMEAB.LOSA 2 A 4 CM MORT 1:3</v>
          </cell>
          <cell r="C2381" t="str">
            <v xml:space="preserve"> M2  </v>
          </cell>
          <cell r="D2381">
            <v>18660</v>
          </cell>
        </row>
        <row r="2382">
          <cell r="A2382" t="str">
            <v>190304</v>
          </cell>
          <cell r="B2382" t="str">
            <v>PEND.IMPERMEAB. 5 CM MORT 1:3</v>
          </cell>
          <cell r="C2382" t="str">
            <v xml:space="preserve"> M2  </v>
          </cell>
          <cell r="D2382">
            <v>21380</v>
          </cell>
        </row>
        <row r="2383">
          <cell r="A2383" t="str">
            <v>1905</v>
          </cell>
          <cell r="B2383" t="str">
            <v>ENCHAPE CERAMICO</v>
          </cell>
          <cell r="C2383">
            <v>0</v>
          </cell>
        </row>
        <row r="2384">
          <cell r="A2384" t="str">
            <v>190504</v>
          </cell>
          <cell r="B2384" t="str">
            <v>CENEFA CER.OLIMPIA: LISTELLO COC 4 COMPL</v>
          </cell>
          <cell r="C2384" t="str">
            <v xml:space="preserve"> ML  </v>
          </cell>
          <cell r="D2384">
            <v>18770</v>
          </cell>
        </row>
        <row r="2385">
          <cell r="A2385" t="str">
            <v>190506</v>
          </cell>
          <cell r="B2385" t="str">
            <v>ENCHAPE CERAMICA 20X15 CORONA 1 CALIDAD</v>
          </cell>
          <cell r="C2385" t="str">
            <v xml:space="preserve"> M2  </v>
          </cell>
          <cell r="D2385">
            <v>32070</v>
          </cell>
        </row>
        <row r="2386">
          <cell r="A2386" t="str">
            <v>190507</v>
          </cell>
          <cell r="B2386" t="str">
            <v>ENCHAPE CERAMICA 20X15 COR.0.21 A O.40</v>
          </cell>
          <cell r="C2386" t="str">
            <v xml:space="preserve"> ML  </v>
          </cell>
          <cell r="D2386">
            <v>13340</v>
          </cell>
        </row>
        <row r="2387">
          <cell r="A2387" t="str">
            <v>190508</v>
          </cell>
          <cell r="B2387" t="str">
            <v>ENCHAPE CERAMICA 20X15 CORONA .41 A .60</v>
          </cell>
          <cell r="C2387" t="str">
            <v xml:space="preserve"> ML  </v>
          </cell>
          <cell r="D2387">
            <v>17800</v>
          </cell>
        </row>
        <row r="2388">
          <cell r="A2388" t="str">
            <v>190509</v>
          </cell>
          <cell r="B2388" t="str">
            <v>ENCHAPE CERAMICA 20X15 CORONA HASTA .20</v>
          </cell>
          <cell r="C2388" t="str">
            <v xml:space="preserve"> ML  </v>
          </cell>
          <cell r="D2388">
            <v>8180</v>
          </cell>
        </row>
        <row r="2389">
          <cell r="A2389" t="str">
            <v>190515</v>
          </cell>
          <cell r="B2389" t="str">
            <v>ENCHAPE CERAMICA 21.0-40.0 MESON</v>
          </cell>
          <cell r="C2389" t="str">
            <v xml:space="preserve"> ML  </v>
          </cell>
          <cell r="D2389">
            <v>15220</v>
          </cell>
        </row>
        <row r="2390">
          <cell r="A2390" t="str">
            <v>190516</v>
          </cell>
          <cell r="B2390" t="str">
            <v>ENCHAPE CERAMICA CORONA 20.0X25.0</v>
          </cell>
          <cell r="C2390" t="str">
            <v xml:space="preserve"> M2  </v>
          </cell>
          <cell r="D2390">
            <v>37000</v>
          </cell>
        </row>
        <row r="2391">
          <cell r="A2391" t="str">
            <v>190517</v>
          </cell>
          <cell r="B2391" t="str">
            <v>ENCHAPE CERAMICA 20X25 41.0-60.0 MESON</v>
          </cell>
          <cell r="C2391" t="str">
            <v xml:space="preserve"> ML  </v>
          </cell>
          <cell r="D2391">
            <v>21270</v>
          </cell>
        </row>
        <row r="2392">
          <cell r="A2392" t="str">
            <v>190518</v>
          </cell>
          <cell r="B2392" t="str">
            <v>ENCHAPE CERAMICA 20X25 HAST 0.20ML&lt;=</v>
          </cell>
          <cell r="C2392" t="str">
            <v xml:space="preserve"> ML  </v>
          </cell>
          <cell r="D2392">
            <v>9180</v>
          </cell>
        </row>
        <row r="2393">
          <cell r="A2393" t="str">
            <v>190520</v>
          </cell>
          <cell r="B2393" t="str">
            <v>ENCHAPE CERAMICA LAVADERO 1.2*.60(20X20)</v>
          </cell>
          <cell r="C2393" t="str">
            <v xml:space="preserve"> UND  </v>
          </cell>
          <cell r="D2393">
            <v>109350</v>
          </cell>
        </row>
        <row r="2394">
          <cell r="A2394" t="str">
            <v>190522</v>
          </cell>
          <cell r="B2394" t="str">
            <v>ENCHAPE CERAMICA 20X30 21.0-40.0</v>
          </cell>
          <cell r="C2394" t="str">
            <v xml:space="preserve"> ML  </v>
          </cell>
          <cell r="D2394">
            <v>16090</v>
          </cell>
        </row>
        <row r="2395">
          <cell r="A2395" t="str">
            <v>190523</v>
          </cell>
          <cell r="B2395" t="str">
            <v>ENCHAPE CERAMICA 20 X 30 41.0-60.0</v>
          </cell>
          <cell r="C2395" t="str">
            <v xml:space="preserve"> ML  </v>
          </cell>
          <cell r="D2395">
            <v>23070</v>
          </cell>
        </row>
        <row r="2396">
          <cell r="A2396" t="str">
            <v>190524</v>
          </cell>
          <cell r="B2396" t="str">
            <v>ENCHAPE CERAMICA 20 X 30 CORONA 1 CALIDA</v>
          </cell>
          <cell r="C2396" t="str">
            <v xml:space="preserve"> M2  </v>
          </cell>
          <cell r="D2396">
            <v>40010</v>
          </cell>
        </row>
        <row r="2397">
          <cell r="A2397" t="str">
            <v>190525</v>
          </cell>
          <cell r="B2397" t="str">
            <v>ENCHAPE CERAMICA 20 X 30 10.0-20.0</v>
          </cell>
          <cell r="C2397" t="str">
            <v xml:space="preserve"> ML  </v>
          </cell>
          <cell r="D2397">
            <v>9780</v>
          </cell>
        </row>
        <row r="2398">
          <cell r="A2398" t="str">
            <v>190527</v>
          </cell>
          <cell r="B2398" t="str">
            <v>ENCHAPE CERAMICA 25X25 CORONA 1 CALIDAD</v>
          </cell>
          <cell r="C2398" t="str">
            <v xml:space="preserve"> M2  </v>
          </cell>
          <cell r="D2398">
            <v>41610</v>
          </cell>
        </row>
        <row r="2399">
          <cell r="A2399" t="str">
            <v>190528</v>
          </cell>
          <cell r="B2399" t="str">
            <v>ENCHAPE CERAMICA 25X25 HAST. .20 ML</v>
          </cell>
          <cell r="C2399" t="str">
            <v xml:space="preserve"> ML  </v>
          </cell>
          <cell r="D2399">
            <v>31710</v>
          </cell>
        </row>
        <row r="2400">
          <cell r="A2400" t="str">
            <v>190529</v>
          </cell>
          <cell r="B2400" t="str">
            <v>ENCHAPE CERAMICA 25X25 21.0-40.0 BANCAS</v>
          </cell>
          <cell r="C2400" t="str">
            <v xml:space="preserve"> ML  </v>
          </cell>
          <cell r="D2400">
            <v>32790</v>
          </cell>
        </row>
        <row r="2401">
          <cell r="A2401" t="str">
            <v>190530</v>
          </cell>
          <cell r="B2401" t="str">
            <v>ENCHAPE CERAMICA 25X25 41.0-60.0 MESON</v>
          </cell>
          <cell r="C2401" t="str">
            <v xml:space="preserve"> ML  </v>
          </cell>
          <cell r="D2401">
            <v>34540</v>
          </cell>
        </row>
        <row r="2402">
          <cell r="A2402" t="str">
            <v>190532</v>
          </cell>
          <cell r="B2402" t="str">
            <v>ENCHAPE CERAMICA 25 X 35 41.0-60.0 MESON</v>
          </cell>
          <cell r="C2402" t="str">
            <v xml:space="preserve"> ML  </v>
          </cell>
          <cell r="D2402">
            <v>25030</v>
          </cell>
        </row>
        <row r="2403">
          <cell r="A2403" t="str">
            <v>190533</v>
          </cell>
          <cell r="B2403" t="str">
            <v>ENCHAPE CERAMICA 25 X 35 M2</v>
          </cell>
          <cell r="C2403" t="str">
            <v xml:space="preserve"> M2  </v>
          </cell>
          <cell r="D2403">
            <v>43610</v>
          </cell>
        </row>
        <row r="2404">
          <cell r="A2404" t="str">
            <v>190534</v>
          </cell>
          <cell r="B2404" t="str">
            <v>ENCHAPE CERAMICA 25X35 21.0 A.40 *ML</v>
          </cell>
          <cell r="C2404" t="str">
            <v xml:space="preserve"> ML  </v>
          </cell>
          <cell r="D2404">
            <v>17390</v>
          </cell>
        </row>
        <row r="2405">
          <cell r="A2405" t="str">
            <v>190535</v>
          </cell>
          <cell r="B2405" t="str">
            <v>ENCHAPE CERAMICA 0.25X0.35 COR 0.20 ML</v>
          </cell>
          <cell r="C2405" t="str">
            <v xml:space="preserve"> ML  </v>
          </cell>
          <cell r="D2405">
            <v>10430</v>
          </cell>
        </row>
        <row r="2406">
          <cell r="A2406" t="str">
            <v>190541</v>
          </cell>
          <cell r="B2406" t="str">
            <v>RESANE CERAMICA</v>
          </cell>
          <cell r="C2406" t="str">
            <v xml:space="preserve"> ML  </v>
          </cell>
          <cell r="D2406">
            <v>13630</v>
          </cell>
        </row>
        <row r="2407">
          <cell r="A2407" t="str">
            <v>190542</v>
          </cell>
          <cell r="B2407" t="str">
            <v>ENCHAPE CERAMICA 20X20 1 CALIDAD</v>
          </cell>
          <cell r="C2407" t="str">
            <v xml:space="preserve"> M2  </v>
          </cell>
          <cell r="D2407">
            <v>33350</v>
          </cell>
        </row>
        <row r="2408">
          <cell r="A2408" t="str">
            <v>190543</v>
          </cell>
          <cell r="B2408" t="str">
            <v>ENCHAPE CERAMICA 20X20 HASTA 0.20</v>
          </cell>
          <cell r="C2408" t="str">
            <v xml:space="preserve"> ML  </v>
          </cell>
          <cell r="D2408">
            <v>8500</v>
          </cell>
        </row>
        <row r="2409">
          <cell r="A2409" t="str">
            <v>190544</v>
          </cell>
          <cell r="B2409" t="str">
            <v>ENCHAPE CERAMICA 20X20 0.21-0.40</v>
          </cell>
          <cell r="C2409" t="str">
            <v xml:space="preserve"> ML  </v>
          </cell>
          <cell r="D2409">
            <v>14000</v>
          </cell>
        </row>
        <row r="2410">
          <cell r="A2410" t="str">
            <v>190545</v>
          </cell>
          <cell r="B2410" t="str">
            <v>ENCHAPE CERAMICA 20X20 0.41-0.60</v>
          </cell>
          <cell r="C2410" t="str">
            <v xml:space="preserve"> ML  </v>
          </cell>
          <cell r="D2410">
            <v>18780</v>
          </cell>
        </row>
        <row r="2411">
          <cell r="A2411" t="str">
            <v>1906</v>
          </cell>
          <cell r="B2411" t="str">
            <v>ENCHAPE GRESS</v>
          </cell>
          <cell r="C2411">
            <v>0</v>
          </cell>
        </row>
        <row r="2412">
          <cell r="A2412" t="str">
            <v>190601</v>
          </cell>
          <cell r="B2412" t="str">
            <v>ENCHAPE FACHALETA ETRUSCA ROJA * ML</v>
          </cell>
          <cell r="C2412" t="str">
            <v xml:space="preserve"> ML  </v>
          </cell>
          <cell r="D2412">
            <v>14320</v>
          </cell>
        </row>
        <row r="2413">
          <cell r="A2413" t="str">
            <v>190602</v>
          </cell>
          <cell r="B2413" t="str">
            <v>ENCHAPE FACHALETA LADRILLO LIMPIO M2</v>
          </cell>
          <cell r="C2413" t="str">
            <v xml:space="preserve"> M2  </v>
          </cell>
          <cell r="D2413">
            <v>26740</v>
          </cell>
        </row>
        <row r="2414">
          <cell r="A2414" t="str">
            <v>190603</v>
          </cell>
          <cell r="B2414" t="str">
            <v>ENCHAPE FACHALETA LADRILLO LIMPIO POR ML</v>
          </cell>
          <cell r="C2414" t="str">
            <v xml:space="preserve"> ML  </v>
          </cell>
          <cell r="D2414">
            <v>11140</v>
          </cell>
        </row>
        <row r="2415">
          <cell r="A2415" t="str">
            <v>190606</v>
          </cell>
          <cell r="B2415" t="str">
            <v>FACHALETA ETRUSCA ROJA</v>
          </cell>
          <cell r="C2415" t="str">
            <v xml:space="preserve"> M2  </v>
          </cell>
          <cell r="D2415">
            <v>26630</v>
          </cell>
        </row>
        <row r="2416">
          <cell r="A2416" t="str">
            <v>1907</v>
          </cell>
          <cell r="B2416" t="str">
            <v>ENCHAPE PIEDRA</v>
          </cell>
          <cell r="C2416">
            <v>0</v>
          </cell>
        </row>
        <row r="2417">
          <cell r="A2417" t="str">
            <v>190706</v>
          </cell>
          <cell r="B2417" t="str">
            <v>GRANITO PULIDO BANCA</v>
          </cell>
          <cell r="C2417" t="str">
            <v xml:space="preserve"> ML  </v>
          </cell>
          <cell r="D2417">
            <v>17030</v>
          </cell>
        </row>
        <row r="2418">
          <cell r="A2418" t="str">
            <v>190707</v>
          </cell>
          <cell r="B2418" t="str">
            <v>GRANITO PULIDO MESON</v>
          </cell>
          <cell r="C2418" t="str">
            <v xml:space="preserve"> ML  </v>
          </cell>
          <cell r="D2418">
            <v>22790</v>
          </cell>
        </row>
        <row r="2419">
          <cell r="A2419" t="str">
            <v>190708</v>
          </cell>
          <cell r="B2419" t="str">
            <v>GRANITO PULIDO MESON</v>
          </cell>
          <cell r="C2419" t="str">
            <v xml:space="preserve"> M2  </v>
          </cell>
          <cell r="D2419">
            <v>48080</v>
          </cell>
        </row>
        <row r="2420">
          <cell r="A2420" t="str">
            <v>190709</v>
          </cell>
          <cell r="B2420" t="str">
            <v>ENCHAPE GRANO MARMOL</v>
          </cell>
          <cell r="C2420" t="str">
            <v xml:space="preserve"> ML  </v>
          </cell>
          <cell r="D2420">
            <v>12530</v>
          </cell>
        </row>
        <row r="2421">
          <cell r="A2421" t="str">
            <v>190710</v>
          </cell>
          <cell r="B2421" t="str">
            <v>MESON GRANO MARMOL</v>
          </cell>
          <cell r="C2421" t="str">
            <v xml:space="preserve"> M2  </v>
          </cell>
          <cell r="D2421">
            <v>52020</v>
          </cell>
        </row>
        <row r="2422">
          <cell r="A2422" t="str">
            <v>190712</v>
          </cell>
          <cell r="B2422" t="str">
            <v>PEDESTAL GRANO LAVADO (CARA)</v>
          </cell>
          <cell r="C2422" t="str">
            <v xml:space="preserve"> ML  </v>
          </cell>
          <cell r="D2422">
            <v>13330</v>
          </cell>
        </row>
        <row r="2423">
          <cell r="A2423" t="str">
            <v>190713</v>
          </cell>
          <cell r="B2423" t="str">
            <v>ROMPEOLAS GRANITO PULIDO</v>
          </cell>
          <cell r="C2423" t="str">
            <v xml:space="preserve"> ML  </v>
          </cell>
          <cell r="D2423">
            <v>26100</v>
          </cell>
        </row>
        <row r="2424">
          <cell r="A2424" t="str">
            <v>190716</v>
          </cell>
          <cell r="B2424" t="str">
            <v>GRANITO LAVADO</v>
          </cell>
          <cell r="C2424" t="str">
            <v xml:space="preserve"> M2  </v>
          </cell>
          <cell r="D2424">
            <v>21940</v>
          </cell>
        </row>
        <row r="2425">
          <cell r="A2425" t="str">
            <v>1909</v>
          </cell>
          <cell r="B2425" t="str">
            <v>ESTRIA-FILOS-CARTERA-OTROS</v>
          </cell>
          <cell r="C2425">
            <v>0</v>
          </cell>
        </row>
        <row r="2426">
          <cell r="A2426" t="str">
            <v>190901</v>
          </cell>
          <cell r="B2426" t="str">
            <v>ESTRIA REPELLO</v>
          </cell>
          <cell r="C2426" t="str">
            <v xml:space="preserve"> ML  </v>
          </cell>
          <cell r="D2426">
            <v>2830</v>
          </cell>
        </row>
        <row r="2427">
          <cell r="A2427" t="str">
            <v>190902</v>
          </cell>
          <cell r="B2427" t="str">
            <v>FILOS</v>
          </cell>
          <cell r="C2427" t="str">
            <v xml:space="preserve"> ML  </v>
          </cell>
          <cell r="D2427">
            <v>2280</v>
          </cell>
        </row>
        <row r="2428">
          <cell r="A2428" t="str">
            <v>190903</v>
          </cell>
          <cell r="B2428" t="str">
            <v>RECUBRIMIENTO TUBERIA EN MALLA ML.</v>
          </cell>
          <cell r="C2428" t="str">
            <v xml:space="preserve"> ML  </v>
          </cell>
          <cell r="D2428">
            <v>3180</v>
          </cell>
        </row>
        <row r="2429">
          <cell r="A2429" t="str">
            <v>190905</v>
          </cell>
          <cell r="B2429" t="str">
            <v>RESANE MALLA VENA + REPELLO</v>
          </cell>
          <cell r="C2429" t="str">
            <v xml:space="preserve"> ML  </v>
          </cell>
          <cell r="D2429">
            <v>5920</v>
          </cell>
        </row>
        <row r="2430">
          <cell r="A2430" t="str">
            <v>190906</v>
          </cell>
          <cell r="B2430" t="str">
            <v>RESANE REPELLO CIELO 1:3</v>
          </cell>
          <cell r="C2430" t="str">
            <v xml:space="preserve"> ML  </v>
          </cell>
          <cell r="D2430">
            <v>3920</v>
          </cell>
        </row>
        <row r="2431">
          <cell r="A2431" t="str">
            <v>190907</v>
          </cell>
          <cell r="B2431" t="str">
            <v>RESANE REPELLO MURO 1:2</v>
          </cell>
          <cell r="C2431" t="str">
            <v xml:space="preserve"> ML  </v>
          </cell>
          <cell r="D2431">
            <v>4080</v>
          </cell>
        </row>
        <row r="2432">
          <cell r="A2432" t="str">
            <v>190909</v>
          </cell>
          <cell r="B2432" t="str">
            <v>RESANE REPELLO MURO 1:3</v>
          </cell>
          <cell r="C2432" t="str">
            <v xml:space="preserve"> ML  </v>
          </cell>
          <cell r="D2432">
            <v>3920</v>
          </cell>
        </row>
        <row r="2433">
          <cell r="A2433" t="str">
            <v>190910</v>
          </cell>
          <cell r="B2433" t="str">
            <v>DILATACIONES</v>
          </cell>
          <cell r="C2433" t="str">
            <v xml:space="preserve"> ML  </v>
          </cell>
          <cell r="D2433">
            <v>2840</v>
          </cell>
        </row>
        <row r="2434">
          <cell r="A2434" t="str">
            <v>190911</v>
          </cell>
          <cell r="B2434" t="str">
            <v>FIBRA NYLON PARA REPELLO</v>
          </cell>
          <cell r="C2434" t="str">
            <v xml:space="preserve"> M2  </v>
          </cell>
          <cell r="D2434">
            <v>2780</v>
          </cell>
        </row>
        <row r="2435">
          <cell r="A2435" t="str">
            <v>20</v>
          </cell>
          <cell r="B2435" t="str">
            <v>PISOS</v>
          </cell>
          <cell r="C2435">
            <v>0</v>
          </cell>
        </row>
        <row r="2436">
          <cell r="A2436" t="str">
            <v>2001</v>
          </cell>
          <cell r="B2436" t="str">
            <v>BASES-PLACAS-ANDENES</v>
          </cell>
          <cell r="C2436">
            <v>0</v>
          </cell>
        </row>
        <row r="2437">
          <cell r="A2437" t="str">
            <v>200101</v>
          </cell>
          <cell r="B2437" t="str">
            <v>ALISTADO PISO 4 CM</v>
          </cell>
          <cell r="C2437" t="str">
            <v xml:space="preserve"> M2  </v>
          </cell>
          <cell r="D2437">
            <v>15930</v>
          </cell>
        </row>
        <row r="2438">
          <cell r="A2438" t="str">
            <v>200102</v>
          </cell>
          <cell r="B2438" t="str">
            <v>ALISTADO PISO 5 CM</v>
          </cell>
          <cell r="C2438" t="str">
            <v xml:space="preserve"> M2  </v>
          </cell>
          <cell r="D2438">
            <v>18650</v>
          </cell>
        </row>
        <row r="2439">
          <cell r="A2439" t="str">
            <v>200103</v>
          </cell>
          <cell r="B2439" t="str">
            <v>ALISTADO PISO 6 CM</v>
          </cell>
          <cell r="C2439" t="str">
            <v xml:space="preserve"> M2  </v>
          </cell>
          <cell r="D2439">
            <v>21160</v>
          </cell>
        </row>
        <row r="2440">
          <cell r="A2440" t="str">
            <v>200107</v>
          </cell>
          <cell r="B2440" t="str">
            <v>ALISTADO PISO IMPERMEABLE 4 CM</v>
          </cell>
          <cell r="C2440" t="str">
            <v xml:space="preserve"> M2  </v>
          </cell>
          <cell r="D2440">
            <v>18870</v>
          </cell>
        </row>
        <row r="2441">
          <cell r="A2441" t="str">
            <v>200108</v>
          </cell>
          <cell r="B2441" t="str">
            <v>ALISTADO PISO IMPERMEABLE 5 CM</v>
          </cell>
          <cell r="C2441" t="str">
            <v xml:space="preserve"> M2  </v>
          </cell>
          <cell r="D2441">
            <v>22330</v>
          </cell>
        </row>
        <row r="2442">
          <cell r="A2442" t="str">
            <v>200109</v>
          </cell>
          <cell r="B2442" t="str">
            <v>ANDEN CONCRETO 10CM 2500 PSI</v>
          </cell>
          <cell r="C2442" t="str">
            <v xml:space="preserve"> M2  </v>
          </cell>
          <cell r="D2442">
            <v>28060</v>
          </cell>
        </row>
        <row r="2443">
          <cell r="A2443" t="str">
            <v>200113</v>
          </cell>
          <cell r="B2443" t="str">
            <v>BASE CONCRETO MUEBLE</v>
          </cell>
          <cell r="C2443" t="str">
            <v xml:space="preserve"> ML  </v>
          </cell>
          <cell r="D2443">
            <v>12420</v>
          </cell>
        </row>
        <row r="2444">
          <cell r="A2444" t="str">
            <v>200114</v>
          </cell>
          <cell r="B2444" t="str">
            <v>CANAL CONCRETO PISO 20x12x08 CM</v>
          </cell>
          <cell r="C2444" t="str">
            <v xml:space="preserve"> ML  </v>
          </cell>
          <cell r="D2444">
            <v>28870</v>
          </cell>
        </row>
        <row r="2445">
          <cell r="A2445" t="str">
            <v>200115</v>
          </cell>
          <cell r="B2445" t="str">
            <v>CANAL CONCRETO PISO DOBLE 50x25x08 CM</v>
          </cell>
          <cell r="C2445" t="str">
            <v xml:space="preserve"> ML  </v>
          </cell>
          <cell r="D2445">
            <v>48080</v>
          </cell>
        </row>
        <row r="2446">
          <cell r="A2446" t="str">
            <v>200121</v>
          </cell>
          <cell r="B2446" t="str">
            <v>CONTRAPISO CONCRETO E= 8</v>
          </cell>
          <cell r="C2446" t="str">
            <v xml:space="preserve"> M2  </v>
          </cell>
          <cell r="D2446">
            <v>22030</v>
          </cell>
        </row>
        <row r="2447">
          <cell r="A2447" t="str">
            <v>200122</v>
          </cell>
          <cell r="B2447" t="str">
            <v>CONTRAPISO CONCRETO E=10</v>
          </cell>
          <cell r="C2447" t="str">
            <v xml:space="preserve"> M2  </v>
          </cell>
          <cell r="D2447">
            <v>28060</v>
          </cell>
        </row>
        <row r="2448">
          <cell r="A2448" t="str">
            <v>200123</v>
          </cell>
          <cell r="B2448" t="str">
            <v>CONTRAPISO CONCRETO E=15</v>
          </cell>
          <cell r="C2448" t="str">
            <v xml:space="preserve"> M2  </v>
          </cell>
          <cell r="D2448">
            <v>39650</v>
          </cell>
        </row>
        <row r="2449">
          <cell r="A2449" t="str">
            <v>200125</v>
          </cell>
          <cell r="B2449" t="str">
            <v>CONTRAPISO REFORZADO E= 8 CM</v>
          </cell>
          <cell r="C2449" t="str">
            <v xml:space="preserve"> M2  </v>
          </cell>
          <cell r="D2449">
            <v>25560</v>
          </cell>
        </row>
        <row r="2450">
          <cell r="A2450" t="str">
            <v>200127</v>
          </cell>
          <cell r="B2450" t="str">
            <v>CONTRAPISO REFORZADO E=10</v>
          </cell>
          <cell r="C2450" t="str">
            <v xml:space="preserve"> M2  </v>
          </cell>
          <cell r="D2450">
            <v>32470</v>
          </cell>
        </row>
        <row r="2451">
          <cell r="A2451" t="str">
            <v>200129</v>
          </cell>
          <cell r="B2451" t="str">
            <v>CONTRAPISO REFORZADO E=15</v>
          </cell>
          <cell r="C2451" t="str">
            <v xml:space="preserve"> M2  </v>
          </cell>
          <cell r="D2451">
            <v>46260</v>
          </cell>
        </row>
        <row r="2452">
          <cell r="A2452" t="str">
            <v>200132</v>
          </cell>
          <cell r="B2452" t="str">
            <v>ANDEN CONCRETO 10CM 3000 PSI</v>
          </cell>
          <cell r="C2452" t="str">
            <v xml:space="preserve"> M2  </v>
          </cell>
          <cell r="D2452">
            <v>32470</v>
          </cell>
        </row>
        <row r="2453">
          <cell r="A2453" t="str">
            <v>200133</v>
          </cell>
          <cell r="B2453" t="str">
            <v>CONTRAPISO CONCRETO E= 6CM</v>
          </cell>
          <cell r="C2453" t="str">
            <v xml:space="preserve"> M2  </v>
          </cell>
          <cell r="D2453">
            <v>18220</v>
          </cell>
        </row>
        <row r="2454">
          <cell r="A2454" t="str">
            <v>200134</v>
          </cell>
          <cell r="B2454" t="str">
            <v>LOSA CONCRE.CANCHA MULTIP E=10CM 3000PSI</v>
          </cell>
          <cell r="C2454" t="str">
            <v xml:space="preserve"> M2  </v>
          </cell>
          <cell r="D2454">
            <v>35390</v>
          </cell>
        </row>
        <row r="2455">
          <cell r="A2455" t="str">
            <v>200135</v>
          </cell>
          <cell r="B2455" t="str">
            <v>PISO/CONCR/CANCH/MULT.E=12CM 3000 PSI</v>
          </cell>
          <cell r="C2455" t="str">
            <v xml:space="preserve"> M2  </v>
          </cell>
          <cell r="D2455">
            <v>40080</v>
          </cell>
        </row>
        <row r="2456">
          <cell r="A2456" t="str">
            <v>200136</v>
          </cell>
          <cell r="B2456" t="str">
            <v>ALISTADO PISO NIVELADOR (1 CAPA)</v>
          </cell>
          <cell r="C2456" t="str">
            <v xml:space="preserve"> M2  </v>
          </cell>
          <cell r="D2456">
            <v>2570</v>
          </cell>
        </row>
        <row r="2457">
          <cell r="A2457" t="str">
            <v>200137</v>
          </cell>
          <cell r="B2457" t="str">
            <v>CORDON CONCRETO 2500 PSI (10X20CM)</v>
          </cell>
          <cell r="C2457" t="str">
            <v xml:space="preserve"> ML  </v>
          </cell>
          <cell r="D2457">
            <v>17890</v>
          </cell>
        </row>
        <row r="2458">
          <cell r="A2458" t="str">
            <v>200138</v>
          </cell>
          <cell r="B2458" t="str">
            <v>CUNETA-CANUELA CONC.3000PSI.A=40CM E=5CM</v>
          </cell>
          <cell r="C2458" t="str">
            <v xml:space="preserve"> ML  </v>
          </cell>
          <cell r="D2458">
            <v>23510</v>
          </cell>
        </row>
        <row r="2459">
          <cell r="A2459" t="str">
            <v>200139</v>
          </cell>
          <cell r="B2459" t="str">
            <v>SARDINEL EN CONCRETO 35X10 TRAPEZOIDAL</v>
          </cell>
          <cell r="C2459" t="str">
            <v xml:space="preserve"> ML  </v>
          </cell>
          <cell r="D2459">
            <v>23400</v>
          </cell>
        </row>
        <row r="2460">
          <cell r="A2460" t="str">
            <v>2002</v>
          </cell>
          <cell r="B2460" t="str">
            <v>PISO CERAMICO</v>
          </cell>
          <cell r="C2460">
            <v>0</v>
          </cell>
        </row>
        <row r="2461">
          <cell r="A2461" t="str">
            <v>200212</v>
          </cell>
          <cell r="B2461" t="str">
            <v>MURETE DUCHA CERAMICA [DOBLE ]</v>
          </cell>
          <cell r="C2461" t="str">
            <v xml:space="preserve"> ML  </v>
          </cell>
          <cell r="D2461">
            <v>42000</v>
          </cell>
        </row>
        <row r="2462">
          <cell r="A2462" t="str">
            <v>200213</v>
          </cell>
          <cell r="B2462" t="str">
            <v>MURETE DUCHA CERAMICA [SENCILLO]</v>
          </cell>
          <cell r="C2462" t="str">
            <v xml:space="preserve"> ML  </v>
          </cell>
          <cell r="D2462">
            <v>26500</v>
          </cell>
        </row>
        <row r="2463">
          <cell r="A2463" t="str">
            <v>200215</v>
          </cell>
          <cell r="B2463" t="str">
            <v>PORCELANATO 30.0-32.5X30.0-32.5CM</v>
          </cell>
          <cell r="C2463" t="str">
            <v xml:space="preserve"> M2  </v>
          </cell>
          <cell r="D2463">
            <v>92910</v>
          </cell>
        </row>
        <row r="2464">
          <cell r="A2464" t="str">
            <v>200219</v>
          </cell>
          <cell r="B2464" t="str">
            <v>CERAMICA 20.01-22.50x20.01-22.50 TRAF.34</v>
          </cell>
          <cell r="C2464" t="str">
            <v xml:space="preserve"> M2  </v>
          </cell>
          <cell r="D2464">
            <v>37720</v>
          </cell>
        </row>
        <row r="2465">
          <cell r="A2465" t="str">
            <v>200221</v>
          </cell>
          <cell r="B2465" t="str">
            <v>CERAMICA 32.60-35.00X32.60-35.00 TRAF.3</v>
          </cell>
          <cell r="C2465" t="str">
            <v xml:space="preserve"> M2  </v>
          </cell>
          <cell r="D2465">
            <v>41140</v>
          </cell>
        </row>
        <row r="2466">
          <cell r="A2466" t="str">
            <v>200222</v>
          </cell>
          <cell r="B2466" t="str">
            <v>CERAMICA 32.60-35.00X32.60-35.00 TRAF.4</v>
          </cell>
          <cell r="C2466" t="str">
            <v xml:space="preserve"> M2  </v>
          </cell>
          <cell r="D2466">
            <v>47490</v>
          </cell>
        </row>
        <row r="2467">
          <cell r="A2467" t="str">
            <v>200223</v>
          </cell>
          <cell r="B2467" t="str">
            <v>CERAMICA 40.01-42.50x40.01-42.50 TRAF 3</v>
          </cell>
          <cell r="C2467" t="str">
            <v xml:space="preserve"> M2  </v>
          </cell>
          <cell r="D2467">
            <v>42960</v>
          </cell>
        </row>
        <row r="2468">
          <cell r="A2468" t="str">
            <v>200225</v>
          </cell>
          <cell r="B2468" t="str">
            <v>CERAMICA 30.01-32.50x30.01-32.50 TRAF.3</v>
          </cell>
          <cell r="C2468" t="str">
            <v xml:space="preserve"> M2  </v>
          </cell>
          <cell r="D2468">
            <v>36240</v>
          </cell>
        </row>
        <row r="2469">
          <cell r="A2469" t="str">
            <v>200226</v>
          </cell>
          <cell r="B2469" t="str">
            <v>CERAMICA 30.01-32.50x30.01-32.50 TRAF.4</v>
          </cell>
          <cell r="C2469" t="str">
            <v xml:space="preserve"> M2  </v>
          </cell>
          <cell r="D2469">
            <v>40560</v>
          </cell>
        </row>
        <row r="2470">
          <cell r="A2470" t="str">
            <v>200227</v>
          </cell>
          <cell r="B2470" t="str">
            <v>CERAMICA 32.60-35.00x32.60-35.00 TRAF.3</v>
          </cell>
          <cell r="C2470" t="str">
            <v xml:space="preserve"> ML  </v>
          </cell>
          <cell r="D2470">
            <v>27410</v>
          </cell>
        </row>
        <row r="2471">
          <cell r="A2471" t="str">
            <v>200228</v>
          </cell>
          <cell r="B2471" t="str">
            <v>CERAMICA 32.60-35.00x32.60-35.00 TRAF.4</v>
          </cell>
          <cell r="C2471" t="str">
            <v xml:space="preserve"> ML  </v>
          </cell>
          <cell r="D2471">
            <v>30310</v>
          </cell>
        </row>
        <row r="2472">
          <cell r="A2472" t="str">
            <v>200235</v>
          </cell>
          <cell r="B2472" t="str">
            <v>CERAMICA 30.01-32.50X30.01-32.50 TRAF.3</v>
          </cell>
          <cell r="C2472" t="str">
            <v xml:space="preserve"> ML  </v>
          </cell>
          <cell r="D2472">
            <v>24970</v>
          </cell>
        </row>
        <row r="2473">
          <cell r="A2473" t="str">
            <v>200236</v>
          </cell>
          <cell r="B2473" t="str">
            <v>CERAMICA 30.01-32.50X30.01-32.50 TRAF.4</v>
          </cell>
          <cell r="C2473" t="str">
            <v xml:space="preserve"> ML  </v>
          </cell>
          <cell r="D2473">
            <v>27040</v>
          </cell>
        </row>
        <row r="2474">
          <cell r="A2474" t="str">
            <v>200237</v>
          </cell>
          <cell r="B2474" t="str">
            <v>CERAMICA 20.01-22.50x20.01-22.50 TRAF.34</v>
          </cell>
          <cell r="C2474" t="str">
            <v xml:space="preserve"> ML  </v>
          </cell>
          <cell r="D2474">
            <v>25240</v>
          </cell>
        </row>
        <row r="2475">
          <cell r="A2475" t="str">
            <v>200238</v>
          </cell>
          <cell r="B2475" t="str">
            <v>CERAMICA 40.01-42.50X40.01-42.50 TRAF.3</v>
          </cell>
          <cell r="C2475" t="str">
            <v xml:space="preserve"> ML  </v>
          </cell>
          <cell r="D2475">
            <v>29030</v>
          </cell>
        </row>
        <row r="2476">
          <cell r="A2476" t="str">
            <v>2003</v>
          </cell>
          <cell r="B2476" t="str">
            <v>PISO GRESS</v>
          </cell>
          <cell r="C2476">
            <v>0</v>
          </cell>
        </row>
        <row r="2477">
          <cell r="A2477" t="str">
            <v>200301</v>
          </cell>
          <cell r="B2477" t="str">
            <v>ADOQUIN GRESS [PEATONAL ] H=2.5</v>
          </cell>
          <cell r="C2477" t="str">
            <v xml:space="preserve"> M2  </v>
          </cell>
          <cell r="D2477">
            <v>39270</v>
          </cell>
        </row>
        <row r="2478">
          <cell r="A2478" t="str">
            <v>200302</v>
          </cell>
          <cell r="B2478" t="str">
            <v>ADOQUIN GRESS [VEHICULAR] H=5.0</v>
          </cell>
          <cell r="C2478" t="str">
            <v xml:space="preserve"> M2  </v>
          </cell>
          <cell r="D2478">
            <v>47240</v>
          </cell>
        </row>
        <row r="2479">
          <cell r="A2479" t="str">
            <v>200311</v>
          </cell>
          <cell r="B2479" t="str">
            <v>TABLETA GRESS 10x10</v>
          </cell>
          <cell r="C2479" t="str">
            <v xml:space="preserve"> M2  </v>
          </cell>
          <cell r="D2479">
            <v>31600</v>
          </cell>
        </row>
        <row r="2480">
          <cell r="A2480" t="str">
            <v>200312</v>
          </cell>
          <cell r="B2480" t="str">
            <v>TABLETA GRESS 10X20</v>
          </cell>
          <cell r="C2480" t="str">
            <v xml:space="preserve"> M2  </v>
          </cell>
          <cell r="D2480">
            <v>24830</v>
          </cell>
        </row>
        <row r="2481">
          <cell r="A2481" t="str">
            <v>200313</v>
          </cell>
          <cell r="B2481" t="str">
            <v>TABLETA ROMANA 10x20</v>
          </cell>
          <cell r="C2481" t="str">
            <v xml:space="preserve"> M2  </v>
          </cell>
          <cell r="D2481">
            <v>30710</v>
          </cell>
        </row>
        <row r="2482">
          <cell r="A2482" t="str">
            <v>200317</v>
          </cell>
          <cell r="B2482" t="str">
            <v>ZOCALO TABLETA GRESS H=20CM</v>
          </cell>
          <cell r="C2482" t="str">
            <v xml:space="preserve"> ML  </v>
          </cell>
          <cell r="D2482">
            <v>12510</v>
          </cell>
        </row>
        <row r="2483">
          <cell r="A2483" t="str">
            <v>200321</v>
          </cell>
          <cell r="B2483" t="str">
            <v>TABLON GRESS GRAFILADO 25x25</v>
          </cell>
          <cell r="C2483" t="str">
            <v xml:space="preserve"> M2  </v>
          </cell>
          <cell r="D2483">
            <v>32510</v>
          </cell>
        </row>
        <row r="2484">
          <cell r="A2484" t="str">
            <v>200322</v>
          </cell>
          <cell r="B2484" t="str">
            <v>TABLETA DE GRESS 20*20</v>
          </cell>
          <cell r="C2484" t="str">
            <v xml:space="preserve"> M2  </v>
          </cell>
          <cell r="D2484">
            <v>36900</v>
          </cell>
        </row>
        <row r="2485">
          <cell r="A2485" t="str">
            <v>200323</v>
          </cell>
          <cell r="B2485" t="str">
            <v>TABLON GRESS ROJO 15x15 ABRASIVO</v>
          </cell>
          <cell r="C2485" t="str">
            <v xml:space="preserve"> M2  </v>
          </cell>
          <cell r="D2485">
            <v>33710</v>
          </cell>
        </row>
        <row r="2486">
          <cell r="A2486" t="str">
            <v>200324</v>
          </cell>
          <cell r="B2486" t="str">
            <v>TABLON GRESS 33x33-DILATAC.GRAVA 3-5CM</v>
          </cell>
          <cell r="C2486" t="str">
            <v xml:space="preserve"> M2  </v>
          </cell>
          <cell r="D2486">
            <v>30770</v>
          </cell>
        </row>
        <row r="2487">
          <cell r="A2487" t="str">
            <v>200325</v>
          </cell>
          <cell r="B2487" t="str">
            <v>TABLON GRESS 33x33-DILATAC.MORTERO 1-2CM</v>
          </cell>
          <cell r="C2487" t="str">
            <v xml:space="preserve"> M2  </v>
          </cell>
          <cell r="D2487">
            <v>31480</v>
          </cell>
        </row>
        <row r="2488">
          <cell r="A2488" t="str">
            <v>200326</v>
          </cell>
          <cell r="B2488" t="str">
            <v>TABLON GRESS 15x15-DILATAC.MORTERO 1-2CM</v>
          </cell>
          <cell r="C2488" t="str">
            <v xml:space="preserve"> M2  </v>
          </cell>
          <cell r="D2488">
            <v>34130</v>
          </cell>
        </row>
        <row r="2489">
          <cell r="A2489" t="str">
            <v>200327</v>
          </cell>
          <cell r="B2489" t="str">
            <v>TABLON GRESS 15x15-DILATAC.GRAVA 3-5CM</v>
          </cell>
          <cell r="C2489" t="str">
            <v xml:space="preserve"> M2  </v>
          </cell>
          <cell r="D2489">
            <v>29800</v>
          </cell>
        </row>
        <row r="2490">
          <cell r="A2490" t="str">
            <v>2004</v>
          </cell>
          <cell r="B2490" t="str">
            <v>PISO PIEDRA-GRANOS-CEMENTO</v>
          </cell>
          <cell r="C2490">
            <v>0</v>
          </cell>
        </row>
        <row r="2491">
          <cell r="A2491" t="str">
            <v>200401</v>
          </cell>
          <cell r="B2491" t="str">
            <v>ADOQUIN CONCRETO VEHICULAR CRUZ</v>
          </cell>
          <cell r="C2491" t="str">
            <v xml:space="preserve"> M2  </v>
          </cell>
          <cell r="D2491">
            <v>46020</v>
          </cell>
        </row>
        <row r="2492">
          <cell r="A2492" t="str">
            <v>200403</v>
          </cell>
          <cell r="B2492" t="str">
            <v>BALDOSA CEMENTO</v>
          </cell>
          <cell r="C2492" t="str">
            <v xml:space="preserve"> M2  </v>
          </cell>
          <cell r="D2492">
            <v>34090</v>
          </cell>
        </row>
        <row r="2493">
          <cell r="A2493" t="str">
            <v>200414</v>
          </cell>
          <cell r="B2493" t="str">
            <v>CENEFA GRANITO PULIDO</v>
          </cell>
          <cell r="C2493" t="str">
            <v xml:space="preserve"> ML  </v>
          </cell>
          <cell r="D2493">
            <v>22740</v>
          </cell>
        </row>
        <row r="2494">
          <cell r="A2494" t="str">
            <v>200421</v>
          </cell>
          <cell r="B2494" t="str">
            <v>GRANITO PULIDO [PANO]</v>
          </cell>
          <cell r="C2494" t="str">
            <v xml:space="preserve"> M2  </v>
          </cell>
          <cell r="D2494">
            <v>47580</v>
          </cell>
        </row>
        <row r="2495">
          <cell r="A2495" t="str">
            <v>200423</v>
          </cell>
          <cell r="B2495" t="str">
            <v>GRAVA LAVADA</v>
          </cell>
          <cell r="C2495" t="str">
            <v xml:space="preserve"> M2  </v>
          </cell>
          <cell r="D2495">
            <v>24060</v>
          </cell>
        </row>
        <row r="2496">
          <cell r="A2496" t="str">
            <v>200426</v>
          </cell>
          <cell r="B2496" t="str">
            <v>PELDANO GRANITO</v>
          </cell>
          <cell r="C2496" t="str">
            <v xml:space="preserve"> ML  </v>
          </cell>
          <cell r="D2496">
            <v>42050</v>
          </cell>
        </row>
        <row r="2497">
          <cell r="A2497" t="str">
            <v>200428</v>
          </cell>
          <cell r="B2497" t="str">
            <v>PELDANO GRAVILLA LAVADA</v>
          </cell>
          <cell r="C2497" t="str">
            <v xml:space="preserve"> ML  </v>
          </cell>
          <cell r="D2497">
            <v>31230</v>
          </cell>
        </row>
        <row r="2498">
          <cell r="A2498" t="str">
            <v>200438</v>
          </cell>
          <cell r="B2498" t="str">
            <v>ADOQUIN CONCRETO VEHICULAR RECTANGULAR</v>
          </cell>
          <cell r="C2498" t="str">
            <v xml:space="preserve"> M2  </v>
          </cell>
          <cell r="D2498">
            <v>45780</v>
          </cell>
        </row>
        <row r="2499">
          <cell r="A2499" t="str">
            <v>200440</v>
          </cell>
          <cell r="B2499" t="str">
            <v>BALDOSA GRANO # 4-5 40 x40 PREMOLDA</v>
          </cell>
          <cell r="C2499" t="str">
            <v xml:space="preserve"> M2  </v>
          </cell>
          <cell r="D2499">
            <v>61150</v>
          </cell>
        </row>
        <row r="2500">
          <cell r="A2500" t="str">
            <v>200441</v>
          </cell>
          <cell r="B2500" t="str">
            <v>BALDOSA GRANO 30 x30 PREMOLSA</v>
          </cell>
          <cell r="C2500" t="str">
            <v xml:space="preserve"> M2  </v>
          </cell>
          <cell r="D2500">
            <v>58670</v>
          </cell>
        </row>
        <row r="2501">
          <cell r="A2501" t="str">
            <v>200442</v>
          </cell>
          <cell r="B2501" t="str">
            <v>BALDOSA GRANO 33 x33 ALFA P-B</v>
          </cell>
          <cell r="C2501" t="str">
            <v xml:space="preserve"> M2  </v>
          </cell>
          <cell r="D2501">
            <v>60400</v>
          </cell>
        </row>
        <row r="2502">
          <cell r="A2502" t="str">
            <v>200444</v>
          </cell>
          <cell r="B2502" t="str">
            <v>ADOQUIN CONCRETO PEATONAL GUITARRA</v>
          </cell>
          <cell r="C2502" t="str">
            <v xml:space="preserve"> M2  </v>
          </cell>
          <cell r="D2502">
            <v>37760</v>
          </cell>
        </row>
        <row r="2503">
          <cell r="A2503" t="str">
            <v>200445</v>
          </cell>
          <cell r="B2503" t="str">
            <v>CARBONILLA</v>
          </cell>
          <cell r="C2503" t="str">
            <v xml:space="preserve"> M2  </v>
          </cell>
          <cell r="D2503">
            <v>5140</v>
          </cell>
        </row>
        <row r="2504">
          <cell r="A2504" t="str">
            <v>2005</v>
          </cell>
          <cell r="B2504" t="str">
            <v>PISO VINILICO</v>
          </cell>
          <cell r="C2504">
            <v>0</v>
          </cell>
        </row>
        <row r="2505">
          <cell r="A2505" t="str">
            <v>200506</v>
          </cell>
          <cell r="B2505" t="str">
            <v>V.VINISOL 30X30CM 3.0 MM</v>
          </cell>
          <cell r="C2505" t="str">
            <v xml:space="preserve"> M2  </v>
          </cell>
          <cell r="D2505">
            <v>29530</v>
          </cell>
        </row>
        <row r="2506">
          <cell r="A2506" t="str">
            <v>200507</v>
          </cell>
          <cell r="B2506" t="str">
            <v>V.VINISOL 30X30CM 2.0MM</v>
          </cell>
          <cell r="C2506" t="str">
            <v xml:space="preserve"> M2  </v>
          </cell>
          <cell r="D2506">
            <v>24630</v>
          </cell>
        </row>
        <row r="2507">
          <cell r="A2507" t="str">
            <v>200508</v>
          </cell>
          <cell r="B2507" t="str">
            <v>V.VINISOL 1.6 MM</v>
          </cell>
          <cell r="C2507" t="str">
            <v xml:space="preserve"> M2  </v>
          </cell>
          <cell r="D2507">
            <v>21950</v>
          </cell>
        </row>
        <row r="2508">
          <cell r="A2508" t="str">
            <v>200511</v>
          </cell>
          <cell r="B2508" t="str">
            <v>CAUCHO TIPO TOPEROL</v>
          </cell>
          <cell r="C2508" t="str">
            <v xml:space="preserve"> M2  </v>
          </cell>
          <cell r="D2508">
            <v>45700</v>
          </cell>
        </row>
        <row r="2509">
          <cell r="A2509" t="str">
            <v>2006</v>
          </cell>
          <cell r="B2509" t="str">
            <v>PISO EPOXICO - INDUSTRIALES</v>
          </cell>
          <cell r="C2509">
            <v>0</v>
          </cell>
        </row>
        <row r="2510">
          <cell r="A2510" t="str">
            <v>200601</v>
          </cell>
          <cell r="B2510" t="str">
            <v>AUTONIVELANTE 261 SIKA</v>
          </cell>
          <cell r="C2510" t="str">
            <v xml:space="preserve"> M2  </v>
          </cell>
          <cell r="D2510">
            <v>126330</v>
          </cell>
        </row>
        <row r="2511">
          <cell r="A2511" t="str">
            <v>2007</v>
          </cell>
          <cell r="B2511" t="str">
            <v xml:space="preserve"> PISO MADERA  </v>
          </cell>
          <cell r="C2511" t="str">
            <v xml:space="preserve"> </v>
          </cell>
          <cell r="D2511" t="str">
            <v xml:space="preserve"> </v>
          </cell>
        </row>
        <row r="2512">
          <cell r="A2512" t="str">
            <v>200703</v>
          </cell>
          <cell r="B2512" t="str">
            <v xml:space="preserve"> PISO MADERA LISTON M.H. CHANUL  </v>
          </cell>
          <cell r="C2512" t="str">
            <v xml:space="preserve"> M2  </v>
          </cell>
          <cell r="D2512">
            <v>83170</v>
          </cell>
        </row>
        <row r="2513">
          <cell r="A2513" t="str">
            <v>2008</v>
          </cell>
          <cell r="B2513" t="str">
            <v xml:space="preserve"> GUARDESCOBAS  </v>
          </cell>
          <cell r="C2513" t="str">
            <v xml:space="preserve"> </v>
          </cell>
          <cell r="D2513" t="str">
            <v xml:space="preserve"> </v>
          </cell>
        </row>
        <row r="2514">
          <cell r="A2514" t="str">
            <v>200802</v>
          </cell>
          <cell r="B2514" t="str">
            <v xml:space="preserve"> GUARDAESCOBA CEMENTO + PINTURA  </v>
          </cell>
          <cell r="C2514" t="str">
            <v xml:space="preserve"> ML  </v>
          </cell>
          <cell r="D2514">
            <v>4500</v>
          </cell>
        </row>
        <row r="2515">
          <cell r="A2515" t="str">
            <v>200805</v>
          </cell>
          <cell r="B2515" t="str">
            <v xml:space="preserve"> GUARDAESCOBA EPOXICO 1/2C SIKAFLOOR 261  </v>
          </cell>
          <cell r="C2515" t="str">
            <v xml:space="preserve"> ML  </v>
          </cell>
          <cell r="D2515">
            <v>40980</v>
          </cell>
        </row>
        <row r="2516">
          <cell r="A2516" t="str">
            <v>200809</v>
          </cell>
          <cell r="B2516" t="str">
            <v xml:space="preserve"> GUARDAESCOBA GRANITO 1/2 C + DIL. BRONCE  </v>
          </cell>
          <cell r="C2516" t="str">
            <v xml:space="preserve"> ML  </v>
          </cell>
          <cell r="D2516">
            <v>23950</v>
          </cell>
        </row>
        <row r="2517">
          <cell r="A2517" t="str">
            <v>200810</v>
          </cell>
          <cell r="B2517" t="str">
            <v xml:space="preserve"> GUARDAESCOBA GRANITO PREFABRICADO  </v>
          </cell>
          <cell r="C2517" t="str">
            <v xml:space="preserve"> ML  </v>
          </cell>
          <cell r="D2517">
            <v>11440</v>
          </cell>
        </row>
        <row r="2518">
          <cell r="A2518" t="str">
            <v>200814</v>
          </cell>
          <cell r="B2518" t="str">
            <v xml:space="preserve"> GUARDAESCOBA TABLON  </v>
          </cell>
          <cell r="C2518" t="str">
            <v xml:space="preserve"> ML  </v>
          </cell>
          <cell r="D2518">
            <v>4980</v>
          </cell>
        </row>
        <row r="2519">
          <cell r="A2519" t="str">
            <v>200816</v>
          </cell>
          <cell r="B2519" t="str">
            <v xml:space="preserve"> GUARDAESCOBA VINISOL  6,8 CM</v>
          </cell>
          <cell r="C2519" t="str">
            <v xml:space="preserve"> ML  </v>
          </cell>
          <cell r="D2519">
            <v>3190</v>
          </cell>
        </row>
        <row r="2520">
          <cell r="A2520" t="str">
            <v>200817</v>
          </cell>
          <cell r="B2520" t="str">
            <v xml:space="preserve"> GUARDAESCOBA VINISOL 10 CM  </v>
          </cell>
          <cell r="C2520" t="str">
            <v xml:space="preserve"> ML  </v>
          </cell>
          <cell r="D2520">
            <v>4700</v>
          </cell>
        </row>
        <row r="2521">
          <cell r="A2521" t="str">
            <v>200819</v>
          </cell>
          <cell r="B2521" t="str">
            <v xml:space="preserve"> GUARDAESCOBA GRANITO 1/2 C + DIL. PLAST.  </v>
          </cell>
          <cell r="C2521" t="str">
            <v xml:space="preserve"> ML  </v>
          </cell>
          <cell r="D2521">
            <v>22660</v>
          </cell>
        </row>
        <row r="2522">
          <cell r="A2522" t="str">
            <v>200821</v>
          </cell>
          <cell r="B2522" t="str">
            <v xml:space="preserve"> GUARDAESCOBA GRESS H=10CM  </v>
          </cell>
          <cell r="C2522" t="str">
            <v xml:space="preserve"> ML  </v>
          </cell>
          <cell r="D2522">
            <v>6570</v>
          </cell>
        </row>
        <row r="2523">
          <cell r="A2523" t="str">
            <v>200822</v>
          </cell>
          <cell r="B2523" t="str">
            <v xml:space="preserve"> GUARDAESCOBA GRESS H= 7CM  </v>
          </cell>
          <cell r="C2523" t="str">
            <v xml:space="preserve"> ML  </v>
          </cell>
          <cell r="D2523">
            <v>5330</v>
          </cell>
        </row>
        <row r="2524">
          <cell r="A2524" t="str">
            <v>200823</v>
          </cell>
          <cell r="B2524" t="str">
            <v xml:space="preserve"> GUARDAESCOBA GRAVA LAVADA  </v>
          </cell>
          <cell r="C2524" t="str">
            <v xml:space="preserve"> ML  </v>
          </cell>
          <cell r="D2524">
            <v>7370</v>
          </cell>
        </row>
        <row r="2525">
          <cell r="A2525" t="str">
            <v>2009</v>
          </cell>
          <cell r="B2525" t="str">
            <v xml:space="preserve"> ACCESORIOS-INSTALACIONES-VARIO_x001F_  </v>
          </cell>
          <cell r="C2525" t="str">
            <v xml:space="preserve"> </v>
          </cell>
          <cell r="D2525" t="str">
            <v xml:space="preserve"> </v>
          </cell>
        </row>
        <row r="2526">
          <cell r="A2526" t="str">
            <v>200905</v>
          </cell>
          <cell r="B2526" t="str">
            <v xml:space="preserve"> PIRLAN - PIRAGUA ALUMINIO  </v>
          </cell>
          <cell r="C2526" t="str">
            <v xml:space="preserve"> ML  </v>
          </cell>
          <cell r="D2526">
            <v>4180</v>
          </cell>
        </row>
        <row r="2527">
          <cell r="A2527" t="str">
            <v>21</v>
          </cell>
          <cell r="B2527" t="str">
            <v xml:space="preserve"> CARPINTERIA MADERA  </v>
          </cell>
          <cell r="C2527">
            <v>0</v>
          </cell>
        </row>
        <row r="2528">
          <cell r="A2528" t="str">
            <v>2101</v>
          </cell>
          <cell r="B2528" t="str">
            <v>PUERTAS</v>
          </cell>
          <cell r="C2528">
            <v>0</v>
          </cell>
        </row>
        <row r="2529">
          <cell r="A2529" t="str">
            <v>210101</v>
          </cell>
          <cell r="B2529" t="str">
            <v>COLOC.PUERTA MADERA</v>
          </cell>
          <cell r="C2529" t="str">
            <v xml:space="preserve"> UND  </v>
          </cell>
          <cell r="D2529">
            <v>26860</v>
          </cell>
        </row>
        <row r="2530">
          <cell r="A2530" t="str">
            <v>210102</v>
          </cell>
          <cell r="B2530" t="str">
            <v>MARCO MAD.CEDRO PUERTA DE 1M ANCHO</v>
          </cell>
          <cell r="C2530" t="str">
            <v xml:space="preserve"> ML  </v>
          </cell>
          <cell r="D2530">
            <v>171420</v>
          </cell>
        </row>
        <row r="2531">
          <cell r="A2531" t="str">
            <v>210105</v>
          </cell>
          <cell r="B2531" t="str">
            <v>NAVE MAD.MACIZA CEDRO 80-100</v>
          </cell>
          <cell r="C2531" t="str">
            <v xml:space="preserve"> UND  </v>
          </cell>
          <cell r="D2531">
            <v>783270</v>
          </cell>
        </row>
        <row r="2532">
          <cell r="A2532" t="str">
            <v>210109</v>
          </cell>
          <cell r="B2532" t="str">
            <v>NAVE MAD.MACIZA CEDRO 120-150(2N)</v>
          </cell>
          <cell r="C2532" t="str">
            <v xml:space="preserve"> UND  </v>
          </cell>
          <cell r="D2532">
            <v>1197950</v>
          </cell>
        </row>
        <row r="2533">
          <cell r="A2533" t="str">
            <v>210110</v>
          </cell>
          <cell r="B2533" t="str">
            <v>NAVE MAD.MACIZA CEDRO 151-180(2N)</v>
          </cell>
          <cell r="C2533" t="str">
            <v xml:space="preserve"> UND  </v>
          </cell>
          <cell r="D2533">
            <v>1392130</v>
          </cell>
        </row>
        <row r="2534">
          <cell r="A2534" t="str">
            <v>210111</v>
          </cell>
          <cell r="B2534" t="str">
            <v>NAVE MAD.MACIZA CEDRO GARAJE (2N)</v>
          </cell>
          <cell r="C2534" t="str">
            <v xml:space="preserve"> M2  </v>
          </cell>
          <cell r="D2534">
            <v>375720</v>
          </cell>
        </row>
        <row r="2535">
          <cell r="A2535" t="str">
            <v>210112</v>
          </cell>
          <cell r="B2535" t="str">
            <v>NAVE MAD.TRIPLEX 60 (1N-B)</v>
          </cell>
          <cell r="C2535" t="str">
            <v xml:space="preserve"> UND  </v>
          </cell>
          <cell r="D2535">
            <v>159660</v>
          </cell>
        </row>
        <row r="2536">
          <cell r="A2536" t="str">
            <v>210115</v>
          </cell>
          <cell r="B2536" t="str">
            <v>NAVE MAD.TRIPLEX 61- 80 (1N-B]</v>
          </cell>
          <cell r="C2536" t="str">
            <v xml:space="preserve"> UND  </v>
          </cell>
          <cell r="D2536">
            <v>193990</v>
          </cell>
        </row>
        <row r="2537">
          <cell r="A2537" t="str">
            <v>210116</v>
          </cell>
          <cell r="B2537" t="str">
            <v>NAVE MAD.TRIPLEX 61- 80 (1N-V)P</v>
          </cell>
          <cell r="C2537" t="str">
            <v xml:space="preserve"> UND  </v>
          </cell>
          <cell r="D2537">
            <v>359510</v>
          </cell>
        </row>
        <row r="2538">
          <cell r="A2538" t="str">
            <v>210117</v>
          </cell>
          <cell r="B2538" t="str">
            <v>NAVE MAD.TRIPLEX 61- 80V(1N-V)P</v>
          </cell>
          <cell r="C2538" t="str">
            <v xml:space="preserve"> UND  </v>
          </cell>
          <cell r="D2538">
            <v>395480</v>
          </cell>
        </row>
        <row r="2539">
          <cell r="A2539" t="str">
            <v>210118</v>
          </cell>
          <cell r="B2539" t="str">
            <v>NAVE MAD.TRIPLEX 81-100 (1N-B)</v>
          </cell>
          <cell r="C2539" t="str">
            <v xml:space="preserve"> UND  </v>
          </cell>
          <cell r="D2539">
            <v>199680</v>
          </cell>
        </row>
        <row r="2540">
          <cell r="A2540" t="str">
            <v>210119</v>
          </cell>
          <cell r="B2540" t="str">
            <v>NAVE MAD.TRIPLEX 81-100 (1N-V)P</v>
          </cell>
          <cell r="C2540" t="str">
            <v xml:space="preserve"> UND  </v>
          </cell>
          <cell r="D2540">
            <v>371550</v>
          </cell>
        </row>
        <row r="2541">
          <cell r="A2541" t="str">
            <v>210120</v>
          </cell>
          <cell r="B2541" t="str">
            <v>NAVE MAD.TRIPLEX 81-100V(1N-V)P</v>
          </cell>
          <cell r="C2541" t="str">
            <v xml:space="preserve"> UND  </v>
          </cell>
          <cell r="D2541">
            <v>403950</v>
          </cell>
        </row>
        <row r="2542">
          <cell r="A2542" t="str">
            <v>210121</v>
          </cell>
          <cell r="B2542" t="str">
            <v>NAVE MAD.TRIPLEX 81-100V(1N-V)</v>
          </cell>
          <cell r="C2542" t="str">
            <v xml:space="preserve"> UND  </v>
          </cell>
          <cell r="D2542">
            <v>338760</v>
          </cell>
        </row>
        <row r="2543">
          <cell r="A2543" t="str">
            <v>210122</v>
          </cell>
          <cell r="B2543" t="str">
            <v>NAVE MAD.TRIPLEX 101-120 (1N-B)</v>
          </cell>
          <cell r="C2543" t="str">
            <v xml:space="preserve"> UND  </v>
          </cell>
          <cell r="D2543">
            <v>222180</v>
          </cell>
        </row>
        <row r="2544">
          <cell r="A2544" t="str">
            <v>210123</v>
          </cell>
          <cell r="B2544" t="str">
            <v>NAVE MAD.TRIPLEX 101-120 (1N-V)P</v>
          </cell>
          <cell r="C2544" t="str">
            <v xml:space="preserve"> UND  </v>
          </cell>
          <cell r="D2544">
            <v>404910</v>
          </cell>
        </row>
        <row r="2545">
          <cell r="A2545" t="str">
            <v>210124</v>
          </cell>
          <cell r="B2545" t="str">
            <v>NAVE MAD.TRIPLEX 100-120V(2N-V)P</v>
          </cell>
          <cell r="C2545" t="str">
            <v xml:space="preserve"> UND  </v>
          </cell>
          <cell r="D2545">
            <v>632580</v>
          </cell>
        </row>
        <row r="2546">
          <cell r="A2546" t="str">
            <v>210125</v>
          </cell>
          <cell r="B2546" t="str">
            <v>NAVE MAD.TRIPLEX 101-120V(1N-V)P</v>
          </cell>
          <cell r="C2546" t="str">
            <v xml:space="preserve"> UND  </v>
          </cell>
          <cell r="D2546">
            <v>425580</v>
          </cell>
        </row>
        <row r="2547">
          <cell r="A2547" t="str">
            <v>210126</v>
          </cell>
          <cell r="B2547" t="str">
            <v>NAVE MAD.TRIPLEX 100-120 (2N-B)</v>
          </cell>
          <cell r="C2547" t="str">
            <v xml:space="preserve"> UND  </v>
          </cell>
          <cell r="D2547">
            <v>318710</v>
          </cell>
        </row>
        <row r="2548">
          <cell r="A2548" t="str">
            <v>210127</v>
          </cell>
          <cell r="B2548" t="str">
            <v>NAVE MAD.TRIPLEX 100-120 (2N-V)P</v>
          </cell>
          <cell r="C2548" t="str">
            <v xml:space="preserve"> UND  </v>
          </cell>
          <cell r="D2548">
            <v>604050</v>
          </cell>
        </row>
        <row r="2549">
          <cell r="A2549" t="str">
            <v>210128</v>
          </cell>
          <cell r="B2549" t="str">
            <v>NAVE MAD.TRIPLEX 100-120 (2N-V)</v>
          </cell>
          <cell r="C2549" t="str">
            <v xml:space="preserve"> UND  </v>
          </cell>
          <cell r="D2549">
            <v>550320</v>
          </cell>
        </row>
        <row r="2550">
          <cell r="A2550" t="str">
            <v>210129</v>
          </cell>
          <cell r="B2550" t="str">
            <v>NAVE MAD.TRIPLEX 100-120V(2N-V)</v>
          </cell>
          <cell r="C2550" t="str">
            <v xml:space="preserve"> UND  </v>
          </cell>
          <cell r="D2550">
            <v>586710</v>
          </cell>
        </row>
        <row r="2551">
          <cell r="A2551" t="str">
            <v>210130</v>
          </cell>
          <cell r="B2551" t="str">
            <v>NAVE MAD.TRIPLEX 121-140 (2N-V)P</v>
          </cell>
          <cell r="C2551" t="str">
            <v xml:space="preserve"> UND  </v>
          </cell>
          <cell r="D2551">
            <v>648240</v>
          </cell>
        </row>
        <row r="2552">
          <cell r="A2552" t="str">
            <v>210131</v>
          </cell>
          <cell r="B2552" t="str">
            <v>NAVE MAD.TRIPLEX 141-160 (2N-B)</v>
          </cell>
          <cell r="C2552" t="str">
            <v xml:space="preserve"> UND  </v>
          </cell>
          <cell r="D2552">
            <v>403400</v>
          </cell>
        </row>
        <row r="2553">
          <cell r="A2553" t="str">
            <v>210132</v>
          </cell>
          <cell r="B2553" t="str">
            <v>NAVE MAD.TRIPLEX 141-160 (2N-V)P</v>
          </cell>
          <cell r="C2553" t="str">
            <v xml:space="preserve"> UND  </v>
          </cell>
          <cell r="D2553">
            <v>660910</v>
          </cell>
        </row>
        <row r="2554">
          <cell r="A2554" t="str">
            <v>210133</v>
          </cell>
          <cell r="B2554" t="str">
            <v>NAVE MAD.TRIPLEX 141-160V(2N-V)P</v>
          </cell>
          <cell r="C2554" t="str">
            <v xml:space="preserve"> UND  </v>
          </cell>
          <cell r="D2554">
            <v>693040</v>
          </cell>
        </row>
        <row r="2555">
          <cell r="A2555" t="str">
            <v>210134</v>
          </cell>
          <cell r="B2555" t="str">
            <v>NAVE MAD.TRIPLEX 161-180 (2N-V)P</v>
          </cell>
          <cell r="C2555" t="str">
            <v xml:space="preserve"> UND  </v>
          </cell>
          <cell r="D2555">
            <v>694440</v>
          </cell>
        </row>
        <row r="2556">
          <cell r="A2556" t="str">
            <v>210135</v>
          </cell>
          <cell r="B2556" t="str">
            <v>NAVE MAD.TRIPLEX 161-180V(2N-V)P</v>
          </cell>
          <cell r="C2556" t="str">
            <v xml:space="preserve"> UND  </v>
          </cell>
          <cell r="D2556">
            <v>726570</v>
          </cell>
        </row>
        <row r="2557">
          <cell r="A2557" t="str">
            <v>210136</v>
          </cell>
          <cell r="B2557" t="str">
            <v>NAVE MAD.TRIPLEX 221-250V(2N-V)P</v>
          </cell>
          <cell r="C2557" t="str">
            <v xml:space="preserve"> UND  </v>
          </cell>
          <cell r="D2557">
            <v>907570</v>
          </cell>
        </row>
        <row r="2558">
          <cell r="A2558" t="str">
            <v>210137</v>
          </cell>
          <cell r="B2558" t="str">
            <v>NAVE MAD.TRIP-PLOMO CORREDIZA 150(2N-V)P</v>
          </cell>
          <cell r="C2558" t="str">
            <v xml:space="preserve"> UND  </v>
          </cell>
          <cell r="D2558">
            <v>1829300</v>
          </cell>
        </row>
        <row r="2559">
          <cell r="A2559" t="str">
            <v>210146</v>
          </cell>
          <cell r="B2559" t="str">
            <v>NAVE MAD.TRIPLEX 60 (1N-V)</v>
          </cell>
          <cell r="C2559" t="str">
            <v xml:space="preserve"> UND  </v>
          </cell>
          <cell r="D2559">
            <v>281810</v>
          </cell>
        </row>
        <row r="2560">
          <cell r="A2560" t="str">
            <v>210147</v>
          </cell>
          <cell r="B2560" t="str">
            <v>NAVE MAD.TRIPLEX 60V(1N-V)</v>
          </cell>
          <cell r="C2560" t="str">
            <v xml:space="preserve"> UND  </v>
          </cell>
          <cell r="D2560">
            <v>314190</v>
          </cell>
        </row>
        <row r="2561">
          <cell r="A2561" t="str">
            <v>210148</v>
          </cell>
          <cell r="B2561" t="str">
            <v>NAVE MAD.TRIPLEX 61- 80 (1N-V)</v>
          </cell>
          <cell r="C2561" t="str">
            <v xml:space="preserve"> UND  </v>
          </cell>
          <cell r="D2561">
            <v>354150</v>
          </cell>
        </row>
        <row r="2562">
          <cell r="A2562" t="str">
            <v>210149</v>
          </cell>
          <cell r="B2562" t="str">
            <v>NAVE MAD.TRIPLEX 121-140V(2N-V)P</v>
          </cell>
          <cell r="C2562" t="str">
            <v xml:space="preserve"> UND  </v>
          </cell>
          <cell r="D2562">
            <v>680360</v>
          </cell>
        </row>
        <row r="2563">
          <cell r="A2563" t="str">
            <v>210150</v>
          </cell>
          <cell r="B2563" t="str">
            <v>NAVE MAD.TRIPLEX 181-200 (2N-V)P</v>
          </cell>
          <cell r="C2563" t="str">
            <v xml:space="preserve"> UND  </v>
          </cell>
          <cell r="D2563">
            <v>744100</v>
          </cell>
        </row>
        <row r="2564">
          <cell r="A2564" t="str">
            <v>210151</v>
          </cell>
          <cell r="B2564" t="str">
            <v>NAVE MAD.TRIPLEX 181-200V(2N-V)P</v>
          </cell>
          <cell r="C2564" t="str">
            <v xml:space="preserve"> UND  </v>
          </cell>
          <cell r="D2564">
            <v>775970</v>
          </cell>
        </row>
        <row r="2565">
          <cell r="A2565" t="str">
            <v>210152</v>
          </cell>
          <cell r="B2565" t="str">
            <v>NAVE MAD.TRIPLEX 201-220 (2N-V)P</v>
          </cell>
          <cell r="C2565" t="str">
            <v xml:space="preserve"> UND  </v>
          </cell>
          <cell r="D2565">
            <v>778920</v>
          </cell>
        </row>
        <row r="2566">
          <cell r="A2566" t="str">
            <v>210153</v>
          </cell>
          <cell r="B2566" t="str">
            <v>NAVE MAD.TRIPLEX 201-220V(2N-V)P</v>
          </cell>
          <cell r="C2566" t="str">
            <v xml:space="preserve"> UND  </v>
          </cell>
          <cell r="D2566">
            <v>809750</v>
          </cell>
        </row>
        <row r="2567">
          <cell r="A2567" t="str">
            <v>210154</v>
          </cell>
          <cell r="B2567" t="str">
            <v>NAVE MAD.TRIPLEX 221-250 (2N-V)P</v>
          </cell>
          <cell r="C2567" t="str">
            <v xml:space="preserve"> UND  </v>
          </cell>
          <cell r="D2567">
            <v>839930</v>
          </cell>
        </row>
        <row r="2568">
          <cell r="A2568" t="str">
            <v>210155</v>
          </cell>
          <cell r="B2568" t="str">
            <v>NAVE MAD.TRIPLEX ENTABLERA-CEDRO(80-100)</v>
          </cell>
          <cell r="C2568" t="str">
            <v xml:space="preserve"> UND  </v>
          </cell>
          <cell r="D2568">
            <v>678360</v>
          </cell>
        </row>
        <row r="2569">
          <cell r="A2569" t="str">
            <v>210156</v>
          </cell>
          <cell r="B2569" t="str">
            <v>NAVE MAD.MDF 80-100</v>
          </cell>
          <cell r="C2569" t="str">
            <v xml:space="preserve"> UND  </v>
          </cell>
          <cell r="D2569">
            <v>448020</v>
          </cell>
        </row>
        <row r="2570">
          <cell r="A2570" t="str">
            <v>210157</v>
          </cell>
          <cell r="B2570" t="str">
            <v>NAVE MAD.TIPO PRESTIGIO ( 80-100)</v>
          </cell>
          <cell r="C2570" t="str">
            <v xml:space="preserve"> UND  </v>
          </cell>
          <cell r="D2570">
            <v>348600</v>
          </cell>
        </row>
        <row r="2571">
          <cell r="A2571" t="str">
            <v>210158</v>
          </cell>
          <cell r="B2571" t="str">
            <v>NAVE MAD.TIPO FORTEC ( 60- 70)</v>
          </cell>
          <cell r="C2571" t="str">
            <v xml:space="preserve"> UND  </v>
          </cell>
          <cell r="D2571">
            <v>73980</v>
          </cell>
        </row>
        <row r="2572">
          <cell r="A2572" t="str">
            <v>210159</v>
          </cell>
          <cell r="B2572" t="str">
            <v>NAVE MAD.TIPO FORTEC ( 71- 90)</v>
          </cell>
          <cell r="C2572" t="str">
            <v xml:space="preserve"> UND  </v>
          </cell>
          <cell r="D2572">
            <v>95030</v>
          </cell>
        </row>
        <row r="2573">
          <cell r="A2573" t="str">
            <v>210160</v>
          </cell>
          <cell r="B2573" t="str">
            <v>NAVE MAD.TIPO FORTEC ( 91-100)</v>
          </cell>
          <cell r="C2573" t="str">
            <v xml:space="preserve"> UND  </v>
          </cell>
          <cell r="D2573">
            <v>102890</v>
          </cell>
        </row>
        <row r="2574">
          <cell r="A2574" t="str">
            <v>210161</v>
          </cell>
          <cell r="B2574" t="str">
            <v>NAVE MAD.TIPO FORTEC (101-150)</v>
          </cell>
          <cell r="C2574" t="str">
            <v xml:space="preserve"> UND  </v>
          </cell>
          <cell r="D2574">
            <v>189060</v>
          </cell>
        </row>
        <row r="2575">
          <cell r="A2575" t="str">
            <v>210162</v>
          </cell>
          <cell r="B2575" t="str">
            <v>NAVE MAD.ECONOMICA TRIPLEX 80</v>
          </cell>
          <cell r="C2575" t="str">
            <v xml:space="preserve"> UND  </v>
          </cell>
          <cell r="D2575">
            <v>107770</v>
          </cell>
        </row>
        <row r="2576">
          <cell r="A2576" t="str">
            <v>210163</v>
          </cell>
          <cell r="B2576" t="str">
            <v>NAVE MAD.ECONOMICA TRIPLEX 100</v>
          </cell>
          <cell r="C2576" t="str">
            <v xml:space="preserve"> UND  </v>
          </cell>
          <cell r="D2576">
            <v>120530</v>
          </cell>
        </row>
        <row r="2577">
          <cell r="A2577" t="str">
            <v>210164</v>
          </cell>
          <cell r="B2577" t="str">
            <v>NAVE MAD.TRIP-PLOMO CORREDIZA 150(2N-V)P</v>
          </cell>
          <cell r="C2577" t="str">
            <v xml:space="preserve"> UND  </v>
          </cell>
          <cell r="D2577">
            <v>1591970</v>
          </cell>
        </row>
        <row r="2578">
          <cell r="A2578" t="str">
            <v>210165</v>
          </cell>
          <cell r="B2578" t="str">
            <v>NAVE MAD.MACIZA AMARIL/NOGAL 80-100</v>
          </cell>
          <cell r="C2578" t="str">
            <v xml:space="preserve"> UND  </v>
          </cell>
          <cell r="D2578">
            <v>349230</v>
          </cell>
        </row>
        <row r="2579">
          <cell r="A2579" t="str">
            <v>210166</v>
          </cell>
          <cell r="B2579" t="str">
            <v>REJILLA MAD.CEDRO PERS.PTA.30*70</v>
          </cell>
          <cell r="C2579" t="str">
            <v xml:space="preserve"> UND  </v>
          </cell>
          <cell r="D2579">
            <v>71250</v>
          </cell>
        </row>
        <row r="2580">
          <cell r="A2580" t="str">
            <v>210167</v>
          </cell>
          <cell r="B2580" t="str">
            <v>REJILLA MAD.AMARIL/NOGAL PERS.PTA 30*70</v>
          </cell>
          <cell r="C2580" t="str">
            <v xml:space="preserve"> UND  </v>
          </cell>
          <cell r="D2580">
            <v>53820</v>
          </cell>
        </row>
        <row r="2581">
          <cell r="A2581" t="str">
            <v>210168</v>
          </cell>
          <cell r="B2581" t="str">
            <v>NAVE MAD.AMARILLO/NOGAL-TRI.60- 80(1N-B)</v>
          </cell>
          <cell r="C2581" t="str">
            <v xml:space="preserve"> UND  </v>
          </cell>
          <cell r="D2581">
            <v>143460</v>
          </cell>
        </row>
        <row r="2582">
          <cell r="A2582" t="str">
            <v>210169</v>
          </cell>
          <cell r="B2582" t="str">
            <v>NAVE MAD.AMARILLO/NOGAL-TRI 60- 80(1N-V)</v>
          </cell>
          <cell r="C2582" t="str">
            <v xml:space="preserve"> UND  </v>
          </cell>
          <cell r="D2582">
            <v>262690</v>
          </cell>
        </row>
        <row r="2583">
          <cell r="A2583" t="str">
            <v>210170</v>
          </cell>
          <cell r="B2583" t="str">
            <v>NAVE MAD.AMARILLO/NOGAL-TRI 80-100(1N-B)</v>
          </cell>
          <cell r="C2583" t="str">
            <v xml:space="preserve"> UND  </v>
          </cell>
          <cell r="D2583">
            <v>179230</v>
          </cell>
        </row>
        <row r="2584">
          <cell r="A2584" t="str">
            <v>210171</v>
          </cell>
          <cell r="B2584" t="str">
            <v>NAVE MAD.AMARILLO/NOGAL-TRI 80-100(1N-V)</v>
          </cell>
          <cell r="C2584" t="str">
            <v xml:space="preserve"> UND  </v>
          </cell>
          <cell r="D2584">
            <v>299790</v>
          </cell>
        </row>
        <row r="2585">
          <cell r="A2585" t="str">
            <v>210172</v>
          </cell>
          <cell r="B2585" t="str">
            <v>NAVE MAD.MACIZA AMARIL/NOGAL 120-150(2N)</v>
          </cell>
          <cell r="C2585" t="str">
            <v xml:space="preserve"> UND  </v>
          </cell>
          <cell r="D2585">
            <v>525530</v>
          </cell>
        </row>
        <row r="2586">
          <cell r="A2586" t="str">
            <v>210173</v>
          </cell>
          <cell r="B2586" t="str">
            <v>NAVE MAD.MACIZA AMARIL-NOGAL(2N)150-180</v>
          </cell>
          <cell r="C2586" t="str">
            <v xml:space="preserve"> UND  </v>
          </cell>
          <cell r="D2586">
            <v>597040</v>
          </cell>
        </row>
        <row r="2587">
          <cell r="A2587" t="str">
            <v>2102</v>
          </cell>
          <cell r="B2587" t="str">
            <v>VENTANAS</v>
          </cell>
          <cell r="C2587">
            <v>0</v>
          </cell>
        </row>
        <row r="2588">
          <cell r="A2588" t="str">
            <v>210201</v>
          </cell>
          <cell r="B2588" t="str">
            <v>INST.MARCO VENT.MAD.(VANO 1 M2)</v>
          </cell>
          <cell r="C2588" t="str">
            <v xml:space="preserve"> M2  </v>
          </cell>
          <cell r="D2588">
            <v>15670</v>
          </cell>
        </row>
        <row r="2589">
          <cell r="A2589" t="str">
            <v xml:space="preserve"> 210202  </v>
          </cell>
          <cell r="B2589" t="str">
            <v>INSTALACION VENTANA DE MADERA(VANO 1 M2)</v>
          </cell>
          <cell r="C2589" t="str">
            <v xml:space="preserve"> M2  </v>
          </cell>
          <cell r="D2589">
            <v>15670</v>
          </cell>
        </row>
        <row r="2590">
          <cell r="A2590" t="str">
            <v xml:space="preserve"> 210203</v>
          </cell>
          <cell r="B2590" t="str">
            <v>MARCO MAD.CEDRO VENTANA(VANO 1 M2)</v>
          </cell>
          <cell r="C2590" t="str">
            <v xml:space="preserve"> M2  </v>
          </cell>
          <cell r="D2590">
            <v>122440</v>
          </cell>
        </row>
        <row r="2591">
          <cell r="A2591" t="str">
            <v xml:space="preserve"> 210204</v>
          </cell>
          <cell r="B2591" t="str">
            <v>VENTANA MADERA 100% CEDRO CAQUETA</v>
          </cell>
          <cell r="C2591" t="str">
            <v xml:space="preserve"> M2  </v>
          </cell>
          <cell r="D2591">
            <v>378920</v>
          </cell>
        </row>
        <row r="2592">
          <cell r="A2592" t="str">
            <v xml:space="preserve"> 210205</v>
          </cell>
          <cell r="B2592" t="str">
            <v>VENTANA MADERA CEDRO INCL MARCO MADER M2</v>
          </cell>
          <cell r="C2592" t="str">
            <v xml:space="preserve"> M2  </v>
          </cell>
          <cell r="D2592">
            <v>462960</v>
          </cell>
        </row>
        <row r="2593">
          <cell r="A2593" t="str">
            <v xml:space="preserve"> 210206</v>
          </cell>
          <cell r="B2593" t="str">
            <v>MARCO MAD.AMARILLO/NOGAL(VANO 1 M2)</v>
          </cell>
          <cell r="C2593" t="str">
            <v xml:space="preserve"> M2  </v>
          </cell>
          <cell r="D2593">
            <v>86090</v>
          </cell>
        </row>
        <row r="2594">
          <cell r="A2594" t="str">
            <v xml:space="preserve"> 210207</v>
          </cell>
          <cell r="B2594" t="str">
            <v>VENTANA MADERA AMARILLO/NOGAL-VIDRIO</v>
          </cell>
          <cell r="C2594" t="str">
            <v xml:space="preserve"> M2  </v>
          </cell>
          <cell r="D2594">
            <v>224140</v>
          </cell>
        </row>
        <row r="2595">
          <cell r="A2595" t="str">
            <v xml:space="preserve"> 210208</v>
          </cell>
          <cell r="B2595" t="str">
            <v>VENTANA MADERA CEDRO-VIDRIO</v>
          </cell>
          <cell r="C2595" t="str">
            <v xml:space="preserve"> M2  </v>
          </cell>
          <cell r="D2595">
            <v>253850</v>
          </cell>
        </row>
        <row r="2596">
          <cell r="A2596" t="str">
            <v xml:space="preserve"> 210209</v>
          </cell>
          <cell r="B2596" t="str">
            <v>VENTANA MADERA 100% AMARILLO/NOGAL</v>
          </cell>
          <cell r="C2596" t="str">
            <v xml:space="preserve"> M2  </v>
          </cell>
          <cell r="D2596">
            <v>266290</v>
          </cell>
        </row>
        <row r="2597">
          <cell r="A2597" t="str">
            <v>2103</v>
          </cell>
          <cell r="B2597" t="str">
            <v>CLOSETS</v>
          </cell>
          <cell r="C2597">
            <v>0</v>
          </cell>
        </row>
        <row r="2598">
          <cell r="A2598" t="str">
            <v>210302</v>
          </cell>
          <cell r="B2598" t="str">
            <v>CLOSET MADERA(2N)CEDRO ARCHIVO FORRADO</v>
          </cell>
          <cell r="C2598" t="str">
            <v xml:space="preserve"> M2  </v>
          </cell>
          <cell r="D2598">
            <v>631930</v>
          </cell>
        </row>
        <row r="2599">
          <cell r="A2599" t="str">
            <v>210303</v>
          </cell>
          <cell r="B2599" t="str">
            <v>CLOSET MADERA CEDRO PERSIANA FORRADO</v>
          </cell>
          <cell r="C2599" t="str">
            <v xml:space="preserve"> M2  </v>
          </cell>
          <cell r="D2599">
            <v>456350</v>
          </cell>
        </row>
        <row r="2600">
          <cell r="A2600" t="str">
            <v>210304</v>
          </cell>
          <cell r="B2600" t="str">
            <v>CLOSET MADERA(2N)AMAR/NOGAL S/FORRO</v>
          </cell>
          <cell r="C2600" t="str">
            <v xml:space="preserve"> M2  </v>
          </cell>
          <cell r="D2600">
            <v>274990</v>
          </cell>
        </row>
        <row r="2601">
          <cell r="A2601" t="str">
            <v>210305</v>
          </cell>
          <cell r="B2601" t="str">
            <v>CLOSET MADERA(2N)AMAR/NOGAL FORRADO</v>
          </cell>
          <cell r="C2601" t="str">
            <v xml:space="preserve"> M2  </v>
          </cell>
          <cell r="D2601">
            <v>406090</v>
          </cell>
        </row>
        <row r="2602">
          <cell r="A2602" t="str">
            <v>210306</v>
          </cell>
          <cell r="B2602" t="str">
            <v>CLOSET MADERA(2N)CEDRO FORRADO</v>
          </cell>
          <cell r="C2602" t="str">
            <v xml:space="preserve"> M2  </v>
          </cell>
          <cell r="D2602">
            <v>473600</v>
          </cell>
        </row>
        <row r="2603">
          <cell r="A2603" t="str">
            <v>210307</v>
          </cell>
          <cell r="B2603" t="str">
            <v>CLOSET MADERA(2N)CEDRO S/FORRO</v>
          </cell>
          <cell r="C2603" t="str">
            <v xml:space="preserve"> M2  </v>
          </cell>
          <cell r="D2603">
            <v>320530</v>
          </cell>
        </row>
        <row r="2604">
          <cell r="A2604" t="str">
            <v>210308</v>
          </cell>
          <cell r="B2604" t="str">
            <v>CLOSET MADER.AMAR/NOGAL PERSIANA FORRADO</v>
          </cell>
          <cell r="C2604" t="str">
            <v xml:space="preserve"> M2  </v>
          </cell>
          <cell r="D2604">
            <v>383620</v>
          </cell>
        </row>
        <row r="2605">
          <cell r="A2605" t="str">
            <v>2104</v>
          </cell>
          <cell r="B2605" t="str">
            <v>MUEBLES</v>
          </cell>
          <cell r="C2605">
            <v>0</v>
          </cell>
        </row>
        <row r="2606">
          <cell r="A2606" t="str">
            <v>210401</v>
          </cell>
          <cell r="B2606" t="str">
            <v>GABINETE MADERA CEDRO TRIPLEX FORRA</v>
          </cell>
          <cell r="C2606" t="str">
            <v xml:space="preserve"> ML  </v>
          </cell>
          <cell r="D2606">
            <v>311050</v>
          </cell>
        </row>
        <row r="2607">
          <cell r="A2607" t="str">
            <v>210402</v>
          </cell>
          <cell r="B2607" t="str">
            <v>GABINETE POSTFORMADO COCINA</v>
          </cell>
          <cell r="C2607" t="str">
            <v xml:space="preserve"> ML  </v>
          </cell>
          <cell r="D2607">
            <v>365870</v>
          </cell>
        </row>
        <row r="2608">
          <cell r="A2608" t="str">
            <v>210403</v>
          </cell>
          <cell r="B2608" t="str">
            <v>MESON POSTFORMADO LAVAMANOS</v>
          </cell>
          <cell r="C2608" t="str">
            <v xml:space="preserve"> ML  </v>
          </cell>
          <cell r="D2608">
            <v>172260</v>
          </cell>
        </row>
        <row r="2609">
          <cell r="A2609" t="str">
            <v>210404</v>
          </cell>
          <cell r="B2609" t="str">
            <v>MESON PREMARMOL COCINA</v>
          </cell>
          <cell r="C2609" t="str">
            <v xml:space="preserve"> ML  </v>
          </cell>
          <cell r="D2609">
            <v>348140</v>
          </cell>
        </row>
        <row r="2610">
          <cell r="A2610" t="str">
            <v>210405</v>
          </cell>
          <cell r="B2610" t="str">
            <v>MESON POSTFORMADO</v>
          </cell>
          <cell r="C2610" t="str">
            <v xml:space="preserve"> ML  </v>
          </cell>
          <cell r="D2610">
            <v>156340</v>
          </cell>
        </row>
        <row r="2611">
          <cell r="A2611" t="str">
            <v>210406</v>
          </cell>
          <cell r="B2611" t="str">
            <v>MUEBLE BAJO MESON CEDRO-TRIPLEX</v>
          </cell>
          <cell r="C2611" t="str">
            <v xml:space="preserve"> ML  </v>
          </cell>
          <cell r="D2611">
            <v>382600</v>
          </cell>
        </row>
        <row r="2612">
          <cell r="A2612" t="str">
            <v>210407</v>
          </cell>
          <cell r="B2612" t="str">
            <v>MUEBLE BAJO MESON FORMICA</v>
          </cell>
          <cell r="C2612" t="str">
            <v xml:space="preserve"> ML  </v>
          </cell>
          <cell r="D2612">
            <v>302820</v>
          </cell>
        </row>
        <row r="2613">
          <cell r="A2613" t="str">
            <v>210408</v>
          </cell>
          <cell r="B2613" t="str">
            <v>MUEBLE BAJO MESON PERSIANA</v>
          </cell>
          <cell r="C2613" t="str">
            <v xml:space="preserve"> ML  </v>
          </cell>
          <cell r="D2613">
            <v>377050</v>
          </cell>
        </row>
        <row r="2614">
          <cell r="A2614" t="str">
            <v>210409</v>
          </cell>
          <cell r="B2614" t="str">
            <v>MUEBLE BAJO MESON POSTFORM</v>
          </cell>
          <cell r="C2614" t="str">
            <v xml:space="preserve"> ML  </v>
          </cell>
          <cell r="D2614">
            <v>428540</v>
          </cell>
        </row>
        <row r="2615">
          <cell r="A2615" t="str">
            <v>210410</v>
          </cell>
          <cell r="B2615" t="str">
            <v>MUEBLE MESON BANO POSTFOR</v>
          </cell>
          <cell r="C2615" t="str">
            <v xml:space="preserve"> ML  </v>
          </cell>
          <cell r="D2615">
            <v>512140</v>
          </cell>
        </row>
        <row r="2616">
          <cell r="A2616" t="str">
            <v>210411</v>
          </cell>
          <cell r="B2616" t="str">
            <v>MUEBLE MESON SENCILLO</v>
          </cell>
          <cell r="C2616" t="str">
            <v xml:space="preserve"> ML  </v>
          </cell>
          <cell r="D2616">
            <v>354580</v>
          </cell>
        </row>
        <row r="2617">
          <cell r="A2617" t="str">
            <v>210412</v>
          </cell>
          <cell r="B2617" t="str">
            <v>MUEBLE PROTECCION TUBERIAS DE 31\35CM</v>
          </cell>
          <cell r="C2617" t="str">
            <v xml:space="preserve"> ML  </v>
          </cell>
          <cell r="D2617">
            <v>112330</v>
          </cell>
        </row>
        <row r="2618">
          <cell r="A2618" t="str">
            <v>210413</v>
          </cell>
          <cell r="B2618" t="str">
            <v>MUEBLE PROTECCION TUBERIAS DE 20\25CM</v>
          </cell>
          <cell r="C2618" t="str">
            <v xml:space="preserve"> ML  </v>
          </cell>
          <cell r="D2618">
            <v>102090</v>
          </cell>
        </row>
        <row r="2619">
          <cell r="A2619" t="str">
            <v>210414</v>
          </cell>
          <cell r="B2619" t="str">
            <v>MUEBLE PROTECCION TUBERIAS DE 26\30CM</v>
          </cell>
          <cell r="C2619" t="str">
            <v xml:space="preserve"> ML  </v>
          </cell>
          <cell r="D2619">
            <v>110290</v>
          </cell>
        </row>
        <row r="2620">
          <cell r="A2620" t="str">
            <v>210415</v>
          </cell>
          <cell r="B2620" t="str">
            <v>TAPA-REPISA DUCTOS GASES MED.26/30</v>
          </cell>
          <cell r="C2620" t="str">
            <v xml:space="preserve"> ML  </v>
          </cell>
          <cell r="D2620">
            <v>110290</v>
          </cell>
        </row>
        <row r="2621">
          <cell r="A2621" t="str">
            <v>210416</v>
          </cell>
          <cell r="B2621" t="str">
            <v>GABINETE MADERA AMAR/NOGAL TRIPLEX FORRA</v>
          </cell>
          <cell r="C2621" t="str">
            <v xml:space="preserve"> ML  </v>
          </cell>
          <cell r="D2621">
            <v>213370</v>
          </cell>
        </row>
        <row r="2622">
          <cell r="A2622" t="str">
            <v>210417</v>
          </cell>
          <cell r="B2622" t="str">
            <v>GABINETE MADERA CEDRO TRIPLEX S/FOR</v>
          </cell>
          <cell r="C2622" t="str">
            <v xml:space="preserve"> ML  </v>
          </cell>
          <cell r="D2622">
            <v>290490</v>
          </cell>
        </row>
        <row r="2623">
          <cell r="A2623" t="str">
            <v>210418</v>
          </cell>
          <cell r="B2623" t="str">
            <v>GABINETE MADERA CEDRO TRIPLEX FORRA</v>
          </cell>
          <cell r="C2623" t="str">
            <v xml:space="preserve"> ML  </v>
          </cell>
          <cell r="D2623">
            <v>458010</v>
          </cell>
        </row>
        <row r="2624">
          <cell r="A2624" t="str">
            <v>210419</v>
          </cell>
          <cell r="B2624" t="str">
            <v>GABINETE MADERA AMAR/NOGAL TRIPLEX S/FOR</v>
          </cell>
          <cell r="C2624" t="str">
            <v xml:space="preserve"> ML  </v>
          </cell>
          <cell r="D2624">
            <v>192800</v>
          </cell>
        </row>
        <row r="2625">
          <cell r="A2625" t="str">
            <v>210420</v>
          </cell>
          <cell r="B2625" t="str">
            <v>MUEBLE BAJO MESON COCINA CEDRO 100%</v>
          </cell>
          <cell r="C2625" t="str">
            <v xml:space="preserve"> ML  </v>
          </cell>
          <cell r="D2625">
            <v>643380</v>
          </cell>
        </row>
        <row r="2626">
          <cell r="A2626" t="str">
            <v>210421</v>
          </cell>
          <cell r="B2626" t="str">
            <v>MUEBLE BAJO MESON COCINA AMAR/NOG-TRIPL</v>
          </cell>
          <cell r="C2626" t="str">
            <v xml:space="preserve"> ML  </v>
          </cell>
          <cell r="D2626">
            <v>257660</v>
          </cell>
        </row>
        <row r="2627">
          <cell r="A2627" t="str">
            <v>2105</v>
          </cell>
          <cell r="B2627" t="str">
            <v>ACCESORIOS</v>
          </cell>
          <cell r="C2627">
            <v>0</v>
          </cell>
        </row>
        <row r="2628">
          <cell r="A2628" t="str">
            <v>210501</v>
          </cell>
          <cell r="B2628" t="str">
            <v>PASAMANOS MADERA 15X2</v>
          </cell>
          <cell r="C2628" t="str">
            <v xml:space="preserve"> ML  </v>
          </cell>
          <cell r="D2628">
            <v>40590</v>
          </cell>
        </row>
        <row r="2629">
          <cell r="A2629" t="str">
            <v>210502</v>
          </cell>
          <cell r="B2629" t="str">
            <v>PROTECTOR MADERA CEDRO 10 CM</v>
          </cell>
          <cell r="C2629" t="str">
            <v xml:space="preserve"> ML  </v>
          </cell>
          <cell r="D2629">
            <v>36700</v>
          </cell>
        </row>
        <row r="2630">
          <cell r="A2630" t="str">
            <v>210503</v>
          </cell>
          <cell r="B2630" t="str">
            <v>PROTECTOR MADERA CEDRO 30 CM</v>
          </cell>
          <cell r="C2630" t="str">
            <v xml:space="preserve"> ML  </v>
          </cell>
          <cell r="D2630">
            <v>95030</v>
          </cell>
        </row>
        <row r="2631">
          <cell r="A2631" t="str">
            <v>210504</v>
          </cell>
          <cell r="B2631" t="str">
            <v>PROTECTOR MADERA CEDRO 20 CM</v>
          </cell>
          <cell r="C2631" t="str">
            <v xml:space="preserve"> ML  </v>
          </cell>
          <cell r="D2631">
            <v>73400</v>
          </cell>
        </row>
        <row r="2632">
          <cell r="A2632" t="str">
            <v>210505</v>
          </cell>
          <cell r="B2632" t="str">
            <v>PROTECTOR MADERA TRIPLEX 20 CM</v>
          </cell>
          <cell r="C2632" t="str">
            <v xml:space="preserve"> ML  </v>
          </cell>
          <cell r="D2632">
            <v>63200</v>
          </cell>
        </row>
        <row r="2633">
          <cell r="A2633" t="str">
            <v>210506</v>
          </cell>
          <cell r="B2633" t="str">
            <v>PROTECTOR MADERA TRIPLEX 30 CM</v>
          </cell>
          <cell r="C2633" t="str">
            <v xml:space="preserve"> ML  </v>
          </cell>
          <cell r="D2633">
            <v>85550</v>
          </cell>
        </row>
        <row r="2634">
          <cell r="A2634" t="str">
            <v>210507</v>
          </cell>
          <cell r="B2634" t="str">
            <v>PROTECTOR MADERA-ACRILICO 20 CMS</v>
          </cell>
          <cell r="C2634" t="str">
            <v xml:space="preserve"> ML  </v>
          </cell>
          <cell r="D2634">
            <v>89230</v>
          </cell>
        </row>
        <row r="2635">
          <cell r="A2635" t="str">
            <v>210508</v>
          </cell>
          <cell r="B2635" t="str">
            <v>VISOR PTA. MADERA 45 X 60</v>
          </cell>
          <cell r="C2635" t="str">
            <v xml:space="preserve"> UND  </v>
          </cell>
          <cell r="D2635">
            <v>88860</v>
          </cell>
        </row>
        <row r="2636">
          <cell r="A2636" t="str">
            <v>2106</v>
          </cell>
          <cell r="B2636" t="str">
            <v>VIGAS-SOLERAS-COLUMNAS</v>
          </cell>
          <cell r="C2636">
            <v>0</v>
          </cell>
        </row>
        <row r="2637">
          <cell r="A2637" t="str">
            <v>210602</v>
          </cell>
          <cell r="B2637" t="str">
            <v>VIGA MADERA CHANUL 3x6x4MTS CEPILL-CANT.</v>
          </cell>
          <cell r="C2637" t="str">
            <v xml:space="preserve"> ML  </v>
          </cell>
          <cell r="D2637">
            <v>16560</v>
          </cell>
        </row>
        <row r="2638">
          <cell r="A2638" t="str">
            <v>210603</v>
          </cell>
          <cell r="B2638" t="str">
            <v>PUNTA DE CAN (BORDE REDONDEADO-CEPILLADO</v>
          </cell>
          <cell r="C2638" t="str">
            <v xml:space="preserve"> UND  </v>
          </cell>
          <cell r="D2638">
            <v>10640</v>
          </cell>
        </row>
        <row r="2639">
          <cell r="A2639" t="str">
            <v>210604</v>
          </cell>
          <cell r="B2639" t="str">
            <v>VIGA MADERA CHANUL 3x6x6MTS CEPILL-CANT.</v>
          </cell>
          <cell r="C2639" t="str">
            <v xml:space="preserve"> ML  </v>
          </cell>
          <cell r="D2639">
            <v>17660</v>
          </cell>
        </row>
        <row r="2640">
          <cell r="A2640" t="str">
            <v>2108</v>
          </cell>
          <cell r="B2640" t="str">
            <v>ENCHAPES</v>
          </cell>
          <cell r="C2640">
            <v>0</v>
          </cell>
        </row>
        <row r="2641">
          <cell r="A2641" t="str">
            <v>210801</v>
          </cell>
          <cell r="B2641" t="str">
            <v>ENCHAPE EN TRIPLEX CEDRO CAQUETA 4MM</v>
          </cell>
          <cell r="C2641" t="str">
            <v xml:space="preserve"> M2  </v>
          </cell>
          <cell r="D2641">
            <v>172630</v>
          </cell>
        </row>
        <row r="2642">
          <cell r="A2642" t="str">
            <v>210803</v>
          </cell>
          <cell r="B2642" t="str">
            <v>ENCHAPE GRADAS GRANADILLO</v>
          </cell>
          <cell r="C2642" t="str">
            <v xml:space="preserve"> UND  </v>
          </cell>
          <cell r="D2642">
            <v>70030</v>
          </cell>
        </row>
        <row r="2643">
          <cell r="A2643" t="str">
            <v>22</v>
          </cell>
          <cell r="B2643" t="str">
            <v>CARPINTERIA METALICA</v>
          </cell>
          <cell r="C2643">
            <v>0</v>
          </cell>
        </row>
        <row r="2644">
          <cell r="A2644" t="str">
            <v>2201</v>
          </cell>
          <cell r="B2644" t="str">
            <v>LAMINA METALICA</v>
          </cell>
          <cell r="C2644">
            <v>0</v>
          </cell>
        </row>
        <row r="2645">
          <cell r="A2645" t="str">
            <v>220101</v>
          </cell>
          <cell r="B2645" t="str">
            <v>ARREGLO MARCO LAMINA</v>
          </cell>
          <cell r="C2645" t="str">
            <v xml:space="preserve"> UND  </v>
          </cell>
          <cell r="D2645">
            <v>55750</v>
          </cell>
        </row>
        <row r="2646">
          <cell r="A2646" t="str">
            <v>220102</v>
          </cell>
          <cell r="B2646" t="str">
            <v>ARREGLO NAVE LAMINA</v>
          </cell>
          <cell r="C2646" t="str">
            <v xml:space="preserve"> M2  </v>
          </cell>
          <cell r="D2646">
            <v>62190</v>
          </cell>
        </row>
        <row r="2647">
          <cell r="A2647" t="str">
            <v>220103</v>
          </cell>
          <cell r="B2647" t="str">
            <v>ARREGLO REJA LAMINA TUBUL. 1,1/2"x1,1/2"</v>
          </cell>
          <cell r="C2647" t="str">
            <v xml:space="preserve"> M2  </v>
          </cell>
          <cell r="D2647">
            <v>50810</v>
          </cell>
        </row>
        <row r="2648">
          <cell r="A2648" t="str">
            <v>220104</v>
          </cell>
          <cell r="B2648" t="str">
            <v>BARANDA-PASAM.LAM. TUB.3 x1/1x1 C.20</v>
          </cell>
          <cell r="C2648" t="str">
            <v xml:space="preserve"> M2  </v>
          </cell>
          <cell r="D2648">
            <v>88000</v>
          </cell>
        </row>
        <row r="2649">
          <cell r="A2649" t="str">
            <v>220105</v>
          </cell>
          <cell r="B2649" t="str">
            <v>BARANDA-PASAM.LAM. TUB.1,1/2x1,1/2" C.20</v>
          </cell>
          <cell r="C2649" t="str">
            <v xml:space="preserve"> M2  </v>
          </cell>
          <cell r="D2649">
            <v>98030</v>
          </cell>
        </row>
        <row r="2650">
          <cell r="A2650" t="str">
            <v>220106</v>
          </cell>
          <cell r="B2650" t="str">
            <v>BARANDA-PASAM.LAM. TUB.2 x2 C.20</v>
          </cell>
          <cell r="C2650" t="str">
            <v xml:space="preserve"> M2  </v>
          </cell>
          <cell r="D2650">
            <v>109230</v>
          </cell>
        </row>
        <row r="2651">
          <cell r="A2651" t="str">
            <v>220107</v>
          </cell>
          <cell r="B2651" t="str">
            <v>CLARABOYA LAM.TECHO 0.60*0.80 M CAL.18</v>
          </cell>
          <cell r="C2651" t="str">
            <v xml:space="preserve"> UND  </v>
          </cell>
          <cell r="D2651">
            <v>156920</v>
          </cell>
        </row>
        <row r="2652">
          <cell r="A2652" t="str">
            <v>220108</v>
          </cell>
          <cell r="B2652" t="str">
            <v>CLOSET LAMINA LISA CAL.20 CORRED/EMBIZ.</v>
          </cell>
          <cell r="C2652" t="str">
            <v xml:space="preserve"> M2  </v>
          </cell>
          <cell r="D2652">
            <v>199920</v>
          </cell>
        </row>
        <row r="2653">
          <cell r="A2653" t="str">
            <v>220110</v>
          </cell>
          <cell r="B2653" t="str">
            <v>INSTALACION MARCO PUERTA LAMINA CAL.20</v>
          </cell>
          <cell r="C2653" t="str">
            <v xml:space="preserve"> UND  </v>
          </cell>
          <cell r="D2653">
            <v>16470</v>
          </cell>
        </row>
        <row r="2654">
          <cell r="A2654" t="str">
            <v>220111</v>
          </cell>
          <cell r="B2654" t="str">
            <v>INSTALACION NAVE PUERTA LAMINA</v>
          </cell>
          <cell r="C2654" t="str">
            <v xml:space="preserve"> UND  </v>
          </cell>
          <cell r="D2654">
            <v>7720</v>
          </cell>
        </row>
        <row r="2655">
          <cell r="A2655" t="str">
            <v>220112</v>
          </cell>
          <cell r="B2655" t="str">
            <v>INSTALACION PUERTA LAMINA CAL.20</v>
          </cell>
          <cell r="C2655" t="str">
            <v xml:space="preserve"> M2  </v>
          </cell>
          <cell r="D2655">
            <v>15660</v>
          </cell>
        </row>
        <row r="2656">
          <cell r="A2656" t="str">
            <v>220113</v>
          </cell>
          <cell r="B2656" t="str">
            <v>INSTALACION VENTANA EXISTENTE LAMINA</v>
          </cell>
          <cell r="C2656" t="str">
            <v xml:space="preserve"> M2  </v>
          </cell>
          <cell r="D2656">
            <v>9890</v>
          </cell>
        </row>
        <row r="2657">
          <cell r="A2657" t="str">
            <v>220114</v>
          </cell>
          <cell r="B2657" t="str">
            <v>LUCETA LAMINA FIJA H &lt;0.50 CAL.20</v>
          </cell>
          <cell r="C2657" t="str">
            <v xml:space="preserve"> ML  </v>
          </cell>
          <cell r="D2657">
            <v>47900</v>
          </cell>
        </row>
        <row r="2658">
          <cell r="A2658" t="str">
            <v>220115</v>
          </cell>
          <cell r="B2658" t="str">
            <v>INSTALACION LUCETA LAMINA H&lt;=0.50M</v>
          </cell>
          <cell r="C2658" t="str">
            <v xml:space="preserve"> ML  </v>
          </cell>
          <cell r="D2658">
            <v>15040</v>
          </cell>
        </row>
        <row r="2659">
          <cell r="A2659" t="str">
            <v>220116</v>
          </cell>
          <cell r="B2659" t="str">
            <v>MARCO LAM. 0.70-1.0 M CAL.20 LISO S/LUCE</v>
          </cell>
          <cell r="C2659" t="str">
            <v xml:space="preserve"> UND  </v>
          </cell>
          <cell r="D2659">
            <v>68980</v>
          </cell>
        </row>
        <row r="2660">
          <cell r="A2660" t="str">
            <v>220117</v>
          </cell>
          <cell r="B2660" t="str">
            <v>MARCO LAM. 0.70-1.0 M CAL.20 PEST S/LUCE</v>
          </cell>
          <cell r="C2660" t="str">
            <v xml:space="preserve"> UND  </v>
          </cell>
          <cell r="D2660">
            <v>78070</v>
          </cell>
        </row>
        <row r="2661">
          <cell r="A2661" t="str">
            <v>220118</v>
          </cell>
          <cell r="B2661" t="str">
            <v>MARCO LAM. 1.01-1.5 M CAL.20 LISO S/LUCE</v>
          </cell>
          <cell r="C2661" t="str">
            <v xml:space="preserve"> UND  </v>
          </cell>
          <cell r="D2661">
            <v>88510</v>
          </cell>
        </row>
        <row r="2662">
          <cell r="A2662" t="str">
            <v>220119</v>
          </cell>
          <cell r="B2662" t="str">
            <v>MARCO LAM. 1.01-1.5 M CAL.20 PEST S/LUCE</v>
          </cell>
          <cell r="C2662" t="str">
            <v xml:space="preserve"> UND  </v>
          </cell>
          <cell r="D2662">
            <v>102590</v>
          </cell>
        </row>
        <row r="2663">
          <cell r="A2663" t="str">
            <v>220120</v>
          </cell>
          <cell r="B2663" t="str">
            <v>INST.MARCO VENT.LAM.CEL.REJA H&lt;=0.5M C20</v>
          </cell>
          <cell r="C2663" t="str">
            <v xml:space="preserve"> ML  </v>
          </cell>
          <cell r="D2663">
            <v>14400</v>
          </cell>
        </row>
        <row r="2664">
          <cell r="A2664" t="str">
            <v>220121</v>
          </cell>
          <cell r="B2664" t="str">
            <v>MARCO LAM. 1.51-2.0 M CAL.20 LISO S/LUCE</v>
          </cell>
          <cell r="C2664" t="str">
            <v xml:space="preserve"> UND  </v>
          </cell>
          <cell r="D2664">
            <v>110790</v>
          </cell>
        </row>
        <row r="2665">
          <cell r="A2665" t="str">
            <v>220122</v>
          </cell>
          <cell r="B2665" t="str">
            <v>MARCO LAM. 1.51-2.0 M CAL.20 PEST S/LUCE</v>
          </cell>
          <cell r="C2665" t="str">
            <v xml:space="preserve"> UND  </v>
          </cell>
          <cell r="D2665">
            <v>124050</v>
          </cell>
        </row>
        <row r="2666">
          <cell r="A2666" t="str">
            <v>220123</v>
          </cell>
          <cell r="B2666" t="str">
            <v>MARCO VENTANA LAM.CEL.H &lt;0.50 M CAL.20</v>
          </cell>
          <cell r="C2666" t="str">
            <v xml:space="preserve"> ML  </v>
          </cell>
          <cell r="D2666">
            <v>37500</v>
          </cell>
        </row>
        <row r="2667">
          <cell r="A2667" t="str">
            <v>220124</v>
          </cell>
          <cell r="B2667" t="str">
            <v>MARCO VENTANA LAM.CEL.H &gt;0.51 M CAL.20</v>
          </cell>
          <cell r="C2667" t="str">
            <v xml:space="preserve"> M2  </v>
          </cell>
          <cell r="D2667">
            <v>63800</v>
          </cell>
        </row>
        <row r="2668">
          <cell r="A2668" t="str">
            <v>220125</v>
          </cell>
          <cell r="B2668" t="str">
            <v>NAVE LAM.ENTAMB.VIDRIO-REJA CAL.20 BAT.</v>
          </cell>
          <cell r="C2668" t="str">
            <v xml:space="preserve"> M2  </v>
          </cell>
          <cell r="D2668">
            <v>169570</v>
          </cell>
        </row>
        <row r="2669">
          <cell r="A2669" t="str">
            <v>220126</v>
          </cell>
          <cell r="B2669" t="str">
            <v>NAVE LAM.ENTAMB.VIDRIO-REJA CAL.20 COR.</v>
          </cell>
          <cell r="C2669" t="str">
            <v xml:space="preserve"> M2  </v>
          </cell>
          <cell r="D2669">
            <v>219830</v>
          </cell>
        </row>
        <row r="2670">
          <cell r="A2670" t="str">
            <v>220127</v>
          </cell>
          <cell r="B2670" t="str">
            <v>NAVE LAM.ENTAMB.VIDRIO-REJA CAL.20 VAI.</v>
          </cell>
          <cell r="C2670" t="str">
            <v xml:space="preserve"> M2  </v>
          </cell>
          <cell r="D2670">
            <v>169570</v>
          </cell>
        </row>
        <row r="2671">
          <cell r="A2671" t="str">
            <v>220128</v>
          </cell>
          <cell r="B2671" t="str">
            <v>NAVE LAM.ENTAMB.VIDRIO CAL.20 BAT.</v>
          </cell>
          <cell r="C2671" t="str">
            <v xml:space="preserve"> M2  </v>
          </cell>
          <cell r="D2671">
            <v>139050</v>
          </cell>
        </row>
        <row r="2672">
          <cell r="A2672" t="str">
            <v>220129</v>
          </cell>
          <cell r="B2672" t="str">
            <v>NAVE LAM.ENTAMB. CAL.20 BAT.</v>
          </cell>
          <cell r="C2672" t="str">
            <v xml:space="preserve"> M2  </v>
          </cell>
          <cell r="D2672">
            <v>172820</v>
          </cell>
        </row>
        <row r="2673">
          <cell r="A2673" t="str">
            <v>220130</v>
          </cell>
          <cell r="B2673" t="str">
            <v>NAVE LAM.ENTAMB. CAL.20 COR.</v>
          </cell>
          <cell r="C2673" t="str">
            <v xml:space="preserve"> M2  </v>
          </cell>
          <cell r="D2673">
            <v>229810</v>
          </cell>
        </row>
        <row r="2674">
          <cell r="A2674" t="str">
            <v>220131</v>
          </cell>
          <cell r="B2674" t="str">
            <v>NAVE LAM.ENTAMB. CAL.20 VAI.</v>
          </cell>
          <cell r="C2674" t="str">
            <v xml:space="preserve"> M2  </v>
          </cell>
          <cell r="D2674">
            <v>172820</v>
          </cell>
        </row>
        <row r="2675">
          <cell r="A2675" t="str">
            <v>220132</v>
          </cell>
          <cell r="B2675" t="str">
            <v>NAVE LAM.ENTAMB.VIDRIO CAL.20 COR.</v>
          </cell>
          <cell r="C2675" t="str">
            <v xml:space="preserve"> M2  </v>
          </cell>
          <cell r="D2675">
            <v>174710</v>
          </cell>
        </row>
        <row r="2676">
          <cell r="A2676" t="str">
            <v>220133</v>
          </cell>
          <cell r="B2676" t="str">
            <v>NAVE LAM.ENTAMB.VIDRIO CAL.20 VAI.</v>
          </cell>
          <cell r="C2676" t="str">
            <v xml:space="preserve"> M2  </v>
          </cell>
          <cell r="D2676">
            <v>139050</v>
          </cell>
        </row>
        <row r="2677">
          <cell r="A2677" t="str">
            <v>220134</v>
          </cell>
          <cell r="B2677" t="str">
            <v>NAVE LAM.LLENA CAL.20 BAT.</v>
          </cell>
          <cell r="C2677" t="str">
            <v xml:space="preserve"> M2  </v>
          </cell>
          <cell r="D2677">
            <v>126510</v>
          </cell>
        </row>
        <row r="2678">
          <cell r="A2678" t="str">
            <v>220135</v>
          </cell>
          <cell r="B2678" t="str">
            <v>NAVE LAM.LLENA CAL.20 COR.</v>
          </cell>
          <cell r="C2678" t="str">
            <v xml:space="preserve"> M2  </v>
          </cell>
          <cell r="D2678">
            <v>165770</v>
          </cell>
        </row>
        <row r="2679">
          <cell r="A2679" t="str">
            <v>220136</v>
          </cell>
          <cell r="B2679" t="str">
            <v>NAVE LAM.LLENA CAL.20 VAI.</v>
          </cell>
          <cell r="C2679" t="str">
            <v xml:space="preserve"> M2  </v>
          </cell>
          <cell r="D2679">
            <v>126510</v>
          </cell>
        </row>
        <row r="2680">
          <cell r="A2680" t="str">
            <v>220137</v>
          </cell>
          <cell r="B2680" t="str">
            <v>NAVE LAM.REJA TUB 1,1/2x1,1/2 CAL.20</v>
          </cell>
          <cell r="C2680" t="str">
            <v xml:space="preserve"> M2  </v>
          </cell>
          <cell r="D2680">
            <v>110240</v>
          </cell>
        </row>
        <row r="2681">
          <cell r="A2681" t="str">
            <v>220152</v>
          </cell>
          <cell r="B2681" t="str">
            <v>VENTANA LAM.VIDRIO-VARILLA CAL.20 BAT.</v>
          </cell>
          <cell r="C2681" t="str">
            <v xml:space="preserve"> M2  </v>
          </cell>
          <cell r="D2681">
            <v>143680</v>
          </cell>
        </row>
        <row r="2682">
          <cell r="A2682" t="str">
            <v>220153</v>
          </cell>
          <cell r="B2682" t="str">
            <v>REJA SEGUR.LAMI.TUB.1,1/2"x1,1/2 CAL.20</v>
          </cell>
          <cell r="C2682" t="str">
            <v xml:space="preserve"> M2  </v>
          </cell>
          <cell r="D2682">
            <v>100660</v>
          </cell>
        </row>
        <row r="2683">
          <cell r="A2683" t="str">
            <v>220154</v>
          </cell>
          <cell r="B2683" t="str">
            <v>REJA SEGUR.LAMI.TUB.2" x4" CAL.20</v>
          </cell>
          <cell r="C2683" t="str">
            <v xml:space="preserve"> ML  </v>
          </cell>
          <cell r="D2683">
            <v>19480</v>
          </cell>
        </row>
        <row r="2684">
          <cell r="A2684" t="str">
            <v>220155</v>
          </cell>
          <cell r="B2684" t="str">
            <v>VENTANA LAM.VIDRIO-VARILLA CAL.20 FIJA</v>
          </cell>
          <cell r="C2684" t="str">
            <v xml:space="preserve"> M2  </v>
          </cell>
          <cell r="D2684">
            <v>128010</v>
          </cell>
        </row>
        <row r="2685">
          <cell r="A2685" t="str">
            <v>220156</v>
          </cell>
          <cell r="B2685" t="str">
            <v>VENTANA LAM.VIDRIO-VARILLA CAL.20 COR.</v>
          </cell>
          <cell r="C2685" t="str">
            <v xml:space="preserve"> M2  </v>
          </cell>
          <cell r="D2685">
            <v>174300</v>
          </cell>
        </row>
        <row r="2686">
          <cell r="A2686" t="str">
            <v>220157</v>
          </cell>
          <cell r="B2686" t="str">
            <v>VENTANA LAM.VIDRIO-VARILLA C.20 BASCUL.</v>
          </cell>
          <cell r="C2686" t="str">
            <v xml:space="preserve"> M2  </v>
          </cell>
          <cell r="D2686">
            <v>155710</v>
          </cell>
        </row>
        <row r="2687">
          <cell r="A2687" t="str">
            <v>220161</v>
          </cell>
          <cell r="B2687" t="str">
            <v>MARCO LAM. 0.70-1.0 M CAL.20 PEST C/LUCE</v>
          </cell>
          <cell r="C2687" t="str">
            <v xml:space="preserve"> UND  </v>
          </cell>
          <cell r="D2687">
            <v>102880</v>
          </cell>
        </row>
        <row r="2688">
          <cell r="A2688" t="str">
            <v>220165</v>
          </cell>
          <cell r="B2688" t="str">
            <v>LUCETA LAMINA CORR H&lt;0.50 CAL.20</v>
          </cell>
          <cell r="C2688" t="str">
            <v xml:space="preserve"> ML  </v>
          </cell>
          <cell r="D2688">
            <v>86790</v>
          </cell>
        </row>
        <row r="2689">
          <cell r="A2689" t="str">
            <v>2203</v>
          </cell>
          <cell r="B2689" t="str">
            <v>HIERRO</v>
          </cell>
          <cell r="C2689">
            <v>0</v>
          </cell>
        </row>
        <row r="2690">
          <cell r="A2690" t="str">
            <v>220301</v>
          </cell>
          <cell r="B2690" t="str">
            <v>BARANDA-PASAM.TUBO GALV. 1,1/2"*1"</v>
          </cell>
          <cell r="C2690" t="str">
            <v xml:space="preserve"> M2  </v>
          </cell>
          <cell r="D2690">
            <v>121240</v>
          </cell>
        </row>
        <row r="2691">
          <cell r="A2691" t="str">
            <v>220302</v>
          </cell>
          <cell r="B2691" t="str">
            <v>BARANDA-PASAM.TUBO GALV. 2"x1"</v>
          </cell>
          <cell r="C2691" t="str">
            <v xml:space="preserve"> M2  </v>
          </cell>
          <cell r="D2691">
            <v>144840</v>
          </cell>
        </row>
        <row r="2692">
          <cell r="A2692" t="str">
            <v>220303</v>
          </cell>
          <cell r="B2692" t="str">
            <v>BARANDA-PASAM.TUBO GALV. 2" -VAR. 1/2</v>
          </cell>
          <cell r="C2692" t="str">
            <v xml:space="preserve"> M2  </v>
          </cell>
          <cell r="D2692">
            <v>121520</v>
          </cell>
        </row>
        <row r="2693">
          <cell r="A2693" t="str">
            <v>220304</v>
          </cell>
          <cell r="B2693" t="str">
            <v>BARANDA-PASAM.TUBO.GALV. 1,1/2"-VAR. 1/2</v>
          </cell>
          <cell r="C2693" t="str">
            <v xml:space="preserve"> M2  </v>
          </cell>
          <cell r="D2693">
            <v>106660</v>
          </cell>
        </row>
        <row r="2694">
          <cell r="A2694" t="str">
            <v>220305</v>
          </cell>
          <cell r="B2694" t="str">
            <v>INSTAL.REJA SEG.VAR.CUADR. 1/2" O 12 MM</v>
          </cell>
          <cell r="C2694" t="str">
            <v xml:space="preserve"> M2  </v>
          </cell>
          <cell r="D2694">
            <v>12100</v>
          </cell>
        </row>
        <row r="2695">
          <cell r="A2695" t="str">
            <v>220306</v>
          </cell>
          <cell r="B2695" t="str">
            <v>CHUZO FRAGUADO REJA SEGURIDAD 1/2"-20 CM</v>
          </cell>
          <cell r="C2695" t="str">
            <v xml:space="preserve"> UND  </v>
          </cell>
          <cell r="D2695">
            <v>3290</v>
          </cell>
        </row>
        <row r="2696">
          <cell r="A2696" t="str">
            <v>220307</v>
          </cell>
          <cell r="B2696" t="str">
            <v>INSTALACION BARANDA-PASAMANOS-REJA</v>
          </cell>
          <cell r="C2696" t="str">
            <v xml:space="preserve"> M2  </v>
          </cell>
          <cell r="D2696">
            <v>20110</v>
          </cell>
        </row>
        <row r="2697">
          <cell r="A2697" t="str">
            <v>220308</v>
          </cell>
          <cell r="B2697" t="str">
            <v>PASAMANOS-PARED TUBO GALV. 1,1/2" C/SOP.</v>
          </cell>
          <cell r="C2697" t="str">
            <v xml:space="preserve"> ML  </v>
          </cell>
          <cell r="D2697">
            <v>62140</v>
          </cell>
        </row>
        <row r="2698">
          <cell r="A2698" t="str">
            <v>220309</v>
          </cell>
          <cell r="B2698" t="str">
            <v>PASAMANOS-PARED TUBO GALV. 2" C/SOPORTES</v>
          </cell>
          <cell r="C2698" t="str">
            <v xml:space="preserve"> ML  </v>
          </cell>
          <cell r="D2698">
            <v>74260</v>
          </cell>
        </row>
        <row r="2699">
          <cell r="A2699" t="str">
            <v>220311</v>
          </cell>
          <cell r="B2699" t="str">
            <v>REJA SEGURIDAD VARILLA 1/2" H&lt; 0.50 M</v>
          </cell>
          <cell r="C2699" t="str">
            <v xml:space="preserve"> ML  </v>
          </cell>
          <cell r="D2699">
            <v>55600</v>
          </cell>
        </row>
        <row r="2700">
          <cell r="A2700" t="str">
            <v>220312</v>
          </cell>
          <cell r="B2700" t="str">
            <v>REJA SEGURIDAD VARILLA 1/2" H&gt; 0.50 M</v>
          </cell>
          <cell r="C2700" t="str">
            <v xml:space="preserve"> M2  </v>
          </cell>
          <cell r="D2700">
            <v>90840</v>
          </cell>
        </row>
        <row r="2701">
          <cell r="A2701" t="str">
            <v>220320</v>
          </cell>
          <cell r="B2701" t="str">
            <v>MARCO ANGULO CAJA INSPEC. 0.40*0.40 M</v>
          </cell>
          <cell r="C2701" t="str">
            <v xml:space="preserve"> UND  </v>
          </cell>
          <cell r="D2701">
            <v>20950</v>
          </cell>
        </row>
        <row r="2702">
          <cell r="A2702" t="str">
            <v>220321</v>
          </cell>
          <cell r="B2702" t="str">
            <v>MARCO ANGULO CAJA INSPEC. 0.50*0.50 M</v>
          </cell>
          <cell r="C2702" t="str">
            <v xml:space="preserve"> UND  </v>
          </cell>
          <cell r="D2702">
            <v>23600</v>
          </cell>
        </row>
        <row r="2703">
          <cell r="A2703" t="str">
            <v>220322</v>
          </cell>
          <cell r="B2703" t="str">
            <v>MARCO ANGULO CAJA INSPEC. 0.60*0.60 M</v>
          </cell>
          <cell r="C2703" t="str">
            <v xml:space="preserve"> UND  </v>
          </cell>
          <cell r="D2703">
            <v>25110</v>
          </cell>
        </row>
        <row r="2704">
          <cell r="A2704" t="str">
            <v>220323</v>
          </cell>
          <cell r="B2704" t="str">
            <v>MARCO ANGULO CAJA INSPEC. 0.70*0.70 M</v>
          </cell>
          <cell r="C2704" t="str">
            <v xml:space="preserve"> UND  </v>
          </cell>
          <cell r="D2704">
            <v>26410</v>
          </cell>
        </row>
        <row r="2705">
          <cell r="A2705" t="str">
            <v>220324</v>
          </cell>
          <cell r="B2705" t="str">
            <v>MARCO ANGULO CAJA INSPEC. 0.80*0.80 M</v>
          </cell>
          <cell r="C2705" t="str">
            <v xml:space="preserve"> UND  </v>
          </cell>
          <cell r="D2705">
            <v>29140</v>
          </cell>
        </row>
        <row r="2706">
          <cell r="A2706" t="str">
            <v>220325</v>
          </cell>
          <cell r="B2706" t="str">
            <v>MARCO ANGULO CAJA INSPEC. 0.90*0.90 M</v>
          </cell>
          <cell r="C2706" t="str">
            <v xml:space="preserve"> UND  </v>
          </cell>
          <cell r="D2706">
            <v>31860</v>
          </cell>
        </row>
        <row r="2707">
          <cell r="A2707" t="str">
            <v>220326</v>
          </cell>
          <cell r="B2707" t="str">
            <v>MARCO ANGULO CAJA INSPEC. 1.00*1.00 M</v>
          </cell>
          <cell r="C2707" t="str">
            <v xml:space="preserve"> UND  </v>
          </cell>
          <cell r="D2707">
            <v>33290</v>
          </cell>
        </row>
        <row r="2708">
          <cell r="A2708" t="str">
            <v>220327</v>
          </cell>
          <cell r="B2708" t="str">
            <v>MARCO ANGULO CAJA INSPEC. 1.10*1.10 M</v>
          </cell>
          <cell r="C2708" t="str">
            <v xml:space="preserve"> UND  </v>
          </cell>
          <cell r="D2708">
            <v>34720</v>
          </cell>
        </row>
        <row r="2709">
          <cell r="A2709" t="str">
            <v>220328</v>
          </cell>
          <cell r="B2709" t="str">
            <v>MARCO ANGULO CAJA INSPEC. 1.20*1.20 M</v>
          </cell>
          <cell r="C2709" t="str">
            <v xml:space="preserve"> UND  </v>
          </cell>
          <cell r="D2709">
            <v>37450</v>
          </cell>
        </row>
        <row r="2710">
          <cell r="A2710" t="str">
            <v>220329</v>
          </cell>
          <cell r="B2710" t="str">
            <v>PASAMANOS TUBO GALV. 1,1/2" S/BARROTES</v>
          </cell>
          <cell r="C2710" t="str">
            <v xml:space="preserve"> M2  </v>
          </cell>
          <cell r="D2710">
            <v>84680</v>
          </cell>
        </row>
        <row r="2711">
          <cell r="A2711" t="str">
            <v>220330</v>
          </cell>
          <cell r="B2711" t="str">
            <v>PASAMANOS TUBO GALV. 2" S/BARROTES</v>
          </cell>
          <cell r="C2711" t="str">
            <v xml:space="preserve"> M2  </v>
          </cell>
          <cell r="D2711">
            <v>103930</v>
          </cell>
        </row>
        <row r="2712">
          <cell r="A2712" t="str">
            <v>220331</v>
          </cell>
          <cell r="B2712" t="str">
            <v>BARANDA INDIV.TUBO GALV. 1,1/2" C/SOPORT</v>
          </cell>
          <cell r="C2712" t="str">
            <v xml:space="preserve"> ML  </v>
          </cell>
          <cell r="D2712">
            <v>48090</v>
          </cell>
        </row>
        <row r="2713">
          <cell r="A2713" t="str">
            <v>220332</v>
          </cell>
          <cell r="B2713" t="str">
            <v>BARANDA INDIV.TUBO GALV. 2" C/SOPORT</v>
          </cell>
          <cell r="C2713" t="str">
            <v xml:space="preserve"> ML  </v>
          </cell>
          <cell r="D2713">
            <v>51690</v>
          </cell>
        </row>
        <row r="2714">
          <cell r="A2714" t="str">
            <v>220333</v>
          </cell>
          <cell r="B2714" t="str">
            <v>INSTAL.BAR.INDIV.TUBO GALV. 1,1/2"-2"</v>
          </cell>
          <cell r="C2714" t="str">
            <v xml:space="preserve"> ML  </v>
          </cell>
          <cell r="D2714">
            <v>9220</v>
          </cell>
        </row>
        <row r="2715">
          <cell r="A2715" t="str">
            <v>220334</v>
          </cell>
          <cell r="B2715" t="str">
            <v>PIVOTE AEREO MARCO LISO PUERTA VAIVEN</v>
          </cell>
          <cell r="C2715" t="str">
            <v xml:space="preserve"> UND  </v>
          </cell>
          <cell r="D2715">
            <v>18020</v>
          </cell>
        </row>
        <row r="2716">
          <cell r="A2716" t="str">
            <v>220335</v>
          </cell>
          <cell r="B2716" t="str">
            <v>ANGULO DE HIERRO 2"x2" x1/ 4"</v>
          </cell>
          <cell r="C2716" t="str">
            <v xml:space="preserve"> ML  </v>
          </cell>
          <cell r="D2716">
            <v>29710</v>
          </cell>
        </row>
        <row r="2717">
          <cell r="A2717" t="str">
            <v>220336</v>
          </cell>
          <cell r="B2717" t="str">
            <v>CADENA BAJANTE AGUAS LLUVIAS</v>
          </cell>
          <cell r="C2717" t="str">
            <v xml:space="preserve"> ML  </v>
          </cell>
          <cell r="D2717">
            <v>5130</v>
          </cell>
        </row>
        <row r="2718">
          <cell r="A2718" t="str">
            <v>220337</v>
          </cell>
          <cell r="B2718" t="str">
            <v>REJA SEGURIDAD ANGULO 1X1/8"-VAR.1/2"C.</v>
          </cell>
          <cell r="C2718" t="str">
            <v xml:space="preserve"> M2  </v>
          </cell>
          <cell r="D2718">
            <v>91440</v>
          </cell>
        </row>
        <row r="2719">
          <cell r="A2719" t="str">
            <v>220338</v>
          </cell>
          <cell r="B2719" t="str">
            <v>REJA SEGURIDAD ANGULO 1X1/8"-PLAT.1X3/16</v>
          </cell>
          <cell r="C2719" t="str">
            <v xml:space="preserve"> M2  </v>
          </cell>
          <cell r="D2719">
            <v>95860</v>
          </cell>
        </row>
        <row r="2720">
          <cell r="A2720" t="str">
            <v>220339</v>
          </cell>
          <cell r="B2720" t="str">
            <v>REJA SEGURIDAD PATIO VARILLA 1/2"</v>
          </cell>
          <cell r="C2720" t="str">
            <v xml:space="preserve"> M2  </v>
          </cell>
          <cell r="D2720">
            <v>62070</v>
          </cell>
        </row>
        <row r="2721">
          <cell r="A2721" t="str">
            <v>2204</v>
          </cell>
          <cell r="B2721" t="str">
            <v>ACERO INOXIDABLE</v>
          </cell>
          <cell r="C2721">
            <v>0</v>
          </cell>
        </row>
        <row r="2722">
          <cell r="A2722" t="str">
            <v>220401</v>
          </cell>
          <cell r="B2722" t="str">
            <v>DUCTO LAMINA ACERO INOX. 0.2*0.2 M C.18</v>
          </cell>
          <cell r="C2722" t="str">
            <v xml:space="preserve"> ML  </v>
          </cell>
          <cell r="D2722">
            <v>108430</v>
          </cell>
        </row>
        <row r="2723">
          <cell r="A2723" t="str">
            <v>220402</v>
          </cell>
          <cell r="B2723" t="str">
            <v>INSTALACION MESON ACERO INOX. A&lt;0.60 M</v>
          </cell>
          <cell r="C2723" t="str">
            <v xml:space="preserve"> ML  </v>
          </cell>
          <cell r="D2723">
            <v>43730</v>
          </cell>
        </row>
        <row r="2724">
          <cell r="A2724" t="str">
            <v>220403</v>
          </cell>
          <cell r="B2724" t="str">
            <v>INSTALACION MESON ACERO INOX. A&gt;0.61 M</v>
          </cell>
          <cell r="C2724" t="str">
            <v xml:space="preserve"> M2  </v>
          </cell>
          <cell r="D2724">
            <v>61240</v>
          </cell>
        </row>
        <row r="2725">
          <cell r="A2725" t="str">
            <v>220404</v>
          </cell>
          <cell r="B2725" t="str">
            <v>MESON ACERO INOX. 0.51-0.60 M CAL.18</v>
          </cell>
          <cell r="C2725" t="str">
            <v xml:space="preserve"> ML  </v>
          </cell>
          <cell r="D2725">
            <v>217290</v>
          </cell>
        </row>
        <row r="2726">
          <cell r="A2726" t="str">
            <v>220406</v>
          </cell>
          <cell r="B2726" t="str">
            <v>MESON ACERO INOX.ENTREPANO &lt;0.50M C.18</v>
          </cell>
          <cell r="C2726" t="str">
            <v xml:space="preserve"> ML  </v>
          </cell>
          <cell r="D2726">
            <v>115430</v>
          </cell>
        </row>
        <row r="2727">
          <cell r="A2727" t="str">
            <v>220407</v>
          </cell>
          <cell r="B2727" t="str">
            <v>MESON ACERO INOX. 0.21-0.30 M CAL.18</v>
          </cell>
          <cell r="C2727" t="str">
            <v xml:space="preserve"> ML  </v>
          </cell>
          <cell r="D2727">
            <v>149240</v>
          </cell>
        </row>
        <row r="2728">
          <cell r="A2728" t="str">
            <v>220408</v>
          </cell>
          <cell r="B2728" t="str">
            <v>MESON ACERO INOX. 0.31-0.40 M CAL.18</v>
          </cell>
          <cell r="C2728" t="str">
            <v xml:space="preserve"> ML  </v>
          </cell>
          <cell r="D2728">
            <v>171860</v>
          </cell>
        </row>
        <row r="2729">
          <cell r="A2729" t="str">
            <v>220409</v>
          </cell>
          <cell r="B2729" t="str">
            <v>MESON ACERO INOX. 0.41-0.50 M CAL.18</v>
          </cell>
          <cell r="C2729" t="str">
            <v xml:space="preserve"> ML  </v>
          </cell>
          <cell r="D2729">
            <v>193730</v>
          </cell>
        </row>
        <row r="2730">
          <cell r="A2730" t="str">
            <v>220410</v>
          </cell>
          <cell r="B2730" t="str">
            <v>MESON ACERO INOX.&gt;0.61 M CAL.18</v>
          </cell>
          <cell r="C2730" t="str">
            <v xml:space="preserve"> M2  </v>
          </cell>
          <cell r="D2730">
            <v>283050</v>
          </cell>
        </row>
        <row r="2731">
          <cell r="A2731" t="str">
            <v>220411</v>
          </cell>
          <cell r="B2731" t="str">
            <v>POZUELO ACERO INOX.MESON INTEG. 40*60 CM</v>
          </cell>
          <cell r="C2731" t="str">
            <v xml:space="preserve"> UND  </v>
          </cell>
          <cell r="D2731">
            <v>122520</v>
          </cell>
        </row>
        <row r="2732">
          <cell r="A2732" t="str">
            <v>220412</v>
          </cell>
          <cell r="B2732" t="str">
            <v>POZUELO ACERO INOX.MESON INCRU. 40*60 CM</v>
          </cell>
          <cell r="C2732" t="str">
            <v xml:space="preserve"> UND  </v>
          </cell>
          <cell r="D2732">
            <v>103790</v>
          </cell>
        </row>
        <row r="2733">
          <cell r="A2733" t="str">
            <v>2210</v>
          </cell>
          <cell r="B2733" t="str">
            <v>VENTANERIA ALUMINIO</v>
          </cell>
          <cell r="C2733">
            <v>0</v>
          </cell>
        </row>
        <row r="2734">
          <cell r="A2734" t="str">
            <v>221001</v>
          </cell>
          <cell r="B2734" t="str">
            <v>CELOSIA ALUMINIO-VIDRIO</v>
          </cell>
          <cell r="C2734" t="str">
            <v xml:space="preserve"> M2  </v>
          </cell>
          <cell r="D2734">
            <v>72090</v>
          </cell>
        </row>
        <row r="2735">
          <cell r="A2735" t="str">
            <v>221002</v>
          </cell>
          <cell r="B2735" t="str">
            <v>LUCETA ALUM.CORREDIZA P.50-20 H &lt;0.50 M</v>
          </cell>
          <cell r="C2735" t="str">
            <v xml:space="preserve"> ML  </v>
          </cell>
          <cell r="D2735">
            <v>74700</v>
          </cell>
        </row>
        <row r="2736">
          <cell r="A2736" t="str">
            <v>221003</v>
          </cell>
          <cell r="B2736" t="str">
            <v>LUCETA ALUM.ESCUALIZE P. 7-44 H &lt;0.50 M</v>
          </cell>
          <cell r="C2736" t="str">
            <v xml:space="preserve"> ML  </v>
          </cell>
          <cell r="D2736">
            <v>89150</v>
          </cell>
        </row>
        <row r="2737">
          <cell r="A2737" t="str">
            <v>221004</v>
          </cell>
          <cell r="B2737" t="str">
            <v>LUCETA ALUM.CORREDIZA P. 7-44 H &lt;0.50 M</v>
          </cell>
          <cell r="C2737" t="str">
            <v xml:space="preserve"> ML  </v>
          </cell>
          <cell r="D2737">
            <v>89150</v>
          </cell>
        </row>
        <row r="2738">
          <cell r="A2738" t="str">
            <v>221005</v>
          </cell>
          <cell r="B2738" t="str">
            <v>LUCETA ALUM.BASCULANTE P.38-31 H &lt;0.50 M</v>
          </cell>
          <cell r="C2738" t="str">
            <v xml:space="preserve"> ML  </v>
          </cell>
          <cell r="D2738">
            <v>158800</v>
          </cell>
        </row>
        <row r="2739">
          <cell r="A2739" t="str">
            <v>221006</v>
          </cell>
          <cell r="B2739" t="str">
            <v>LUCETA ALUM.FIJA P. 7-44 H &lt;0.50 M</v>
          </cell>
          <cell r="C2739" t="str">
            <v xml:space="preserve"> ML  </v>
          </cell>
          <cell r="D2739">
            <v>77360</v>
          </cell>
        </row>
        <row r="2740">
          <cell r="A2740" t="str">
            <v>221007</v>
          </cell>
          <cell r="B2740" t="str">
            <v>LUCETA ALUM.FIJA P.50-20 H &lt;0.50 M</v>
          </cell>
          <cell r="C2740" t="str">
            <v xml:space="preserve"> ML  </v>
          </cell>
          <cell r="D2740">
            <v>73820</v>
          </cell>
        </row>
        <row r="2741">
          <cell r="A2741" t="str">
            <v>221008</v>
          </cell>
          <cell r="B2741" t="str">
            <v>LUCETA ALUM.PERSIANA H &lt;0.50 M</v>
          </cell>
          <cell r="C2741" t="str">
            <v xml:space="preserve"> ML  </v>
          </cell>
          <cell r="D2741">
            <v>194780</v>
          </cell>
        </row>
        <row r="2742">
          <cell r="A2742" t="str">
            <v>221009</v>
          </cell>
          <cell r="B2742" t="str">
            <v>VENTANA ALUMINIO PERSIANA</v>
          </cell>
          <cell r="C2742" t="str">
            <v xml:space="preserve"> M2  </v>
          </cell>
          <cell r="D2742">
            <v>300230</v>
          </cell>
        </row>
        <row r="2743">
          <cell r="A2743" t="str">
            <v>221010</v>
          </cell>
          <cell r="B2743" t="str">
            <v>VENTANA ALUMINIO CORREDIZA P.50-20</v>
          </cell>
          <cell r="C2743" t="str">
            <v xml:space="preserve"> M2  </v>
          </cell>
          <cell r="D2743">
            <v>175590</v>
          </cell>
        </row>
        <row r="2744">
          <cell r="A2744" t="str">
            <v>221011</v>
          </cell>
          <cell r="B2744" t="str">
            <v>VENTANA ALUMINIO CORREDIZA P.7-44</v>
          </cell>
          <cell r="C2744" t="str">
            <v xml:space="preserve"> M2  </v>
          </cell>
          <cell r="D2744">
            <v>198860</v>
          </cell>
        </row>
        <row r="2745">
          <cell r="A2745" t="str">
            <v>221012</v>
          </cell>
          <cell r="B2745" t="str">
            <v>VENTANA ALUMINIO BASCULANTE P.38-31</v>
          </cell>
          <cell r="C2745" t="str">
            <v xml:space="preserve"> M2  </v>
          </cell>
          <cell r="D2745">
            <v>153040</v>
          </cell>
        </row>
        <row r="2746">
          <cell r="A2746" t="str">
            <v>221014</v>
          </cell>
          <cell r="B2746" t="str">
            <v>VENTANA ALUMINIO FIJA P.50-20</v>
          </cell>
          <cell r="C2746" t="str">
            <v xml:space="preserve"> M2  </v>
          </cell>
          <cell r="D2746">
            <v>167110</v>
          </cell>
        </row>
        <row r="2747">
          <cell r="A2747" t="str">
            <v>221015</v>
          </cell>
          <cell r="B2747" t="str">
            <v>VENTANA ALUMINIO FIJA P.7-44</v>
          </cell>
          <cell r="C2747" t="str">
            <v xml:space="preserve"> M2  </v>
          </cell>
          <cell r="D2747">
            <v>190380</v>
          </cell>
        </row>
        <row r="2748">
          <cell r="A2748" t="str">
            <v>2211</v>
          </cell>
          <cell r="B2748" t="str">
            <v>REJA-REJILLA ALUMINIO</v>
          </cell>
          <cell r="C2748">
            <v>0</v>
          </cell>
        </row>
        <row r="2749">
          <cell r="A2749" t="str">
            <v>221103</v>
          </cell>
          <cell r="B2749" t="str">
            <v>REJA SEGUR.ALUM.TUB.1"X2"&lt;0.50M</v>
          </cell>
          <cell r="C2749" t="str">
            <v xml:space="preserve"> ML  </v>
          </cell>
          <cell r="D2749">
            <v>140480</v>
          </cell>
        </row>
        <row r="2750">
          <cell r="A2750" t="str">
            <v>221104</v>
          </cell>
          <cell r="B2750" t="str">
            <v>REJA SEGUR.ALUM.TUB.1,1/2"x1,1/2"&lt;0.50M</v>
          </cell>
          <cell r="C2750" t="str">
            <v xml:space="preserve"> ML  </v>
          </cell>
          <cell r="D2750">
            <v>100080</v>
          </cell>
        </row>
        <row r="2751">
          <cell r="A2751" t="str">
            <v>221105</v>
          </cell>
          <cell r="B2751" t="str">
            <v>REJA SEGUR.ALUM.TUB.1,1/2"x1,1/2"</v>
          </cell>
          <cell r="C2751" t="str">
            <v xml:space="preserve"> M2  </v>
          </cell>
          <cell r="D2751">
            <v>170060</v>
          </cell>
        </row>
        <row r="2752">
          <cell r="A2752" t="str">
            <v>221106</v>
          </cell>
          <cell r="B2752" t="str">
            <v>REJA SEGUR.ALUM.TUB.1 x2"</v>
          </cell>
          <cell r="C2752" t="str">
            <v xml:space="preserve"> M2  </v>
          </cell>
          <cell r="D2752">
            <v>194350</v>
          </cell>
        </row>
        <row r="2753">
          <cell r="A2753" t="str">
            <v>2212</v>
          </cell>
          <cell r="B2753" t="str">
            <v>PUERTA ALUMINIO-VIDRIO</v>
          </cell>
          <cell r="C2753">
            <v>0</v>
          </cell>
        </row>
        <row r="2754">
          <cell r="A2754" t="str">
            <v>221201</v>
          </cell>
          <cell r="B2754" t="str">
            <v>MARCO ALUM. 0.61-0.80 M LISO C/LUCETA</v>
          </cell>
          <cell r="C2754" t="str">
            <v xml:space="preserve"> UND  </v>
          </cell>
          <cell r="D2754">
            <v>146390</v>
          </cell>
        </row>
        <row r="2755">
          <cell r="A2755" t="str">
            <v>221202</v>
          </cell>
          <cell r="B2755" t="str">
            <v>MARCO ALUM. 0.61-0.80 M PEST C/LUCETA</v>
          </cell>
          <cell r="C2755" t="str">
            <v xml:space="preserve"> UND  </v>
          </cell>
          <cell r="D2755">
            <v>148390</v>
          </cell>
        </row>
        <row r="2756">
          <cell r="A2756" t="str">
            <v>221203</v>
          </cell>
          <cell r="B2756" t="str">
            <v>MARCO ALUM. 0.81-1.00 M LISO C/LUCETA</v>
          </cell>
          <cell r="C2756" t="str">
            <v xml:space="preserve"> UND  </v>
          </cell>
          <cell r="D2756">
            <v>146390</v>
          </cell>
        </row>
        <row r="2757">
          <cell r="A2757" t="str">
            <v>221204</v>
          </cell>
          <cell r="B2757" t="str">
            <v>MARCO ALUM. 0.81-1.00 M PEST C/LUCETA</v>
          </cell>
          <cell r="C2757" t="str">
            <v xml:space="preserve"> UND  </v>
          </cell>
          <cell r="D2757">
            <v>148390</v>
          </cell>
        </row>
        <row r="2758">
          <cell r="A2758" t="str">
            <v>221205</v>
          </cell>
          <cell r="B2758" t="str">
            <v>MARCO ALUM. 1.01-1.20 M LISO C/LUCETA</v>
          </cell>
          <cell r="C2758" t="str">
            <v xml:space="preserve"> UND  </v>
          </cell>
          <cell r="D2758">
            <v>146390</v>
          </cell>
        </row>
        <row r="2759">
          <cell r="A2759" t="str">
            <v>221206</v>
          </cell>
          <cell r="B2759" t="str">
            <v>MARCO ALUM. 1.01-1.20 M PEST C/LUCETA</v>
          </cell>
          <cell r="C2759" t="str">
            <v xml:space="preserve"> UND  </v>
          </cell>
          <cell r="D2759">
            <v>148390</v>
          </cell>
        </row>
        <row r="2760">
          <cell r="A2760" t="str">
            <v>221207</v>
          </cell>
          <cell r="B2760" t="str">
            <v>MARCO ALUM. 1.21-1.40 M LISO C/LUCETA</v>
          </cell>
          <cell r="C2760" t="str">
            <v xml:space="preserve"> UND  </v>
          </cell>
          <cell r="D2760">
            <v>183650</v>
          </cell>
        </row>
        <row r="2761">
          <cell r="A2761" t="str">
            <v>221208</v>
          </cell>
          <cell r="B2761" t="str">
            <v>MARCO ALUM. 1.21-1.40 M PEST C/LUCETA</v>
          </cell>
          <cell r="C2761" t="str">
            <v xml:space="preserve"> UND  </v>
          </cell>
          <cell r="D2761">
            <v>189630</v>
          </cell>
        </row>
        <row r="2762">
          <cell r="A2762" t="str">
            <v>221209</v>
          </cell>
          <cell r="B2762" t="str">
            <v>MARCO ALUM. 1.41-1.60 M LISO C/LUCETA</v>
          </cell>
          <cell r="C2762" t="str">
            <v xml:space="preserve"> UND  </v>
          </cell>
          <cell r="D2762">
            <v>193300</v>
          </cell>
        </row>
        <row r="2763">
          <cell r="A2763" t="str">
            <v>221210</v>
          </cell>
          <cell r="B2763" t="str">
            <v>MARCO ALUM. 1.41-1.60 M PEST C/LUCETA</v>
          </cell>
          <cell r="C2763" t="str">
            <v xml:space="preserve"> UND  </v>
          </cell>
          <cell r="D2763">
            <v>199360</v>
          </cell>
        </row>
        <row r="2764">
          <cell r="A2764" t="str">
            <v>221211</v>
          </cell>
          <cell r="B2764" t="str">
            <v>MARCO ALUM. 1.61-1.80 M LISO C/LUCETA</v>
          </cell>
          <cell r="C2764" t="str">
            <v xml:space="preserve"> UND  </v>
          </cell>
          <cell r="D2764">
            <v>199000</v>
          </cell>
        </row>
        <row r="2765">
          <cell r="A2765" t="str">
            <v>221212</v>
          </cell>
          <cell r="B2765" t="str">
            <v>MARCO ALUM. 1.61-1.80 M PEST C/LUCETA</v>
          </cell>
          <cell r="C2765" t="str">
            <v xml:space="preserve"> UND  </v>
          </cell>
          <cell r="D2765">
            <v>205380</v>
          </cell>
        </row>
        <row r="2766">
          <cell r="A2766" t="str">
            <v>221213</v>
          </cell>
          <cell r="B2766" t="str">
            <v>MARCO ALUM. 1.81-2.00 M LISO C/LUCETA</v>
          </cell>
          <cell r="C2766" t="str">
            <v xml:space="preserve"> UND  </v>
          </cell>
          <cell r="D2766">
            <v>202950</v>
          </cell>
        </row>
        <row r="2767">
          <cell r="A2767" t="str">
            <v>221214</v>
          </cell>
          <cell r="B2767" t="str">
            <v>MARCO ALUM. 1.81-2.00 M PEST C/LUCETA</v>
          </cell>
          <cell r="C2767" t="str">
            <v xml:space="preserve"> UND  </v>
          </cell>
          <cell r="D2767">
            <v>209090</v>
          </cell>
        </row>
        <row r="2768">
          <cell r="A2768" t="str">
            <v>221215</v>
          </cell>
          <cell r="B2768" t="str">
            <v>MARCO ALUM. 2.01-2.20 M LISO C/LUCETA</v>
          </cell>
          <cell r="C2768" t="str">
            <v xml:space="preserve"> UND  </v>
          </cell>
          <cell r="D2768">
            <v>212600</v>
          </cell>
        </row>
        <row r="2769">
          <cell r="A2769" t="str">
            <v>221216</v>
          </cell>
          <cell r="B2769" t="str">
            <v>MARCO ALUM. 2.01-2.20 M PEST C/LUCETA</v>
          </cell>
          <cell r="C2769" t="str">
            <v xml:space="preserve"> UND  </v>
          </cell>
          <cell r="D2769">
            <v>218830</v>
          </cell>
        </row>
        <row r="2770">
          <cell r="A2770" t="str">
            <v>221217</v>
          </cell>
          <cell r="B2770" t="str">
            <v>DIV.COLGANTE BANO ACRILICO P/42-15</v>
          </cell>
          <cell r="C2770" t="str">
            <v xml:space="preserve"> M2  </v>
          </cell>
          <cell r="D2770">
            <v>183360</v>
          </cell>
        </row>
        <row r="2771">
          <cell r="A2771" t="str">
            <v>221218</v>
          </cell>
          <cell r="B2771" t="str">
            <v>NAVE ALUM.ENCHAPADA LLENA BAT.</v>
          </cell>
          <cell r="C2771" t="str">
            <v xml:space="preserve"> M2  </v>
          </cell>
          <cell r="D2771">
            <v>262860</v>
          </cell>
        </row>
        <row r="2772">
          <cell r="A2772" t="str">
            <v>221219</v>
          </cell>
          <cell r="B2772" t="str">
            <v>NAVE ALUM.ENCHAPADA LLENA COR.</v>
          </cell>
          <cell r="C2772" t="str">
            <v xml:space="preserve"> M2  </v>
          </cell>
          <cell r="D2772">
            <v>277800</v>
          </cell>
        </row>
        <row r="2773">
          <cell r="A2773" t="str">
            <v>221220</v>
          </cell>
          <cell r="B2773" t="str">
            <v>ALACENA ALUMINIO ACRILICO MESON</v>
          </cell>
          <cell r="C2773" t="str">
            <v xml:space="preserve"> M2  </v>
          </cell>
          <cell r="D2773">
            <v>138950</v>
          </cell>
        </row>
        <row r="2774">
          <cell r="A2774" t="str">
            <v>221221</v>
          </cell>
          <cell r="B2774" t="str">
            <v>NAVE ALUM.BARROTES 1,1/2"x1,1/2" COR.</v>
          </cell>
          <cell r="C2774" t="str">
            <v xml:space="preserve"> M2  </v>
          </cell>
          <cell r="D2774">
            <v>258700</v>
          </cell>
        </row>
        <row r="2775">
          <cell r="A2775" t="str">
            <v>221222</v>
          </cell>
          <cell r="B2775" t="str">
            <v>NAVE ALUM.BARROTES 1,1/2"x1,1/2" BAT.</v>
          </cell>
          <cell r="C2775" t="str">
            <v xml:space="preserve"> M2  </v>
          </cell>
          <cell r="D2775">
            <v>249470</v>
          </cell>
        </row>
        <row r="2776">
          <cell r="A2776" t="str">
            <v>221223</v>
          </cell>
          <cell r="B2776" t="str">
            <v>NAVE ALUM.BARROTES 1,1/2"x1,1/2" VAI.</v>
          </cell>
          <cell r="C2776" t="str">
            <v xml:space="preserve"> M2  </v>
          </cell>
          <cell r="D2776">
            <v>249470</v>
          </cell>
        </row>
        <row r="2777">
          <cell r="A2777" t="str">
            <v>221224</v>
          </cell>
          <cell r="B2777" t="str">
            <v>NAVE ALUM.ENTAMBORADA-VISOR BAT.</v>
          </cell>
          <cell r="C2777" t="str">
            <v xml:space="preserve"> M2  </v>
          </cell>
          <cell r="D2777">
            <v>304720</v>
          </cell>
        </row>
        <row r="2778">
          <cell r="A2778" t="str">
            <v>221225</v>
          </cell>
          <cell r="B2778" t="str">
            <v>NAVE ALUM.ENTAMBORADA-REJA COR.</v>
          </cell>
          <cell r="C2778" t="str">
            <v xml:space="preserve"> M2  </v>
          </cell>
          <cell r="D2778">
            <v>333360</v>
          </cell>
        </row>
        <row r="2779">
          <cell r="A2779" t="str">
            <v>221226</v>
          </cell>
          <cell r="B2779" t="str">
            <v>NAVE ALUM.ENTAMBORADA-REJA BAT.</v>
          </cell>
          <cell r="C2779" t="str">
            <v xml:space="preserve"> M2  </v>
          </cell>
          <cell r="D2779">
            <v>318420</v>
          </cell>
        </row>
        <row r="2780">
          <cell r="A2780" t="str">
            <v>221227</v>
          </cell>
          <cell r="B2780" t="str">
            <v>NAVE ALUM.ENTAMBORADA-REJA VAI.</v>
          </cell>
          <cell r="C2780" t="str">
            <v xml:space="preserve"> M2  </v>
          </cell>
          <cell r="D2780">
            <v>318420</v>
          </cell>
        </row>
        <row r="2781">
          <cell r="A2781" t="str">
            <v>221228</v>
          </cell>
          <cell r="B2781" t="str">
            <v>NAVE ALUM.ENTAMBORADA-VIDRIO BAT.</v>
          </cell>
          <cell r="C2781" t="str">
            <v xml:space="preserve"> M2  </v>
          </cell>
          <cell r="D2781">
            <v>290260</v>
          </cell>
        </row>
        <row r="2782">
          <cell r="A2782" t="str">
            <v>221229</v>
          </cell>
          <cell r="B2782" t="str">
            <v>NAVE ALUM.ENTAMBORADA-VIDRIO COR.</v>
          </cell>
          <cell r="C2782" t="str">
            <v xml:space="preserve"> M2  </v>
          </cell>
          <cell r="D2782">
            <v>305200</v>
          </cell>
        </row>
        <row r="2783">
          <cell r="A2783" t="str">
            <v>221230</v>
          </cell>
          <cell r="B2783" t="str">
            <v>NAVE ALUM.ENTAMBORADA-VIDRIO VAI.</v>
          </cell>
          <cell r="C2783" t="str">
            <v xml:space="preserve"> M2  </v>
          </cell>
          <cell r="D2783">
            <v>290260</v>
          </cell>
        </row>
        <row r="2784">
          <cell r="A2784" t="str">
            <v>221231</v>
          </cell>
          <cell r="B2784" t="str">
            <v>NAVE ALUM.ENTAMBORADA-VIDRIO-REJA BAT.</v>
          </cell>
          <cell r="C2784" t="str">
            <v xml:space="preserve"> M2  </v>
          </cell>
          <cell r="D2784">
            <v>339240</v>
          </cell>
        </row>
        <row r="2785">
          <cell r="A2785" t="str">
            <v>221232</v>
          </cell>
          <cell r="B2785" t="str">
            <v>NAVE ALUM.ENTAMBORADA-VIDRIO-REJA COR.</v>
          </cell>
          <cell r="C2785" t="str">
            <v xml:space="preserve"> M2  </v>
          </cell>
          <cell r="D2785">
            <v>354180</v>
          </cell>
        </row>
        <row r="2786">
          <cell r="A2786" t="str">
            <v>221233</v>
          </cell>
          <cell r="B2786" t="str">
            <v>NAVE ALUM.ENTAMBORADA-VIDRIO-REJA VAI.</v>
          </cell>
          <cell r="C2786" t="str">
            <v xml:space="preserve"> M2  </v>
          </cell>
          <cell r="D2786">
            <v>339240</v>
          </cell>
        </row>
        <row r="2787">
          <cell r="A2787" t="str">
            <v>221234</v>
          </cell>
          <cell r="B2787" t="str">
            <v>NAVE ALUM.ENTAMBORADA-VISOR COR.</v>
          </cell>
          <cell r="C2787" t="str">
            <v xml:space="preserve"> M2  </v>
          </cell>
          <cell r="D2787">
            <v>319780</v>
          </cell>
        </row>
        <row r="2788">
          <cell r="A2788" t="str">
            <v>221235</v>
          </cell>
          <cell r="B2788" t="str">
            <v>NAVE ALUM.ENTAMBORADA-VISOR VAI.</v>
          </cell>
          <cell r="C2788" t="str">
            <v xml:space="preserve"> M2  </v>
          </cell>
          <cell r="D2788">
            <v>304720</v>
          </cell>
        </row>
        <row r="2789">
          <cell r="A2789" t="str">
            <v>221236</v>
          </cell>
          <cell r="B2789" t="str">
            <v>NAVE ALUM.PERSIANA BAT.</v>
          </cell>
          <cell r="C2789" t="str">
            <v xml:space="preserve"> M2  </v>
          </cell>
          <cell r="D2789">
            <v>189260</v>
          </cell>
        </row>
        <row r="2790">
          <cell r="A2790" t="str">
            <v>221237</v>
          </cell>
          <cell r="B2790" t="str">
            <v>NAVE ALUM.ENTAMBORADA-LLENA BAT.</v>
          </cell>
          <cell r="C2790" t="str">
            <v xml:space="preserve"> M2  </v>
          </cell>
          <cell r="D2790">
            <v>378110</v>
          </cell>
        </row>
        <row r="2791">
          <cell r="A2791" t="str">
            <v>221238</v>
          </cell>
          <cell r="B2791" t="str">
            <v>NAVE ALUM.ENTAMBORADA-LLENA COR.</v>
          </cell>
          <cell r="C2791" t="str">
            <v xml:space="preserve"> M2  </v>
          </cell>
          <cell r="D2791">
            <v>393050</v>
          </cell>
        </row>
        <row r="2792">
          <cell r="A2792" t="str">
            <v>221239</v>
          </cell>
          <cell r="B2792" t="str">
            <v>NAVE ALUM.ENTAMBORADA-LLENA VAI.</v>
          </cell>
          <cell r="C2792" t="str">
            <v xml:space="preserve"> M2  </v>
          </cell>
          <cell r="D2792">
            <v>378110</v>
          </cell>
        </row>
        <row r="2793">
          <cell r="A2793" t="str">
            <v>221240</v>
          </cell>
          <cell r="B2793" t="str">
            <v>NAVE ALUM.ENCHAPADA LLENA VAI.</v>
          </cell>
          <cell r="C2793" t="str">
            <v xml:space="preserve"> M2  </v>
          </cell>
          <cell r="D2793">
            <v>262860</v>
          </cell>
        </row>
        <row r="2794">
          <cell r="A2794" t="str">
            <v>221241</v>
          </cell>
          <cell r="B2794" t="str">
            <v>NAVE ALUM.ENCHAPADA-VISOR BAT.</v>
          </cell>
          <cell r="C2794" t="str">
            <v xml:space="preserve"> M2  </v>
          </cell>
          <cell r="D2794">
            <v>247340</v>
          </cell>
        </row>
        <row r="2795">
          <cell r="A2795" t="str">
            <v>221242</v>
          </cell>
          <cell r="B2795" t="str">
            <v>NAVE ALUM.ENCHAPADA-VISOR COR.</v>
          </cell>
          <cell r="C2795" t="str">
            <v xml:space="preserve"> M2  </v>
          </cell>
          <cell r="D2795">
            <v>262400</v>
          </cell>
        </row>
        <row r="2796">
          <cell r="A2796" t="str">
            <v>221243</v>
          </cell>
          <cell r="B2796" t="str">
            <v>NAVE ALUM.ENCHAPADA-VISOR VAI.</v>
          </cell>
          <cell r="C2796" t="str">
            <v xml:space="preserve"> M2  </v>
          </cell>
          <cell r="D2796">
            <v>247340</v>
          </cell>
        </row>
        <row r="2797">
          <cell r="A2797" t="str">
            <v>221244</v>
          </cell>
          <cell r="B2797" t="str">
            <v>NAVE ALUM.ENCHAPADA-VIDRIO BAT.</v>
          </cell>
          <cell r="C2797" t="str">
            <v xml:space="preserve"> M2  </v>
          </cell>
          <cell r="D2797">
            <v>231880</v>
          </cell>
        </row>
        <row r="2798">
          <cell r="A2798" t="str">
            <v>221245</v>
          </cell>
          <cell r="B2798" t="str">
            <v>NAVE ALUM.ENCHAPADA-VIDRIO COR.</v>
          </cell>
          <cell r="C2798" t="str">
            <v xml:space="preserve"> M2  </v>
          </cell>
          <cell r="D2798">
            <v>246940</v>
          </cell>
        </row>
        <row r="2799">
          <cell r="A2799" t="str">
            <v>221246</v>
          </cell>
          <cell r="B2799" t="str">
            <v>NAVE ALUM.ENCHAPADA-VIDRIO VAI.</v>
          </cell>
          <cell r="C2799" t="str">
            <v xml:space="preserve"> M2  </v>
          </cell>
          <cell r="D2799">
            <v>231880</v>
          </cell>
        </row>
        <row r="2800">
          <cell r="A2800" t="str">
            <v>221247</v>
          </cell>
          <cell r="B2800" t="str">
            <v>NAVE ALUM.ENCHAPADA-VIDRIO-REJA BAT.</v>
          </cell>
          <cell r="C2800" t="str">
            <v xml:space="preserve"> M2  </v>
          </cell>
          <cell r="D2800">
            <v>280980</v>
          </cell>
        </row>
        <row r="2801">
          <cell r="A2801" t="str">
            <v>221248</v>
          </cell>
          <cell r="B2801" t="str">
            <v>NAVE ALUM.ENCHAPADA-VIDRIO-REJA COR.</v>
          </cell>
          <cell r="C2801" t="str">
            <v xml:space="preserve"> M2  </v>
          </cell>
          <cell r="D2801">
            <v>295920</v>
          </cell>
        </row>
        <row r="2802">
          <cell r="A2802" t="str">
            <v>221249</v>
          </cell>
          <cell r="B2802" t="str">
            <v>NAVE ALUM.ENCHAPADA-VIDRIO-REJA VAI.</v>
          </cell>
          <cell r="C2802" t="str">
            <v xml:space="preserve"> M2  </v>
          </cell>
          <cell r="D2802">
            <v>280980</v>
          </cell>
        </row>
        <row r="2803">
          <cell r="A2803" t="str">
            <v>221250</v>
          </cell>
          <cell r="B2803" t="str">
            <v>NAVE ALUM.ENCHAPADA-REJA BAT.</v>
          </cell>
          <cell r="C2803" t="str">
            <v xml:space="preserve"> M2  </v>
          </cell>
          <cell r="D2803">
            <v>262010</v>
          </cell>
        </row>
        <row r="2804">
          <cell r="A2804" t="str">
            <v>221251</v>
          </cell>
          <cell r="B2804" t="str">
            <v>NAVE ALUM.ENCHAPADA-REJA COR.</v>
          </cell>
          <cell r="C2804" t="str">
            <v xml:space="preserve"> M2  </v>
          </cell>
          <cell r="D2804">
            <v>276940</v>
          </cell>
        </row>
        <row r="2805">
          <cell r="A2805" t="str">
            <v>221252</v>
          </cell>
          <cell r="B2805" t="str">
            <v>NAVE ALUM.ENCHAPADA-REJA VAI.</v>
          </cell>
          <cell r="C2805" t="str">
            <v xml:space="preserve"> M2  </v>
          </cell>
          <cell r="D2805">
            <v>262010</v>
          </cell>
        </row>
        <row r="2806">
          <cell r="A2806" t="str">
            <v>221253</v>
          </cell>
          <cell r="B2806" t="str">
            <v>NAVE ALUM.PERSIANA COR.</v>
          </cell>
          <cell r="C2806" t="str">
            <v xml:space="preserve"> M2  </v>
          </cell>
          <cell r="D2806">
            <v>204320</v>
          </cell>
        </row>
        <row r="2807">
          <cell r="A2807" t="str">
            <v>221254</v>
          </cell>
          <cell r="B2807" t="str">
            <v>NAVE ALUM.PERSIANA VAI.</v>
          </cell>
          <cell r="C2807" t="str">
            <v xml:space="preserve"> M2  </v>
          </cell>
          <cell r="D2807">
            <v>189260</v>
          </cell>
        </row>
        <row r="2808">
          <cell r="A2808" t="str">
            <v>2214</v>
          </cell>
          <cell r="B2808" t="str">
            <v>PASAMANOS-BARANDAS ALUMINIO</v>
          </cell>
          <cell r="C2808">
            <v>0</v>
          </cell>
        </row>
        <row r="2809">
          <cell r="A2809" t="str">
            <v>221401</v>
          </cell>
          <cell r="B2809" t="str">
            <v>BARANDA INDIV.TUBO ALUM. 1,1/2"</v>
          </cell>
          <cell r="C2809" t="str">
            <v xml:space="preserve"> ML  </v>
          </cell>
          <cell r="D2809">
            <v>48910</v>
          </cell>
        </row>
        <row r="2810">
          <cell r="A2810" t="str">
            <v>221402</v>
          </cell>
          <cell r="B2810" t="str">
            <v>PASAMANOS TUBO ALUM. 1,1/2 SOPORTE PARED</v>
          </cell>
          <cell r="C2810" t="str">
            <v xml:space="preserve"> ML  </v>
          </cell>
          <cell r="D2810">
            <v>109620</v>
          </cell>
        </row>
        <row r="2811">
          <cell r="A2811" t="str">
            <v>221403</v>
          </cell>
          <cell r="B2811" t="str">
            <v>BARANDA-PASAM.ALU. TUB 1,1/2" OVAL.3x1"</v>
          </cell>
          <cell r="C2811" t="str">
            <v xml:space="preserve"> M2  </v>
          </cell>
          <cell r="D2811">
            <v>266480</v>
          </cell>
        </row>
        <row r="2812">
          <cell r="A2812" t="str">
            <v>221404</v>
          </cell>
          <cell r="B2812" t="str">
            <v>BARANDA INDIV.TUBO ALUM. 2"</v>
          </cell>
          <cell r="C2812" t="str">
            <v xml:space="preserve"> ML  </v>
          </cell>
          <cell r="D2812">
            <v>94610</v>
          </cell>
        </row>
        <row r="2813">
          <cell r="A2813" t="str">
            <v>2215</v>
          </cell>
          <cell r="B2813" t="str">
            <v>ALFAGIAS-ANGEOS-JUNTAS</v>
          </cell>
          <cell r="C2813">
            <v>0</v>
          </cell>
        </row>
        <row r="2814">
          <cell r="A2814" t="str">
            <v>221501</v>
          </cell>
          <cell r="B2814" t="str">
            <v>ALFAGIA ALUMINIO A=15-20CM</v>
          </cell>
          <cell r="C2814" t="str">
            <v xml:space="preserve"> ML  </v>
          </cell>
          <cell r="D2814">
            <v>21150</v>
          </cell>
        </row>
        <row r="2815">
          <cell r="A2815" t="str">
            <v>221502</v>
          </cell>
          <cell r="B2815" t="str">
            <v>ALFAGIA ALUMINIO A=21-40CM</v>
          </cell>
          <cell r="C2815" t="str">
            <v xml:space="preserve"> ML  </v>
          </cell>
          <cell r="D2815">
            <v>26460</v>
          </cell>
        </row>
        <row r="2816">
          <cell r="A2816" t="str">
            <v>221503</v>
          </cell>
          <cell r="B2816" t="str">
            <v>ANJEO ALUMINIO-FIBRA VIDRIO</v>
          </cell>
          <cell r="C2816" t="str">
            <v xml:space="preserve"> M2  </v>
          </cell>
          <cell r="D2816">
            <v>56360</v>
          </cell>
        </row>
        <row r="2817">
          <cell r="A2817" t="str">
            <v>221504</v>
          </cell>
          <cell r="B2817" t="str">
            <v>JUNTA ALUMINIO 3" 1/8*3"</v>
          </cell>
          <cell r="C2817" t="str">
            <v xml:space="preserve"> ML  </v>
          </cell>
          <cell r="D2817">
            <v>23920</v>
          </cell>
        </row>
        <row r="2818">
          <cell r="A2818" t="str">
            <v>2216</v>
          </cell>
          <cell r="B2818" t="str">
            <v>INSTALACION (Insumo Existente</v>
          </cell>
          <cell r="C2818">
            <v>0</v>
          </cell>
        </row>
        <row r="2819">
          <cell r="A2819" t="str">
            <v>221601</v>
          </cell>
          <cell r="B2819" t="str">
            <v>INSTALACION MARCO ALUMINIO 0.70-1.00 M</v>
          </cell>
          <cell r="C2819" t="str">
            <v xml:space="preserve"> UND  </v>
          </cell>
          <cell r="D2819">
            <v>16280</v>
          </cell>
        </row>
        <row r="2820">
          <cell r="A2820" t="str">
            <v>221602</v>
          </cell>
          <cell r="B2820" t="str">
            <v>INSTALACION MARCO ALUMINIO 1.01-1.50 M</v>
          </cell>
          <cell r="C2820" t="str">
            <v xml:space="preserve"> UND  </v>
          </cell>
          <cell r="D2820">
            <v>19180</v>
          </cell>
        </row>
        <row r="2821">
          <cell r="A2821" t="str">
            <v>221603</v>
          </cell>
          <cell r="B2821" t="str">
            <v>INSTALACION MARCO ALUMINIO 1.51-2.00 M</v>
          </cell>
          <cell r="C2821" t="str">
            <v xml:space="preserve"> UND  </v>
          </cell>
          <cell r="D2821">
            <v>22310</v>
          </cell>
        </row>
        <row r="2822">
          <cell r="A2822" t="str">
            <v>221604</v>
          </cell>
          <cell r="B2822" t="str">
            <v>INSTALACION NAVE ALUMINIO ENTAMB.</v>
          </cell>
          <cell r="C2822" t="str">
            <v xml:space="preserve"> UND  </v>
          </cell>
          <cell r="D2822">
            <v>14660</v>
          </cell>
        </row>
        <row r="2823">
          <cell r="A2823" t="str">
            <v>221605</v>
          </cell>
          <cell r="B2823" t="str">
            <v>INSTALACION NAVE ALUMINIO ENTAMB.VIDRIO</v>
          </cell>
          <cell r="C2823" t="str">
            <v xml:space="preserve"> UND  </v>
          </cell>
          <cell r="D2823">
            <v>17570</v>
          </cell>
        </row>
        <row r="2824">
          <cell r="A2824" t="str">
            <v>221606</v>
          </cell>
          <cell r="B2824" t="str">
            <v>INSTALACION NAVE ALUMINIO LLENA</v>
          </cell>
          <cell r="C2824" t="str">
            <v xml:space="preserve"> UND  </v>
          </cell>
          <cell r="D2824">
            <v>14540</v>
          </cell>
        </row>
        <row r="2825">
          <cell r="A2825" t="str">
            <v>221607</v>
          </cell>
          <cell r="B2825" t="str">
            <v>INSTALACION NAVE ALUMINIO REJA</v>
          </cell>
          <cell r="C2825" t="str">
            <v xml:space="preserve"> UND  </v>
          </cell>
          <cell r="D2825">
            <v>14660</v>
          </cell>
        </row>
        <row r="2826">
          <cell r="A2826" t="str">
            <v>221608</v>
          </cell>
          <cell r="B2826" t="str">
            <v>INSTALACION NAVE ALUMINIO VIDRIO-REJA</v>
          </cell>
          <cell r="C2826" t="str">
            <v xml:space="preserve"> UND  </v>
          </cell>
          <cell r="D2826">
            <v>17570</v>
          </cell>
        </row>
        <row r="2827">
          <cell r="A2827" t="str">
            <v>221609</v>
          </cell>
          <cell r="B2827" t="str">
            <v>INSTALACION VENTANA EXISTENTE</v>
          </cell>
          <cell r="C2827" t="str">
            <v xml:space="preserve"> M2  </v>
          </cell>
          <cell r="D2827">
            <v>10210</v>
          </cell>
        </row>
        <row r="2828">
          <cell r="A2828" t="str">
            <v>221610</v>
          </cell>
          <cell r="B2828" t="str">
            <v>INSTALACION JUNTA ALUMINIO 3"*1/8"</v>
          </cell>
          <cell r="C2828" t="str">
            <v xml:space="preserve"> ML  </v>
          </cell>
          <cell r="D2828">
            <v>7270</v>
          </cell>
        </row>
        <row r="2829">
          <cell r="A2829" t="str">
            <v>221611</v>
          </cell>
          <cell r="B2829" t="str">
            <v>INSTALACION BARANDA INDIVIDUAL 1.1/2"-2"</v>
          </cell>
          <cell r="C2829" t="str">
            <v xml:space="preserve"> ML  </v>
          </cell>
          <cell r="D2829">
            <v>9220</v>
          </cell>
        </row>
        <row r="2830">
          <cell r="A2830" t="str">
            <v>221612</v>
          </cell>
          <cell r="B2830" t="str">
            <v>INSTALACION BARANDA-PASAM.ALUM. 1.1/2"</v>
          </cell>
          <cell r="C2830" t="str">
            <v xml:space="preserve"> ML  </v>
          </cell>
          <cell r="D2830">
            <v>15780</v>
          </cell>
        </row>
        <row r="2831">
          <cell r="A2831" t="str">
            <v>221613</v>
          </cell>
          <cell r="B2831" t="str">
            <v>MONTAJE MALLA PROTECCION VITRAL SACRO</v>
          </cell>
          <cell r="C2831" t="str">
            <v xml:space="preserve"> UND  </v>
          </cell>
          <cell r="D2831">
            <v>0</v>
          </cell>
        </row>
        <row r="2832">
          <cell r="A2832" t="str">
            <v>221614</v>
          </cell>
          <cell r="B2832" t="str">
            <v>INSTALACION SILLETERIA MADERA-METAL [E]</v>
          </cell>
          <cell r="C2832" t="str">
            <v xml:space="preserve"> UND  </v>
          </cell>
          <cell r="D2832">
            <v>2480</v>
          </cell>
        </row>
        <row r="2833">
          <cell r="A2833" t="str">
            <v>24</v>
          </cell>
          <cell r="B2833" t="str">
            <v xml:space="preserve"> DIVISIONES INTERIORES  </v>
          </cell>
          <cell r="C2833">
            <v>0</v>
          </cell>
        </row>
        <row r="2834">
          <cell r="A2834" t="str">
            <v>2402</v>
          </cell>
          <cell r="B2834" t="str">
            <v>DIVISION ALUMINIO</v>
          </cell>
          <cell r="C2834">
            <v>0</v>
          </cell>
        </row>
        <row r="2835">
          <cell r="A2835" t="str">
            <v>240201</v>
          </cell>
          <cell r="B2835" t="str">
            <v>DIV.ALUM.-ACRILICO 50% CORREDIZA R=4215</v>
          </cell>
          <cell r="C2835" t="str">
            <v xml:space="preserve"> M2  </v>
          </cell>
          <cell r="D2835">
            <v>115180</v>
          </cell>
        </row>
        <row r="2836">
          <cell r="A2836" t="str">
            <v>240202</v>
          </cell>
          <cell r="B2836" t="str">
            <v>DIV.ALUM.-ACRILICO 75% CORREDIZA R=4215</v>
          </cell>
          <cell r="C2836" t="str">
            <v xml:space="preserve"> M2  </v>
          </cell>
          <cell r="D2836">
            <v>135190</v>
          </cell>
        </row>
        <row r="2837">
          <cell r="A2837" t="str">
            <v>2403</v>
          </cell>
          <cell r="B2837" t="str">
            <v>DIVISION METALICAS</v>
          </cell>
          <cell r="C2837">
            <v>0</v>
          </cell>
        </row>
        <row r="2838">
          <cell r="A2838" t="str">
            <v>240302</v>
          </cell>
          <cell r="B2838" t="str">
            <v>MURO PANEL ESTRUC.LAMINA[CANAL-PARAL]C24</v>
          </cell>
          <cell r="C2838" t="str">
            <v xml:space="preserve"> M2  </v>
          </cell>
          <cell r="D2838">
            <v>25390</v>
          </cell>
        </row>
        <row r="2839">
          <cell r="A2839" t="str">
            <v>240303</v>
          </cell>
          <cell r="B2839" t="str">
            <v>MURO DOBLE ESTRUC.LAMINA[CANAL-PARAL]C24</v>
          </cell>
          <cell r="C2839" t="str">
            <v xml:space="preserve"> M2  </v>
          </cell>
          <cell r="D2839">
            <v>51600</v>
          </cell>
        </row>
        <row r="2840">
          <cell r="A2840" t="str">
            <v>240304</v>
          </cell>
          <cell r="B2840" t="str">
            <v>DIV.METALICA BANO LAMINA GALVANIZA. C-22</v>
          </cell>
          <cell r="C2840" t="str">
            <v xml:space="preserve"> M2  </v>
          </cell>
          <cell r="D2840">
            <v>149010</v>
          </cell>
        </row>
        <row r="2841">
          <cell r="A2841" t="str">
            <v>240305</v>
          </cell>
          <cell r="B2841" t="str">
            <v>DIV.METALICA BANO LAMINA COLD ROLL. C-22</v>
          </cell>
          <cell r="C2841" t="str">
            <v xml:space="preserve"> M2  </v>
          </cell>
          <cell r="D2841">
            <v>133000</v>
          </cell>
        </row>
        <row r="2842">
          <cell r="A2842" t="str">
            <v>240306</v>
          </cell>
          <cell r="B2842" t="str">
            <v>DIV.METALICA BANO LAMINA COLD ROLL. C-22</v>
          </cell>
          <cell r="C2842" t="str">
            <v xml:space="preserve"> M2  </v>
          </cell>
          <cell r="D2842">
            <v>151220</v>
          </cell>
        </row>
        <row r="2843">
          <cell r="A2843" t="str">
            <v>2404</v>
          </cell>
          <cell r="B2843" t="str">
            <v>DIVISION PANELES</v>
          </cell>
          <cell r="C2843">
            <v>0</v>
          </cell>
        </row>
        <row r="2844">
          <cell r="A2844" t="str">
            <v>240405</v>
          </cell>
          <cell r="B2844" t="str">
            <v>MURO 1-GYPLAC 13MM 1-GYPLAC 13MM RH</v>
          </cell>
          <cell r="C2844" t="str">
            <v xml:space="preserve"> M2  </v>
          </cell>
          <cell r="D2844">
            <v>33600</v>
          </cell>
        </row>
        <row r="2845">
          <cell r="A2845" t="str">
            <v>240406</v>
          </cell>
          <cell r="B2845" t="str">
            <v>MURO 1-SUPERB.11MM 1-GYPLAC 13MM RH</v>
          </cell>
          <cell r="C2845" t="str">
            <v xml:space="preserve"> M2  </v>
          </cell>
          <cell r="D2845">
            <v>41800</v>
          </cell>
        </row>
        <row r="2846">
          <cell r="A2846" t="str">
            <v>240407</v>
          </cell>
          <cell r="B2846" t="str">
            <v>MURO 1-SUPERB.11MM 1-CARA</v>
          </cell>
          <cell r="C2846" t="str">
            <v xml:space="preserve"> M2  </v>
          </cell>
          <cell r="D2846">
            <v>28230</v>
          </cell>
        </row>
        <row r="2847">
          <cell r="A2847" t="str">
            <v>240410</v>
          </cell>
          <cell r="B2847" t="str">
            <v>MURO 1-SUPERB.11MM 1-GYPLAC 13MM</v>
          </cell>
          <cell r="C2847" t="str">
            <v xml:space="preserve"> M2  </v>
          </cell>
          <cell r="D2847">
            <v>42410</v>
          </cell>
        </row>
        <row r="2848">
          <cell r="A2848" t="str">
            <v>240411</v>
          </cell>
          <cell r="B2848" t="str">
            <v>MURO DOBLE 1-SUPERB.11MM 1-GYPLAC 12.7MM</v>
          </cell>
          <cell r="C2848" t="str">
            <v xml:space="preserve"> M2  </v>
          </cell>
          <cell r="D2848">
            <v>48950</v>
          </cell>
        </row>
        <row r="2849">
          <cell r="A2849" t="str">
            <v>25</v>
          </cell>
          <cell r="B2849" t="str">
            <v xml:space="preserve"> EQUIPAMENTO BANOS-OTROS  </v>
          </cell>
          <cell r="C2849">
            <v>0</v>
          </cell>
        </row>
        <row r="2850">
          <cell r="A2850" t="str">
            <v>2501</v>
          </cell>
          <cell r="B2850" t="str">
            <v>INCRUSTACION-ACCESORIOS</v>
          </cell>
          <cell r="C2850">
            <v>0</v>
          </cell>
        </row>
        <row r="2851">
          <cell r="A2851" t="str">
            <v>250102</v>
          </cell>
          <cell r="B2851" t="str">
            <v>INCRUST.CERAM.JGO 4 PZ ACUARIO (E)</v>
          </cell>
          <cell r="C2851" t="str">
            <v xml:space="preserve"> JGO  </v>
          </cell>
          <cell r="D2851">
            <v>48480</v>
          </cell>
        </row>
        <row r="2852">
          <cell r="A2852" t="str">
            <v>250103</v>
          </cell>
          <cell r="B2852" t="str">
            <v>INCRUST.CERAM. JGO 4 PZ AVANTI-VERONA (M</v>
          </cell>
          <cell r="C2852" t="str">
            <v xml:space="preserve"> JGO  </v>
          </cell>
          <cell r="D2852">
            <v>73810</v>
          </cell>
        </row>
        <row r="2853">
          <cell r="A2853" t="str">
            <v>250104</v>
          </cell>
          <cell r="B2853" t="str">
            <v>INCRUST.CERAM. JGO 4 PZ ESTILO (A)</v>
          </cell>
          <cell r="C2853" t="str">
            <v xml:space="preserve"> JGO  </v>
          </cell>
          <cell r="D2853">
            <v>116590</v>
          </cell>
        </row>
        <row r="2854">
          <cell r="A2854" t="str">
            <v>250105</v>
          </cell>
          <cell r="B2854" t="str">
            <v>INCRUST.CERAMICA JABONERA PEQUENA</v>
          </cell>
          <cell r="C2854" t="str">
            <v xml:space="preserve"> UND  </v>
          </cell>
          <cell r="D2854">
            <v>13830</v>
          </cell>
        </row>
        <row r="2855">
          <cell r="A2855" t="str">
            <v>250106</v>
          </cell>
          <cell r="B2855" t="str">
            <v>INCRUST.CERAMICA PAPELERA</v>
          </cell>
          <cell r="C2855" t="str">
            <v xml:space="preserve"> UND  </v>
          </cell>
          <cell r="D2855">
            <v>16310</v>
          </cell>
        </row>
        <row r="2856">
          <cell r="A2856" t="str">
            <v>250107</v>
          </cell>
          <cell r="B2856" t="str">
            <v>INCRUST.CERAMICA TOALLERO GANCHO SENCILL</v>
          </cell>
          <cell r="C2856" t="str">
            <v xml:space="preserve"> UND  </v>
          </cell>
          <cell r="D2856">
            <v>15370</v>
          </cell>
        </row>
        <row r="2857">
          <cell r="A2857" t="str">
            <v>250108</v>
          </cell>
          <cell r="B2857" t="str">
            <v>INCRUST.CERAMICA TOALLERO BARRA</v>
          </cell>
          <cell r="C2857" t="str">
            <v xml:space="preserve"> UND  </v>
          </cell>
          <cell r="D2857">
            <v>20110</v>
          </cell>
        </row>
        <row r="2858">
          <cell r="A2858" t="str">
            <v>250109</v>
          </cell>
          <cell r="B2858" t="str">
            <v>INCRUST.ACRILICO TOALLERO GANCHO</v>
          </cell>
          <cell r="C2858" t="str">
            <v xml:space="preserve"> UND  </v>
          </cell>
          <cell r="D2858">
            <v>11150</v>
          </cell>
        </row>
        <row r="2859">
          <cell r="A2859" t="str">
            <v>250110</v>
          </cell>
          <cell r="B2859" t="str">
            <v>INCRUST.ACRILICO TOALLERO BARRA</v>
          </cell>
          <cell r="C2859" t="str">
            <v xml:space="preserve"> UND  </v>
          </cell>
          <cell r="D2859">
            <v>21820</v>
          </cell>
        </row>
        <row r="2860">
          <cell r="A2860" t="str">
            <v>250111</v>
          </cell>
          <cell r="B2860" t="str">
            <v>INCRUST.ACRILICA PAPELERA</v>
          </cell>
          <cell r="C2860" t="str">
            <v xml:space="preserve"> UND  </v>
          </cell>
          <cell r="D2860">
            <v>12890</v>
          </cell>
        </row>
        <row r="2861">
          <cell r="A2861" t="str">
            <v>250112</v>
          </cell>
          <cell r="B2861" t="str">
            <v>INCRUST.ACRILICA JABONERA PEQUENA</v>
          </cell>
          <cell r="C2861" t="str">
            <v xml:space="preserve"> UND  </v>
          </cell>
          <cell r="D2861">
            <v>15740</v>
          </cell>
        </row>
        <row r="2862">
          <cell r="A2862" t="str">
            <v>250116</v>
          </cell>
          <cell r="B2862" t="str">
            <v>TAPA REGISTRO PLASTICA 8"X 8"(20X20)CM</v>
          </cell>
          <cell r="C2862" t="str">
            <v xml:space="preserve"> UND  </v>
          </cell>
          <cell r="D2862">
            <v>10060</v>
          </cell>
        </row>
        <row r="2863">
          <cell r="A2863" t="str">
            <v>250117</v>
          </cell>
          <cell r="B2863" t="str">
            <v>TAPA REGISTRO PLASTICA 6"X 6"(15X15)CM</v>
          </cell>
          <cell r="C2863" t="str">
            <v xml:space="preserve"> UND  </v>
          </cell>
          <cell r="D2863">
            <v>9440</v>
          </cell>
        </row>
        <row r="2864">
          <cell r="A2864" t="str">
            <v>250118</v>
          </cell>
          <cell r="B2864" t="str">
            <v>TAPA REGISTRO ALUMINIO 6"X 6"(15X15)CM</v>
          </cell>
          <cell r="C2864" t="str">
            <v xml:space="preserve"> UND  </v>
          </cell>
          <cell r="D2864">
            <v>24320</v>
          </cell>
        </row>
        <row r="2865">
          <cell r="A2865" t="str">
            <v>250119</v>
          </cell>
          <cell r="B2865" t="str">
            <v>TAPA REGISTRO ALU.BRONCE 6"X 6"(15X15)CM</v>
          </cell>
          <cell r="C2865" t="str">
            <v xml:space="preserve"> UND  </v>
          </cell>
          <cell r="D2865">
            <v>28040</v>
          </cell>
        </row>
        <row r="2866">
          <cell r="A2866" t="str">
            <v>2502</v>
          </cell>
          <cell r="B2866" t="str">
            <v xml:space="preserve"> PIRLANES - PIRAGUAS  </v>
          </cell>
          <cell r="C2866" t="str">
            <v xml:space="preserve"> </v>
          </cell>
          <cell r="D2866" t="str">
            <v xml:space="preserve"> </v>
          </cell>
        </row>
        <row r="2867">
          <cell r="A2867" t="str">
            <v>250201</v>
          </cell>
          <cell r="B2867" t="str">
            <v xml:space="preserve"> PIRAGUA ALUMINIO ANOLOK  </v>
          </cell>
          <cell r="C2867" t="str">
            <v xml:space="preserve"> ML  </v>
          </cell>
          <cell r="D2867">
            <v>3220</v>
          </cell>
        </row>
        <row r="2868">
          <cell r="A2868" t="str">
            <v>250202</v>
          </cell>
          <cell r="B2868" t="str">
            <v xml:space="preserve"> PIRAGUA ALUMINIO CRUDO  </v>
          </cell>
          <cell r="C2868" t="str">
            <v xml:space="preserve"> ML  </v>
          </cell>
          <cell r="D2868">
            <v>2940</v>
          </cell>
        </row>
        <row r="2869">
          <cell r="A2869" t="str">
            <v>250203</v>
          </cell>
          <cell r="B2869" t="str">
            <v xml:space="preserve"> PIRAGUA PLASTICA</v>
          </cell>
          <cell r="C2869" t="str">
            <v xml:space="preserve"> ML  </v>
          </cell>
          <cell r="D2869">
            <v>2780</v>
          </cell>
        </row>
        <row r="2870">
          <cell r="A2870" t="str">
            <v>2504</v>
          </cell>
          <cell r="B2870" t="str">
            <v>APARATOS SANITARIOS</v>
          </cell>
          <cell r="C2870">
            <v>0</v>
          </cell>
        </row>
        <row r="2871">
          <cell r="A2871" t="str">
            <v>250402</v>
          </cell>
          <cell r="B2871" t="str">
            <v>LAVAMANOS COLGAR ACUACER CORONA</v>
          </cell>
          <cell r="C2871" t="str">
            <v xml:space="preserve"> UND  </v>
          </cell>
          <cell r="D2871">
            <v>72990</v>
          </cell>
        </row>
        <row r="2872">
          <cell r="A2872" t="str">
            <v>250407</v>
          </cell>
          <cell r="B2872" t="str">
            <v>LAVAMANOS COLGAR NOVA CORONA[GR]</v>
          </cell>
          <cell r="C2872" t="str">
            <v xml:space="preserve"> UND  </v>
          </cell>
          <cell r="D2872">
            <v>114380</v>
          </cell>
        </row>
        <row r="2873">
          <cell r="A2873" t="str">
            <v>250421</v>
          </cell>
          <cell r="B2873" t="str">
            <v>ORINAL MEDIANO</v>
          </cell>
          <cell r="C2873" t="str">
            <v xml:space="preserve"> UND  </v>
          </cell>
          <cell r="D2873">
            <v>163820</v>
          </cell>
        </row>
        <row r="2874">
          <cell r="A2874" t="str">
            <v>250422</v>
          </cell>
          <cell r="B2874" t="str">
            <v>ORINAL PEQUENO</v>
          </cell>
          <cell r="C2874" t="str">
            <v xml:space="preserve"> UND  </v>
          </cell>
          <cell r="D2874">
            <v>97020</v>
          </cell>
        </row>
        <row r="2875">
          <cell r="A2875" t="str">
            <v>250423</v>
          </cell>
          <cell r="B2875" t="str">
            <v>SANITARIO ACUACER CORONA</v>
          </cell>
          <cell r="C2875" t="str">
            <v xml:space="preserve"> JGO  </v>
          </cell>
          <cell r="D2875">
            <v>273760</v>
          </cell>
        </row>
        <row r="2876">
          <cell r="A2876" t="str">
            <v>250430</v>
          </cell>
          <cell r="B2876" t="str">
            <v>TAZA SANITARIA FLUXOMETRO (REMPLAZO)</v>
          </cell>
          <cell r="C2876" t="str">
            <v xml:space="preserve"> UND  </v>
          </cell>
          <cell r="D2876">
            <v>276910</v>
          </cell>
        </row>
        <row r="2877">
          <cell r="A2877" t="str">
            <v>250433</v>
          </cell>
          <cell r="B2877" t="str">
            <v>SANITARIO NOVA CORONA</v>
          </cell>
          <cell r="C2877" t="str">
            <v xml:space="preserve"> JGO  </v>
          </cell>
          <cell r="D2877">
            <v>253950</v>
          </cell>
        </row>
        <row r="2878">
          <cell r="A2878" t="str">
            <v>250438</v>
          </cell>
          <cell r="B2878" t="str">
            <v>ORINAL ENCHAPADO 1.10-1.60MT. ANCHO=40CM</v>
          </cell>
          <cell r="C2878" t="str">
            <v xml:space="preserve"> UND  </v>
          </cell>
          <cell r="D2878">
            <v>208580</v>
          </cell>
        </row>
        <row r="2879">
          <cell r="A2879" t="str">
            <v>250439</v>
          </cell>
          <cell r="B2879" t="str">
            <v>SANITARIO AVANTI (BLANCO/COLOR)</v>
          </cell>
          <cell r="C2879" t="str">
            <v xml:space="preserve"> JGO  </v>
          </cell>
          <cell r="D2879">
            <v>273990</v>
          </cell>
        </row>
        <row r="2880">
          <cell r="A2880" t="str">
            <v>250440</v>
          </cell>
          <cell r="B2880" t="str">
            <v>TAZA SANITARIA + VALV.FLUXOMETRO CORONA</v>
          </cell>
          <cell r="C2880" t="str">
            <v xml:space="preserve"> JGO  </v>
          </cell>
          <cell r="D2880">
            <v>761870</v>
          </cell>
        </row>
        <row r="2881">
          <cell r="A2881" t="str">
            <v>250441</v>
          </cell>
          <cell r="B2881" t="str">
            <v>LAVAMANOS COLGAR AVANTI</v>
          </cell>
          <cell r="C2881" t="str">
            <v xml:space="preserve"> UND  </v>
          </cell>
          <cell r="D2881">
            <v>84240</v>
          </cell>
        </row>
        <row r="2882">
          <cell r="A2882" t="str">
            <v>250442</v>
          </cell>
          <cell r="B2882" t="str">
            <v>SANITARIO INFANTIL CORONA</v>
          </cell>
          <cell r="C2882" t="str">
            <v xml:space="preserve"> JGO  </v>
          </cell>
          <cell r="D2882">
            <v>332780</v>
          </cell>
        </row>
        <row r="2883">
          <cell r="A2883" t="str">
            <v>250443</v>
          </cell>
          <cell r="B2883" t="str">
            <v>LAVAMANOS COLGAR PEDESTAL ACUACER MEZC.</v>
          </cell>
          <cell r="C2883" t="str">
            <v xml:space="preserve"> JGO  </v>
          </cell>
          <cell r="D2883">
            <v>116970</v>
          </cell>
        </row>
        <row r="2884">
          <cell r="A2884" t="str">
            <v>250444</v>
          </cell>
          <cell r="B2884" t="str">
            <v>LAVAMANOS COLGAR PEDESTAL LINEA MEDIA</v>
          </cell>
          <cell r="C2884" t="str">
            <v xml:space="preserve"> JGO  </v>
          </cell>
          <cell r="D2884">
            <v>142390</v>
          </cell>
        </row>
        <row r="2885">
          <cell r="A2885" t="str">
            <v>250445</v>
          </cell>
          <cell r="B2885" t="str">
            <v>LAVAMANOS SOBREPONER MEZC.LINEA MEDIA</v>
          </cell>
          <cell r="C2885" t="str">
            <v xml:space="preserve"> UND  </v>
          </cell>
          <cell r="D2885">
            <v>188890</v>
          </cell>
        </row>
        <row r="2886">
          <cell r="A2886" t="str">
            <v>2505</v>
          </cell>
          <cell r="B2886" t="str">
            <v>GRIFERIAS</v>
          </cell>
          <cell r="C2886">
            <v>0</v>
          </cell>
        </row>
        <row r="2887">
          <cell r="A2887" t="str">
            <v>250503</v>
          </cell>
          <cell r="B2887" t="str">
            <v>DUCHAMEZCLADORA GRIV L PRISMA-GALAX (M)</v>
          </cell>
          <cell r="C2887" t="str">
            <v xml:space="preserve"> UND  </v>
          </cell>
          <cell r="D2887">
            <v>78490</v>
          </cell>
        </row>
        <row r="2888">
          <cell r="A2888" t="str">
            <v>250504</v>
          </cell>
          <cell r="B2888" t="str">
            <v>DUCHA SENCILLA L.PRISMA-GALAXIA (M)</v>
          </cell>
          <cell r="C2888" t="str">
            <v xml:space="preserve"> UND  </v>
          </cell>
          <cell r="D2888">
            <v>43290</v>
          </cell>
        </row>
        <row r="2889">
          <cell r="A2889" t="str">
            <v>250507</v>
          </cell>
          <cell r="B2889" t="str">
            <v>GRIFOMEZCLA.LAVAM 8" L PRISMA-GALAX (M)</v>
          </cell>
          <cell r="C2889" t="str">
            <v xml:space="preserve"> UND  </v>
          </cell>
          <cell r="D2889">
            <v>127080</v>
          </cell>
        </row>
        <row r="2890">
          <cell r="A2890" t="str">
            <v>250508</v>
          </cell>
          <cell r="B2890" t="str">
            <v>GRIFOMEZCLA.LAVAM 4" L PRISMA-GALAX(M)</v>
          </cell>
          <cell r="C2890" t="str">
            <v xml:space="preserve"> UND  </v>
          </cell>
          <cell r="D2890">
            <v>81820</v>
          </cell>
        </row>
        <row r="2891">
          <cell r="A2891" t="str">
            <v>250510</v>
          </cell>
          <cell r="B2891" t="str">
            <v>GRIFOMEZCLA.LAVAPLAT 8" L PRISMA-GAL(M)</v>
          </cell>
          <cell r="C2891" t="str">
            <v xml:space="preserve"> UND  </v>
          </cell>
          <cell r="D2891">
            <v>67930</v>
          </cell>
        </row>
        <row r="2892">
          <cell r="A2892" t="str">
            <v>250511</v>
          </cell>
          <cell r="B2892" t="str">
            <v>LLAVE TERMINAL CROMADA ,1/2 PESADA</v>
          </cell>
          <cell r="C2892" t="str">
            <v xml:space="preserve"> UND  </v>
          </cell>
          <cell r="D2892">
            <v>29590</v>
          </cell>
        </row>
        <row r="2893">
          <cell r="A2893" t="str">
            <v>250515</v>
          </cell>
          <cell r="B2893" t="str">
            <v>LLAVE AUTOMATICA MESA - CROMO</v>
          </cell>
          <cell r="C2893" t="str">
            <v xml:space="preserve"> UND  </v>
          </cell>
          <cell r="D2893">
            <v>172030</v>
          </cell>
        </row>
        <row r="2894">
          <cell r="A2894" t="str">
            <v>250516</v>
          </cell>
          <cell r="B2894" t="str">
            <v>GRIFO ORINAL AUTOMATICO</v>
          </cell>
          <cell r="C2894" t="str">
            <v xml:space="preserve"> UND  </v>
          </cell>
          <cell r="D2894">
            <v>135610</v>
          </cell>
        </row>
        <row r="2895">
          <cell r="A2895" t="str">
            <v>250517</v>
          </cell>
          <cell r="B2895" t="str">
            <v>GRIFO SENCILLO LAVAMANOS L.PICIS (E)</v>
          </cell>
          <cell r="C2895" t="str">
            <v xml:space="preserve"> UND  </v>
          </cell>
          <cell r="D2895">
            <v>28790</v>
          </cell>
        </row>
        <row r="2896">
          <cell r="A2896" t="str">
            <v>250518</v>
          </cell>
          <cell r="B2896" t="str">
            <v>GRIFO SENCILLO LAVAM L PRISMA-GALAX (M)</v>
          </cell>
          <cell r="C2896" t="str">
            <v xml:space="preserve"> UND  </v>
          </cell>
          <cell r="D2896">
            <v>33380</v>
          </cell>
        </row>
        <row r="2897">
          <cell r="A2897" t="str">
            <v>250519</v>
          </cell>
          <cell r="B2897" t="str">
            <v>GRIFOMEZCLA.LAVAMANOS 4" L.PISCIS (E)</v>
          </cell>
          <cell r="C2897" t="str">
            <v xml:space="preserve"> UND  </v>
          </cell>
          <cell r="D2897">
            <v>63090</v>
          </cell>
        </row>
        <row r="2898">
          <cell r="A2898" t="str">
            <v>250520</v>
          </cell>
          <cell r="B2898" t="str">
            <v>DUCHA SENCILLA L.PICIS (E)</v>
          </cell>
          <cell r="C2898" t="str">
            <v xml:space="preserve"> UND  </v>
          </cell>
          <cell r="D2898">
            <v>28460</v>
          </cell>
        </row>
        <row r="2899">
          <cell r="A2899" t="str">
            <v>250522</v>
          </cell>
          <cell r="B2899" t="str">
            <v>DUCHAMEZCLADORA L.PISCIS (E)</v>
          </cell>
          <cell r="C2899" t="str">
            <v xml:space="preserve"> UND  </v>
          </cell>
          <cell r="D2899">
            <v>56540</v>
          </cell>
        </row>
        <row r="2900">
          <cell r="A2900" t="str">
            <v>250523</v>
          </cell>
          <cell r="B2900" t="str">
            <v>GRIFO ORINAL TRADICIONAL</v>
          </cell>
          <cell r="C2900" t="str">
            <v xml:space="preserve"> UND  </v>
          </cell>
          <cell r="D2900">
            <v>80710</v>
          </cell>
        </row>
        <row r="2901">
          <cell r="A2901" t="str">
            <v>250524</v>
          </cell>
          <cell r="B2901" t="str">
            <v>GRIFO SENCILLO LAVAPLATOS L.PISCIS (E)</v>
          </cell>
          <cell r="C2901" t="str">
            <v xml:space="preserve"> UND  </v>
          </cell>
          <cell r="D2901">
            <v>29290</v>
          </cell>
        </row>
        <row r="2902">
          <cell r="A2902" t="str">
            <v>250525</v>
          </cell>
          <cell r="B2902" t="str">
            <v>GRIFO SENCILLO LAVAPL L PRISMA-GALAX (M)</v>
          </cell>
          <cell r="C2902" t="str">
            <v xml:space="preserve"> UND  </v>
          </cell>
          <cell r="D2902">
            <v>46400</v>
          </cell>
        </row>
        <row r="2903">
          <cell r="A2903" t="str">
            <v>250526</v>
          </cell>
          <cell r="B2903" t="str">
            <v>GRIFOMEZCLA.LAVAPLATOS 8" L.PISCIS (E)</v>
          </cell>
          <cell r="C2903" t="str">
            <v xml:space="preserve"> UND  </v>
          </cell>
          <cell r="D2903">
            <v>50200</v>
          </cell>
        </row>
        <row r="2904">
          <cell r="A2904" t="str">
            <v>250527</v>
          </cell>
          <cell r="B2904" t="str">
            <v>LLAVE TERMINAL CROMADA LIVIANA</v>
          </cell>
          <cell r="C2904" t="str">
            <v xml:space="preserve"> UND  </v>
          </cell>
          <cell r="D2904">
            <v>26360</v>
          </cell>
        </row>
        <row r="2905">
          <cell r="A2905" t="str">
            <v>250528</v>
          </cell>
          <cell r="B2905" t="str">
            <v>LLAVE TERMINAL BRONCE</v>
          </cell>
          <cell r="C2905" t="str">
            <v xml:space="preserve"> UND  </v>
          </cell>
          <cell r="D2905">
            <v>14200</v>
          </cell>
        </row>
        <row r="2906">
          <cell r="A2906" t="str">
            <v>2506</v>
          </cell>
          <cell r="B2906" t="str">
            <v>REJILLAS DESAGUES</v>
          </cell>
          <cell r="C2906">
            <v>0</v>
          </cell>
        </row>
        <row r="2907">
          <cell r="A2907" t="str">
            <v>250601</v>
          </cell>
          <cell r="B2907" t="str">
            <v>REJA CUPULA 6"X4" ALUMINIO</v>
          </cell>
          <cell r="C2907" t="str">
            <v xml:space="preserve"> UND  </v>
          </cell>
          <cell r="D2907">
            <v>14630</v>
          </cell>
        </row>
        <row r="2908">
          <cell r="A2908" t="str">
            <v>250605</v>
          </cell>
          <cell r="B2908" t="str">
            <v>REJILLA CON BISAGRA 6"X4" ALUMINIO</v>
          </cell>
          <cell r="C2908" t="str">
            <v xml:space="preserve"> UND  </v>
          </cell>
          <cell r="D2908">
            <v>18330</v>
          </cell>
        </row>
        <row r="2909">
          <cell r="A2909" t="str">
            <v>250610</v>
          </cell>
          <cell r="B2909" t="str">
            <v>REJILLA SOSCO 4"X3" ALUMINIO</v>
          </cell>
          <cell r="C2909" t="str">
            <v xml:space="preserve"> UND  </v>
          </cell>
          <cell r="D2909">
            <v>10890</v>
          </cell>
        </row>
        <row r="2910">
          <cell r="A2910" t="str">
            <v>250611</v>
          </cell>
          <cell r="B2910" t="str">
            <v>REJILLA SOSCO 3"X2" ALUMINIO</v>
          </cell>
          <cell r="C2910" t="str">
            <v xml:space="preserve"> UND  </v>
          </cell>
          <cell r="D2910">
            <v>7070</v>
          </cell>
        </row>
        <row r="2911">
          <cell r="A2911" t="str">
            <v>250612</v>
          </cell>
          <cell r="B2911" t="str">
            <v>REJILLA SOSCO 5"X3" ALUMINIO</v>
          </cell>
          <cell r="C2911" t="str">
            <v xml:space="preserve"> UND  </v>
          </cell>
          <cell r="D2911">
            <v>12130</v>
          </cell>
        </row>
        <row r="2912">
          <cell r="A2912" t="str">
            <v>250613</v>
          </cell>
          <cell r="B2912" t="str">
            <v>REJILLA SOSCO 6"X4" ALUMINIO</v>
          </cell>
          <cell r="C2912" t="str">
            <v xml:space="preserve"> UND  </v>
          </cell>
          <cell r="D2912">
            <v>13000</v>
          </cell>
        </row>
        <row r="2913">
          <cell r="A2913" t="str">
            <v>250614</v>
          </cell>
          <cell r="B2913" t="str">
            <v>CANASTILLA - SIFON LAVAPLATOS</v>
          </cell>
          <cell r="C2913" t="str">
            <v xml:space="preserve"> JGO  </v>
          </cell>
          <cell r="D2913">
            <v>25520</v>
          </cell>
        </row>
        <row r="2914">
          <cell r="A2914" t="str">
            <v>2507</v>
          </cell>
          <cell r="B2914" t="str">
            <v>MUEBLES - PREFABRICADOS</v>
          </cell>
          <cell r="C2914">
            <v>0</v>
          </cell>
        </row>
        <row r="2915">
          <cell r="A2915" t="str">
            <v>250701</v>
          </cell>
          <cell r="B2915" t="str">
            <v>LAVAPLATOS A.INOX. 40X 60CM SIN PESTANA</v>
          </cell>
          <cell r="C2915" t="str">
            <v xml:space="preserve"> UND  </v>
          </cell>
          <cell r="D2915">
            <v>68340</v>
          </cell>
        </row>
        <row r="2916">
          <cell r="A2916" t="str">
            <v>250702</v>
          </cell>
          <cell r="B2916" t="str">
            <v>LAVAPLATOS A.INOX.DOBLE 51X 80CM P.GRIFO</v>
          </cell>
          <cell r="C2916" t="str">
            <v xml:space="preserve"> UND  </v>
          </cell>
          <cell r="D2916">
            <v>204830</v>
          </cell>
        </row>
        <row r="2917">
          <cell r="A2917" t="str">
            <v>250703</v>
          </cell>
          <cell r="B2917" t="str">
            <v>LAVADERO MAMPOSTERIA ENCHAPADO 160X80CM</v>
          </cell>
          <cell r="C2917" t="str">
            <v xml:space="preserve"> UND  </v>
          </cell>
          <cell r="D2917">
            <v>568700</v>
          </cell>
        </row>
        <row r="2918">
          <cell r="A2918" t="str">
            <v>250705</v>
          </cell>
          <cell r="B2918" t="str">
            <v>LAVADERO PREFRABRICADO GRANITO PULIDO</v>
          </cell>
          <cell r="C2918" t="str">
            <v xml:space="preserve"> UND  </v>
          </cell>
          <cell r="D2918">
            <v>139700</v>
          </cell>
        </row>
        <row r="2919">
          <cell r="A2919" t="str">
            <v>250707</v>
          </cell>
          <cell r="B2919" t="str">
            <v>MUEBLE-TAPA SANITARIO PVC</v>
          </cell>
          <cell r="C2919" t="str">
            <v xml:space="preserve"> UND  </v>
          </cell>
          <cell r="D2919">
            <v>53860</v>
          </cell>
        </row>
        <row r="2920">
          <cell r="A2920" t="str">
            <v>250708</v>
          </cell>
          <cell r="B2920" t="str">
            <v>LAVAPLATOS A.INOX. 50X100CM ESCURRIDERO</v>
          </cell>
          <cell r="C2920" t="str">
            <v xml:space="preserve"> UND  </v>
          </cell>
          <cell r="D2920">
            <v>144230</v>
          </cell>
        </row>
        <row r="2921">
          <cell r="A2921" t="str">
            <v>250709</v>
          </cell>
          <cell r="B2921" t="str">
            <v>LAVAPLATOS A.INOX. 50X 60CM PESTA.GRIFO</v>
          </cell>
          <cell r="C2921" t="str">
            <v xml:space="preserve"> UND  </v>
          </cell>
          <cell r="D2921">
            <v>96020</v>
          </cell>
        </row>
        <row r="2922">
          <cell r="A2922" t="str">
            <v>2508</v>
          </cell>
          <cell r="B2922" t="str">
            <v>INSTALACIONES - VARIOS</v>
          </cell>
          <cell r="C2922">
            <v>0</v>
          </cell>
        </row>
        <row r="2923">
          <cell r="A2923" t="str">
            <v>250801</v>
          </cell>
          <cell r="B2923" t="str">
            <v>DESTAPONAR LAVAMANOS</v>
          </cell>
          <cell r="C2923" t="str">
            <v xml:space="preserve"> UND  </v>
          </cell>
          <cell r="D2923">
            <v>11090</v>
          </cell>
        </row>
        <row r="2924">
          <cell r="A2924" t="str">
            <v>250802</v>
          </cell>
          <cell r="B2924" t="str">
            <v>DESTAPONAR SANITARIO</v>
          </cell>
          <cell r="C2924" t="str">
            <v xml:space="preserve"> UND  </v>
          </cell>
          <cell r="D2924">
            <v>11090</v>
          </cell>
        </row>
        <row r="2925">
          <cell r="A2925" t="str">
            <v>250803</v>
          </cell>
          <cell r="B2925" t="str">
            <v>DESTAPONAR SIFON SANITARIO</v>
          </cell>
          <cell r="C2925" t="str">
            <v xml:space="preserve"> PTO  </v>
          </cell>
          <cell r="D2925">
            <v>16910</v>
          </cell>
        </row>
        <row r="2926">
          <cell r="A2926" t="str">
            <v>250804</v>
          </cell>
          <cell r="B2926" t="str">
            <v>INSTALACION APARATO SANITARIO</v>
          </cell>
          <cell r="C2926" t="str">
            <v xml:space="preserve"> UND  </v>
          </cell>
          <cell r="D2926">
            <v>11240</v>
          </cell>
        </row>
        <row r="2927">
          <cell r="A2927" t="str">
            <v>250805</v>
          </cell>
          <cell r="B2927" t="str">
            <v>INSTALACION CALENTADOR AGUA</v>
          </cell>
          <cell r="C2927" t="str">
            <v xml:space="preserve"> UND  </v>
          </cell>
          <cell r="D2927">
            <v>22170</v>
          </cell>
        </row>
        <row r="2928">
          <cell r="A2928" t="str">
            <v>250806</v>
          </cell>
          <cell r="B2928" t="str">
            <v>INSTALACION INCRUSTACION CERAMICA</v>
          </cell>
          <cell r="C2928" t="str">
            <v xml:space="preserve"> UND  </v>
          </cell>
          <cell r="D2928">
            <v>3490</v>
          </cell>
        </row>
        <row r="2929">
          <cell r="A2929" t="str">
            <v>250807</v>
          </cell>
          <cell r="B2929" t="str">
            <v>INSTALACION LAVAMANOS</v>
          </cell>
          <cell r="C2929" t="str">
            <v xml:space="preserve"> UND  </v>
          </cell>
          <cell r="D2929">
            <v>11090</v>
          </cell>
        </row>
        <row r="2930">
          <cell r="A2930" t="str">
            <v>250808</v>
          </cell>
          <cell r="B2930" t="str">
            <v>INSTALACION POZUELO ACERO INOX.DOBLE</v>
          </cell>
          <cell r="C2930" t="str">
            <v xml:space="preserve"> UND  </v>
          </cell>
          <cell r="D2930">
            <v>20170</v>
          </cell>
        </row>
        <row r="2931">
          <cell r="A2931" t="str">
            <v>250809</v>
          </cell>
          <cell r="B2931" t="str">
            <v>INSTALACION POZUELO ACERO INOX.SENCILLO</v>
          </cell>
          <cell r="C2931" t="str">
            <v xml:space="preserve"> UND  </v>
          </cell>
          <cell r="D2931">
            <v>11230</v>
          </cell>
        </row>
        <row r="2932">
          <cell r="A2932" t="str">
            <v>250810</v>
          </cell>
          <cell r="B2932" t="str">
            <v>INSTALACION SANITARIO</v>
          </cell>
          <cell r="C2932" t="str">
            <v xml:space="preserve"> UND  </v>
          </cell>
          <cell r="D2932">
            <v>11230</v>
          </cell>
        </row>
        <row r="2933">
          <cell r="A2933" t="str">
            <v>26</v>
          </cell>
          <cell r="B2933" t="str">
            <v xml:space="preserve"> VIDRIOS - ESPEJOS  </v>
          </cell>
          <cell r="C2933">
            <v>0</v>
          </cell>
        </row>
        <row r="2934">
          <cell r="A2934" t="str">
            <v>2601</v>
          </cell>
          <cell r="B2934" t="str">
            <v>VIDRIO</v>
          </cell>
          <cell r="C2934">
            <v>0</v>
          </cell>
        </row>
        <row r="2935">
          <cell r="A2935" t="str">
            <v>260103</v>
          </cell>
          <cell r="B2935" t="str">
            <v>INSTALACION VIDRIO LAMINADO/TEMPLADO</v>
          </cell>
          <cell r="C2935" t="str">
            <v xml:space="preserve"> M2  </v>
          </cell>
          <cell r="D2935">
            <v>20870</v>
          </cell>
        </row>
        <row r="2936">
          <cell r="A2936" t="str">
            <v>260104</v>
          </cell>
          <cell r="B2936" t="str">
            <v>INSTALACION VIDRIO-PISAVIDRIO.</v>
          </cell>
          <cell r="C2936" t="str">
            <v xml:space="preserve"> M2  </v>
          </cell>
          <cell r="D2936">
            <v>15330</v>
          </cell>
        </row>
        <row r="2937">
          <cell r="A2937" t="str">
            <v>260105</v>
          </cell>
          <cell r="B2937" t="str">
            <v>VIDRIO BRONCE ANTISOL 4 MM</v>
          </cell>
          <cell r="C2937" t="str">
            <v xml:space="preserve"> M2  </v>
          </cell>
          <cell r="D2937">
            <v>67540</v>
          </cell>
        </row>
        <row r="2938">
          <cell r="A2938" t="str">
            <v>260109</v>
          </cell>
          <cell r="B2938" t="str">
            <v>VIDRIO ESMERILADO DE 4MM</v>
          </cell>
          <cell r="C2938" t="str">
            <v xml:space="preserve"> M2  </v>
          </cell>
          <cell r="D2938">
            <v>76000</v>
          </cell>
        </row>
        <row r="2939">
          <cell r="A2939" t="str">
            <v>260110</v>
          </cell>
          <cell r="B2939" t="str">
            <v>VIDRIO ESMERILADO DE 5MM</v>
          </cell>
          <cell r="C2939" t="str">
            <v xml:space="preserve"> M2  </v>
          </cell>
          <cell r="D2939">
            <v>84460</v>
          </cell>
        </row>
        <row r="2940">
          <cell r="A2940" t="str">
            <v>260111</v>
          </cell>
          <cell r="B2940" t="str">
            <v>VIDRIO ESMERILADO DE 6MM</v>
          </cell>
          <cell r="C2940" t="str">
            <v xml:space="preserve"> M2  </v>
          </cell>
          <cell r="D2940">
            <v>89670</v>
          </cell>
        </row>
        <row r="2941">
          <cell r="A2941" t="str">
            <v>260112</v>
          </cell>
          <cell r="B2941" t="str">
            <v>VIDRIO LAMINADO BRONCE 10 MM</v>
          </cell>
          <cell r="C2941" t="str">
            <v xml:space="preserve"> M2  </v>
          </cell>
          <cell r="D2941">
            <v>300000</v>
          </cell>
        </row>
        <row r="2942">
          <cell r="A2942" t="str">
            <v>260114</v>
          </cell>
          <cell r="B2942" t="str">
            <v>VIDRIO LAMINADO BRONCE 8 MM</v>
          </cell>
          <cell r="C2942" t="str">
            <v xml:space="preserve"> M2  </v>
          </cell>
          <cell r="D2942">
            <v>270710</v>
          </cell>
        </row>
        <row r="2943">
          <cell r="A2943" t="str">
            <v>260115</v>
          </cell>
          <cell r="B2943" t="str">
            <v>VIDRIO LAMINADO INCOLORO 10 MM</v>
          </cell>
          <cell r="C2943" t="str">
            <v xml:space="preserve"> M2  </v>
          </cell>
          <cell r="D2943">
            <v>272660</v>
          </cell>
        </row>
        <row r="2944">
          <cell r="A2944" t="str">
            <v>260116</v>
          </cell>
          <cell r="B2944" t="str">
            <v>VIDRIO LAMINADO INCOLORO 6 MM</v>
          </cell>
          <cell r="C2944" t="str">
            <v xml:space="preserve"> M2  </v>
          </cell>
          <cell r="D2944">
            <v>242720</v>
          </cell>
        </row>
        <row r="2945">
          <cell r="A2945" t="str">
            <v>260117</v>
          </cell>
          <cell r="B2945" t="str">
            <v>VIDRIO LAMINADO INCOLORO 8 MM</v>
          </cell>
          <cell r="C2945" t="str">
            <v xml:space="preserve"> M2  </v>
          </cell>
          <cell r="D2945">
            <v>258340</v>
          </cell>
        </row>
        <row r="2946">
          <cell r="A2946" t="str">
            <v>260118</v>
          </cell>
          <cell r="B2946" t="str">
            <v>VIDRIO MARTILLADO 4 MM</v>
          </cell>
          <cell r="C2946" t="str">
            <v xml:space="preserve"> M2  </v>
          </cell>
          <cell r="D2946">
            <v>46220</v>
          </cell>
        </row>
        <row r="2947">
          <cell r="A2947" t="str">
            <v>260120</v>
          </cell>
          <cell r="B2947" t="str">
            <v>VIDRIO PLOMADO BLINDADO 24 MM (20*30)</v>
          </cell>
          <cell r="C2947" t="str">
            <v xml:space="preserve"> UND  </v>
          </cell>
          <cell r="D2947">
            <v>744380</v>
          </cell>
        </row>
        <row r="2948">
          <cell r="A2948" t="str">
            <v>260121</v>
          </cell>
          <cell r="B2948" t="str">
            <v>VIDRIO TEMPLADO BRONCE 6 MM</v>
          </cell>
          <cell r="C2948" t="str">
            <v xml:space="preserve"> M2  </v>
          </cell>
          <cell r="D2948">
            <v>177650</v>
          </cell>
        </row>
        <row r="2949">
          <cell r="A2949" t="str">
            <v>260122</v>
          </cell>
          <cell r="B2949" t="str">
            <v>VIDRIO TEMPLADO BRONCE 10 MM</v>
          </cell>
          <cell r="C2949" t="str">
            <v xml:space="preserve"> M2  </v>
          </cell>
          <cell r="D2949">
            <v>302640</v>
          </cell>
        </row>
        <row r="2950">
          <cell r="A2950" t="str">
            <v>260123</v>
          </cell>
          <cell r="B2950" t="str">
            <v>VIDRIO TEMPLADO BRONCE 4 MM</v>
          </cell>
          <cell r="C2950" t="str">
            <v xml:space="preserve"> M2  </v>
          </cell>
          <cell r="D2950">
            <v>134690</v>
          </cell>
        </row>
        <row r="2951">
          <cell r="A2951" t="str">
            <v>260124</v>
          </cell>
          <cell r="B2951" t="str">
            <v>VIDRIO TEMPLADO BRONCE 5 MM</v>
          </cell>
          <cell r="C2951" t="str">
            <v xml:space="preserve"> M2  </v>
          </cell>
          <cell r="D2951">
            <v>151610</v>
          </cell>
        </row>
        <row r="2952">
          <cell r="A2952" t="str">
            <v>260125</v>
          </cell>
          <cell r="B2952" t="str">
            <v>VIDRIO TEMPLADO BRONCE 8 MM</v>
          </cell>
          <cell r="C2952" t="str">
            <v xml:space="preserve"> M2  </v>
          </cell>
          <cell r="D2952">
            <v>238850</v>
          </cell>
        </row>
        <row r="2953">
          <cell r="A2953" t="str">
            <v>260126</v>
          </cell>
          <cell r="B2953" t="str">
            <v>VIDRIO TEMPLADO INCOLORO 10 MM</v>
          </cell>
          <cell r="C2953" t="str">
            <v xml:space="preserve"> M2  </v>
          </cell>
          <cell r="D2953">
            <v>245360</v>
          </cell>
        </row>
        <row r="2954">
          <cell r="A2954" t="str">
            <v>260127</v>
          </cell>
          <cell r="B2954" t="str">
            <v>VIDRIO TEMPLADO INCOLORO 4 MM</v>
          </cell>
          <cell r="C2954" t="str">
            <v xml:space="preserve"> M2  </v>
          </cell>
          <cell r="D2954">
            <v>133380</v>
          </cell>
        </row>
        <row r="2955">
          <cell r="A2955" t="str">
            <v>260128</v>
          </cell>
          <cell r="B2955" t="str">
            <v>VIDRIO TEMPLADO INCOLORO 5 MM</v>
          </cell>
          <cell r="C2955" t="str">
            <v xml:space="preserve"> M2  </v>
          </cell>
          <cell r="D2955">
            <v>151610</v>
          </cell>
        </row>
        <row r="2956">
          <cell r="A2956" t="str">
            <v>260129</v>
          </cell>
          <cell r="B2956" t="str">
            <v>VIDRIO TEMPLADO INCOLORO 6 MM</v>
          </cell>
          <cell r="C2956" t="str">
            <v xml:space="preserve"> M2  </v>
          </cell>
          <cell r="D2956">
            <v>162030</v>
          </cell>
        </row>
        <row r="2957">
          <cell r="A2957" t="str">
            <v>260130</v>
          </cell>
          <cell r="B2957" t="str">
            <v>VIDRIO TEMPLADO INCOLORO 8 MM</v>
          </cell>
          <cell r="C2957" t="str">
            <v xml:space="preserve"> M2  </v>
          </cell>
          <cell r="D2957">
            <v>220620</v>
          </cell>
        </row>
        <row r="2958">
          <cell r="A2958" t="str">
            <v>260131</v>
          </cell>
          <cell r="B2958" t="str">
            <v>VIDRIO TRANSPARENTE 3 MM</v>
          </cell>
          <cell r="C2958" t="str">
            <v xml:space="preserve"> M2  </v>
          </cell>
          <cell r="D2958">
            <v>41560</v>
          </cell>
        </row>
        <row r="2959">
          <cell r="A2959" t="str">
            <v>260132</v>
          </cell>
          <cell r="B2959" t="str">
            <v>VIDRIO TRANSPARENTE 4 MM</v>
          </cell>
          <cell r="C2959" t="str">
            <v xml:space="preserve"> M2  </v>
          </cell>
          <cell r="D2959">
            <v>48720</v>
          </cell>
        </row>
        <row r="2960">
          <cell r="A2960" t="str">
            <v>260133</v>
          </cell>
          <cell r="B2960" t="str">
            <v>VIDRIO TRANSPARENTE 5 MM</v>
          </cell>
          <cell r="C2960" t="str">
            <v xml:space="preserve"> M2  </v>
          </cell>
          <cell r="D2960">
            <v>57180</v>
          </cell>
        </row>
        <row r="2961">
          <cell r="A2961" t="str">
            <v>260134</v>
          </cell>
          <cell r="B2961" t="str">
            <v>VIDRIO TRANSPARENTE 6 MM</v>
          </cell>
          <cell r="C2961" t="str">
            <v xml:space="preserve"> M2  </v>
          </cell>
          <cell r="D2961">
            <v>62390</v>
          </cell>
        </row>
        <row r="2962">
          <cell r="A2962" t="str">
            <v>260135</v>
          </cell>
          <cell r="B2962" t="str">
            <v>PASAVOZ VIDRIO 0.15 M</v>
          </cell>
          <cell r="C2962" t="str">
            <v xml:space="preserve"> UND  </v>
          </cell>
          <cell r="D2962">
            <v>14090</v>
          </cell>
        </row>
        <row r="2963">
          <cell r="A2963" t="str">
            <v>260136</v>
          </cell>
          <cell r="B2963" t="str">
            <v>VIDRIO LAMINADO BRONCE 7 MM</v>
          </cell>
          <cell r="C2963" t="str">
            <v xml:space="preserve"> M2  </v>
          </cell>
          <cell r="D2963">
            <v>262250</v>
          </cell>
        </row>
        <row r="2964">
          <cell r="A2964" t="str">
            <v>260137</v>
          </cell>
          <cell r="B2964" t="str">
            <v>VIDRIO LAMINADO INCOLORO 7 MM</v>
          </cell>
          <cell r="C2964" t="str">
            <v xml:space="preserve"> M2  </v>
          </cell>
          <cell r="D2964">
            <v>250530</v>
          </cell>
        </row>
        <row r="2965">
          <cell r="A2965" t="str">
            <v>260138</v>
          </cell>
          <cell r="B2965" t="str">
            <v>BLOQUE VIDRIO 19x19x08 CM</v>
          </cell>
          <cell r="C2965" t="str">
            <v xml:space="preserve"> M2  </v>
          </cell>
          <cell r="D2965">
            <v>549490</v>
          </cell>
        </row>
        <row r="2966">
          <cell r="A2966" t="str">
            <v>260139</v>
          </cell>
          <cell r="B2966" t="str">
            <v>BLOQUE VIDRIO 19x19x08 CM</v>
          </cell>
          <cell r="C2966" t="str">
            <v xml:space="preserve"> M2  </v>
          </cell>
          <cell r="D2966">
            <v>375390</v>
          </cell>
        </row>
        <row r="2967">
          <cell r="A2967" t="str">
            <v>260140</v>
          </cell>
          <cell r="B2967" t="str">
            <v>VIDRIO TRANSPARENTE 4MM CELOSIA 60-100C</v>
          </cell>
          <cell r="C2967" t="str">
            <v xml:space="preserve"> UND  </v>
          </cell>
          <cell r="D2967">
            <v>5540</v>
          </cell>
        </row>
        <row r="2968">
          <cell r="A2968" t="str">
            <v>2602</v>
          </cell>
          <cell r="B2968" t="str">
            <v xml:space="preserve"> ESPEJO  </v>
          </cell>
          <cell r="C2968" t="str">
            <v xml:space="preserve"> </v>
          </cell>
          <cell r="D2968" t="str">
            <v xml:space="preserve"> </v>
          </cell>
        </row>
        <row r="2969">
          <cell r="A2969" t="str">
            <v>260201</v>
          </cell>
          <cell r="B2969" t="str">
            <v xml:space="preserve"> ESPEJO CLARO DE 3MM  </v>
          </cell>
          <cell r="C2969" t="str">
            <v xml:space="preserve"> M2  </v>
          </cell>
          <cell r="D2969">
            <v>43480</v>
          </cell>
        </row>
        <row r="2970">
          <cell r="A2970" t="str">
            <v>260202</v>
          </cell>
          <cell r="B2970" t="str">
            <v xml:space="preserve"> ESPEJO CLARO DE 4 MM  </v>
          </cell>
          <cell r="C2970" t="str">
            <v xml:space="preserve"> M2  </v>
          </cell>
          <cell r="D2970">
            <v>51290</v>
          </cell>
        </row>
        <row r="2971">
          <cell r="A2971" t="str">
            <v>260203</v>
          </cell>
          <cell r="B2971" t="str">
            <v>INSTALACION ESPEJO</v>
          </cell>
          <cell r="C2971" t="str">
            <v xml:space="preserve"> M2  </v>
          </cell>
          <cell r="D2971">
            <v>15010</v>
          </cell>
        </row>
        <row r="2972">
          <cell r="A2972" t="str">
            <v>27</v>
          </cell>
          <cell r="B2972" t="str">
            <v xml:space="preserve"> CERRAJERIA-CERRADURAS  </v>
          </cell>
          <cell r="C2972">
            <v>0</v>
          </cell>
        </row>
        <row r="2973">
          <cell r="A2973" t="str">
            <v>2701</v>
          </cell>
          <cell r="B2973" t="str">
            <v>CERRADURA ENTRADA</v>
          </cell>
          <cell r="C2973">
            <v>0</v>
          </cell>
        </row>
        <row r="2974">
          <cell r="A2974" t="str">
            <v>270101</v>
          </cell>
          <cell r="B2974" t="str">
            <v>CERRADURA SAFE ENTRADA (CILIN)</v>
          </cell>
          <cell r="C2974" t="str">
            <v xml:space="preserve"> UND  </v>
          </cell>
          <cell r="D2974">
            <v>33800</v>
          </cell>
        </row>
        <row r="2975">
          <cell r="A2975" t="str">
            <v>270102</v>
          </cell>
          <cell r="B2975" t="str">
            <v>CANTONERA ELECTRICA</v>
          </cell>
          <cell r="C2975" t="str">
            <v xml:space="preserve"> UND  </v>
          </cell>
          <cell r="D2975">
            <v>72200</v>
          </cell>
        </row>
        <row r="2976">
          <cell r="A2976" t="str">
            <v>270103</v>
          </cell>
          <cell r="B2976" t="str">
            <v>CERRADURA YALE ENTRADA REF.5305</v>
          </cell>
          <cell r="C2976" t="str">
            <v xml:space="preserve"> UND  </v>
          </cell>
          <cell r="D2976">
            <v>61590</v>
          </cell>
        </row>
        <row r="2977">
          <cell r="A2977" t="str">
            <v>270104</v>
          </cell>
          <cell r="B2977" t="str">
            <v>CERRADURA GATO PICO-LORO TIPO G PTA.ALUM</v>
          </cell>
          <cell r="C2977" t="str">
            <v xml:space="preserve"> UND  </v>
          </cell>
          <cell r="D2977">
            <v>59660</v>
          </cell>
        </row>
        <row r="2978">
          <cell r="A2978" t="str">
            <v>270105</v>
          </cell>
          <cell r="B2978" t="str">
            <v>CERRADURA SAFE PICO-LORO PTA.ALUM</v>
          </cell>
          <cell r="C2978" t="str">
            <v xml:space="preserve"> UND  </v>
          </cell>
          <cell r="D2978">
            <v>58320</v>
          </cell>
        </row>
        <row r="2979">
          <cell r="A2979" t="str">
            <v>270106</v>
          </cell>
          <cell r="B2979" t="str">
            <v>CERRADURA YALE 1/4 DE VUELTA</v>
          </cell>
          <cell r="C2979" t="str">
            <v xml:space="preserve"> UND  </v>
          </cell>
          <cell r="D2979">
            <v>80350</v>
          </cell>
        </row>
        <row r="2980">
          <cell r="A2980" t="str">
            <v>270107</v>
          </cell>
          <cell r="B2980" t="str">
            <v>CERRADURA YALE ENTRADA PPAL.REF.5316</v>
          </cell>
          <cell r="C2980" t="str">
            <v xml:space="preserve"> UND  </v>
          </cell>
          <cell r="D2980">
            <v>81150</v>
          </cell>
        </row>
        <row r="2981">
          <cell r="A2981" t="str">
            <v>270108</v>
          </cell>
          <cell r="B2981" t="str">
            <v>CERRADURA YALE TRES VUELTAS</v>
          </cell>
          <cell r="C2981" t="str">
            <v xml:space="preserve"> UND  </v>
          </cell>
          <cell r="D2981">
            <v>80930</v>
          </cell>
        </row>
        <row r="2982">
          <cell r="A2982" t="str">
            <v>270110</v>
          </cell>
          <cell r="B2982" t="str">
            <v>CERRADURA ADAM-RYTE</v>
          </cell>
          <cell r="C2982" t="str">
            <v xml:space="preserve"> UND  </v>
          </cell>
          <cell r="D2982">
            <v>93240</v>
          </cell>
        </row>
        <row r="2983">
          <cell r="A2983" t="str">
            <v>270111</v>
          </cell>
          <cell r="B2983" t="str">
            <v>CERRADURA SCHLAGE ENTRADA APTO.</v>
          </cell>
          <cell r="C2983" t="str">
            <v xml:space="preserve"> UND  </v>
          </cell>
          <cell r="D2983">
            <v>40430</v>
          </cell>
        </row>
        <row r="2984">
          <cell r="A2984" t="str">
            <v>270112</v>
          </cell>
          <cell r="B2984" t="str">
            <v>CERRADURA SCHLAGE ENTRADA PRINCIPAL</v>
          </cell>
          <cell r="C2984" t="str">
            <v xml:space="preserve"> UND  </v>
          </cell>
          <cell r="D2984">
            <v>50070</v>
          </cell>
        </row>
        <row r="2985">
          <cell r="A2985" t="str">
            <v>270113</v>
          </cell>
          <cell r="B2985" t="str">
            <v>CERRADURA SCHLAGE ENTRADA APTO.</v>
          </cell>
          <cell r="C2985" t="str">
            <v xml:space="preserve"> UND  </v>
          </cell>
          <cell r="D2985">
            <v>45030</v>
          </cell>
        </row>
        <row r="2986">
          <cell r="A2986" t="str">
            <v>270114</v>
          </cell>
          <cell r="B2986" t="str">
            <v>CERRADURA SCHLAGE ENTRADA PPAL.BELL WOOD</v>
          </cell>
          <cell r="C2986" t="str">
            <v xml:space="preserve"> UND  </v>
          </cell>
          <cell r="D2986">
            <v>56110</v>
          </cell>
        </row>
        <row r="2987">
          <cell r="A2987" t="str">
            <v>270115</v>
          </cell>
          <cell r="B2987" t="str">
            <v>CERROJO SCHLAGE SEGURIDAD 1/4 DE VUELTA</v>
          </cell>
          <cell r="C2987" t="str">
            <v xml:space="preserve"> UND  </v>
          </cell>
          <cell r="D2987">
            <v>79490</v>
          </cell>
        </row>
        <row r="2988">
          <cell r="A2988" t="str">
            <v>270116</v>
          </cell>
          <cell r="B2988" t="str">
            <v>CERROJO SCHLAGE SEGURIDAD 1/4 DE VUELTA</v>
          </cell>
          <cell r="C2988" t="str">
            <v xml:space="preserve"> UND  </v>
          </cell>
          <cell r="D2988">
            <v>79490</v>
          </cell>
        </row>
        <row r="2989">
          <cell r="A2989" t="str">
            <v>270117</v>
          </cell>
          <cell r="B2989" t="str">
            <v>CERRADURA SCHLAGE ENTRADA PPAL.C-999</v>
          </cell>
          <cell r="C2989" t="str">
            <v xml:space="preserve"> UND  </v>
          </cell>
          <cell r="D2989">
            <v>74960</v>
          </cell>
        </row>
        <row r="2990">
          <cell r="A2990" t="str">
            <v>270118</v>
          </cell>
          <cell r="B2990" t="str">
            <v>CERRADURA SCHLAGE ENTRADA PPAL.C-399</v>
          </cell>
          <cell r="C2990" t="str">
            <v xml:space="preserve"> UND  </v>
          </cell>
          <cell r="D2990">
            <v>68780</v>
          </cell>
        </row>
        <row r="2991">
          <cell r="A2991" t="str">
            <v>270119</v>
          </cell>
          <cell r="B2991" t="str">
            <v>CERRADURA SCHLAGE ENTRADA PPAL.C-333</v>
          </cell>
          <cell r="C2991" t="str">
            <v xml:space="preserve"> UND  </v>
          </cell>
          <cell r="D2991">
            <v>50510</v>
          </cell>
        </row>
        <row r="2992">
          <cell r="A2992" t="str">
            <v>270120</v>
          </cell>
          <cell r="B2992" t="str">
            <v>CERRADURA SCHLAGE ENTRADA PPAL.C-222</v>
          </cell>
          <cell r="C2992" t="str">
            <v xml:space="preserve"> UND  </v>
          </cell>
          <cell r="D2992">
            <v>42890</v>
          </cell>
        </row>
        <row r="2993">
          <cell r="A2993" t="str">
            <v>2702</v>
          </cell>
          <cell r="B2993" t="str">
            <v>CERRADURA PASO</v>
          </cell>
          <cell r="C2993">
            <v>0</v>
          </cell>
        </row>
        <row r="2994">
          <cell r="A2994" t="str">
            <v>270201</v>
          </cell>
          <cell r="B2994" t="str">
            <v>CERRADURA YALE PASO REF.5312</v>
          </cell>
          <cell r="C2994" t="str">
            <v xml:space="preserve"> UND  </v>
          </cell>
          <cell r="D2994">
            <v>45540</v>
          </cell>
        </row>
        <row r="2995">
          <cell r="A2995" t="str">
            <v>270202</v>
          </cell>
          <cell r="B2995" t="str">
            <v>CERRADURA SCHLAGE PASO MOD. GEORGIA</v>
          </cell>
          <cell r="C2995" t="str">
            <v xml:space="preserve"> UND  </v>
          </cell>
          <cell r="D2995">
            <v>40540</v>
          </cell>
        </row>
        <row r="2996">
          <cell r="A2996" t="str">
            <v>270203</v>
          </cell>
          <cell r="B2996" t="str">
            <v>CERRADURA SCHLAGE PASO MOD.BELL WOOD</v>
          </cell>
          <cell r="C2996" t="str">
            <v xml:space="preserve"> UND  </v>
          </cell>
          <cell r="D2996">
            <v>44280</v>
          </cell>
        </row>
        <row r="2997">
          <cell r="A2997" t="str">
            <v>2703</v>
          </cell>
          <cell r="B2997" t="str">
            <v>CERRADURA ALCOBA</v>
          </cell>
          <cell r="C2997">
            <v>0</v>
          </cell>
        </row>
        <row r="2998">
          <cell r="A2998" t="str">
            <v>270301</v>
          </cell>
          <cell r="B2998" t="str">
            <v>CERRADURA SAFE ALCOBA [CILIN]</v>
          </cell>
          <cell r="C2998" t="str">
            <v xml:space="preserve"> UND  </v>
          </cell>
          <cell r="D2998">
            <v>36240</v>
          </cell>
        </row>
        <row r="2999">
          <cell r="A2999" t="str">
            <v>270302</v>
          </cell>
          <cell r="B2999" t="str">
            <v>CERRADURA YALE ALCOBA REF.5304 C/P</v>
          </cell>
          <cell r="C2999" t="str">
            <v xml:space="preserve"> UND  </v>
          </cell>
          <cell r="D2999">
            <v>58720</v>
          </cell>
        </row>
        <row r="3000">
          <cell r="A3000" t="str">
            <v>270303</v>
          </cell>
          <cell r="B3000" t="str">
            <v>CERRADURA SCHLAGE ALCOBA MOD. GEORGIA</v>
          </cell>
          <cell r="C3000" t="str">
            <v xml:space="preserve"> UND  </v>
          </cell>
          <cell r="D3000">
            <v>45090</v>
          </cell>
        </row>
        <row r="3001">
          <cell r="A3001" t="str">
            <v>270304</v>
          </cell>
          <cell r="B3001" t="str">
            <v>CERRADURA SCHLAGE ALCOBA MOD. BELL WOOD</v>
          </cell>
          <cell r="C3001" t="str">
            <v xml:space="preserve"> UND  </v>
          </cell>
          <cell r="D3001">
            <v>49260</v>
          </cell>
        </row>
        <row r="3002">
          <cell r="A3002" t="str">
            <v>270305</v>
          </cell>
          <cell r="B3002" t="str">
            <v>CERRADURA SCHLAGE CLOSET MOD. GEORGIA</v>
          </cell>
          <cell r="C3002" t="str">
            <v xml:space="preserve"> UND  </v>
          </cell>
          <cell r="D3002">
            <v>45090</v>
          </cell>
        </row>
        <row r="3003">
          <cell r="A3003" t="str">
            <v>270306</v>
          </cell>
          <cell r="B3003" t="str">
            <v>CERRADURA SCHLAGE CLOSET MOD. BELL WOOD</v>
          </cell>
          <cell r="C3003" t="str">
            <v xml:space="preserve"> UND  </v>
          </cell>
          <cell r="D3003">
            <v>49260</v>
          </cell>
        </row>
        <row r="3004">
          <cell r="A3004" t="str">
            <v>2704</v>
          </cell>
          <cell r="B3004" t="str">
            <v>CERRADURA BAÑO</v>
          </cell>
          <cell r="C3004">
            <v>0</v>
          </cell>
        </row>
        <row r="3005">
          <cell r="A3005" t="str">
            <v>270401</v>
          </cell>
          <cell r="B3005" t="str">
            <v>CERRADURA SAFE BAÑO [CILIN]</v>
          </cell>
          <cell r="C3005" t="str">
            <v xml:space="preserve"> UND  </v>
          </cell>
          <cell r="D3005">
            <v>34380</v>
          </cell>
        </row>
        <row r="3006">
          <cell r="A3006" t="str">
            <v>270402</v>
          </cell>
          <cell r="B3006" t="str">
            <v>CERRADURA YALE BAÑO REF.5302</v>
          </cell>
          <cell r="C3006" t="str">
            <v xml:space="preserve"> UND  </v>
          </cell>
          <cell r="D3006">
            <v>50050</v>
          </cell>
        </row>
        <row r="3007">
          <cell r="A3007" t="str">
            <v>270403</v>
          </cell>
          <cell r="B3007" t="str">
            <v>CERRADURA SCHLAGE BAÑO MOD. GEORGIA</v>
          </cell>
          <cell r="C3007" t="str">
            <v xml:space="preserve"> UND  </v>
          </cell>
          <cell r="D3007">
            <v>41660</v>
          </cell>
        </row>
        <row r="3008">
          <cell r="A3008" t="str">
            <v>270404</v>
          </cell>
          <cell r="B3008" t="str">
            <v>CERRADURA SCHLAGE BAÑO MOD. BELL WOOD</v>
          </cell>
          <cell r="C3008" t="str">
            <v xml:space="preserve"> UND  </v>
          </cell>
          <cell r="D3008">
            <v>45400</v>
          </cell>
        </row>
        <row r="3009">
          <cell r="A3009" t="str">
            <v>2705</v>
          </cell>
          <cell r="B3009" t="str">
            <v>CERRADURA OFICINA</v>
          </cell>
          <cell r="C3009">
            <v>0</v>
          </cell>
        </row>
        <row r="3010">
          <cell r="A3010" t="str">
            <v xml:space="preserve"> 270501  </v>
          </cell>
          <cell r="B3010" t="str">
            <v>CERRADURA SAFE OFICINA-AULA[CILIN]</v>
          </cell>
          <cell r="C3010" t="str">
            <v xml:space="preserve"> UND  </v>
          </cell>
          <cell r="D3010">
            <v>41690</v>
          </cell>
        </row>
        <row r="3011">
          <cell r="A3011" t="str">
            <v xml:space="preserve"> 270502  </v>
          </cell>
          <cell r="B3011" t="str">
            <v>CERRADURA YALE OFICINA REF.5304 C/P</v>
          </cell>
          <cell r="C3011" t="str">
            <v xml:space="preserve"> UND  </v>
          </cell>
          <cell r="D3011">
            <v>52370</v>
          </cell>
        </row>
        <row r="3012">
          <cell r="A3012" t="str">
            <v xml:space="preserve"> 270503  </v>
          </cell>
          <cell r="B3012" t="str">
            <v>CERRADURA SCHLAGE OFICINA MOD.GEORGIA</v>
          </cell>
          <cell r="C3012" t="str">
            <v xml:space="preserve"> UND  </v>
          </cell>
          <cell r="D3012">
            <v>49900</v>
          </cell>
        </row>
        <row r="3013">
          <cell r="A3013" t="str">
            <v xml:space="preserve"> 270504  </v>
          </cell>
          <cell r="B3013" t="str">
            <v>CERRADURA SCHLAGE OFICINA MOD.BELL WOOD</v>
          </cell>
          <cell r="C3013" t="str">
            <v xml:space="preserve"> UND  </v>
          </cell>
          <cell r="D3013">
            <v>54650</v>
          </cell>
        </row>
        <row r="3014">
          <cell r="A3014" t="str">
            <v>2706</v>
          </cell>
          <cell r="B3014" t="str">
            <v>BISAGRAS</v>
          </cell>
          <cell r="C3014">
            <v>0</v>
          </cell>
        </row>
        <row r="3015">
          <cell r="A3015" t="str">
            <v>270601</v>
          </cell>
          <cell r="B3015" t="str">
            <v>BISAGRA LAMINA 1"X 4"</v>
          </cell>
          <cell r="C3015" t="str">
            <v xml:space="preserve"> UND  </v>
          </cell>
          <cell r="D3015">
            <v>4580</v>
          </cell>
        </row>
        <row r="3016">
          <cell r="A3016" t="str">
            <v>270602</v>
          </cell>
          <cell r="B3016" t="str">
            <v>BISAGRA PIANO COBRIZADA</v>
          </cell>
          <cell r="C3016" t="str">
            <v xml:space="preserve"> ML  </v>
          </cell>
          <cell r="D3016">
            <v>8670</v>
          </cell>
        </row>
        <row r="3017">
          <cell r="A3017" t="str">
            <v>270604</v>
          </cell>
          <cell r="B3017" t="str">
            <v>BISAGRA VAIVEN PISO</v>
          </cell>
          <cell r="C3017" t="str">
            <v xml:space="preserve"> UND  </v>
          </cell>
          <cell r="D3017">
            <v>63750</v>
          </cell>
        </row>
        <row r="3018">
          <cell r="A3018" t="str">
            <v>270605</v>
          </cell>
          <cell r="B3018" t="str">
            <v>BISAGRA RODAMIENTOS PUERTA CORREDIZA</v>
          </cell>
          <cell r="C3018" t="str">
            <v xml:space="preserve"> UND  </v>
          </cell>
          <cell r="D3018">
            <v>49030</v>
          </cell>
        </row>
        <row r="3019">
          <cell r="A3019" t="str">
            <v>270606</v>
          </cell>
          <cell r="B3019" t="str">
            <v>FALLEVA METALICA 6"</v>
          </cell>
          <cell r="C3019" t="str">
            <v xml:space="preserve"> UND  </v>
          </cell>
          <cell r="D3019">
            <v>11430</v>
          </cell>
        </row>
        <row r="3020">
          <cell r="A3020" t="str">
            <v>270607</v>
          </cell>
          <cell r="B3020" t="str">
            <v>FALLEVA METALICA 8"</v>
          </cell>
          <cell r="C3020" t="str">
            <v xml:space="preserve"> UND  </v>
          </cell>
          <cell r="D3020">
            <v>23380</v>
          </cell>
        </row>
        <row r="3021">
          <cell r="A3021" t="str">
            <v>270608</v>
          </cell>
          <cell r="B3021" t="str">
            <v>MANIJA METALICA</v>
          </cell>
          <cell r="C3021" t="str">
            <v xml:space="preserve"> UND  </v>
          </cell>
          <cell r="D3021">
            <v>6440</v>
          </cell>
        </row>
        <row r="3022">
          <cell r="A3022" t="str">
            <v>270609</v>
          </cell>
          <cell r="B3022" t="str">
            <v>PIVOTE AEREO MARCO PUERTA VAIVEN</v>
          </cell>
          <cell r="C3022" t="str">
            <v xml:space="preserve"> UND  </v>
          </cell>
          <cell r="D3022">
            <v>11950</v>
          </cell>
        </row>
        <row r="3023">
          <cell r="A3023" t="str">
            <v>270610</v>
          </cell>
          <cell r="B3023" t="str">
            <v>MANIJA ALUMINIO "OREJA DE BURRO"</v>
          </cell>
          <cell r="C3023" t="str">
            <v xml:space="preserve"> UND  </v>
          </cell>
          <cell r="D3023">
            <v>13720</v>
          </cell>
        </row>
        <row r="3024">
          <cell r="A3024" t="str">
            <v>270611</v>
          </cell>
          <cell r="B3024" t="str">
            <v>BISAGRA SCHLAGE VAIVEN PISO GOFRADA</v>
          </cell>
          <cell r="C3024" t="str">
            <v xml:space="preserve"> UND  </v>
          </cell>
          <cell r="D3024">
            <v>48500</v>
          </cell>
        </row>
        <row r="3025">
          <cell r="A3025" t="str">
            <v>270612</v>
          </cell>
          <cell r="B3025" t="str">
            <v>BISAGRA SCHLAGE VAIVEN PISO NIQUELADA</v>
          </cell>
          <cell r="C3025" t="str">
            <v xml:space="preserve"> UND  </v>
          </cell>
          <cell r="D3025">
            <v>52240</v>
          </cell>
        </row>
        <row r="3026">
          <cell r="A3026" t="str">
            <v>270613</v>
          </cell>
          <cell r="B3026" t="str">
            <v>TOPE PARA PUERTA</v>
          </cell>
          <cell r="C3026" t="str">
            <v xml:space="preserve"> UND  </v>
          </cell>
          <cell r="D3026">
            <v>7990</v>
          </cell>
        </row>
        <row r="3027">
          <cell r="A3027" t="str">
            <v>2707</v>
          </cell>
          <cell r="B3027" t="str">
            <v>CANDADOS - CADENAS</v>
          </cell>
          <cell r="C3027">
            <v>0</v>
          </cell>
        </row>
        <row r="3028">
          <cell r="A3028" t="str">
            <v>270701</v>
          </cell>
          <cell r="B3028" t="str">
            <v>CANDADO YALE REF. 110-30</v>
          </cell>
          <cell r="C3028" t="str">
            <v xml:space="preserve"> UND  </v>
          </cell>
          <cell r="D3028">
            <v>18880</v>
          </cell>
        </row>
        <row r="3029">
          <cell r="A3029" t="str">
            <v>2708</v>
          </cell>
          <cell r="B3029" t="str">
            <v>INSTAL.-VARIOS(Insumo Existen</v>
          </cell>
          <cell r="C3029">
            <v>0</v>
          </cell>
        </row>
        <row r="3030">
          <cell r="A3030" t="str">
            <v>270801</v>
          </cell>
          <cell r="B3030" t="str">
            <v>INSTAL.BISAGRA RODAMIENTO PTA.CORREDIZA</v>
          </cell>
          <cell r="C3030" t="str">
            <v xml:space="preserve"> UND  </v>
          </cell>
          <cell r="D3030">
            <v>5410</v>
          </cell>
        </row>
        <row r="3031">
          <cell r="A3031" t="str">
            <v>270802</v>
          </cell>
          <cell r="B3031" t="str">
            <v>INSTAL.CERRADURA ENTRADA YALE 3-VUELTAS</v>
          </cell>
          <cell r="C3031" t="str">
            <v xml:space="preserve"> UND  </v>
          </cell>
          <cell r="D3031">
            <v>24200</v>
          </cell>
        </row>
        <row r="3032">
          <cell r="A3032" t="str">
            <v>270803</v>
          </cell>
          <cell r="B3032" t="str">
            <v>INSTAL.CANTONERA ELECTRICA</v>
          </cell>
          <cell r="C3032" t="str">
            <v xml:space="preserve"> UND  </v>
          </cell>
          <cell r="D3032">
            <v>29950</v>
          </cell>
        </row>
        <row r="3033">
          <cell r="A3033" t="str">
            <v>270804</v>
          </cell>
          <cell r="B3033" t="str">
            <v>INSTAL.CERRAD.PTA.ALUM.PICO-LORO</v>
          </cell>
          <cell r="C3033" t="str">
            <v xml:space="preserve"> UND  </v>
          </cell>
          <cell r="D3033">
            <v>20830</v>
          </cell>
        </row>
        <row r="3034">
          <cell r="A3034" t="str">
            <v>270805</v>
          </cell>
          <cell r="B3034" t="str">
            <v>INSTAL.CERRADURA YALE 1/4 DE VUELTA</v>
          </cell>
          <cell r="C3034" t="str">
            <v xml:space="preserve"> UND  </v>
          </cell>
          <cell r="D3034">
            <v>24820</v>
          </cell>
        </row>
        <row r="3035">
          <cell r="A3035" t="str">
            <v>270806</v>
          </cell>
          <cell r="B3035" t="str">
            <v>INSTAL.MANIJA</v>
          </cell>
          <cell r="C3035" t="str">
            <v xml:space="preserve"> UND  </v>
          </cell>
          <cell r="D3035">
            <v>3280</v>
          </cell>
        </row>
        <row r="3036">
          <cell r="A3036" t="str">
            <v>270807</v>
          </cell>
          <cell r="B3036" t="str">
            <v>INSTAL.BISAGRA PIANO</v>
          </cell>
          <cell r="C3036" t="str">
            <v xml:space="preserve"> ML  </v>
          </cell>
          <cell r="D3036">
            <v>3900</v>
          </cell>
        </row>
        <row r="3037">
          <cell r="A3037" t="str">
            <v>270808</v>
          </cell>
          <cell r="B3037" t="str">
            <v>INSTAL.BISAGRA VAIVEN MARCO</v>
          </cell>
          <cell r="C3037" t="str">
            <v xml:space="preserve"> UND  </v>
          </cell>
          <cell r="D3037">
            <v>11170</v>
          </cell>
        </row>
        <row r="3038">
          <cell r="A3038" t="str">
            <v>270809</v>
          </cell>
          <cell r="B3038" t="str">
            <v>INSTAL.CERRADURA ADAM-RYTE</v>
          </cell>
          <cell r="C3038" t="str">
            <v xml:space="preserve"> UND  </v>
          </cell>
          <cell r="D3038">
            <v>24820</v>
          </cell>
        </row>
        <row r="3039">
          <cell r="A3039" t="str">
            <v>270810</v>
          </cell>
          <cell r="B3039" t="str">
            <v>INSTAL.CERRADURA POMO MADERA-METAL</v>
          </cell>
          <cell r="C3039" t="str">
            <v xml:space="preserve"> UND  </v>
          </cell>
          <cell r="D3039">
            <v>17110</v>
          </cell>
        </row>
        <row r="3040">
          <cell r="A3040" t="str">
            <v>270811</v>
          </cell>
          <cell r="B3040" t="str">
            <v>INSTAL.FALLEVA 6"</v>
          </cell>
          <cell r="C3040" t="str">
            <v xml:space="preserve"> UND  </v>
          </cell>
          <cell r="D3040">
            <v>9840</v>
          </cell>
        </row>
        <row r="3041">
          <cell r="A3041" t="str">
            <v>270812</v>
          </cell>
          <cell r="B3041" t="str">
            <v>INSTAL.FALLEVA 8"</v>
          </cell>
          <cell r="C3041" t="str">
            <v xml:space="preserve"> UND  </v>
          </cell>
          <cell r="D3041">
            <v>4610</v>
          </cell>
        </row>
        <row r="3042">
          <cell r="A3042" t="str">
            <v>270813</v>
          </cell>
          <cell r="B3042" t="str">
            <v>INSTALACION BISAGRA VAIVEN PISO</v>
          </cell>
          <cell r="C3042" t="str">
            <v xml:space="preserve"> UND  </v>
          </cell>
          <cell r="D3042">
            <v>23580</v>
          </cell>
        </row>
        <row r="3043">
          <cell r="A3043" t="str">
            <v>28</v>
          </cell>
          <cell r="B3043" t="str">
            <v xml:space="preserve"> DOTACIONES DEPORTIVAS-JUEGOS INFANT  </v>
          </cell>
          <cell r="C3043">
            <v>0</v>
          </cell>
        </row>
        <row r="3044">
          <cell r="A3044" t="str">
            <v>2801</v>
          </cell>
          <cell r="B3044" t="str">
            <v>JUEGOS INFANTILES METALICOS</v>
          </cell>
          <cell r="C3044">
            <v>0</v>
          </cell>
        </row>
        <row r="3045">
          <cell r="A3045" t="str">
            <v>280101</v>
          </cell>
          <cell r="B3045" t="str">
            <v>BALANCIN 2 PUESTOS TUBO GALV.2.5" Y 2.0"</v>
          </cell>
          <cell r="C3045" t="str">
            <v xml:space="preserve"> UND  </v>
          </cell>
          <cell r="D3045">
            <v>984930</v>
          </cell>
        </row>
        <row r="3046">
          <cell r="A3046" t="str">
            <v>280102</v>
          </cell>
          <cell r="B3046" t="str">
            <v>BALANCIN 4 PUESTOS TUBO GALV.2.5" Y 2.0"</v>
          </cell>
          <cell r="C3046" t="str">
            <v xml:space="preserve"> UND  </v>
          </cell>
          <cell r="D3046">
            <v>1478310</v>
          </cell>
        </row>
        <row r="3047">
          <cell r="A3047" t="str">
            <v>280103</v>
          </cell>
          <cell r="B3047" t="str">
            <v>BALANCIN 6 PUESTOS TUBO GALV.2.5" Y 2.0"</v>
          </cell>
          <cell r="C3047" t="str">
            <v xml:space="preserve"> UND  </v>
          </cell>
          <cell r="D3047">
            <v>2016270</v>
          </cell>
        </row>
        <row r="3048">
          <cell r="A3048" t="str">
            <v>280104</v>
          </cell>
          <cell r="B3048" t="str">
            <v>BARRAS CON ARGOLLAS TUBO GALV.3"H=2.5MTS</v>
          </cell>
          <cell r="C3048" t="str">
            <v xml:space="preserve"> UND  </v>
          </cell>
          <cell r="D3048">
            <v>1133800</v>
          </cell>
        </row>
        <row r="3049">
          <cell r="A3049" t="str">
            <v>280105</v>
          </cell>
          <cell r="B3049" t="str">
            <v>BARRAS GIMNASIA TUBO GALV.2.5"Y 1 1/4"</v>
          </cell>
          <cell r="C3049" t="str">
            <v xml:space="preserve"> UND  </v>
          </cell>
          <cell r="D3049">
            <v>659080</v>
          </cell>
        </row>
        <row r="3050">
          <cell r="A3050" t="str">
            <v>280106</v>
          </cell>
          <cell r="B3050" t="str">
            <v>BARRAS PARALELAS TUBO GALV.2.5"Y 1 1/4"</v>
          </cell>
          <cell r="C3050" t="str">
            <v xml:space="preserve"> UND  </v>
          </cell>
          <cell r="D3050">
            <v>930270</v>
          </cell>
        </row>
        <row r="3051">
          <cell r="A3051" t="str">
            <v>280107</v>
          </cell>
          <cell r="B3051" t="str">
            <v>BALANCIN GIRATORIO TUBO.GALV.3"INC.RODA</v>
          </cell>
          <cell r="C3051" t="str">
            <v xml:space="preserve"> UND  </v>
          </cell>
          <cell r="D3051">
            <v>609470</v>
          </cell>
        </row>
        <row r="3052">
          <cell r="A3052" t="str">
            <v>280108</v>
          </cell>
          <cell r="B3052" t="str">
            <v>CILINDRO GIRATORIO TUBO GALV.2"LAM.20</v>
          </cell>
          <cell r="C3052" t="str">
            <v xml:space="preserve"> UND  </v>
          </cell>
          <cell r="D3052">
            <v>1291980</v>
          </cell>
        </row>
        <row r="3053">
          <cell r="A3053" t="str">
            <v>280109</v>
          </cell>
          <cell r="B3053" t="str">
            <v>COLUMPIO 2 PUESTO.GALVANIZ.DE 2.5"Y 2.0"</v>
          </cell>
          <cell r="C3053" t="str">
            <v xml:space="preserve"> UND  </v>
          </cell>
          <cell r="D3053">
            <v>1005810</v>
          </cell>
        </row>
        <row r="3054">
          <cell r="A3054" t="str">
            <v>280110</v>
          </cell>
          <cell r="B3054" t="str">
            <v>COLUMPIO 3 PUESTO.GALVANIZ.DE 2.5"Y 2.0"</v>
          </cell>
          <cell r="C3054" t="str">
            <v xml:space="preserve"> UND  </v>
          </cell>
          <cell r="D3054">
            <v>971400</v>
          </cell>
        </row>
        <row r="3055">
          <cell r="A3055" t="str">
            <v>280111</v>
          </cell>
          <cell r="B3055" t="str">
            <v>COLUMPIO 4 PUESTO.GALVANIZ.DE 2.5"Y 2.0"</v>
          </cell>
          <cell r="C3055" t="str">
            <v xml:space="preserve"> UND  </v>
          </cell>
          <cell r="D3055">
            <v>1630140</v>
          </cell>
        </row>
        <row r="3056">
          <cell r="A3056" t="str">
            <v>280112</v>
          </cell>
          <cell r="B3056" t="str">
            <v>COLUMPIO 6 PUESTO.GALVANIZ.DE 2.5"Y 2.0"</v>
          </cell>
          <cell r="C3056" t="str">
            <v xml:space="preserve"> UND  </v>
          </cell>
          <cell r="D3056">
            <v>2023030</v>
          </cell>
        </row>
        <row r="3057">
          <cell r="A3057" t="str">
            <v>280113</v>
          </cell>
          <cell r="B3057" t="str">
            <v>DESLIZADOR MULT.2 PUESTOS CON PASAMANOS</v>
          </cell>
          <cell r="C3057" t="str">
            <v xml:space="preserve"> UND  </v>
          </cell>
          <cell r="D3057">
            <v>3639970</v>
          </cell>
        </row>
        <row r="3058">
          <cell r="A3058" t="str">
            <v>280114</v>
          </cell>
          <cell r="B3058" t="str">
            <v>DESLIZADOR TUBO GALV.1.5"Y 1.0"LAM.CAL20</v>
          </cell>
          <cell r="C3058" t="str">
            <v xml:space="preserve"> UND  </v>
          </cell>
          <cell r="D3058">
            <v>1620710</v>
          </cell>
        </row>
        <row r="3059">
          <cell r="A3059" t="str">
            <v>280115</v>
          </cell>
          <cell r="B3059" t="str">
            <v>ESCALERA PASAMANOS TUBO GALV.2" BARR.1"</v>
          </cell>
          <cell r="C3059" t="str">
            <v xml:space="preserve"> UND  </v>
          </cell>
          <cell r="D3059">
            <v>882800</v>
          </cell>
        </row>
        <row r="3060">
          <cell r="A3060" t="str">
            <v>280116</v>
          </cell>
          <cell r="B3060" t="str">
            <v>SEMICURVA PARALELA TUBO GALV.1.5"BARR.1.</v>
          </cell>
          <cell r="C3060" t="str">
            <v xml:space="preserve"> UND  </v>
          </cell>
          <cell r="D3060">
            <v>882800</v>
          </cell>
        </row>
        <row r="3061">
          <cell r="A3061" t="str">
            <v>280117</v>
          </cell>
          <cell r="B3061" t="str">
            <v>TREPADOR MULTIPLE 2 COLUMP 1 DESL 1 TUBO</v>
          </cell>
          <cell r="C3061" t="str">
            <v xml:space="preserve"> UND  </v>
          </cell>
          <cell r="D3061">
            <v>2646460</v>
          </cell>
        </row>
        <row r="3062">
          <cell r="A3062" t="str">
            <v>280118</v>
          </cell>
          <cell r="B3062" t="str">
            <v>TROMPO OCTOGONAL 4"3"2" TABLA AMARILLO</v>
          </cell>
          <cell r="C3062" t="str">
            <v xml:space="preserve"> UND  </v>
          </cell>
          <cell r="D3062">
            <v>1802060</v>
          </cell>
        </row>
        <row r="3063">
          <cell r="A3063" t="str">
            <v>2802</v>
          </cell>
          <cell r="B3063" t="str">
            <v>JUEGOS INFANTILES MADERA</v>
          </cell>
          <cell r="C3063">
            <v>0</v>
          </cell>
        </row>
        <row r="3064">
          <cell r="A3064" t="str">
            <v>280201</v>
          </cell>
          <cell r="B3064" t="str">
            <v>ACROBATICO MULTIP L=9.00 H=3.00 A=7.30M</v>
          </cell>
          <cell r="C3064" t="str">
            <v xml:space="preserve"> UND  </v>
          </cell>
          <cell r="D3064">
            <v>2834460</v>
          </cell>
        </row>
        <row r="3065">
          <cell r="A3065" t="str">
            <v>280202</v>
          </cell>
          <cell r="B3065" t="str">
            <v>ARCA L=12.0M,H=3.0M,A= 9.0M</v>
          </cell>
          <cell r="C3065" t="str">
            <v xml:space="preserve"> UND  </v>
          </cell>
          <cell r="D3065">
            <v>6399330</v>
          </cell>
        </row>
        <row r="3066">
          <cell r="A3066" t="str">
            <v>280203</v>
          </cell>
          <cell r="B3066" t="str">
            <v>ARENERO CON MEDIAS MADERAS 3MTS X 3 MTS</v>
          </cell>
          <cell r="C3066" t="str">
            <v xml:space="preserve"> UND  </v>
          </cell>
          <cell r="D3066">
            <v>634920</v>
          </cell>
        </row>
        <row r="3067">
          <cell r="A3067" t="str">
            <v>280204</v>
          </cell>
          <cell r="B3067" t="str">
            <v>ARENERO CON TRONCOS 2MTS X 2 MTS</v>
          </cell>
          <cell r="C3067" t="str">
            <v xml:space="preserve"> UND  </v>
          </cell>
          <cell r="D3067">
            <v>934880</v>
          </cell>
        </row>
        <row r="3068">
          <cell r="A3068" t="str">
            <v>280205</v>
          </cell>
          <cell r="B3068" t="str">
            <v>BURRO BALANCIN L= 3.5 MTS</v>
          </cell>
          <cell r="C3068" t="str">
            <v xml:space="preserve"> UND  </v>
          </cell>
          <cell r="D3068">
            <v>368450</v>
          </cell>
        </row>
        <row r="3069">
          <cell r="A3069" t="str">
            <v>280206</v>
          </cell>
          <cell r="B3069" t="str">
            <v>COLUMPIO 3 PUESTO L= 4.7M,H=2.5M,A= 2.0M</v>
          </cell>
          <cell r="C3069" t="str">
            <v xml:space="preserve"> UND  </v>
          </cell>
          <cell r="D3069">
            <v>1041020</v>
          </cell>
        </row>
        <row r="3070">
          <cell r="A3070" t="str">
            <v>280207</v>
          </cell>
          <cell r="B3070" t="str">
            <v>DESLIZADERO CON ESCALERA</v>
          </cell>
          <cell r="C3070" t="str">
            <v xml:space="preserve"> UND  </v>
          </cell>
          <cell r="D3070">
            <v>1166420</v>
          </cell>
        </row>
        <row r="3071">
          <cell r="A3071" t="str">
            <v>280208</v>
          </cell>
          <cell r="B3071" t="str">
            <v>DOBLE TERRAZA L=10.0M,H=2.5M,A= 6.3M</v>
          </cell>
          <cell r="C3071" t="str">
            <v xml:space="preserve"> UND  </v>
          </cell>
          <cell r="D3071">
            <v>3786360</v>
          </cell>
        </row>
        <row r="3072">
          <cell r="A3072" t="str">
            <v>280209</v>
          </cell>
          <cell r="B3072" t="str">
            <v>EL BARCO L= 9.0M,H=6.0M,A= 8.0M</v>
          </cell>
          <cell r="C3072" t="str">
            <v xml:space="preserve"> UND  </v>
          </cell>
          <cell r="D3072">
            <v>6307940</v>
          </cell>
        </row>
        <row r="3073">
          <cell r="A3073" t="str">
            <v>280210</v>
          </cell>
          <cell r="B3073" t="str">
            <v>EL CASTILLO L= 3,5M,H=6.0M,A= 6.0M</v>
          </cell>
          <cell r="C3073" t="str">
            <v xml:space="preserve"> UND  </v>
          </cell>
          <cell r="D3073">
            <v>3662460</v>
          </cell>
        </row>
        <row r="3074">
          <cell r="A3074" t="str">
            <v>280211</v>
          </cell>
          <cell r="B3074" t="str">
            <v>EL CASTILLO PEQUE.L= 6.5M,H=3.0M,A= 4.0M</v>
          </cell>
          <cell r="C3074" t="str">
            <v xml:space="preserve"> UND  </v>
          </cell>
          <cell r="D3074">
            <v>3214270</v>
          </cell>
        </row>
        <row r="3075">
          <cell r="A3075" t="str">
            <v>280212</v>
          </cell>
          <cell r="B3075" t="str">
            <v>EL FUERTE L=17.5M,H=2.5M,A=11.0M</v>
          </cell>
          <cell r="C3075" t="str">
            <v xml:space="preserve"> UND  </v>
          </cell>
          <cell r="D3075">
            <v>4406220</v>
          </cell>
        </row>
        <row r="3076">
          <cell r="A3076" t="str">
            <v>280213</v>
          </cell>
          <cell r="B3076" t="str">
            <v>ESCALADOR MIXTO L=5.5,H=2.1,A=2.1M</v>
          </cell>
          <cell r="C3076" t="str">
            <v xml:space="preserve"> UND  </v>
          </cell>
          <cell r="D3076">
            <v>807830</v>
          </cell>
        </row>
        <row r="3077">
          <cell r="A3077" t="str">
            <v>280214</v>
          </cell>
          <cell r="B3077" t="str">
            <v>ESCALADOR MIXTO L=5.5,H=2.1,A=4M(DESLIZ)</v>
          </cell>
          <cell r="C3077" t="str">
            <v xml:space="preserve"> UND  </v>
          </cell>
          <cell r="D3077">
            <v>1975060</v>
          </cell>
        </row>
        <row r="3078">
          <cell r="A3078" t="str">
            <v>280215</v>
          </cell>
          <cell r="B3078" t="str">
            <v>ESTACION BOMBEROS L= 4.0M,H=3.0M,A= 3,5M</v>
          </cell>
          <cell r="C3078" t="str">
            <v xml:space="preserve"> UND  </v>
          </cell>
          <cell r="D3078">
            <v>3614990</v>
          </cell>
        </row>
        <row r="3079">
          <cell r="A3079" t="str">
            <v>280216</v>
          </cell>
          <cell r="B3079" t="str">
            <v>JUEGO MULTIPLE L= 6.0M,H=3.0M,A= 4.0M</v>
          </cell>
          <cell r="C3079" t="str">
            <v xml:space="preserve"> UND  </v>
          </cell>
          <cell r="D3079">
            <v>2759400</v>
          </cell>
        </row>
        <row r="3080">
          <cell r="A3080" t="str">
            <v>280217</v>
          </cell>
          <cell r="B3080" t="str">
            <v>PASAMANOS ARGOLL-TRAPEC L=3M,H=2.2M,A=3M</v>
          </cell>
          <cell r="C3080" t="str">
            <v xml:space="preserve"> UND  </v>
          </cell>
          <cell r="D3080">
            <v>806820</v>
          </cell>
        </row>
        <row r="3081">
          <cell r="A3081" t="str">
            <v>280218</v>
          </cell>
          <cell r="B3081" t="str">
            <v>PASAMANOS L=3MTS</v>
          </cell>
          <cell r="C3081" t="str">
            <v xml:space="preserve"> UND  </v>
          </cell>
          <cell r="D3081">
            <v>634920</v>
          </cell>
        </row>
        <row r="3082">
          <cell r="A3082" t="str">
            <v>280219</v>
          </cell>
          <cell r="B3082" t="str">
            <v>PUENTE TREPADOR L=6.4M,H=2,5M,A=5.5M</v>
          </cell>
          <cell r="C3082" t="str">
            <v xml:space="preserve"> UND  </v>
          </cell>
          <cell r="D3082">
            <v>4443620</v>
          </cell>
        </row>
        <row r="3083">
          <cell r="A3083" t="str">
            <v>280220</v>
          </cell>
          <cell r="B3083" t="str">
            <v>TREPADOR INTEGRADO L=8.5M,H=3.0M,A=5.6M</v>
          </cell>
          <cell r="C3083" t="str">
            <v xml:space="preserve"> UND  </v>
          </cell>
          <cell r="D3083">
            <v>3439870</v>
          </cell>
        </row>
        <row r="3084">
          <cell r="A3084" t="str">
            <v>280221</v>
          </cell>
          <cell r="B3084" t="str">
            <v>TREPADOR MULTIPLE L=8.5M,H=2.5M,A=5.5M</v>
          </cell>
          <cell r="C3084" t="str">
            <v xml:space="preserve"> UND  </v>
          </cell>
          <cell r="D3084">
            <v>3366410</v>
          </cell>
        </row>
        <row r="3085">
          <cell r="A3085" t="str">
            <v>280222</v>
          </cell>
          <cell r="B3085" t="str">
            <v>COLUMPIO UN PUESTO</v>
          </cell>
          <cell r="C3085" t="str">
            <v xml:space="preserve"> UND  </v>
          </cell>
          <cell r="D3085">
            <v>703000</v>
          </cell>
        </row>
        <row r="3086">
          <cell r="A3086" t="str">
            <v>280223</v>
          </cell>
          <cell r="B3086" t="str">
            <v>COLUMPIO DOS PUESTOS</v>
          </cell>
          <cell r="C3086" t="str">
            <v xml:space="preserve"> UND  </v>
          </cell>
          <cell r="D3086">
            <v>937080</v>
          </cell>
        </row>
        <row r="3087">
          <cell r="A3087" t="str">
            <v>280224</v>
          </cell>
          <cell r="B3087" t="str">
            <v>COLUMPIO DOS PUESTOS L=3.4,H2.5M A=2.0M</v>
          </cell>
          <cell r="C3087" t="str">
            <v xml:space="preserve"> UND  </v>
          </cell>
          <cell r="D3087">
            <v>818070</v>
          </cell>
        </row>
        <row r="3088">
          <cell r="A3088" t="str">
            <v>280225</v>
          </cell>
          <cell r="B3088" t="str">
            <v>ACROBATICO MULTIP L=4.00 H=3.00 A=3.00M</v>
          </cell>
          <cell r="C3088" t="str">
            <v xml:space="preserve"> UND  </v>
          </cell>
          <cell r="D3088">
            <v>951870</v>
          </cell>
        </row>
        <row r="3089">
          <cell r="A3089" t="str">
            <v>2803</v>
          </cell>
          <cell r="B3089" t="str">
            <v>DOTACIONES DEPORTIVAS</v>
          </cell>
          <cell r="C3089">
            <v>0</v>
          </cell>
        </row>
        <row r="3090">
          <cell r="A3090" t="str">
            <v>280301</v>
          </cell>
          <cell r="B3090" t="str">
            <v>PORTERIA FUTBOL TIPO 1</v>
          </cell>
          <cell r="C3090" t="str">
            <v xml:space="preserve"> JGO  </v>
          </cell>
          <cell r="D3090">
            <v>4033910</v>
          </cell>
        </row>
        <row r="3091">
          <cell r="A3091" t="str">
            <v>280302</v>
          </cell>
          <cell r="B3091" t="str">
            <v>PORTERIA FUTBOL TIPO 2</v>
          </cell>
          <cell r="C3091" t="str">
            <v xml:space="preserve"> JGO  </v>
          </cell>
          <cell r="D3091">
            <v>3907330</v>
          </cell>
        </row>
        <row r="3092">
          <cell r="A3092" t="str">
            <v>280303</v>
          </cell>
          <cell r="B3092" t="str">
            <v>PORTERIA FUTBOL TIPO 3</v>
          </cell>
          <cell r="C3092" t="str">
            <v xml:space="preserve"> JGO  </v>
          </cell>
          <cell r="D3092">
            <v>3090320</v>
          </cell>
        </row>
        <row r="3093">
          <cell r="A3093" t="str">
            <v>280304</v>
          </cell>
          <cell r="B3093" t="str">
            <v>PORTERIA FUTBOL TIPO 4</v>
          </cell>
          <cell r="C3093" t="str">
            <v xml:space="preserve"> JGO  </v>
          </cell>
          <cell r="D3093">
            <v>4714880</v>
          </cell>
        </row>
        <row r="3094">
          <cell r="A3094" t="str">
            <v>280305</v>
          </cell>
          <cell r="B3094" t="str">
            <v>PORTERIA FUTBOL TIPO 5</v>
          </cell>
          <cell r="C3094" t="str">
            <v xml:space="preserve"> JGO  </v>
          </cell>
          <cell r="D3094">
            <v>4588300</v>
          </cell>
        </row>
        <row r="3095">
          <cell r="A3095" t="str">
            <v>280306</v>
          </cell>
          <cell r="B3095" t="str">
            <v>PORTERIA FUTBOL TIPO 6</v>
          </cell>
          <cell r="C3095" t="str">
            <v xml:space="preserve"> JGO  </v>
          </cell>
          <cell r="D3095">
            <v>4002870</v>
          </cell>
        </row>
        <row r="3096">
          <cell r="A3096" t="str">
            <v>280307</v>
          </cell>
          <cell r="B3096" t="str">
            <v>PORTERIA MICROFUTBOL TIPO 1 PORTATIL</v>
          </cell>
          <cell r="C3096" t="str">
            <v xml:space="preserve"> JGO  </v>
          </cell>
          <cell r="D3096">
            <v>1635160</v>
          </cell>
        </row>
        <row r="3097">
          <cell r="A3097" t="str">
            <v>280308</v>
          </cell>
          <cell r="B3097" t="str">
            <v>PORTERIA MICROFUTBOL TIPO 2 PORTATIL</v>
          </cell>
          <cell r="C3097" t="str">
            <v xml:space="preserve"> JGO  </v>
          </cell>
          <cell r="D3097">
            <v>1707080</v>
          </cell>
        </row>
        <row r="3098">
          <cell r="A3098" t="str">
            <v>280309</v>
          </cell>
          <cell r="B3098" t="str">
            <v>PORTERIA MULT.FIJA MICROF. BALONC.TIPO 1</v>
          </cell>
          <cell r="C3098" t="str">
            <v xml:space="preserve"> JGO  </v>
          </cell>
          <cell r="D3098">
            <v>3972830</v>
          </cell>
        </row>
        <row r="3099">
          <cell r="A3099" t="str">
            <v>280310</v>
          </cell>
          <cell r="B3099" t="str">
            <v>PORTERIA MULT.FIJA MICROF. BALONC.TIPO 2</v>
          </cell>
          <cell r="C3099" t="str">
            <v xml:space="preserve"> JGO  </v>
          </cell>
          <cell r="D3099">
            <v>4930800</v>
          </cell>
        </row>
        <row r="3100">
          <cell r="A3100" t="str">
            <v>280311</v>
          </cell>
          <cell r="B3100" t="str">
            <v>PORTERIA MULT.FIJA MICROF. BALONC.TIPO 3</v>
          </cell>
          <cell r="C3100" t="str">
            <v xml:space="preserve"> JGO  </v>
          </cell>
          <cell r="D3100">
            <v>4099410</v>
          </cell>
        </row>
        <row r="3101">
          <cell r="A3101" t="str">
            <v>280312</v>
          </cell>
          <cell r="B3101" t="str">
            <v>PORTERIA MULT.FIJA MICROF. BALONC.TIPO 4</v>
          </cell>
          <cell r="C3101" t="str">
            <v xml:space="preserve"> JGO  </v>
          </cell>
          <cell r="D3101">
            <v>5096220</v>
          </cell>
        </row>
        <row r="3102">
          <cell r="A3102" t="str">
            <v>280315</v>
          </cell>
          <cell r="B3102" t="str">
            <v>PORTERIA MULTIPLE RODACHIN TIPO 1</v>
          </cell>
          <cell r="C3102" t="str">
            <v xml:space="preserve"> JGO  </v>
          </cell>
          <cell r="D3102">
            <v>4947860</v>
          </cell>
        </row>
        <row r="3103">
          <cell r="A3103" t="str">
            <v>280316</v>
          </cell>
          <cell r="B3103" t="str">
            <v>PORTERIA MULTIPLE RODACHIN TIPO 2</v>
          </cell>
          <cell r="C3103" t="str">
            <v xml:space="preserve"> JGO  </v>
          </cell>
          <cell r="D3103">
            <v>5905830</v>
          </cell>
        </row>
        <row r="3104">
          <cell r="A3104" t="str">
            <v>280321</v>
          </cell>
          <cell r="B3104" t="str">
            <v>PORTERIA MULTIPLE TORRE GIRATORIA TIPO 1</v>
          </cell>
          <cell r="C3104" t="str">
            <v xml:space="preserve"> JGO  </v>
          </cell>
          <cell r="D3104">
            <v>5472230</v>
          </cell>
        </row>
        <row r="3105">
          <cell r="A3105" t="str">
            <v>280323</v>
          </cell>
          <cell r="B3105" t="str">
            <v>PORTERIA MULTIPLE TORRE GIRATORIA TIPO 3</v>
          </cell>
          <cell r="C3105" t="str">
            <v xml:space="preserve"> JGO  </v>
          </cell>
          <cell r="D3105">
            <v>6975360</v>
          </cell>
        </row>
        <row r="3106">
          <cell r="A3106" t="str">
            <v>280324</v>
          </cell>
          <cell r="B3106" t="str">
            <v>PORTERIA MULTIPLE TORRE GIRATORIA TIPO 4</v>
          </cell>
          <cell r="C3106" t="str">
            <v xml:space="preserve"> JGO  </v>
          </cell>
          <cell r="D3106">
            <v>6674230</v>
          </cell>
        </row>
        <row r="3107">
          <cell r="A3107" t="str">
            <v>280325</v>
          </cell>
          <cell r="B3107" t="str">
            <v>PORTERIA MULTIPLE TORRE GIRATORIA TIPO 5</v>
          </cell>
          <cell r="C3107" t="str">
            <v xml:space="preserve"> JGO  </v>
          </cell>
          <cell r="D3107">
            <v>8177360</v>
          </cell>
        </row>
        <row r="3108">
          <cell r="A3108" t="str">
            <v>280326</v>
          </cell>
          <cell r="B3108" t="str">
            <v>SOPOR.FIJO BALONC.4"TORRE GIR.2 TABL.ACR</v>
          </cell>
          <cell r="C3108" t="str">
            <v xml:space="preserve"> JGO  </v>
          </cell>
          <cell r="D3108">
            <v>5823130</v>
          </cell>
        </row>
        <row r="3109">
          <cell r="A3109" t="str">
            <v>280327</v>
          </cell>
          <cell r="B3109" t="str">
            <v>SOPOR.FIJO BALONC.4"TORRE GIR.2 TABL.MAD</v>
          </cell>
          <cell r="C3109" t="str">
            <v xml:space="preserve"> JGO  </v>
          </cell>
          <cell r="D3109">
            <v>4289530</v>
          </cell>
        </row>
        <row r="3110">
          <cell r="A3110" t="str">
            <v>280330</v>
          </cell>
          <cell r="B3110" t="str">
            <v>SOPORTE FIJO BALONCESTO 4"TABL.ACRILICO</v>
          </cell>
          <cell r="C3110" t="str">
            <v xml:space="preserve"> JGO  </v>
          </cell>
          <cell r="D3110">
            <v>4019620</v>
          </cell>
        </row>
        <row r="3111">
          <cell r="A3111" t="str">
            <v>280331</v>
          </cell>
          <cell r="B3111" t="str">
            <v>SOPORTE FIJO BALONCESTO 4"TABL.MADERA</v>
          </cell>
          <cell r="C3111" t="str">
            <v xml:space="preserve"> JGO  </v>
          </cell>
          <cell r="D3111">
            <v>2992600</v>
          </cell>
        </row>
        <row r="3112">
          <cell r="A3112" t="str">
            <v>280332</v>
          </cell>
          <cell r="B3112" t="str">
            <v>SOPORTE FIJO MINIBALONC.3"TABL.ACRILICO</v>
          </cell>
          <cell r="C3112" t="str">
            <v xml:space="preserve"> JGO  </v>
          </cell>
          <cell r="D3112">
            <v>3576590</v>
          </cell>
        </row>
        <row r="3113">
          <cell r="A3113" t="str">
            <v>280333</v>
          </cell>
          <cell r="B3113" t="str">
            <v>SOPORTE FIJO MINIBALONC.3"TABL.MADERA</v>
          </cell>
          <cell r="C3113" t="str">
            <v xml:space="preserve"> JGO  </v>
          </cell>
          <cell r="D3113">
            <v>2582650</v>
          </cell>
        </row>
        <row r="3114">
          <cell r="A3114" t="str">
            <v>280334</v>
          </cell>
          <cell r="B3114" t="str">
            <v>SOPORTE PARA VOLEIBOL TRES POSICIONES</v>
          </cell>
          <cell r="C3114" t="str">
            <v xml:space="preserve"> JGO  </v>
          </cell>
          <cell r="D3114">
            <v>1108720</v>
          </cell>
        </row>
        <row r="3115">
          <cell r="A3115" t="str">
            <v>280336</v>
          </cell>
          <cell r="B3115" t="str">
            <v>SOPORTE RODACHIN BALONCESTO GALV.TIPO 1</v>
          </cell>
          <cell r="C3115" t="str">
            <v xml:space="preserve"> JGO  </v>
          </cell>
          <cell r="D3115">
            <v>4425580</v>
          </cell>
        </row>
        <row r="3116">
          <cell r="A3116" t="str">
            <v>280337</v>
          </cell>
          <cell r="B3116" t="str">
            <v>SOPORTE RODACHIN BALONCESTO GALV.TIPO 2</v>
          </cell>
          <cell r="C3116" t="str">
            <v xml:space="preserve"> JGO  </v>
          </cell>
          <cell r="D3116">
            <v>5390750</v>
          </cell>
        </row>
        <row r="3117">
          <cell r="A3117" t="str">
            <v>280340</v>
          </cell>
          <cell r="B3117" t="str">
            <v>SOPORTE RODACHIN BALONCESTO GALV.TIPO 5</v>
          </cell>
          <cell r="C3117" t="str">
            <v xml:space="preserve"> JGO  </v>
          </cell>
          <cell r="D3117">
            <v>5585520</v>
          </cell>
        </row>
        <row r="3118">
          <cell r="A3118" t="str">
            <v>280341</v>
          </cell>
          <cell r="B3118" t="str">
            <v>SOPORTE RODACHIN BALONCESTO GALV.TIPO 6</v>
          </cell>
          <cell r="C3118" t="str">
            <v xml:space="preserve"> JGO  </v>
          </cell>
          <cell r="D3118">
            <v>7088650</v>
          </cell>
        </row>
        <row r="3119">
          <cell r="A3119" t="str">
            <v>2804</v>
          </cell>
          <cell r="B3119" t="str">
            <v>EQUIPAMENTO</v>
          </cell>
          <cell r="C3119">
            <v>0</v>
          </cell>
        </row>
        <row r="3120">
          <cell r="A3120" t="str">
            <v>280402</v>
          </cell>
          <cell r="B3120" t="str">
            <v>GRADERIAS DESARMABLES PARA 18 PERSONAS</v>
          </cell>
          <cell r="C3120" t="str">
            <v xml:space="preserve"> UND  </v>
          </cell>
          <cell r="D3120">
            <v>1251700</v>
          </cell>
        </row>
        <row r="3121">
          <cell r="A3121" t="str">
            <v>280403</v>
          </cell>
          <cell r="B3121" t="str">
            <v>GRADERIAS DESARMABLES PARA 30 PERSONAS</v>
          </cell>
          <cell r="C3121" t="str">
            <v xml:space="preserve"> UND  </v>
          </cell>
          <cell r="D3121">
            <v>2051200</v>
          </cell>
        </row>
        <row r="3122">
          <cell r="A3122" t="str">
            <v>280406</v>
          </cell>
          <cell r="B3122" t="str">
            <v>BANCA CONCRETO PREF.L=2.0 H=1.4M</v>
          </cell>
          <cell r="C3122" t="str">
            <v xml:space="preserve"> UND  </v>
          </cell>
          <cell r="D3122">
            <v>122680</v>
          </cell>
        </row>
        <row r="3123">
          <cell r="A3123" t="str">
            <v>280407</v>
          </cell>
          <cell r="B3123" t="str">
            <v>REUBICACION BANCA CONCRETO</v>
          </cell>
          <cell r="C3123" t="str">
            <v xml:space="preserve"> UND  </v>
          </cell>
          <cell r="D3123">
            <v>11680</v>
          </cell>
        </row>
        <row r="3124">
          <cell r="A3124" t="str">
            <v>280408</v>
          </cell>
          <cell r="B3124" t="str">
            <v>BANCA CONCRETO PREF.L=1.1 H= .9M</v>
          </cell>
          <cell r="C3124" t="str">
            <v xml:space="preserve"> UND  </v>
          </cell>
          <cell r="D3124">
            <v>67660</v>
          </cell>
        </row>
        <row r="3125">
          <cell r="A3125" t="str">
            <v>280409</v>
          </cell>
          <cell r="B3125" t="str">
            <v>BANCA CONCRETO COLONIAL L=120 H=70-9OCM</v>
          </cell>
          <cell r="C3125" t="str">
            <v xml:space="preserve"> UND  </v>
          </cell>
          <cell r="D3125">
            <v>133380</v>
          </cell>
        </row>
        <row r="3126">
          <cell r="A3126" t="str">
            <v>2806</v>
          </cell>
          <cell r="B3126" t="str">
            <v xml:space="preserve"> JUEGOS DE MESA  </v>
          </cell>
          <cell r="C3126" t="str">
            <v xml:space="preserve"> </v>
          </cell>
          <cell r="D3126" t="str">
            <v xml:space="preserve"> </v>
          </cell>
        </row>
        <row r="3127">
          <cell r="A3127" t="str">
            <v>280601</v>
          </cell>
          <cell r="B3127" t="str">
            <v xml:space="preserve"> MESA PING PONG PLEGABLE 2.74X1.53X0.76CM  </v>
          </cell>
          <cell r="C3127" t="str">
            <v xml:space="preserve"> UND  </v>
          </cell>
          <cell r="D3127">
            <v>612760</v>
          </cell>
        </row>
        <row r="3128">
          <cell r="A3128" t="str">
            <v>29</v>
          </cell>
          <cell r="B3128" t="str">
            <v xml:space="preserve"> PINTURA  </v>
          </cell>
          <cell r="C3128">
            <v>0</v>
          </cell>
        </row>
        <row r="3129">
          <cell r="A3129" t="str">
            <v>2901</v>
          </cell>
          <cell r="B3129" t="str">
            <v>ESTUCOS Y RELLENOS</v>
          </cell>
          <cell r="C3129">
            <v>0</v>
          </cell>
        </row>
        <row r="3130">
          <cell r="A3130" t="str">
            <v>290106</v>
          </cell>
          <cell r="B3130" t="str">
            <v>ESTUCO CIELOS PLASTICO</v>
          </cell>
          <cell r="C3130" t="str">
            <v xml:space="preserve"> M2  </v>
          </cell>
          <cell r="D3130">
            <v>3990</v>
          </cell>
        </row>
        <row r="3131">
          <cell r="A3131" t="str">
            <v>290108</v>
          </cell>
          <cell r="B3131" t="str">
            <v>ESTUCO MURO</v>
          </cell>
          <cell r="C3131" t="str">
            <v xml:space="preserve"> M2  </v>
          </cell>
          <cell r="D3131">
            <v>3200</v>
          </cell>
        </row>
        <row r="3132">
          <cell r="A3132" t="str">
            <v>290109</v>
          </cell>
          <cell r="B3132" t="str">
            <v>ESTUCO MUROS PLASTICO</v>
          </cell>
          <cell r="C3132" t="str">
            <v xml:space="preserve"> M2  </v>
          </cell>
          <cell r="D3132">
            <v>6350</v>
          </cell>
        </row>
        <row r="3133">
          <cell r="A3133" t="str">
            <v>290110</v>
          </cell>
          <cell r="B3133" t="str">
            <v>ESTUCO MURO SEMIPLASTICO (LISTO)</v>
          </cell>
          <cell r="C3133" t="str">
            <v xml:space="preserve"> M2  </v>
          </cell>
          <cell r="D3133">
            <v>3040</v>
          </cell>
        </row>
        <row r="3134">
          <cell r="A3134" t="str">
            <v>290112</v>
          </cell>
          <cell r="B3134" t="str">
            <v>ESTUCO SOBRE RESANE</v>
          </cell>
          <cell r="C3134" t="str">
            <v xml:space="preserve"> ML  </v>
          </cell>
          <cell r="D3134">
            <v>3260</v>
          </cell>
        </row>
        <row r="3135">
          <cell r="A3135" t="str">
            <v>290114</v>
          </cell>
          <cell r="B3135" t="str">
            <v>FILOS - DILATACIONES</v>
          </cell>
          <cell r="C3135" t="str">
            <v xml:space="preserve"> ML  </v>
          </cell>
          <cell r="D3135">
            <v>2240</v>
          </cell>
        </row>
        <row r="3136">
          <cell r="A3136" t="str">
            <v>290115</v>
          </cell>
          <cell r="B3136" t="str">
            <v>RASQUETEADA-LIJADA-RESANE</v>
          </cell>
          <cell r="C3136" t="str">
            <v xml:space="preserve"> M2  </v>
          </cell>
          <cell r="D3136">
            <v>770</v>
          </cell>
        </row>
        <row r="3137">
          <cell r="A3137" t="str">
            <v>290119</v>
          </cell>
          <cell r="B3137" t="str">
            <v>ESTUCO MURO SEMIPLASTICO RELLENO S/LADR.</v>
          </cell>
          <cell r="C3137" t="str">
            <v xml:space="preserve"> M2  </v>
          </cell>
          <cell r="D3137">
            <v>8950</v>
          </cell>
        </row>
        <row r="3138">
          <cell r="A3138" t="str">
            <v>2902</v>
          </cell>
          <cell r="B3138" t="str">
            <v xml:space="preserve"> PINTURA ESPECIAL  </v>
          </cell>
          <cell r="C3138" t="str">
            <v xml:space="preserve"> </v>
          </cell>
          <cell r="D3138" t="str">
            <v xml:space="preserve"> </v>
          </cell>
        </row>
        <row r="3139">
          <cell r="A3139" t="str">
            <v>290208</v>
          </cell>
          <cell r="B3139" t="str">
            <v xml:space="preserve"> PINTUCOAT  </v>
          </cell>
          <cell r="C3139" t="str">
            <v xml:space="preserve"> M2  </v>
          </cell>
          <cell r="D3139">
            <v>6870</v>
          </cell>
        </row>
        <row r="3140">
          <cell r="A3140" t="str">
            <v>2903</v>
          </cell>
          <cell r="B3140" t="str">
            <v>PINTURA VINILICA</v>
          </cell>
          <cell r="C3140">
            <v>0</v>
          </cell>
        </row>
        <row r="3141">
          <cell r="A3141" t="str">
            <v>290302</v>
          </cell>
          <cell r="B3141" t="str">
            <v>VINILTEX [1M]</v>
          </cell>
          <cell r="C3141" t="str">
            <v xml:space="preserve"> M2  </v>
          </cell>
          <cell r="D3141">
            <v>1650</v>
          </cell>
        </row>
        <row r="3142">
          <cell r="A3142" t="str">
            <v>290303</v>
          </cell>
          <cell r="B3142" t="str">
            <v>VINILTEX [2M]</v>
          </cell>
          <cell r="C3142" t="str">
            <v xml:space="preserve"> M2  </v>
          </cell>
          <cell r="D3142">
            <v>3020</v>
          </cell>
        </row>
        <row r="3143">
          <cell r="A3143" t="str">
            <v>290304</v>
          </cell>
          <cell r="B3143" t="str">
            <v>VINILTEX [3M]</v>
          </cell>
          <cell r="C3143" t="str">
            <v xml:space="preserve"> M2  </v>
          </cell>
          <cell r="D3143">
            <v>4590</v>
          </cell>
        </row>
        <row r="3144">
          <cell r="A3144" t="str">
            <v>290306</v>
          </cell>
          <cell r="B3144" t="str">
            <v>VINILTEX CIELO [1M]</v>
          </cell>
          <cell r="C3144" t="str">
            <v xml:space="preserve"> M2  </v>
          </cell>
          <cell r="D3144">
            <v>2130</v>
          </cell>
        </row>
        <row r="3145">
          <cell r="A3145" t="str">
            <v>290307</v>
          </cell>
          <cell r="B3145" t="str">
            <v>VINILTEX CIELO [3M]</v>
          </cell>
          <cell r="C3145" t="str">
            <v xml:space="preserve"> M2  </v>
          </cell>
          <cell r="D3145">
            <v>5060</v>
          </cell>
        </row>
        <row r="3146">
          <cell r="A3146" t="str">
            <v>2904</v>
          </cell>
          <cell r="B3146" t="str">
            <v>PINTURA ACEITE - ESMALTE</v>
          </cell>
          <cell r="C3146">
            <v>0</v>
          </cell>
        </row>
        <row r="3147">
          <cell r="A3147" t="str">
            <v>290401</v>
          </cell>
          <cell r="B3147" t="str">
            <v>ESMALTE BARANDA TUBO 2-3 LINEAS+PARALES</v>
          </cell>
          <cell r="C3147" t="str">
            <v xml:space="preserve"> ML  </v>
          </cell>
          <cell r="D3147">
            <v>6950</v>
          </cell>
        </row>
        <row r="3148">
          <cell r="A3148" t="str">
            <v>290406</v>
          </cell>
          <cell r="B3148" t="str">
            <v>ESMALTE SOBRE LAMINA LINEAL</v>
          </cell>
          <cell r="C3148" t="str">
            <v xml:space="preserve"> ML  </v>
          </cell>
          <cell r="D3148">
            <v>1850</v>
          </cell>
        </row>
        <row r="3149">
          <cell r="A3149" t="str">
            <v>290407</v>
          </cell>
          <cell r="B3149" t="str">
            <v>ESMALTE SOBRE LAMINA LLENA</v>
          </cell>
          <cell r="C3149" t="str">
            <v xml:space="preserve"> M2  </v>
          </cell>
          <cell r="D3149">
            <v>5900</v>
          </cell>
        </row>
        <row r="3150">
          <cell r="A3150" t="str">
            <v>290408</v>
          </cell>
          <cell r="B3150" t="str">
            <v>ESMALTE SOBRE MADERA LINEAL</v>
          </cell>
          <cell r="C3150" t="str">
            <v xml:space="preserve"> ML  </v>
          </cell>
          <cell r="D3150">
            <v>2800</v>
          </cell>
        </row>
        <row r="3151">
          <cell r="A3151" t="str">
            <v>290409</v>
          </cell>
          <cell r="B3151" t="str">
            <v>ESMALTE SOBRE MADERA LLENA</v>
          </cell>
          <cell r="C3151" t="str">
            <v xml:space="preserve"> M2  </v>
          </cell>
          <cell r="D3151">
            <v>7890</v>
          </cell>
        </row>
        <row r="3152">
          <cell r="A3152" t="str">
            <v>290412</v>
          </cell>
          <cell r="B3152" t="str">
            <v>REPINTE ESMALTE GUARDAESCOBA CEMENTO</v>
          </cell>
          <cell r="C3152" t="str">
            <v xml:space="preserve"> ML  </v>
          </cell>
          <cell r="D3152">
            <v>1500</v>
          </cell>
        </row>
        <row r="3153">
          <cell r="A3153" t="str">
            <v>290415</v>
          </cell>
          <cell r="B3153" t="str">
            <v>ESMALTE MALLA ESLABONADA 2,1/2"-2"</v>
          </cell>
          <cell r="C3153" t="str">
            <v xml:space="preserve"> M2  </v>
          </cell>
          <cell r="D3153">
            <v>2770</v>
          </cell>
        </row>
        <row r="3154">
          <cell r="A3154" t="str">
            <v>290416</v>
          </cell>
          <cell r="B3154" t="str">
            <v>ESMALTE MALLA ESLABONADA 1,1/2"-1"</v>
          </cell>
          <cell r="C3154" t="str">
            <v xml:space="preserve"> M2  </v>
          </cell>
          <cell r="D3154">
            <v>3290</v>
          </cell>
        </row>
        <row r="3155">
          <cell r="A3155" t="str">
            <v>290417</v>
          </cell>
          <cell r="B3155" t="str">
            <v>ESMALTE MARCO METALICO 0.70-1.00</v>
          </cell>
          <cell r="C3155" t="str">
            <v xml:space="preserve"> UND  </v>
          </cell>
          <cell r="D3155">
            <v>9230</v>
          </cell>
        </row>
        <row r="3156">
          <cell r="A3156" t="str">
            <v>290422</v>
          </cell>
          <cell r="B3156" t="str">
            <v>ESMALTE NAVE METALICA H&lt;=2.2M A&lt;=1.0M-2C</v>
          </cell>
          <cell r="C3156" t="str">
            <v xml:space="preserve"> UND  </v>
          </cell>
          <cell r="D3156">
            <v>22170</v>
          </cell>
        </row>
        <row r="3157">
          <cell r="A3157" t="str">
            <v>290430</v>
          </cell>
          <cell r="B3157" t="str">
            <v>ESMALTE REJAS - VENTANAS</v>
          </cell>
          <cell r="C3157" t="str">
            <v xml:space="preserve"> M2  </v>
          </cell>
          <cell r="D3157">
            <v>8460</v>
          </cell>
        </row>
        <row r="3158">
          <cell r="A3158" t="str">
            <v>290435</v>
          </cell>
          <cell r="B3158" t="str">
            <v>ESMALTE SOBRE CORREA-VIGA-VIGUETA (3-4C)</v>
          </cell>
          <cell r="C3158" t="str">
            <v xml:space="preserve"> ML  </v>
          </cell>
          <cell r="D3158">
            <v>8460</v>
          </cell>
        </row>
        <row r="3159">
          <cell r="A3159" t="str">
            <v>290436</v>
          </cell>
          <cell r="B3159" t="str">
            <v>ESMALTE LINEA DEMARCACION</v>
          </cell>
          <cell r="C3159" t="str">
            <v xml:space="preserve"> ML  </v>
          </cell>
          <cell r="D3159">
            <v>3280</v>
          </cell>
        </row>
        <row r="3160">
          <cell r="A3160" t="str">
            <v>290437</v>
          </cell>
          <cell r="B3160" t="str">
            <v>ESMALTE SOBRE MURO</v>
          </cell>
          <cell r="C3160" t="str">
            <v xml:space="preserve"> M2  </v>
          </cell>
          <cell r="D3160">
            <v>6140</v>
          </cell>
        </row>
        <row r="3161">
          <cell r="A3161" t="str">
            <v>290438</v>
          </cell>
          <cell r="B3161" t="str">
            <v>ESMALTE GUARDESCOBA</v>
          </cell>
          <cell r="C3161" t="str">
            <v xml:space="preserve"> ML  </v>
          </cell>
          <cell r="D3161">
            <v>1350</v>
          </cell>
        </row>
        <row r="3162">
          <cell r="A3162" t="str">
            <v>290439</v>
          </cell>
          <cell r="B3162" t="str">
            <v>ESMALTE SILLETERIA MADERA - METALICA</v>
          </cell>
          <cell r="C3162" t="str">
            <v xml:space="preserve"> UND  </v>
          </cell>
          <cell r="D3162">
            <v>6330</v>
          </cell>
        </row>
        <row r="3163">
          <cell r="A3163" t="str">
            <v>290440</v>
          </cell>
          <cell r="B3163" t="str">
            <v>REPINTE NAVE METALICA H&lt;=2.2M A&lt;=1.0M-2C</v>
          </cell>
          <cell r="C3163" t="str">
            <v xml:space="preserve"> UND  </v>
          </cell>
          <cell r="D3163">
            <v>30680</v>
          </cell>
        </row>
        <row r="3164">
          <cell r="A3164" t="str">
            <v>290441</v>
          </cell>
          <cell r="B3164" t="str">
            <v>REPINTE VENTANA - REJA</v>
          </cell>
          <cell r="C3164" t="str">
            <v xml:space="preserve"> M2  </v>
          </cell>
          <cell r="D3164">
            <v>9470</v>
          </cell>
        </row>
        <row r="3165">
          <cell r="A3165" t="str">
            <v>2905</v>
          </cell>
          <cell r="B3165" t="str">
            <v>PINTURA EXTERIORES</v>
          </cell>
          <cell r="C3165">
            <v>0</v>
          </cell>
        </row>
        <row r="3166">
          <cell r="A3166" t="str">
            <v>290501</v>
          </cell>
          <cell r="B3166" t="str">
            <v>CARBURO CIELO</v>
          </cell>
          <cell r="C3166" t="str">
            <v xml:space="preserve"> M2  </v>
          </cell>
          <cell r="D3166">
            <v>3830</v>
          </cell>
        </row>
        <row r="3167">
          <cell r="A3167" t="str">
            <v>290502</v>
          </cell>
          <cell r="B3167" t="str">
            <v>CARBURO MURO</v>
          </cell>
          <cell r="C3167" t="str">
            <v xml:space="preserve"> M2  </v>
          </cell>
          <cell r="D3167">
            <v>3240</v>
          </cell>
        </row>
        <row r="3168">
          <cell r="A3168" t="str">
            <v>290503</v>
          </cell>
          <cell r="B3168" t="str">
            <v>PROTECCION FACHADAS</v>
          </cell>
          <cell r="C3168" t="str">
            <v xml:space="preserve"> M2  </v>
          </cell>
          <cell r="D3168">
            <v>4230</v>
          </cell>
        </row>
        <row r="3169">
          <cell r="A3169" t="str">
            <v>2906</v>
          </cell>
          <cell r="B3169" t="str">
            <v>PINTURAS ACRILICAS</v>
          </cell>
          <cell r="C3169">
            <v>0</v>
          </cell>
        </row>
        <row r="3170">
          <cell r="A3170" t="str">
            <v>290601</v>
          </cell>
          <cell r="B3170" t="str">
            <v>ACRILICA [3M]</v>
          </cell>
          <cell r="C3170" t="str">
            <v xml:space="preserve"> M2  </v>
          </cell>
          <cell r="D3170">
            <v>5060</v>
          </cell>
        </row>
        <row r="3171">
          <cell r="A3171" t="str">
            <v>290611</v>
          </cell>
          <cell r="B3171" t="str">
            <v>KORAZA (SOBRE SUPERFICIE LISA 1 MANO)</v>
          </cell>
          <cell r="C3171" t="str">
            <v xml:space="preserve"> M2  </v>
          </cell>
          <cell r="D3171">
            <v>5090</v>
          </cell>
        </row>
        <row r="3172">
          <cell r="A3172" t="str">
            <v>290612</v>
          </cell>
          <cell r="B3172" t="str">
            <v>KORAZA SOBRE REPELLO 2 MANOS</v>
          </cell>
          <cell r="C3172" t="str">
            <v xml:space="preserve"> M2  </v>
          </cell>
          <cell r="D3172">
            <v>8290</v>
          </cell>
        </row>
        <row r="3173">
          <cell r="A3173" t="str">
            <v>2907</v>
          </cell>
          <cell r="B3173" t="str">
            <v>ANTICORROSIVOS - BASES</v>
          </cell>
          <cell r="C3173">
            <v>0</v>
          </cell>
        </row>
        <row r="3174">
          <cell r="A3174" t="str">
            <v>290707</v>
          </cell>
          <cell r="B3174" t="str">
            <v>ANTICORROSIVA SOBRE LAMINA LINEAL</v>
          </cell>
          <cell r="C3174" t="str">
            <v xml:space="preserve"> ML  </v>
          </cell>
          <cell r="D3174">
            <v>2380</v>
          </cell>
        </row>
        <row r="3175">
          <cell r="A3175" t="str">
            <v>290708</v>
          </cell>
          <cell r="B3175" t="str">
            <v>ANTICORROSIVA SOBRE LAMINA LLENA</v>
          </cell>
          <cell r="C3175" t="str">
            <v xml:space="preserve"> M2  </v>
          </cell>
          <cell r="D3175">
            <v>4230</v>
          </cell>
        </row>
        <row r="3176">
          <cell r="A3176" t="str">
            <v>290709</v>
          </cell>
          <cell r="B3176" t="str">
            <v>ANTICORROSIVA SOBRE LAMINA LLENA GALVAN.</v>
          </cell>
          <cell r="C3176" t="str">
            <v xml:space="preserve"> M2  </v>
          </cell>
          <cell r="D3176">
            <v>8980</v>
          </cell>
        </row>
        <row r="3177">
          <cell r="A3177" t="str">
            <v>290710</v>
          </cell>
          <cell r="B3177" t="str">
            <v>WASH - PRIMER</v>
          </cell>
          <cell r="C3177" t="str">
            <v xml:space="preserve"> M2  </v>
          </cell>
          <cell r="D3177">
            <v>4860</v>
          </cell>
        </row>
        <row r="3178">
          <cell r="A3178" t="str">
            <v>2908</v>
          </cell>
          <cell r="B3178" t="str">
            <v>ACCESORIOS</v>
          </cell>
          <cell r="C3178">
            <v>0</v>
          </cell>
        </row>
        <row r="3179">
          <cell r="A3179" t="str">
            <v>290806</v>
          </cell>
          <cell r="B3179" t="str">
            <v>ACC.ESTRIA PVC(ESTUCO-DRYWALL)</v>
          </cell>
          <cell r="C3179" t="str">
            <v xml:space="preserve"> ML  </v>
          </cell>
          <cell r="D3179">
            <v>9560</v>
          </cell>
        </row>
        <row r="3180">
          <cell r="A3180" t="str">
            <v>290824</v>
          </cell>
          <cell r="B3180" t="str">
            <v>ACC.ESQUINERO PVC(ESTUCO-DRYWALL)</v>
          </cell>
          <cell r="C3180" t="str">
            <v xml:space="preserve"> ML  </v>
          </cell>
          <cell r="D3180">
            <v>8940</v>
          </cell>
        </row>
        <row r="3181">
          <cell r="A3181" t="str">
            <v>2909</v>
          </cell>
          <cell r="B3181" t="str">
            <v xml:space="preserve"> TINTILLA-BARNIX-LACA  </v>
          </cell>
          <cell r="C3181">
            <v>0</v>
          </cell>
        </row>
        <row r="3182">
          <cell r="A3182" t="str">
            <v>290901</v>
          </cell>
          <cell r="B3182" t="str">
            <v>BARNIZ SOBRE MUEBLE</v>
          </cell>
          <cell r="C3182" t="str">
            <v xml:space="preserve"> M2  </v>
          </cell>
          <cell r="D3182">
            <v>19200</v>
          </cell>
        </row>
        <row r="3183">
          <cell r="A3183" t="str">
            <v>290903</v>
          </cell>
          <cell r="B3183" t="str">
            <v>LACA PISOS MADERA</v>
          </cell>
          <cell r="C3183" t="str">
            <v xml:space="preserve"> M2  </v>
          </cell>
          <cell r="D3183">
            <v>11620</v>
          </cell>
        </row>
        <row r="3184">
          <cell r="A3184" t="str">
            <v>290905</v>
          </cell>
          <cell r="B3184" t="str">
            <v>BARNIZ MACHIMBRE-CIELO MADERA</v>
          </cell>
          <cell r="C3184" t="str">
            <v xml:space="preserve"> M2  </v>
          </cell>
          <cell r="D3184">
            <v>5460</v>
          </cell>
        </row>
        <row r="3185">
          <cell r="A3185" t="str">
            <v>290909</v>
          </cell>
          <cell r="B3185" t="str">
            <v>NAVE MADERA TINTILLA-BARNIZ</v>
          </cell>
          <cell r="C3185" t="str">
            <v xml:space="preserve"> UND  </v>
          </cell>
          <cell r="D3185">
            <v>28590</v>
          </cell>
        </row>
        <row r="3186">
          <cell r="A3186" t="str">
            <v>290910</v>
          </cell>
          <cell r="B3186" t="str">
            <v>TINTILLA SOBRE MADERA LINEAL</v>
          </cell>
          <cell r="C3186" t="str">
            <v xml:space="preserve"> ML  </v>
          </cell>
          <cell r="D3186">
            <v>1540</v>
          </cell>
        </row>
        <row r="3187">
          <cell r="A3187" t="str">
            <v>290911</v>
          </cell>
          <cell r="B3187" t="str">
            <v>TINTILLA SOBRE MADERA LLENA</v>
          </cell>
          <cell r="C3187" t="str">
            <v xml:space="preserve"> M2  </v>
          </cell>
          <cell r="D3187">
            <v>6020</v>
          </cell>
        </row>
        <row r="3188">
          <cell r="A3188" t="str">
            <v>290914</v>
          </cell>
          <cell r="B3188" t="str">
            <v>BASE SELLADOR</v>
          </cell>
          <cell r="C3188" t="str">
            <v xml:space="preserve"> M2  </v>
          </cell>
          <cell r="D3188">
            <v>6110</v>
          </cell>
        </row>
        <row r="3189">
          <cell r="A3189" t="str">
            <v>290915</v>
          </cell>
          <cell r="B3189" t="str">
            <v>INMUNIZACION MACHIMBRE-CIELOS MADERA</v>
          </cell>
          <cell r="C3189" t="str">
            <v xml:space="preserve"> M2  </v>
          </cell>
          <cell r="D3189">
            <v>3310</v>
          </cell>
        </row>
        <row r="3190">
          <cell r="A3190" t="str">
            <v>2910</v>
          </cell>
          <cell r="B3190" t="str">
            <v xml:space="preserve"> ACABADOS INTERIORES-EXTERIORES  </v>
          </cell>
          <cell r="C3190" t="str">
            <v xml:space="preserve"> </v>
          </cell>
          <cell r="D3190" t="str">
            <v xml:space="preserve"> </v>
          </cell>
        </row>
        <row r="3191">
          <cell r="A3191" t="str">
            <v>291001</v>
          </cell>
          <cell r="B3191" t="str">
            <v xml:space="preserve"> ESGRAFIADO  </v>
          </cell>
          <cell r="C3191" t="str">
            <v xml:space="preserve"> M2  </v>
          </cell>
          <cell r="D3191">
            <v>9900</v>
          </cell>
        </row>
        <row r="3192">
          <cell r="A3192" t="str">
            <v>291002</v>
          </cell>
          <cell r="B3192" t="str">
            <v xml:space="preserve"> ESGRAFIADO SOBRE RESANES  </v>
          </cell>
          <cell r="C3192" t="str">
            <v xml:space="preserve"> ML  </v>
          </cell>
          <cell r="D3192">
            <v>5130</v>
          </cell>
        </row>
        <row r="3193">
          <cell r="A3193" t="str">
            <v>291003</v>
          </cell>
          <cell r="B3193" t="str">
            <v xml:space="preserve"> ESGRAFIADO SOBRE RESANES  </v>
          </cell>
          <cell r="C3193" t="str">
            <v xml:space="preserve"> M2  </v>
          </cell>
          <cell r="D3193">
            <v>10280</v>
          </cell>
        </row>
        <row r="3194">
          <cell r="A3194" t="str">
            <v>291010</v>
          </cell>
          <cell r="B3194" t="str">
            <v xml:space="preserve"> PERLITA CIELO  </v>
          </cell>
          <cell r="C3194" t="str">
            <v xml:space="preserve"> M2  </v>
          </cell>
          <cell r="D3194">
            <v>4420</v>
          </cell>
        </row>
        <row r="3195">
          <cell r="A3195" t="str">
            <v>30</v>
          </cell>
          <cell r="B3195" t="str">
            <v xml:space="preserve"> OBRAS EXTERIORES - CERRAMIENTOS  </v>
          </cell>
          <cell r="C3195">
            <v>0</v>
          </cell>
        </row>
        <row r="3196">
          <cell r="A3196" t="str">
            <v>3002</v>
          </cell>
          <cell r="B3196" t="str">
            <v>ADECUACION ZONAS VERDES</v>
          </cell>
          <cell r="C3196">
            <v>0</v>
          </cell>
        </row>
        <row r="3197">
          <cell r="A3197" t="str">
            <v>300203</v>
          </cell>
          <cell r="B3197" t="str">
            <v>SENDERO DE TROTE EN A=</v>
          </cell>
          <cell r="C3197" t="str">
            <v xml:space="preserve"> ML  </v>
          </cell>
          <cell r="D3197">
            <v>51200</v>
          </cell>
        </row>
        <row r="3198">
          <cell r="A3198" t="str">
            <v>300204</v>
          </cell>
          <cell r="B3198" t="str">
            <v>CORTE PRADO MANUAL Y CONTROL MALEZA</v>
          </cell>
          <cell r="C3198" t="str">
            <v xml:space="preserve"> M2  </v>
          </cell>
          <cell r="D3198">
            <v>120</v>
          </cell>
        </row>
        <row r="3199">
          <cell r="A3199" t="str">
            <v>300205</v>
          </cell>
          <cell r="B3199" t="str">
            <v>CORTE PRADO Y CONTROL MALEZA A MAQUINA</v>
          </cell>
          <cell r="C3199" t="str">
            <v xml:space="preserve"> M2  </v>
          </cell>
          <cell r="D3199">
            <v>100</v>
          </cell>
        </row>
        <row r="3200">
          <cell r="A3200" t="str">
            <v>300206</v>
          </cell>
          <cell r="B3200" t="str">
            <v>PRADO TIPO GATEADORA</v>
          </cell>
          <cell r="C3200" t="str">
            <v xml:space="preserve"> M2  </v>
          </cell>
          <cell r="D3200">
            <v>4060</v>
          </cell>
        </row>
        <row r="3201">
          <cell r="A3201" t="str">
            <v>300211</v>
          </cell>
          <cell r="B3201" t="str">
            <v>PLANTA ORNAMENTAL GRANDE H= 50- 80CMS</v>
          </cell>
          <cell r="C3201" t="str">
            <v xml:space="preserve"> UND  </v>
          </cell>
          <cell r="D3201">
            <v>18950</v>
          </cell>
        </row>
        <row r="3202">
          <cell r="A3202" t="str">
            <v>300212</v>
          </cell>
          <cell r="B3202" t="str">
            <v>ARBOL NATIVO H= 80-100CM</v>
          </cell>
          <cell r="C3202" t="str">
            <v xml:space="preserve"> UND  </v>
          </cell>
          <cell r="D3202">
            <v>26470</v>
          </cell>
        </row>
        <row r="3203">
          <cell r="A3203" t="str">
            <v>300214</v>
          </cell>
          <cell r="B3203" t="str">
            <v>BANCA CONCRETO PREF.L=1.2 TEXT.CEMENTO</v>
          </cell>
          <cell r="C3203" t="str">
            <v xml:space="preserve"> UND  </v>
          </cell>
          <cell r="D3203">
            <v>167090</v>
          </cell>
        </row>
        <row r="3204">
          <cell r="A3204" t="str">
            <v>300215</v>
          </cell>
          <cell r="B3204" t="str">
            <v>ARBOL FRUTAL H= 80-100CM</v>
          </cell>
          <cell r="C3204" t="str">
            <v xml:space="preserve"> UND  </v>
          </cell>
          <cell r="D3204">
            <v>26470</v>
          </cell>
        </row>
        <row r="3205">
          <cell r="A3205" t="str">
            <v>300219</v>
          </cell>
          <cell r="B3205" t="str">
            <v>COLOCACION PRADO EXISTENTE</v>
          </cell>
          <cell r="C3205" t="str">
            <v xml:space="preserve"> M2  </v>
          </cell>
          <cell r="D3205">
            <v>1420</v>
          </cell>
        </row>
        <row r="3206">
          <cell r="A3206" t="str">
            <v>300220</v>
          </cell>
          <cell r="B3206" t="str">
            <v>SUMINISTRO E INSTALACION TIERRA AGRICOLA</v>
          </cell>
          <cell r="C3206" t="str">
            <v xml:space="preserve"> M3  </v>
          </cell>
          <cell r="D3206">
            <v>41920</v>
          </cell>
        </row>
        <row r="3207">
          <cell r="A3207" t="str">
            <v>300221</v>
          </cell>
          <cell r="B3207" t="str">
            <v>RECUPERACION SUELO - ABONO</v>
          </cell>
          <cell r="C3207" t="str">
            <v xml:space="preserve"> M2  </v>
          </cell>
          <cell r="D3207">
            <v>40</v>
          </cell>
        </row>
        <row r="3208">
          <cell r="A3208" t="str">
            <v>300222</v>
          </cell>
          <cell r="B3208" t="str">
            <v>PLANTA ORNAMELTAL PEQUENA H= 20- 40CM</v>
          </cell>
          <cell r="C3208" t="str">
            <v xml:space="preserve"> UND  </v>
          </cell>
          <cell r="D3208">
            <v>10230</v>
          </cell>
        </row>
        <row r="3209">
          <cell r="A3209" t="str">
            <v>300223</v>
          </cell>
          <cell r="B3209" t="str">
            <v>BANCA PREF.CONCRETO L=120CM TEX.GRANO PL</v>
          </cell>
          <cell r="C3209" t="str">
            <v xml:space="preserve"> UND  </v>
          </cell>
          <cell r="D3209">
            <v>204290</v>
          </cell>
        </row>
        <row r="3210">
          <cell r="A3210" t="str">
            <v>300224</v>
          </cell>
          <cell r="B3210" t="str">
            <v>ARBOL SWINGLEA PEQUEÑO H= 20- 40CM</v>
          </cell>
          <cell r="C3210" t="str">
            <v xml:space="preserve"> UND  </v>
          </cell>
          <cell r="D3210">
            <v>3780</v>
          </cell>
        </row>
        <row r="3211">
          <cell r="A3211" t="str">
            <v>300225</v>
          </cell>
          <cell r="B3211" t="str">
            <v>ARBOL PINO - EUCALIPTO H= 30- 50CM</v>
          </cell>
          <cell r="C3211" t="str">
            <v xml:space="preserve"> UND  </v>
          </cell>
          <cell r="D3211">
            <v>3780</v>
          </cell>
        </row>
        <row r="3212">
          <cell r="A3212" t="str">
            <v>3008</v>
          </cell>
          <cell r="B3212" t="str">
            <v>POSTES MADERA</v>
          </cell>
          <cell r="C3212">
            <v>0</v>
          </cell>
        </row>
        <row r="3213">
          <cell r="A3213" t="str">
            <v>300801</v>
          </cell>
          <cell r="B3213" t="str">
            <v>POSTE PINO INMUNIZADO D=9-10CM H=150CM</v>
          </cell>
          <cell r="C3213" t="str">
            <v xml:space="preserve"> UND  </v>
          </cell>
          <cell r="D3213">
            <v>38310</v>
          </cell>
        </row>
        <row r="3214">
          <cell r="A3214" t="str">
            <v>3009</v>
          </cell>
          <cell r="B3214" t="str">
            <v>INSTALACIONES-ARREGLOS-VARIOS</v>
          </cell>
          <cell r="C3214">
            <v>0</v>
          </cell>
        </row>
        <row r="3215">
          <cell r="A3215" t="str">
            <v>300901</v>
          </cell>
          <cell r="B3215" t="str">
            <v>INSTALACION POSTE TUBO GALV.+PINTURA</v>
          </cell>
          <cell r="C3215" t="str">
            <v xml:space="preserve"> UND  </v>
          </cell>
          <cell r="D3215">
            <v>9460</v>
          </cell>
        </row>
        <row r="3216">
          <cell r="A3216" t="str">
            <v>300902</v>
          </cell>
          <cell r="B3216" t="str">
            <v>INSTALACION MALLA ESLABONADA(E) +PINTURA</v>
          </cell>
          <cell r="C3216" t="str">
            <v xml:space="preserve"> M2  </v>
          </cell>
          <cell r="D3216">
            <v>6010</v>
          </cell>
        </row>
        <row r="3217">
          <cell r="A3217" t="str">
            <v>3010</v>
          </cell>
          <cell r="B3217" t="str">
            <v>POSTES METALICOS</v>
          </cell>
          <cell r="C3217">
            <v>0</v>
          </cell>
        </row>
        <row r="3218">
          <cell r="A3218" t="str">
            <v>301001</v>
          </cell>
          <cell r="B3218" t="str">
            <v>POSTE TUBO GALV. 1,1/2"X3.0MM C.11 ACU</v>
          </cell>
          <cell r="C3218" t="str">
            <v xml:space="preserve"> ML  </v>
          </cell>
          <cell r="D3218">
            <v>26580</v>
          </cell>
        </row>
        <row r="3219">
          <cell r="A3219" t="str">
            <v>301002</v>
          </cell>
          <cell r="B3219" t="str">
            <v>POSTE TUBO GALV. 1,1/2"X2.3MM C.13</v>
          </cell>
          <cell r="C3219" t="str">
            <v xml:space="preserve"> ML  </v>
          </cell>
          <cell r="D3219">
            <v>22510</v>
          </cell>
        </row>
        <row r="3220">
          <cell r="A3220" t="str">
            <v>301003</v>
          </cell>
          <cell r="B3220" t="str">
            <v>POSTE TUBO GALV. 1,1/2"X1.8MM C.14</v>
          </cell>
          <cell r="C3220" t="str">
            <v xml:space="preserve"> ML  </v>
          </cell>
          <cell r="D3220">
            <v>19050</v>
          </cell>
        </row>
        <row r="3221">
          <cell r="A3221" t="str">
            <v>301004</v>
          </cell>
          <cell r="B3221" t="str">
            <v>POSTE TUBO GALV. 2" X2.3MM C.13</v>
          </cell>
          <cell r="C3221" t="str">
            <v xml:space="preserve"> ML  </v>
          </cell>
          <cell r="D3221">
            <v>28600</v>
          </cell>
        </row>
        <row r="3222">
          <cell r="A3222" t="str">
            <v>301005</v>
          </cell>
          <cell r="B3222" t="str">
            <v>POSTE TUBO GALV. 3" X2.3MM C.13</v>
          </cell>
          <cell r="C3222" t="str">
            <v xml:space="preserve"> ML  </v>
          </cell>
          <cell r="D3222">
            <v>38570</v>
          </cell>
        </row>
        <row r="3223">
          <cell r="A3223" t="str">
            <v>301006</v>
          </cell>
          <cell r="B3223" t="str">
            <v>POSTE TUBO GALV. 1,1/2"X1.5MM C.16</v>
          </cell>
          <cell r="C3223" t="str">
            <v xml:space="preserve"> ML  </v>
          </cell>
          <cell r="D3223">
            <v>15190</v>
          </cell>
        </row>
        <row r="3224">
          <cell r="A3224" t="str">
            <v>301007</v>
          </cell>
          <cell r="B3224" t="str">
            <v>POSTE ANGULO 2,1/2" X 1/4"</v>
          </cell>
          <cell r="C3224" t="str">
            <v xml:space="preserve"> ML  </v>
          </cell>
          <cell r="D3224">
            <v>19830</v>
          </cell>
        </row>
        <row r="3225">
          <cell r="A3225" t="str">
            <v>301008</v>
          </cell>
          <cell r="B3225" t="str">
            <v>POSTE ANGULO 2" X 1/4"</v>
          </cell>
          <cell r="C3225" t="str">
            <v xml:space="preserve"> ML  </v>
          </cell>
          <cell r="D3225">
            <v>15200</v>
          </cell>
        </row>
        <row r="3226">
          <cell r="A3226" t="str">
            <v>301009</v>
          </cell>
          <cell r="B3226" t="str">
            <v>POSTE TUBO GALV. 2" X3.0MM C.11 ACUE</v>
          </cell>
          <cell r="C3226" t="str">
            <v xml:space="preserve"> ML  </v>
          </cell>
          <cell r="D3226">
            <v>31660</v>
          </cell>
        </row>
        <row r="3227">
          <cell r="A3227" t="str">
            <v>301010</v>
          </cell>
          <cell r="B3227" t="str">
            <v>POSTE TUBO GALV. 3" X3.6MM C.XX ACUE</v>
          </cell>
          <cell r="C3227" t="str">
            <v xml:space="preserve"> ML  </v>
          </cell>
          <cell r="D3227">
            <v>51880</v>
          </cell>
        </row>
        <row r="3228">
          <cell r="A3228" t="str">
            <v>3011</v>
          </cell>
          <cell r="B3228" t="str">
            <v>DIAGONALES - HORIZONTALES</v>
          </cell>
          <cell r="C3228">
            <v>0</v>
          </cell>
        </row>
        <row r="3229">
          <cell r="A3229" t="str">
            <v>301101</v>
          </cell>
          <cell r="B3229" t="str">
            <v>DIAGONAL-HORIZ.ANGULO 1/8" X 1"</v>
          </cell>
          <cell r="C3229" t="str">
            <v xml:space="preserve"> ML  </v>
          </cell>
          <cell r="D3229">
            <v>5970</v>
          </cell>
        </row>
        <row r="3230">
          <cell r="A3230" t="str">
            <v>301102</v>
          </cell>
          <cell r="B3230" t="str">
            <v>DIAGONAL-HORIZ.ANGULO 1/8" X 1,1/2"</v>
          </cell>
          <cell r="C3230" t="str">
            <v xml:space="preserve"> ML  </v>
          </cell>
          <cell r="D3230">
            <v>6820</v>
          </cell>
        </row>
        <row r="3231">
          <cell r="A3231" t="str">
            <v>301103</v>
          </cell>
          <cell r="B3231" t="str">
            <v>DIAGONAL-HORIZ.ANGULO 1/8" X 2"</v>
          </cell>
          <cell r="C3231" t="str">
            <v xml:space="preserve"> ML  </v>
          </cell>
          <cell r="D3231">
            <v>3690</v>
          </cell>
        </row>
        <row r="3232">
          <cell r="A3232" t="str">
            <v>301104</v>
          </cell>
          <cell r="B3232" t="str">
            <v>DIAGONAL-HORIZ.ANGULO 1/4" X 1"</v>
          </cell>
          <cell r="C3232" t="str">
            <v xml:space="preserve"> ML  </v>
          </cell>
          <cell r="D3232">
            <v>3690</v>
          </cell>
        </row>
        <row r="3233">
          <cell r="A3233" t="str">
            <v>301105</v>
          </cell>
          <cell r="B3233" t="str">
            <v>DIAGONAL-HORIZ.ANGULO 1/4" X 1,1/2"</v>
          </cell>
          <cell r="C3233" t="str">
            <v xml:space="preserve"> ML  </v>
          </cell>
          <cell r="D3233">
            <v>8960</v>
          </cell>
        </row>
        <row r="3234">
          <cell r="A3234" t="str">
            <v>301106</v>
          </cell>
          <cell r="B3234" t="str">
            <v>DIAGONAL-HORIZ.ANGULO 1/4" X 2"</v>
          </cell>
          <cell r="C3234" t="str">
            <v xml:space="preserve"> ML  </v>
          </cell>
          <cell r="D3234">
            <v>12980</v>
          </cell>
        </row>
        <row r="3235">
          <cell r="A3235" t="str">
            <v>301107</v>
          </cell>
          <cell r="B3235" t="str">
            <v>DIAGONAL-HORIZ.ANGULO 1/4" X 2,1/2"</v>
          </cell>
          <cell r="C3235" t="str">
            <v xml:space="preserve"> ML  </v>
          </cell>
          <cell r="D3235">
            <v>17420</v>
          </cell>
        </row>
        <row r="3236">
          <cell r="A3236" t="str">
            <v>301108</v>
          </cell>
          <cell r="B3236" t="str">
            <v>DIAGONAL-HORIZ.TUBO GALV CAL 16 X 3/4"</v>
          </cell>
          <cell r="C3236" t="str">
            <v xml:space="preserve"> ML  </v>
          </cell>
          <cell r="D3236">
            <v>9450</v>
          </cell>
        </row>
        <row r="3237">
          <cell r="A3237" t="str">
            <v>301109</v>
          </cell>
          <cell r="B3237" t="str">
            <v>DIAGONAL-HORIZ.TUBO GALV CAL 16 X 1"</v>
          </cell>
          <cell r="C3237" t="str">
            <v xml:space="preserve"> ML  </v>
          </cell>
          <cell r="D3237">
            <v>10810</v>
          </cell>
        </row>
        <row r="3238">
          <cell r="A3238" t="str">
            <v>301110</v>
          </cell>
          <cell r="B3238" t="str">
            <v>DIAGONAL-HORIZ.TUBO GALV CAL 16 X 1,1/2"</v>
          </cell>
          <cell r="C3238" t="str">
            <v xml:space="preserve"> ML  </v>
          </cell>
          <cell r="D3238">
            <v>13650</v>
          </cell>
        </row>
        <row r="3239">
          <cell r="A3239" t="str">
            <v>301111</v>
          </cell>
          <cell r="B3239" t="str">
            <v>DIAGONAL-HORIZ.TUBO GALV CAL 14 X ,3/4"</v>
          </cell>
          <cell r="C3239" t="str">
            <v xml:space="preserve"> ML  </v>
          </cell>
          <cell r="D3239">
            <v>12270</v>
          </cell>
        </row>
        <row r="3240">
          <cell r="A3240" t="str">
            <v>301112</v>
          </cell>
          <cell r="B3240" t="str">
            <v>DIAGONAL-HORIZ.TUBO GALV CAL 14 X 1"</v>
          </cell>
          <cell r="C3240" t="str">
            <v xml:space="preserve"> ML  </v>
          </cell>
          <cell r="D3240">
            <v>14530</v>
          </cell>
        </row>
        <row r="3241">
          <cell r="A3241" t="str">
            <v>301113</v>
          </cell>
          <cell r="B3241" t="str">
            <v>DIAGONAL-HORIZ.TUBO GALV CAL 14 X 1,1/2"</v>
          </cell>
          <cell r="C3241" t="str">
            <v xml:space="preserve"> ML  </v>
          </cell>
          <cell r="D3241">
            <v>17330</v>
          </cell>
        </row>
        <row r="3242">
          <cell r="A3242" t="str">
            <v>301114</v>
          </cell>
          <cell r="B3242" t="str">
            <v>DIAGONAL-HORIZ.TUBO GALV CAL 13 X ,3/4"</v>
          </cell>
          <cell r="C3242" t="str">
            <v xml:space="preserve"> ML  </v>
          </cell>
          <cell r="D3242">
            <v>12430</v>
          </cell>
        </row>
        <row r="3243">
          <cell r="A3243" t="str">
            <v>301115</v>
          </cell>
          <cell r="B3243" t="str">
            <v>DIAGONAL-HORIZ.TUBO GALV CAL 13 X 1"</v>
          </cell>
          <cell r="C3243" t="str">
            <v xml:space="preserve"> ML  </v>
          </cell>
          <cell r="D3243">
            <v>16190</v>
          </cell>
        </row>
        <row r="3244">
          <cell r="A3244" t="str">
            <v>301116</v>
          </cell>
          <cell r="B3244" t="str">
            <v>DIAGONAL-HORIZ.TUBO GALV CAL 13 X 1,1/2"</v>
          </cell>
          <cell r="C3244" t="str">
            <v xml:space="preserve"> ML  </v>
          </cell>
          <cell r="D3244">
            <v>20790</v>
          </cell>
        </row>
        <row r="3245">
          <cell r="A3245" t="str">
            <v>301117</v>
          </cell>
          <cell r="B3245" t="str">
            <v>DIAGONAL-HORIZ.TUBO GALV ACUEDUCTO ,3/4</v>
          </cell>
          <cell r="C3245" t="str">
            <v xml:space="preserve"> ML  </v>
          </cell>
          <cell r="D3245">
            <v>11740</v>
          </cell>
        </row>
        <row r="3246">
          <cell r="A3246" t="str">
            <v>301118</v>
          </cell>
          <cell r="B3246" t="str">
            <v>DIAGONAL-HORIZ.TUBO GALV ACUEDUCTO 1"</v>
          </cell>
          <cell r="C3246" t="str">
            <v xml:space="preserve"> ML  </v>
          </cell>
          <cell r="D3246">
            <v>17290</v>
          </cell>
        </row>
        <row r="3247">
          <cell r="A3247" t="str">
            <v>301119</v>
          </cell>
          <cell r="B3247" t="str">
            <v>DIAGONAL-HORIZ.TUBO GALV ACUEDUCTO 1,1/2</v>
          </cell>
          <cell r="C3247" t="str">
            <v xml:space="preserve"> ML  </v>
          </cell>
          <cell r="D3247">
            <v>24340</v>
          </cell>
        </row>
        <row r="3248">
          <cell r="A3248" t="str">
            <v>301120</v>
          </cell>
          <cell r="B3248" t="str">
            <v>DIAGONAL-HORIZ.TUBO GALV CAL 13 X 2"</v>
          </cell>
          <cell r="C3248" t="str">
            <v xml:space="preserve"> ML  </v>
          </cell>
          <cell r="D3248">
            <v>23090</v>
          </cell>
        </row>
        <row r="3249">
          <cell r="A3249" t="str">
            <v>3012</v>
          </cell>
          <cell r="B3249" t="str">
            <v>MALLAS - ENTRAMADOS</v>
          </cell>
          <cell r="C3249">
            <v>0</v>
          </cell>
        </row>
        <row r="3250">
          <cell r="A3250" t="str">
            <v>301201</v>
          </cell>
          <cell r="B3250" t="str">
            <v>MALLA ESLABONADA GALV # 10 ROMBO 1,1/2"</v>
          </cell>
          <cell r="C3250" t="str">
            <v xml:space="preserve"> M2  </v>
          </cell>
          <cell r="D3250">
            <v>20340</v>
          </cell>
        </row>
        <row r="3251">
          <cell r="A3251" t="str">
            <v>301202</v>
          </cell>
          <cell r="B3251" t="str">
            <v>MALLA ESLABONADA GALV # 10 ROMBO 2"</v>
          </cell>
          <cell r="C3251" t="str">
            <v xml:space="preserve"> M2  </v>
          </cell>
          <cell r="D3251">
            <v>16160</v>
          </cell>
        </row>
        <row r="3252">
          <cell r="A3252" t="str">
            <v>301203</v>
          </cell>
          <cell r="B3252" t="str">
            <v>MALLA ESLABONADA GALV # 10 ROMBO 2,1/2"</v>
          </cell>
          <cell r="C3252" t="str">
            <v xml:space="preserve"> M2  </v>
          </cell>
          <cell r="D3252">
            <v>14860</v>
          </cell>
        </row>
        <row r="3253">
          <cell r="A3253" t="str">
            <v>301204</v>
          </cell>
          <cell r="B3253" t="str">
            <v>MALLA ESLABONADA GALV # 12 ROMBO 2"</v>
          </cell>
          <cell r="C3253" t="str">
            <v xml:space="preserve"> M2  </v>
          </cell>
          <cell r="D3253">
            <v>13820</v>
          </cell>
        </row>
        <row r="3254">
          <cell r="A3254" t="str">
            <v>301205</v>
          </cell>
          <cell r="B3254" t="str">
            <v>MALLA ESLABONADA GALV # 12 ROMBO 2,1/2"</v>
          </cell>
          <cell r="C3254" t="str">
            <v xml:space="preserve"> M2  </v>
          </cell>
          <cell r="D3254">
            <v>13170</v>
          </cell>
        </row>
        <row r="3255">
          <cell r="A3255" t="str">
            <v>301206</v>
          </cell>
          <cell r="B3255" t="str">
            <v>MALLA ESLABONADA FORADA PVC # 10 R. 2"</v>
          </cell>
          <cell r="C3255" t="str">
            <v xml:space="preserve"> M2  </v>
          </cell>
          <cell r="D3255">
            <v>30840</v>
          </cell>
        </row>
        <row r="3256">
          <cell r="A3256" t="str">
            <v>301207</v>
          </cell>
          <cell r="B3256" t="str">
            <v>ALAMBRE DE PUAS # 12.5 - 3 HILOS</v>
          </cell>
          <cell r="C3256" t="str">
            <v xml:space="preserve"> ML  </v>
          </cell>
          <cell r="D3256">
            <v>1280</v>
          </cell>
        </row>
        <row r="3257">
          <cell r="A3257" t="str">
            <v>301208</v>
          </cell>
          <cell r="B3257" t="str">
            <v>ALAMBRON O VARILLA TENSOR MALLA</v>
          </cell>
          <cell r="C3257" t="str">
            <v xml:space="preserve"> ML  </v>
          </cell>
          <cell r="D3257">
            <v>1810</v>
          </cell>
        </row>
        <row r="3258">
          <cell r="A3258" t="str">
            <v>301209</v>
          </cell>
          <cell r="B3258" t="str">
            <v>ALAMBRE DE PUAS #12.5 - 1 HILO</v>
          </cell>
          <cell r="C3258" t="str">
            <v xml:space="preserve"> ML  </v>
          </cell>
          <cell r="D3258">
            <v>450</v>
          </cell>
        </row>
        <row r="3259">
          <cell r="A3259" t="str">
            <v>301210</v>
          </cell>
          <cell r="B3259" t="str">
            <v>MALLA ESLABONADA GALV #12 ROMBO 1,1/2"</v>
          </cell>
          <cell r="C3259" t="str">
            <v xml:space="preserve"> M2  </v>
          </cell>
          <cell r="D3259">
            <v>17070</v>
          </cell>
        </row>
        <row r="3260">
          <cell r="A3260" t="str">
            <v>3013</v>
          </cell>
          <cell r="B3260" t="str">
            <v>NAVES - PUERTAS</v>
          </cell>
          <cell r="C3260">
            <v>0</v>
          </cell>
        </row>
        <row r="3261">
          <cell r="A3261" t="str">
            <v>301301</v>
          </cell>
          <cell r="B3261" t="str">
            <v>NAVE PUERTA TUBO C.14 MALLA(2x0.60-1.0)</v>
          </cell>
          <cell r="C3261" t="str">
            <v xml:space="preserve"> UND  </v>
          </cell>
          <cell r="D3261">
            <v>336900</v>
          </cell>
        </row>
        <row r="3262">
          <cell r="A3262" t="str">
            <v>301302</v>
          </cell>
          <cell r="B3262" t="str">
            <v>NAVE PUERTA TUBO C.14 MALLA(2x1.01-1.5)</v>
          </cell>
          <cell r="C3262" t="str">
            <v xml:space="preserve"> UND  </v>
          </cell>
          <cell r="D3262">
            <v>397350</v>
          </cell>
        </row>
        <row r="3263">
          <cell r="A3263" t="str">
            <v>301303</v>
          </cell>
          <cell r="B3263" t="str">
            <v>NAVE PUERTA TUBO C.14 MALLA(2x1.51-2.0)</v>
          </cell>
          <cell r="C3263" t="str">
            <v xml:space="preserve"> UND  </v>
          </cell>
          <cell r="D3263">
            <v>463020</v>
          </cell>
        </row>
        <row r="3264">
          <cell r="A3264" t="str">
            <v>301304</v>
          </cell>
          <cell r="B3264" t="str">
            <v>NAVE PUERTA TUBO C.14 MALLA(2x2.01-2.5)</v>
          </cell>
          <cell r="C3264" t="str">
            <v xml:space="preserve"> UND  </v>
          </cell>
          <cell r="D3264">
            <v>514090</v>
          </cell>
        </row>
        <row r="3265">
          <cell r="A3265" t="str">
            <v>301305</v>
          </cell>
          <cell r="B3265" t="str">
            <v>NAVE PUERTA TUBO C.14 MALLA(2x2.51-3.0)</v>
          </cell>
          <cell r="C3265" t="str">
            <v xml:space="preserve"> UND  </v>
          </cell>
          <cell r="D3265">
            <v>552650</v>
          </cell>
        </row>
        <row r="3266">
          <cell r="A3266" t="str">
            <v>301306</v>
          </cell>
          <cell r="B3266" t="str">
            <v>NAVE PUERTA TUBO C.13 MALLA(2x0.60-1.0)</v>
          </cell>
          <cell r="C3266" t="str">
            <v xml:space="preserve"> UND  </v>
          </cell>
          <cell r="D3266">
            <v>365900</v>
          </cell>
        </row>
        <row r="3267">
          <cell r="A3267" t="str">
            <v>301307</v>
          </cell>
          <cell r="B3267" t="str">
            <v>NAVE PUERTA TUBO C.13 MALLA(2x1.01-1.5)</v>
          </cell>
          <cell r="C3267" t="str">
            <v xml:space="preserve"> UND  </v>
          </cell>
          <cell r="D3267">
            <v>431460</v>
          </cell>
        </row>
        <row r="3268">
          <cell r="A3268" t="str">
            <v>301308</v>
          </cell>
          <cell r="B3268" t="str">
            <v>NAVE PUERTA TUBO C.13 MALLA(2x1.51-2.0)</v>
          </cell>
          <cell r="C3268" t="str">
            <v xml:space="preserve"> UND  </v>
          </cell>
          <cell r="D3268">
            <v>503510</v>
          </cell>
        </row>
        <row r="3269">
          <cell r="A3269" t="str">
            <v>301309</v>
          </cell>
          <cell r="B3269" t="str">
            <v>NAVE PUERTA TUBO C.13 MALLA(2x2.01-2.5)</v>
          </cell>
          <cell r="C3269" t="str">
            <v xml:space="preserve"> UND  </v>
          </cell>
          <cell r="D3269">
            <v>557920</v>
          </cell>
        </row>
        <row r="3270">
          <cell r="A3270" t="str">
            <v>301310</v>
          </cell>
          <cell r="B3270" t="str">
            <v>NAVE PUERTA TUBO C.13 MALLA(2x2.51-3.0)</v>
          </cell>
          <cell r="C3270" t="str">
            <v xml:space="preserve"> UND  </v>
          </cell>
          <cell r="D3270">
            <v>601650</v>
          </cell>
        </row>
        <row r="3271">
          <cell r="A3271" t="str">
            <v>301311</v>
          </cell>
          <cell r="B3271" t="str">
            <v>NAVE PUERTA TUBO ACUE MALLA(2x0.60-1.0)</v>
          </cell>
          <cell r="C3271" t="str">
            <v xml:space="preserve"> UND  </v>
          </cell>
          <cell r="D3271">
            <v>406390</v>
          </cell>
        </row>
        <row r="3272">
          <cell r="A3272" t="str">
            <v>301312</v>
          </cell>
          <cell r="B3272" t="str">
            <v>NAVE PUERTA TUBO ACUE MALLA(2x1.01-1.5)</v>
          </cell>
          <cell r="C3272" t="str">
            <v xml:space="preserve"> UND  </v>
          </cell>
          <cell r="D3272">
            <v>468340</v>
          </cell>
        </row>
        <row r="3273">
          <cell r="A3273" t="str">
            <v>301313</v>
          </cell>
          <cell r="B3273" t="str">
            <v>NAVE PUERTA TUBO ACUE MALLA(2x1.51-2.0)</v>
          </cell>
          <cell r="C3273" t="str">
            <v xml:space="preserve"> UND  </v>
          </cell>
          <cell r="D3273">
            <v>555000</v>
          </cell>
        </row>
        <row r="3274">
          <cell r="A3274" t="str">
            <v>301314</v>
          </cell>
          <cell r="B3274" t="str">
            <v>NAVE PUERTA TUBO ACUE MALLA(2x2.01-2.5)</v>
          </cell>
          <cell r="C3274" t="str">
            <v xml:space="preserve"> UND  </v>
          </cell>
          <cell r="D3274">
            <v>615030</v>
          </cell>
        </row>
        <row r="3275">
          <cell r="A3275" t="str">
            <v>301315</v>
          </cell>
          <cell r="B3275" t="str">
            <v>NAVE PUERTA TUBO ACUE MALLA(2x2.51-3.0)</v>
          </cell>
          <cell r="C3275" t="str">
            <v xml:space="preserve"> UND  </v>
          </cell>
          <cell r="D3275">
            <v>662550</v>
          </cell>
        </row>
        <row r="3276">
          <cell r="A3276" t="str">
            <v>31</v>
          </cell>
          <cell r="B3276" t="str">
            <v xml:space="preserve"> LIMPIEZA - VARIOS  </v>
          </cell>
          <cell r="C3276">
            <v>0</v>
          </cell>
        </row>
        <row r="3277">
          <cell r="A3277" t="str">
            <v>3101</v>
          </cell>
          <cell r="B3277" t="str">
            <v>LIMPIEZA ASEO</v>
          </cell>
          <cell r="C3277">
            <v>0</v>
          </cell>
        </row>
        <row r="3278">
          <cell r="A3278" t="str">
            <v>310101</v>
          </cell>
          <cell r="B3278" t="str">
            <v>LIMPIEZA CARPINTERIA METALICA</v>
          </cell>
          <cell r="C3278" t="str">
            <v xml:space="preserve"> M2  </v>
          </cell>
          <cell r="D3278">
            <v>1190</v>
          </cell>
        </row>
        <row r="3279">
          <cell r="A3279" t="str">
            <v>310103</v>
          </cell>
          <cell r="B3279" t="str">
            <v>LIMPIEZA ENCHAPE CERAMICO</v>
          </cell>
          <cell r="C3279" t="str">
            <v xml:space="preserve"> M2  </v>
          </cell>
          <cell r="D3279">
            <v>390</v>
          </cell>
        </row>
        <row r="3280">
          <cell r="A3280" t="str">
            <v>310105</v>
          </cell>
          <cell r="B3280" t="str">
            <v>LIMPIEZA GENERAL</v>
          </cell>
          <cell r="C3280" t="str">
            <v xml:space="preserve"> M2  </v>
          </cell>
          <cell r="D3280">
            <v>1340</v>
          </cell>
        </row>
        <row r="3281">
          <cell r="A3281" t="str">
            <v>310106</v>
          </cell>
          <cell r="B3281" t="str">
            <v>LIMPIEZA MURO LADRILLO LIMPIO</v>
          </cell>
          <cell r="C3281" t="str">
            <v xml:space="preserve"> M2  </v>
          </cell>
          <cell r="D3281">
            <v>970</v>
          </cell>
        </row>
        <row r="3282">
          <cell r="A3282" t="str">
            <v>310107</v>
          </cell>
          <cell r="B3282" t="str">
            <v>LIMPIEZA PERMANENTE OBRA (CUADRILLA 2P)</v>
          </cell>
          <cell r="C3282" t="str">
            <v xml:space="preserve"> MES  </v>
          </cell>
          <cell r="D3282">
            <v>970670</v>
          </cell>
        </row>
        <row r="3283">
          <cell r="A3283" t="str">
            <v>310110</v>
          </cell>
          <cell r="B3283" t="str">
            <v>ASPIRADA-LAVADA EN SECO SILLETERIA PANO</v>
          </cell>
          <cell r="C3283" t="str">
            <v xml:space="preserve"> UND  </v>
          </cell>
          <cell r="D3283">
            <v>2490</v>
          </cell>
        </row>
        <row r="3284">
          <cell r="A3284" t="str">
            <v>310111</v>
          </cell>
          <cell r="B3284" t="str">
            <v>ASPIRADA-LAVADA EN SECO SUPERFICIE PANO</v>
          </cell>
          <cell r="C3284" t="str">
            <v xml:space="preserve"> M2  </v>
          </cell>
          <cell r="D3284">
            <v>1920</v>
          </cell>
        </row>
        <row r="3285">
          <cell r="A3285" t="str">
            <v>3102</v>
          </cell>
          <cell r="B3285" t="str">
            <v>MANTENIMIENTO</v>
          </cell>
          <cell r="C3285">
            <v>0</v>
          </cell>
        </row>
        <row r="3286">
          <cell r="A3286" t="str">
            <v>310201</v>
          </cell>
          <cell r="B3286" t="str">
            <v>BRILLADA-ENCERADA PISO</v>
          </cell>
          <cell r="C3286" t="str">
            <v xml:space="preserve"> M2  </v>
          </cell>
          <cell r="D3286">
            <v>2370</v>
          </cell>
        </row>
        <row r="3287">
          <cell r="A3287" t="str">
            <v>310202</v>
          </cell>
          <cell r="B3287" t="str">
            <v>DESTRONQUE-PULIDA-BRILLADA PISO</v>
          </cell>
          <cell r="C3287" t="str">
            <v xml:space="preserve"> M2  </v>
          </cell>
          <cell r="D3287">
            <v>9810</v>
          </cell>
        </row>
        <row r="3288">
          <cell r="A3288" t="str">
            <v>310203</v>
          </cell>
          <cell r="B3288" t="str">
            <v>REPULIDA-BRILLADA ENCERADA PISO</v>
          </cell>
          <cell r="C3288" t="str">
            <v xml:space="preserve"> M2  </v>
          </cell>
          <cell r="D3288">
            <v>7800</v>
          </cell>
        </row>
        <row r="3289">
          <cell r="A3289" t="str">
            <v>310204</v>
          </cell>
          <cell r="B3289" t="str">
            <v>CRISTALIZACION PISO GRANO</v>
          </cell>
          <cell r="C3289" t="str">
            <v xml:space="preserve"> M2  </v>
          </cell>
          <cell r="D3289">
            <v>3160</v>
          </cell>
        </row>
        <row r="3290">
          <cell r="A3290" t="str">
            <v>32</v>
          </cell>
          <cell r="B3290" t="str">
            <v xml:space="preserve"> ADITIVOS-ADHESIVOS-EPOXICOS  </v>
          </cell>
          <cell r="C3290">
            <v>0</v>
          </cell>
        </row>
        <row r="3291">
          <cell r="A3291" t="str">
            <v>3201</v>
          </cell>
          <cell r="B3291" t="str">
            <v>ADITIVO PARA CEMENTO</v>
          </cell>
          <cell r="C3291">
            <v>0</v>
          </cell>
        </row>
        <row r="3292">
          <cell r="A3292" t="str">
            <v>320101</v>
          </cell>
          <cell r="B3292" t="str">
            <v>SIKA 2 "KG DE CEMENTO"</v>
          </cell>
          <cell r="C3292" t="str">
            <v xml:space="preserve"> KLS  </v>
          </cell>
          <cell r="D3292">
            <v>1900</v>
          </cell>
        </row>
        <row r="3293">
          <cell r="A3293" t="str">
            <v>320102</v>
          </cell>
          <cell r="B3293" t="str">
            <v>INTRA PLAST Z "KG DE CEMENTO"</v>
          </cell>
          <cell r="C3293" t="str">
            <v xml:space="preserve"> KLS  </v>
          </cell>
          <cell r="D3293">
            <v>90</v>
          </cell>
        </row>
        <row r="3294">
          <cell r="A3294" t="str">
            <v>3202</v>
          </cell>
          <cell r="B3294" t="str">
            <v>ADITIVO PARA MORTERO</v>
          </cell>
          <cell r="C3294">
            <v>0</v>
          </cell>
        </row>
        <row r="3295">
          <cell r="A3295" t="str">
            <v>320201</v>
          </cell>
          <cell r="B3295" t="str">
            <v>ADHERENTE MORTERO SIKA LATEX</v>
          </cell>
          <cell r="C3295" t="str">
            <v xml:space="preserve"> KLS  </v>
          </cell>
          <cell r="D3295">
            <v>20430</v>
          </cell>
        </row>
        <row r="3296">
          <cell r="A3296" t="str">
            <v>320202</v>
          </cell>
          <cell r="B3296" t="str">
            <v>SIKA GROUT</v>
          </cell>
          <cell r="C3296" t="str">
            <v xml:space="preserve"> M3  </v>
          </cell>
          <cell r="D3296">
            <v>4450</v>
          </cell>
        </row>
        <row r="3297">
          <cell r="A3297" t="str">
            <v>320203</v>
          </cell>
          <cell r="B3297" t="str">
            <v>SIKA 1</v>
          </cell>
          <cell r="C3297" t="str">
            <v xml:space="preserve"> KLS  </v>
          </cell>
          <cell r="D3297">
            <v>8630</v>
          </cell>
        </row>
        <row r="3298">
          <cell r="A3298" t="str">
            <v>3203</v>
          </cell>
          <cell r="B3298" t="str">
            <v>ADICION AL CONCRETO</v>
          </cell>
          <cell r="C3298">
            <v>0</v>
          </cell>
        </row>
        <row r="3299">
          <cell r="A3299" t="str">
            <v>320301</v>
          </cell>
          <cell r="B3299" t="str">
            <v>CRISTALIZACION XIPEX CONCRETO</v>
          </cell>
          <cell r="C3299" t="str">
            <v xml:space="preserve"> M2  </v>
          </cell>
          <cell r="D3299">
            <v>15070</v>
          </cell>
        </row>
        <row r="3300">
          <cell r="A3300" t="str">
            <v>320302</v>
          </cell>
          <cell r="B3300" t="str">
            <v>ENDURECEDOR MASTERCROM MBT</v>
          </cell>
          <cell r="C3300" t="str">
            <v xml:space="preserve"> KLS  </v>
          </cell>
          <cell r="D3300">
            <v>3360</v>
          </cell>
        </row>
        <row r="3301">
          <cell r="A3301" t="str">
            <v>320303</v>
          </cell>
          <cell r="B3301" t="str">
            <v>ENDURECEDOR ROCKTOP TOXEMENT</v>
          </cell>
          <cell r="C3301" t="str">
            <v xml:space="preserve"> KLS  </v>
          </cell>
          <cell r="D3301">
            <v>2530</v>
          </cell>
        </row>
        <row r="3302">
          <cell r="A3302" t="str">
            <v>320304</v>
          </cell>
          <cell r="B3302" t="str">
            <v>PLASTOCRETE 169 HE</v>
          </cell>
          <cell r="C3302" t="str">
            <v xml:space="preserve"> KLS  </v>
          </cell>
          <cell r="D3302">
            <v>2990</v>
          </cell>
        </row>
        <row r="3303">
          <cell r="A3303" t="str">
            <v>320305</v>
          </cell>
          <cell r="B3303" t="str">
            <v>PLASTIMENT VZ</v>
          </cell>
          <cell r="C3303" t="str">
            <v xml:space="preserve"> KLS  </v>
          </cell>
          <cell r="D3303">
            <v>4320</v>
          </cell>
        </row>
        <row r="3304">
          <cell r="A3304" t="str">
            <v>320306</v>
          </cell>
          <cell r="B3304" t="str">
            <v>PLASTOCRETE D.M.</v>
          </cell>
          <cell r="C3304" t="str">
            <v xml:space="preserve"> KLS  </v>
          </cell>
          <cell r="D3304">
            <v>4050</v>
          </cell>
        </row>
        <row r="3305">
          <cell r="A3305" t="str">
            <v>3204</v>
          </cell>
          <cell r="B3305" t="str">
            <v>CURADORES - DESENCOFRANTES</v>
          </cell>
          <cell r="C3305">
            <v>0</v>
          </cell>
        </row>
        <row r="3306">
          <cell r="A3306" t="str">
            <v>320401</v>
          </cell>
          <cell r="B3306" t="str">
            <v>ANTISOL BLANCO</v>
          </cell>
          <cell r="C3306" t="str">
            <v xml:space="preserve"> KLS  </v>
          </cell>
          <cell r="D3306">
            <v>5970</v>
          </cell>
        </row>
        <row r="3307">
          <cell r="A3307" t="str">
            <v>320402</v>
          </cell>
          <cell r="B3307" t="str">
            <v>ANTISOL ROJO</v>
          </cell>
          <cell r="C3307" t="str">
            <v xml:space="preserve"> KLS  </v>
          </cell>
          <cell r="D3307">
            <v>9060</v>
          </cell>
        </row>
        <row r="3308">
          <cell r="A3308" t="str">
            <v>3205</v>
          </cell>
          <cell r="B3308" t="str">
            <v>MORTEROS LISTOS</v>
          </cell>
          <cell r="C3308">
            <v>0</v>
          </cell>
        </row>
        <row r="3309">
          <cell r="A3309" t="str">
            <v>320501</v>
          </cell>
          <cell r="B3309" t="str">
            <v>SIKA 101 MORTERO BLANCO</v>
          </cell>
          <cell r="C3309" t="str">
            <v xml:space="preserve"> KLS  </v>
          </cell>
          <cell r="D3309">
            <v>3740</v>
          </cell>
        </row>
        <row r="3310">
          <cell r="A3310" t="str">
            <v>320502</v>
          </cell>
          <cell r="B3310" t="str">
            <v>SIKA GROUT 200</v>
          </cell>
          <cell r="C3310" t="str">
            <v xml:space="preserve"> KLS  </v>
          </cell>
          <cell r="D3310">
            <v>2090</v>
          </cell>
        </row>
        <row r="3311">
          <cell r="A3311" t="str">
            <v>3206</v>
          </cell>
          <cell r="B3311" t="str">
            <v>ADHESIVOS EPOXICOS</v>
          </cell>
          <cell r="C3311">
            <v>0</v>
          </cell>
        </row>
        <row r="3312">
          <cell r="A3312" t="str">
            <v>320601</v>
          </cell>
          <cell r="B3312" t="str">
            <v>ADHERENTE EPOXICO SIKADUR-32</v>
          </cell>
          <cell r="C3312" t="str">
            <v xml:space="preserve"> M2  </v>
          </cell>
          <cell r="D3312">
            <v>28760</v>
          </cell>
        </row>
        <row r="3313">
          <cell r="A3313" t="str">
            <v>320605</v>
          </cell>
          <cell r="B3313" t="str">
            <v>ANCLAJE SIKADUR-42</v>
          </cell>
          <cell r="C3313" t="str">
            <v xml:space="preserve"> CM3  </v>
          </cell>
          <cell r="D3313">
            <v>35380</v>
          </cell>
        </row>
        <row r="3314">
          <cell r="A3314" t="str">
            <v>320606</v>
          </cell>
          <cell r="B3314" t="str">
            <v>SIKAGUAR-AT</v>
          </cell>
          <cell r="C3314" t="str">
            <v xml:space="preserve"> M2  </v>
          </cell>
          <cell r="D3314">
            <v>31930</v>
          </cell>
        </row>
        <row r="3315">
          <cell r="A3315" t="str">
            <v>320607</v>
          </cell>
          <cell r="B3315" t="str">
            <v>SIKAGUARD-62</v>
          </cell>
          <cell r="C3315" t="str">
            <v xml:space="preserve"> M2  </v>
          </cell>
          <cell r="D3315">
            <v>31500</v>
          </cell>
        </row>
        <row r="3316">
          <cell r="A3316" t="str">
            <v>3207</v>
          </cell>
          <cell r="B3316" t="str">
            <v>RECUBRIMIENTOS</v>
          </cell>
          <cell r="C3316">
            <v>0</v>
          </cell>
        </row>
        <row r="3317">
          <cell r="A3317" t="str">
            <v>320702</v>
          </cell>
          <cell r="B3317" t="str">
            <v>ENDURECEDOR ROCKTOP+CURASEAL (TRA.MEDIO)</v>
          </cell>
          <cell r="C3317" t="str">
            <v xml:space="preserve"> M2  </v>
          </cell>
          <cell r="D3317">
            <v>6410</v>
          </cell>
        </row>
        <row r="3318">
          <cell r="A3318" t="str">
            <v>3208</v>
          </cell>
          <cell r="B3318" t="str">
            <v>IMPERMEABILIZANTES</v>
          </cell>
          <cell r="C3318">
            <v>0</v>
          </cell>
        </row>
        <row r="3319">
          <cell r="A3319" t="str">
            <v>320801</v>
          </cell>
          <cell r="B3319" t="str">
            <v>XIPEX BLANCO</v>
          </cell>
          <cell r="C3319" t="str">
            <v xml:space="preserve"> M2  </v>
          </cell>
          <cell r="D3319">
            <v>15480</v>
          </cell>
        </row>
        <row r="3320">
          <cell r="A3320" t="str">
            <v>320803</v>
          </cell>
          <cell r="B3320" t="str">
            <v xml:space="preserve"> IMPRIMANTE  </v>
          </cell>
          <cell r="C3320" t="str">
            <v xml:space="preserve"> KLS  </v>
          </cell>
          <cell r="D3320">
            <v>10930</v>
          </cell>
        </row>
        <row r="3321">
          <cell r="A3321" t="str">
            <v>320804</v>
          </cell>
          <cell r="B3321" t="str">
            <v>DENSO</v>
          </cell>
          <cell r="C3321" t="str">
            <v xml:space="preserve"> KLS  </v>
          </cell>
          <cell r="D3321">
            <v>9780</v>
          </cell>
        </row>
        <row r="3322">
          <cell r="A3322" t="str">
            <v>3210</v>
          </cell>
          <cell r="B3322" t="str">
            <v>MASILLAS - SELLOS</v>
          </cell>
          <cell r="C3322">
            <v>0</v>
          </cell>
        </row>
        <row r="3323">
          <cell r="A3323" t="str">
            <v>321001</v>
          </cell>
          <cell r="B3323" t="str">
            <v>JUNTA FRIA XIPEX PATCH AND PLUG</v>
          </cell>
          <cell r="C3323" t="str">
            <v xml:space="preserve"> ML  </v>
          </cell>
          <cell r="D3323">
            <v>92420</v>
          </cell>
        </row>
        <row r="3324">
          <cell r="A3324" t="str">
            <v>321002</v>
          </cell>
          <cell r="B3324" t="str">
            <v>XIPEX PACH AND PLUG RELLENO ESTRUCTURAS</v>
          </cell>
          <cell r="C3324" t="str">
            <v xml:space="preserve"> ML  </v>
          </cell>
          <cell r="D3324">
            <v>92420</v>
          </cell>
        </row>
        <row r="3325">
          <cell r="A3325" t="str">
            <v>321003</v>
          </cell>
          <cell r="B3325" t="str">
            <v>SIKAFLEX 1A</v>
          </cell>
          <cell r="C3325" t="str">
            <v xml:space="preserve"> ML  </v>
          </cell>
          <cell r="D3325">
            <v>4390</v>
          </cell>
        </row>
        <row r="3326">
          <cell r="A3326" t="str">
            <v>321004</v>
          </cell>
          <cell r="B3326" t="str">
            <v>SIKADUR COMBIFLEX 20CM</v>
          </cell>
          <cell r="C3326" t="str">
            <v xml:space="preserve"> ML  </v>
          </cell>
          <cell r="D3326">
            <v>51530</v>
          </cell>
        </row>
        <row r="3327">
          <cell r="A3327" t="str">
            <v>321005</v>
          </cell>
          <cell r="B3327" t="str">
            <v>SIKAFLEX -15 LM-SL</v>
          </cell>
          <cell r="C3327" t="str">
            <v xml:space="preserve"> KLS  </v>
          </cell>
          <cell r="D3327">
            <v>38120</v>
          </cell>
        </row>
        <row r="3328">
          <cell r="A3328" t="str">
            <v>321006</v>
          </cell>
          <cell r="B3328" t="str">
            <v>CINTA SIKA PVC</v>
          </cell>
          <cell r="C3328" t="str">
            <v xml:space="preserve"> ML  </v>
          </cell>
          <cell r="D3328">
            <v>11250</v>
          </cell>
        </row>
        <row r="3329">
          <cell r="A3329" t="str">
            <v>33</v>
          </cell>
          <cell r="B3329" t="str">
            <v xml:space="preserve"> EQUIPO MAQUINARIA OBRA  </v>
          </cell>
          <cell r="C3329">
            <v>0</v>
          </cell>
        </row>
        <row r="3330">
          <cell r="A3330" t="str">
            <v>3301</v>
          </cell>
          <cell r="B3330" t="str">
            <v>EQUIPO FIJO</v>
          </cell>
          <cell r="C3330">
            <v>0</v>
          </cell>
        </row>
        <row r="3331">
          <cell r="A3331" t="str">
            <v>330101</v>
          </cell>
          <cell r="B3331" t="str">
            <v>ANDAMIO METALICO TUBULAR</v>
          </cell>
          <cell r="C3331" t="str">
            <v xml:space="preserve"> DIA  </v>
          </cell>
          <cell r="D3331">
            <v>310</v>
          </cell>
        </row>
        <row r="3332">
          <cell r="A3332" t="str">
            <v>330102</v>
          </cell>
          <cell r="B3332" t="str">
            <v>ANDAMIO COLGANTES 4.0 MTS</v>
          </cell>
          <cell r="C3332" t="str">
            <v xml:space="preserve"> DIA  </v>
          </cell>
          <cell r="D3332">
            <v>1730</v>
          </cell>
        </row>
        <row r="3333">
          <cell r="A3333" t="str">
            <v>330103</v>
          </cell>
          <cell r="B3333" t="str">
            <v>CARRETA TIPO BUGGI</v>
          </cell>
          <cell r="C3333" t="str">
            <v xml:space="preserve"> DIA  </v>
          </cell>
          <cell r="D3333">
            <v>3600</v>
          </cell>
        </row>
        <row r="3334">
          <cell r="A3334" t="str">
            <v>330104</v>
          </cell>
          <cell r="B3334" t="str">
            <v>CERCHA METALICA DE 3 MTS.</v>
          </cell>
          <cell r="C3334" t="str">
            <v xml:space="preserve"> DIA  </v>
          </cell>
          <cell r="D3334">
            <v>80</v>
          </cell>
        </row>
        <row r="3335">
          <cell r="A3335" t="str">
            <v>330105</v>
          </cell>
          <cell r="B3335" t="str">
            <v>COMPRESOR DE DOS MARTILLOS</v>
          </cell>
          <cell r="C3335" t="str">
            <v xml:space="preserve"> HRS  </v>
          </cell>
          <cell r="D3335">
            <v>75640</v>
          </cell>
        </row>
        <row r="3336">
          <cell r="A3336" t="str">
            <v>330106</v>
          </cell>
          <cell r="B3336" t="str">
            <v>COMPRESOR DE UN MARTILLO</v>
          </cell>
          <cell r="C3336" t="str">
            <v xml:space="preserve"> HRS  </v>
          </cell>
          <cell r="D3336">
            <v>43400</v>
          </cell>
        </row>
        <row r="3337">
          <cell r="A3337" t="str">
            <v>330107</v>
          </cell>
          <cell r="B3337" t="str">
            <v>CORTADORA DE LADRILLO CON DISCO</v>
          </cell>
          <cell r="C3337" t="str">
            <v xml:space="preserve"> DIA  </v>
          </cell>
          <cell r="D3337">
            <v>44640</v>
          </cell>
        </row>
        <row r="3338">
          <cell r="A3338" t="str">
            <v>330108</v>
          </cell>
          <cell r="B3338" t="str">
            <v>CORTADORA SIN DISCO</v>
          </cell>
          <cell r="C3338" t="str">
            <v xml:space="preserve"> DIA  </v>
          </cell>
          <cell r="D3338">
            <v>24800</v>
          </cell>
        </row>
        <row r="3339">
          <cell r="A3339" t="str">
            <v>330109</v>
          </cell>
          <cell r="B3339" t="str">
            <v>FORMALETA MET.PAVIMENTO 0.15X0.20X3MTS</v>
          </cell>
          <cell r="C3339" t="str">
            <v xml:space="preserve"> DIA  </v>
          </cell>
          <cell r="D3339">
            <v>1360</v>
          </cell>
        </row>
        <row r="3340">
          <cell r="A3340" t="str">
            <v>330110</v>
          </cell>
          <cell r="B3340" t="str">
            <v>JUEGO DE RODACHINES PARA ANDAMIO</v>
          </cell>
          <cell r="C3340" t="str">
            <v xml:space="preserve"> DIA  </v>
          </cell>
          <cell r="D3340">
            <v>4320</v>
          </cell>
        </row>
        <row r="3341">
          <cell r="A3341" t="str">
            <v>330112</v>
          </cell>
          <cell r="B3341" t="str">
            <v>MEZCLADORA DE 9 PIES CUBICOS</v>
          </cell>
          <cell r="C3341" t="str">
            <v xml:space="preserve"> DIA  </v>
          </cell>
          <cell r="D3341">
            <v>31640</v>
          </cell>
        </row>
        <row r="3342">
          <cell r="A3342" t="str">
            <v>330113</v>
          </cell>
          <cell r="B3342" t="str">
            <v>MOTOBOMBA DE 3"</v>
          </cell>
          <cell r="C3342" t="str">
            <v xml:space="preserve"> DIA  </v>
          </cell>
          <cell r="D3342">
            <v>31000</v>
          </cell>
        </row>
        <row r="3343">
          <cell r="A3343" t="str">
            <v>330114</v>
          </cell>
          <cell r="B3343" t="str">
            <v>MOTOBOMBA DE 2"</v>
          </cell>
          <cell r="C3343" t="str">
            <v xml:space="preserve"> DIA  </v>
          </cell>
          <cell r="D3343">
            <v>28520</v>
          </cell>
        </row>
        <row r="3344">
          <cell r="A3344" t="str">
            <v>330115</v>
          </cell>
          <cell r="B3344" t="str">
            <v>PLUMA GRUA</v>
          </cell>
          <cell r="C3344" t="str">
            <v xml:space="preserve"> DIA  </v>
          </cell>
          <cell r="D3344">
            <v>27280</v>
          </cell>
        </row>
        <row r="3345">
          <cell r="A3345" t="str">
            <v>330116</v>
          </cell>
          <cell r="B3345" t="str">
            <v>PULIDORA MANUAL ELECTRICA</v>
          </cell>
          <cell r="C3345" t="str">
            <v xml:space="preserve"> DIA  </v>
          </cell>
          <cell r="D3345">
            <v>21080</v>
          </cell>
        </row>
        <row r="3346">
          <cell r="A3346" t="str">
            <v>330117</v>
          </cell>
          <cell r="B3346" t="str">
            <v>REGLA VIBRATORIA DE 4MTS</v>
          </cell>
          <cell r="C3346" t="str">
            <v xml:space="preserve"> DIA  </v>
          </cell>
          <cell r="D3346">
            <v>32240</v>
          </cell>
        </row>
        <row r="3347">
          <cell r="A3347" t="str">
            <v>330118</v>
          </cell>
          <cell r="B3347" t="str">
            <v>SOLDADOR ELECTRICO</v>
          </cell>
          <cell r="C3347" t="str">
            <v xml:space="preserve"> DIA  </v>
          </cell>
          <cell r="D3347">
            <v>17360</v>
          </cell>
        </row>
        <row r="3348">
          <cell r="A3348" t="str">
            <v>330119</v>
          </cell>
          <cell r="B3348" t="str">
            <v>TABLERO O PLAQUETA DE 1.40X0.70 MTS</v>
          </cell>
          <cell r="C3348" t="str">
            <v xml:space="preserve"> DIA  </v>
          </cell>
          <cell r="D3348">
            <v>170</v>
          </cell>
        </row>
        <row r="3349">
          <cell r="A3349" t="str">
            <v>330120</v>
          </cell>
          <cell r="B3349" t="str">
            <v>TABLONES DE 3MTS</v>
          </cell>
          <cell r="C3349" t="str">
            <v xml:space="preserve"> DIA  </v>
          </cell>
          <cell r="D3349">
            <v>250</v>
          </cell>
        </row>
        <row r="3350">
          <cell r="A3350" t="str">
            <v>330121</v>
          </cell>
          <cell r="B3350" t="str">
            <v>TACO METALICO EXTENSION DE 2.00 A 3.30MT</v>
          </cell>
          <cell r="C3350" t="str">
            <v xml:space="preserve"> DIA  </v>
          </cell>
          <cell r="D3350">
            <v>140</v>
          </cell>
        </row>
        <row r="3351">
          <cell r="A3351" t="str">
            <v>330122</v>
          </cell>
          <cell r="B3351" t="str">
            <v>TIJERAS O DIAGONALES CORTAS O LARGAS</v>
          </cell>
          <cell r="C3351" t="str">
            <v xml:space="preserve"> DIA  </v>
          </cell>
          <cell r="D3351">
            <v>50</v>
          </cell>
        </row>
        <row r="3352">
          <cell r="A3352" t="str">
            <v>330123</v>
          </cell>
          <cell r="B3352" t="str">
            <v>VIBRADOR A GASOLINA</v>
          </cell>
          <cell r="C3352" t="str">
            <v xml:space="preserve"> DIA  </v>
          </cell>
          <cell r="D3352">
            <v>28770</v>
          </cell>
        </row>
        <row r="3353">
          <cell r="A3353" t="str">
            <v>330124</v>
          </cell>
          <cell r="B3353" t="str">
            <v>VIBRADOR ELECTRICO</v>
          </cell>
          <cell r="C3353" t="str">
            <v xml:space="preserve"> DIA  </v>
          </cell>
          <cell r="D3353">
            <v>28770</v>
          </cell>
        </row>
        <row r="3354">
          <cell r="A3354" t="str">
            <v>330125</v>
          </cell>
          <cell r="B3354" t="str">
            <v>VIBROCOMPACTADOR TIPO RANA</v>
          </cell>
          <cell r="C3354" t="str">
            <v xml:space="preserve"> DIA  </v>
          </cell>
          <cell r="D3354">
            <v>31640</v>
          </cell>
        </row>
        <row r="3355">
          <cell r="A3355" t="str">
            <v>330126</v>
          </cell>
          <cell r="B3355" t="str">
            <v>VIGA CELOSIA DE 3MTS</v>
          </cell>
          <cell r="C3355" t="str">
            <v xml:space="preserve"> DIA  </v>
          </cell>
          <cell r="D3355">
            <v>70</v>
          </cell>
        </row>
        <row r="3356">
          <cell r="A3356" t="str">
            <v>330127</v>
          </cell>
          <cell r="B3356" t="str">
            <v>CORTADORA DE PAVIMENTO</v>
          </cell>
          <cell r="C3356" t="str">
            <v xml:space="preserve"> ML  </v>
          </cell>
          <cell r="D3356">
            <v>7190</v>
          </cell>
        </row>
        <row r="3357">
          <cell r="A3357" t="str">
            <v>330128</v>
          </cell>
          <cell r="B3357" t="str">
            <v>MEZCLADORA ELECTRICA 1 M3</v>
          </cell>
          <cell r="C3357" t="str">
            <v xml:space="preserve"> DIA  </v>
          </cell>
          <cell r="D3357">
            <v>28770</v>
          </cell>
        </row>
        <row r="3358">
          <cell r="A3358" t="str">
            <v>330130</v>
          </cell>
          <cell r="B3358" t="str">
            <v>PULIDORA MANUAL (SOLA)</v>
          </cell>
          <cell r="C3358" t="str">
            <v xml:space="preserve"> DIA  </v>
          </cell>
          <cell r="D3358">
            <v>13640</v>
          </cell>
        </row>
        <row r="3359">
          <cell r="A3359" t="str">
            <v>330131</v>
          </cell>
          <cell r="B3359" t="str">
            <v>PLANTA ELECTRICA 4000 RPM</v>
          </cell>
          <cell r="C3359" t="str">
            <v xml:space="preserve"> DIA  </v>
          </cell>
          <cell r="D3359">
            <v>57540</v>
          </cell>
        </row>
        <row r="3360">
          <cell r="A3360" t="str">
            <v>330132</v>
          </cell>
          <cell r="B3360" t="str">
            <v>PLANTA ELECTRICA 7000 RPM</v>
          </cell>
          <cell r="C3360" t="str">
            <v xml:space="preserve"> DIA  </v>
          </cell>
          <cell r="D3360">
            <v>64730</v>
          </cell>
        </row>
        <row r="3361">
          <cell r="A3361" t="str">
            <v>330133</v>
          </cell>
          <cell r="B3361" t="str">
            <v>PLUMA GRUA 500 KILOS</v>
          </cell>
          <cell r="C3361" t="str">
            <v xml:space="preserve"> DIA  </v>
          </cell>
          <cell r="D3361">
            <v>40280</v>
          </cell>
        </row>
        <row r="3362">
          <cell r="A3362" t="str">
            <v>330134</v>
          </cell>
          <cell r="B3362" t="str">
            <v>CANASTA Y/O BALDE PLUMA GRUA</v>
          </cell>
          <cell r="C3362" t="str">
            <v xml:space="preserve"> DIA  </v>
          </cell>
          <cell r="D3362">
            <v>1740</v>
          </cell>
        </row>
        <row r="3363">
          <cell r="A3363" t="str">
            <v>330135</v>
          </cell>
          <cell r="B3363" t="str">
            <v>ANDAMIO METALICO TUBULAR</v>
          </cell>
          <cell r="C3363" t="str">
            <v xml:space="preserve"> U/D  </v>
          </cell>
          <cell r="D3363">
            <v>310</v>
          </cell>
        </row>
        <row r="3364">
          <cell r="A3364" t="str">
            <v>330136</v>
          </cell>
          <cell r="B3364" t="str">
            <v>TERMOFUSIONADOR TUBERIA DE POLIETILENO</v>
          </cell>
          <cell r="C3364" t="str">
            <v xml:space="preserve"> DIA  </v>
          </cell>
          <cell r="D3364">
            <v>242200</v>
          </cell>
        </row>
        <row r="3365">
          <cell r="A3365" t="str">
            <v>3302</v>
          </cell>
          <cell r="B3365" t="str">
            <v>MAQUINARIA MOVIL</v>
          </cell>
          <cell r="C3365">
            <v>0</v>
          </cell>
        </row>
        <row r="3366">
          <cell r="A3366" t="str">
            <v>330201</v>
          </cell>
          <cell r="B3366" t="str">
            <v>BULLDOZER D-6</v>
          </cell>
          <cell r="C3366" t="str">
            <v xml:space="preserve"> HRS  </v>
          </cell>
          <cell r="D3366">
            <v>86300</v>
          </cell>
        </row>
        <row r="3367">
          <cell r="A3367" t="str">
            <v>330202</v>
          </cell>
          <cell r="B3367" t="str">
            <v>CILINDRO COMPACTADOR DE 3 TONELADAS</v>
          </cell>
          <cell r="C3367" t="str">
            <v xml:space="preserve"> HRS  </v>
          </cell>
          <cell r="D3367">
            <v>31000</v>
          </cell>
        </row>
        <row r="3368">
          <cell r="A3368" t="str">
            <v>330203</v>
          </cell>
          <cell r="B3368" t="str">
            <v>CILINDRO COMPACTADOR DE 6 TONELADAS</v>
          </cell>
          <cell r="C3368" t="str">
            <v xml:space="preserve"> HRS  </v>
          </cell>
          <cell r="D3368">
            <v>31000</v>
          </cell>
        </row>
        <row r="3369">
          <cell r="A3369" t="str">
            <v>330204</v>
          </cell>
          <cell r="B3369" t="str">
            <v>MOTONIVELADORA CAT-12-F</v>
          </cell>
          <cell r="C3369" t="str">
            <v xml:space="preserve"> HRS  </v>
          </cell>
          <cell r="D3369">
            <v>64730</v>
          </cell>
        </row>
        <row r="3370">
          <cell r="A3370" t="str">
            <v>330205</v>
          </cell>
          <cell r="B3370" t="str">
            <v>RETROEXCAVADORA JD-510</v>
          </cell>
          <cell r="C3370" t="str">
            <v xml:space="preserve"> HRS  </v>
          </cell>
          <cell r="D3370">
            <v>64730</v>
          </cell>
        </row>
        <row r="3371">
          <cell r="A3371" t="str">
            <v>330206</v>
          </cell>
          <cell r="B3371" t="str">
            <v>VIBROCOMPACTADOR 950N</v>
          </cell>
          <cell r="C3371" t="str">
            <v xml:space="preserve"> HRS  </v>
          </cell>
          <cell r="D3371">
            <v>63240</v>
          </cell>
        </row>
        <row r="3372">
          <cell r="A3372" t="str">
            <v>330207</v>
          </cell>
          <cell r="B3372" t="str">
            <v>VOLQUETA 5 M3</v>
          </cell>
          <cell r="C3372" t="str">
            <v xml:space="preserve"> VJE  </v>
          </cell>
          <cell r="D3372">
            <v>49600</v>
          </cell>
        </row>
        <row r="3373">
          <cell r="A3373" t="str">
            <v>330209</v>
          </cell>
          <cell r="B3373" t="str">
            <v>RETROEXCAVADORA DE ORUGA</v>
          </cell>
          <cell r="C3373" t="str">
            <v xml:space="preserve"> HRS  </v>
          </cell>
          <cell r="D3373">
            <v>107880</v>
          </cell>
        </row>
        <row r="3374">
          <cell r="A3374" t="str">
            <v>330210</v>
          </cell>
          <cell r="B3374" t="str">
            <v>RETROEXCAVADORA CARGADORA JD-510</v>
          </cell>
          <cell r="C3374" t="str">
            <v xml:space="preserve"> HRS  </v>
          </cell>
          <cell r="D3374">
            <v>64730</v>
          </cell>
        </row>
        <row r="3375">
          <cell r="A3375" t="str">
            <v>330211</v>
          </cell>
          <cell r="B3375" t="str">
            <v>GRUA TELESCOPICA HIDRAULICA 20 TON.</v>
          </cell>
          <cell r="C3375" t="str">
            <v xml:space="preserve"> HRS  </v>
          </cell>
          <cell r="D3375">
            <v>80600</v>
          </cell>
        </row>
        <row r="3376">
          <cell r="A3376" t="str">
            <v>3303</v>
          </cell>
          <cell r="B3376" t="str">
            <v>SENALIZACION PREVENTIVA</v>
          </cell>
          <cell r="C3376">
            <v>0</v>
          </cell>
        </row>
        <row r="3377">
          <cell r="A3377" t="str">
            <v>330301</v>
          </cell>
          <cell r="B3377" t="str">
            <v>CINTA SEGURIDAD PREVENTIVA A=8CM-250MTS.</v>
          </cell>
          <cell r="C3377" t="str">
            <v xml:space="preserve"> UND  </v>
          </cell>
          <cell r="D3377">
            <v>85040</v>
          </cell>
        </row>
        <row r="3378">
          <cell r="A3378" t="str">
            <v>330302</v>
          </cell>
          <cell r="B3378" t="str">
            <v>SENAL TIPO SR-30 (AVISO DE 30 MTS)</v>
          </cell>
          <cell r="C3378" t="str">
            <v xml:space="preserve"> DIA  </v>
          </cell>
          <cell r="D3378">
            <v>6640</v>
          </cell>
        </row>
        <row r="3379">
          <cell r="A3379" t="str">
            <v>330303</v>
          </cell>
          <cell r="B3379" t="str">
            <v>SENAL TIPO SR-26 (NO ADELANTAR VEHICULO)</v>
          </cell>
          <cell r="C3379" t="str">
            <v xml:space="preserve"> DIA  </v>
          </cell>
          <cell r="D3379">
            <v>6640</v>
          </cell>
        </row>
        <row r="3380">
          <cell r="A3380" t="str">
            <v>330304</v>
          </cell>
          <cell r="B3380" t="str">
            <v>SENAL TIPO SR-38 (OBREROS EN LA VIA)</v>
          </cell>
          <cell r="C3380" t="str">
            <v xml:space="preserve"> DIA  </v>
          </cell>
          <cell r="D3380">
            <v>6640</v>
          </cell>
        </row>
        <row r="3381">
          <cell r="A3381" t="str">
            <v>330305</v>
          </cell>
          <cell r="B3381" t="str">
            <v>SENAL TIPO SP-101 (VIA EN CONTRUCCION)</v>
          </cell>
          <cell r="C3381" t="str">
            <v xml:space="preserve"> DIA  </v>
          </cell>
          <cell r="D3381">
            <v>6640</v>
          </cell>
        </row>
        <row r="3382">
          <cell r="A3382" t="str">
            <v>330306</v>
          </cell>
          <cell r="B3382" t="str">
            <v>BARRICADA Y DESVIO TIPO SR-102</v>
          </cell>
          <cell r="C3382" t="str">
            <v xml:space="preserve"> DIA  </v>
          </cell>
          <cell r="D3382">
            <v>14000</v>
          </cell>
        </row>
        <row r="3383">
          <cell r="A3383" t="str">
            <v>330307</v>
          </cell>
          <cell r="B3383" t="str">
            <v>TABLERO DE DESVIO</v>
          </cell>
          <cell r="C3383" t="str">
            <v xml:space="preserve"> DIA  </v>
          </cell>
          <cell r="D3383">
            <v>5000</v>
          </cell>
        </row>
        <row r="3384">
          <cell r="A3384" t="str">
            <v>330308</v>
          </cell>
          <cell r="B3384" t="str">
            <v>CHALECO REFLECTIVO</v>
          </cell>
          <cell r="C3384" t="str">
            <v xml:space="preserve"> DIA  </v>
          </cell>
          <cell r="D3384">
            <v>2500</v>
          </cell>
        </row>
        <row r="3385">
          <cell r="A3385" t="str">
            <v>330309</v>
          </cell>
          <cell r="B3385" t="str">
            <v>SENAL DE PARE-SIGA PARA PALETERO</v>
          </cell>
          <cell r="C3385" t="str">
            <v xml:space="preserve"> DIA  </v>
          </cell>
          <cell r="D3385">
            <v>3000</v>
          </cell>
        </row>
        <row r="3386">
          <cell r="A3386" t="str">
            <v>330310</v>
          </cell>
          <cell r="B3386" t="str">
            <v>CONO REFLECTIVO VIAL H=70CM</v>
          </cell>
          <cell r="C3386" t="str">
            <v xml:space="preserve"> DIA  </v>
          </cell>
          <cell r="D3386">
            <v>0</v>
          </cell>
        </row>
        <row r="3387">
          <cell r="A3387" t="str">
            <v>330311</v>
          </cell>
          <cell r="B3387" t="str">
            <v>PALETERO DIURNO</v>
          </cell>
          <cell r="C3387" t="str">
            <v xml:space="preserve"> HRS  </v>
          </cell>
          <cell r="D3387">
            <v>2500</v>
          </cell>
        </row>
        <row r="3388">
          <cell r="A3388" t="str">
            <v>330312</v>
          </cell>
          <cell r="B3388" t="str">
            <v>PALETERO NOCTURNO</v>
          </cell>
          <cell r="C3388" t="str">
            <v xml:space="preserve"> HRS  </v>
          </cell>
          <cell r="D3388">
            <v>3200</v>
          </cell>
        </row>
        <row r="3389">
          <cell r="A3389" t="str">
            <v>35</v>
          </cell>
          <cell r="B3389" t="str">
            <v xml:space="preserve"> REDES GALVANIZADAS-ACCESORIOS  </v>
          </cell>
          <cell r="C3389">
            <v>0</v>
          </cell>
        </row>
        <row r="3390">
          <cell r="A3390" t="str">
            <v>3501</v>
          </cell>
          <cell r="B3390" t="str">
            <v>ARRANCADOR - REGULADOR</v>
          </cell>
          <cell r="C3390">
            <v>0</v>
          </cell>
        </row>
        <row r="3391">
          <cell r="A3391" t="str">
            <v>350101</v>
          </cell>
          <cell r="B3391" t="str">
            <v>ARRAN REG. 32-36AMP</v>
          </cell>
          <cell r="C3391" t="str">
            <v xml:space="preserve"> UND  </v>
          </cell>
          <cell r="D3391">
            <v>62120</v>
          </cell>
        </row>
        <row r="3392">
          <cell r="A3392" t="str">
            <v>3502</v>
          </cell>
          <cell r="B3392" t="str">
            <v>BASES - ANCLAJES</v>
          </cell>
          <cell r="C3392">
            <v>0</v>
          </cell>
        </row>
        <row r="3393">
          <cell r="A3393" t="str">
            <v>350201</v>
          </cell>
          <cell r="B3393" t="str">
            <v>BASE ANCLAJE TUB. 30-40CM.</v>
          </cell>
          <cell r="C3393" t="str">
            <v xml:space="preserve"> UND  </v>
          </cell>
          <cell r="D3393">
            <v>29990</v>
          </cell>
        </row>
        <row r="3394">
          <cell r="A3394" t="str">
            <v>3503</v>
          </cell>
          <cell r="B3394" t="str">
            <v>BOMBAS</v>
          </cell>
          <cell r="C3394">
            <v>0</v>
          </cell>
        </row>
        <row r="3395">
          <cell r="A3395" t="str">
            <v>350301</v>
          </cell>
          <cell r="B3395" t="str">
            <v>BOMBA CONTRA INCENDIO 250 GPM-56M</v>
          </cell>
          <cell r="C3395" t="str">
            <v xml:space="preserve"> UND  </v>
          </cell>
          <cell r="D3395">
            <v>5252460</v>
          </cell>
        </row>
        <row r="3396">
          <cell r="A3396" t="str">
            <v>350302</v>
          </cell>
          <cell r="B3396" t="str">
            <v>BOMBA DESAGUE 0.5HP 35-80GPM</v>
          </cell>
          <cell r="C3396" t="str">
            <v xml:space="preserve"> UND  </v>
          </cell>
          <cell r="D3396">
            <v>1276440</v>
          </cell>
        </row>
        <row r="3397">
          <cell r="A3397" t="str">
            <v>3504</v>
          </cell>
          <cell r="B3397" t="str">
            <v>BUSHINGS</v>
          </cell>
          <cell r="C3397">
            <v>0</v>
          </cell>
        </row>
        <row r="3398">
          <cell r="A3398" t="str">
            <v>350401</v>
          </cell>
          <cell r="B3398" t="str">
            <v>BUSHING GALV. 1"</v>
          </cell>
          <cell r="C3398" t="str">
            <v xml:space="preserve"> UND  </v>
          </cell>
          <cell r="D3398">
            <v>11140</v>
          </cell>
        </row>
        <row r="3399">
          <cell r="A3399" t="str">
            <v>350402</v>
          </cell>
          <cell r="B3399" t="str">
            <v>BUSHING GALV. 2,1/2X1,1/2"</v>
          </cell>
          <cell r="C3399" t="str">
            <v xml:space="preserve"> UND  </v>
          </cell>
          <cell r="D3399">
            <v>13230</v>
          </cell>
        </row>
        <row r="3400">
          <cell r="A3400" t="str">
            <v>350403</v>
          </cell>
          <cell r="B3400" t="str">
            <v>BUSHING GALV. 4 X2,1/2"</v>
          </cell>
          <cell r="C3400" t="str">
            <v xml:space="preserve"> UND  </v>
          </cell>
          <cell r="D3400">
            <v>29440</v>
          </cell>
        </row>
        <row r="3401">
          <cell r="A3401" t="str">
            <v>3505</v>
          </cell>
          <cell r="B3401" t="str">
            <v>CODOS</v>
          </cell>
          <cell r="C3401">
            <v>0</v>
          </cell>
        </row>
        <row r="3402">
          <cell r="A3402" t="str">
            <v>350501</v>
          </cell>
          <cell r="B3402" t="str">
            <v>CODO GALV. ,1/2x90</v>
          </cell>
          <cell r="C3402" t="str">
            <v xml:space="preserve"> UND  </v>
          </cell>
          <cell r="D3402">
            <v>990</v>
          </cell>
        </row>
        <row r="3403">
          <cell r="A3403" t="str">
            <v>350502</v>
          </cell>
          <cell r="B3403" t="str">
            <v>CODO GALV. ,3/4x90</v>
          </cell>
          <cell r="C3403" t="str">
            <v xml:space="preserve"> UND  </v>
          </cell>
          <cell r="D3403">
            <v>890</v>
          </cell>
        </row>
        <row r="3404">
          <cell r="A3404" t="str">
            <v>350503</v>
          </cell>
          <cell r="B3404" t="str">
            <v>CODO GALV. 1 x45</v>
          </cell>
          <cell r="C3404" t="str">
            <v xml:space="preserve"> UND  </v>
          </cell>
          <cell r="D3404">
            <v>3030</v>
          </cell>
        </row>
        <row r="3405">
          <cell r="A3405" t="str">
            <v>350504</v>
          </cell>
          <cell r="B3405" t="str">
            <v>CODO GALV. 1,1/2x90</v>
          </cell>
          <cell r="C3405" t="str">
            <v xml:space="preserve"> UND  </v>
          </cell>
          <cell r="D3405">
            <v>2880</v>
          </cell>
        </row>
        <row r="3406">
          <cell r="A3406" t="str">
            <v>350505</v>
          </cell>
          <cell r="B3406" t="str">
            <v>CODO GALV. 1,1/4x90</v>
          </cell>
          <cell r="C3406" t="str">
            <v xml:space="preserve"> UND  </v>
          </cell>
          <cell r="D3406">
            <v>1850</v>
          </cell>
        </row>
        <row r="3407">
          <cell r="A3407" t="str">
            <v>350506</v>
          </cell>
          <cell r="B3407" t="str">
            <v>CODO GALV. 2 x90</v>
          </cell>
          <cell r="C3407" t="str">
            <v xml:space="preserve"> UND  </v>
          </cell>
          <cell r="D3407">
            <v>9780</v>
          </cell>
        </row>
        <row r="3408">
          <cell r="A3408" t="str">
            <v>350507</v>
          </cell>
          <cell r="B3408" t="str">
            <v>CODO GALV. 2,1/2x90</v>
          </cell>
          <cell r="C3408" t="str">
            <v xml:space="preserve"> UND  </v>
          </cell>
          <cell r="D3408">
            <v>21290</v>
          </cell>
        </row>
        <row r="3409">
          <cell r="A3409" t="str">
            <v>350508</v>
          </cell>
          <cell r="B3409" t="str">
            <v>CODO GALV. 2,1/4x90</v>
          </cell>
          <cell r="C3409" t="str">
            <v xml:space="preserve"> UND  </v>
          </cell>
          <cell r="D3409">
            <v>19300</v>
          </cell>
        </row>
        <row r="3410">
          <cell r="A3410" t="str">
            <v>350509</v>
          </cell>
          <cell r="B3410" t="str">
            <v>CODO GALV. 3 x90</v>
          </cell>
          <cell r="C3410" t="str">
            <v xml:space="preserve"> UND  </v>
          </cell>
          <cell r="D3410">
            <v>28050</v>
          </cell>
        </row>
        <row r="3411">
          <cell r="A3411" t="str">
            <v>350510</v>
          </cell>
          <cell r="B3411" t="str">
            <v>CODO GALV. 4 x90</v>
          </cell>
          <cell r="C3411" t="str">
            <v xml:space="preserve"> UND  </v>
          </cell>
          <cell r="D3411">
            <v>64730</v>
          </cell>
        </row>
        <row r="3412">
          <cell r="A3412" t="str">
            <v>350511</v>
          </cell>
          <cell r="B3412" t="str">
            <v>CODO GALV. 6 x90</v>
          </cell>
          <cell r="C3412" t="str">
            <v xml:space="preserve"> UND  </v>
          </cell>
          <cell r="D3412">
            <v>112200</v>
          </cell>
        </row>
        <row r="3413">
          <cell r="A3413" t="str">
            <v>3506</v>
          </cell>
          <cell r="B3413" t="str">
            <v>NIPLES</v>
          </cell>
          <cell r="C3413">
            <v>0</v>
          </cell>
        </row>
        <row r="3414">
          <cell r="A3414" t="str">
            <v>350601</v>
          </cell>
          <cell r="B3414" t="str">
            <v>NIPLE GALV. 1,1/2x1- 5CM (2 ROSCAS)</v>
          </cell>
          <cell r="C3414" t="str">
            <v xml:space="preserve"> UND  </v>
          </cell>
          <cell r="D3414">
            <v>9100</v>
          </cell>
        </row>
        <row r="3415">
          <cell r="A3415" t="str">
            <v>350602</v>
          </cell>
          <cell r="B3415" t="str">
            <v>NIPLE GALV. 2,1/2x1- 5CM (2 ROSCAS)</v>
          </cell>
          <cell r="C3415" t="str">
            <v xml:space="preserve"> UND  </v>
          </cell>
          <cell r="D3415">
            <v>18370</v>
          </cell>
        </row>
        <row r="3416">
          <cell r="A3416" t="str">
            <v>350603</v>
          </cell>
          <cell r="B3416" t="str">
            <v>NIPLE GALV. ,1/2x1- 5CM (2 ROSCAS)</v>
          </cell>
          <cell r="C3416" t="str">
            <v xml:space="preserve"> UND  </v>
          </cell>
          <cell r="D3416">
            <v>810</v>
          </cell>
        </row>
        <row r="3417">
          <cell r="A3417" t="str">
            <v>3507</v>
          </cell>
          <cell r="B3417" t="str">
            <v xml:space="preserve"> TAPONES  </v>
          </cell>
          <cell r="C3417" t="str">
            <v xml:space="preserve"> </v>
          </cell>
          <cell r="D3417" t="str">
            <v xml:space="preserve"> </v>
          </cell>
        </row>
        <row r="3418">
          <cell r="A3418" t="str">
            <v>350701</v>
          </cell>
          <cell r="B3418" t="str">
            <v>TAPON GALV.MACHO 4"</v>
          </cell>
          <cell r="C3418" t="str">
            <v xml:space="preserve"> UND  </v>
          </cell>
          <cell r="D3418">
            <v>7080</v>
          </cell>
        </row>
        <row r="3419">
          <cell r="A3419" t="str">
            <v>350705</v>
          </cell>
          <cell r="B3419" t="str">
            <v xml:space="preserve"> TAPON GALV.MACHO 3"  </v>
          </cell>
          <cell r="C3419" t="str">
            <v xml:space="preserve"> UND  </v>
          </cell>
          <cell r="D3419">
            <v>0</v>
          </cell>
        </row>
        <row r="3420">
          <cell r="A3420" t="str">
            <v>3508</v>
          </cell>
          <cell r="B3420" t="str">
            <v xml:space="preserve"> TEES  </v>
          </cell>
          <cell r="C3420" t="str">
            <v xml:space="preserve"> </v>
          </cell>
          <cell r="D3420" t="str">
            <v xml:space="preserve"> </v>
          </cell>
        </row>
        <row r="3421">
          <cell r="A3421" t="str">
            <v>350801</v>
          </cell>
          <cell r="B3421" t="str">
            <v xml:space="preserve"> TEE GALVANIZADA ,1/2"  </v>
          </cell>
          <cell r="C3421" t="str">
            <v xml:space="preserve"> UND  </v>
          </cell>
          <cell r="D3421">
            <v>930</v>
          </cell>
        </row>
        <row r="3422">
          <cell r="A3422" t="str">
            <v>350802</v>
          </cell>
          <cell r="B3422" t="str">
            <v xml:space="preserve"> TEE GALVANIZADA ,1/4"  </v>
          </cell>
          <cell r="C3422" t="str">
            <v xml:space="preserve"> UND  </v>
          </cell>
          <cell r="D3422">
            <v>1040</v>
          </cell>
        </row>
        <row r="3423">
          <cell r="A3423" t="str">
            <v>350803</v>
          </cell>
          <cell r="B3423" t="str">
            <v xml:space="preserve"> TEE GALVANIZADA ,3/4"  </v>
          </cell>
          <cell r="C3423" t="str">
            <v xml:space="preserve"> UND  </v>
          </cell>
          <cell r="D3423">
            <v>4340</v>
          </cell>
        </row>
        <row r="3424">
          <cell r="A3424" t="str">
            <v>350804</v>
          </cell>
          <cell r="B3424" t="str">
            <v xml:space="preserve"> TEE GALVANIZADA 1"  </v>
          </cell>
          <cell r="C3424" t="str">
            <v xml:space="preserve"> UND  </v>
          </cell>
          <cell r="D3424">
            <v>5190</v>
          </cell>
        </row>
        <row r="3425">
          <cell r="A3425" t="str">
            <v>350805</v>
          </cell>
          <cell r="B3425" t="str">
            <v xml:space="preserve"> TEE GALVANIZADA 1,1/2"  </v>
          </cell>
          <cell r="C3425" t="str">
            <v xml:space="preserve"> UND  </v>
          </cell>
          <cell r="D3425">
            <v>7550</v>
          </cell>
        </row>
        <row r="3426">
          <cell r="A3426" t="str">
            <v>350806</v>
          </cell>
          <cell r="B3426" t="str">
            <v xml:space="preserve"> TEE GALVANIZADA 1,1/4"  </v>
          </cell>
          <cell r="C3426" t="str">
            <v xml:space="preserve"> UND  </v>
          </cell>
          <cell r="D3426">
            <v>5190</v>
          </cell>
        </row>
        <row r="3427">
          <cell r="A3427" t="str">
            <v>350807</v>
          </cell>
          <cell r="B3427" t="str">
            <v xml:space="preserve"> TEE GALVANIZADA 1  x3/4</v>
          </cell>
          <cell r="C3427" t="str">
            <v xml:space="preserve"> UND  </v>
          </cell>
          <cell r="D3427">
            <v>6860</v>
          </cell>
        </row>
        <row r="3428">
          <cell r="A3428" t="str">
            <v>350808</v>
          </cell>
          <cell r="B3428" t="str">
            <v xml:space="preserve"> TEE GALVANIZADA 2"  </v>
          </cell>
          <cell r="C3428" t="str">
            <v xml:space="preserve"> UND  </v>
          </cell>
          <cell r="D3428">
            <v>14380</v>
          </cell>
        </row>
        <row r="3429">
          <cell r="A3429" t="str">
            <v>350809</v>
          </cell>
          <cell r="B3429" t="str">
            <v xml:space="preserve"> TEE GALVANIZADA 2,1/2"  </v>
          </cell>
          <cell r="C3429" t="str">
            <v xml:space="preserve"> UND  </v>
          </cell>
          <cell r="D3429">
            <v>46030</v>
          </cell>
        </row>
        <row r="3430">
          <cell r="A3430" t="str">
            <v>350810</v>
          </cell>
          <cell r="B3430" t="str">
            <v xml:space="preserve"> TEE GALVANIZADA 2,1/4"  </v>
          </cell>
          <cell r="C3430" t="str">
            <v xml:space="preserve"> UND  </v>
          </cell>
          <cell r="D3430">
            <v>28770</v>
          </cell>
        </row>
        <row r="3431">
          <cell r="A3431" t="str">
            <v>350811</v>
          </cell>
          <cell r="B3431" t="str">
            <v xml:space="preserve"> TEE GALVANIZADA 3"  </v>
          </cell>
          <cell r="C3431" t="str">
            <v xml:space="preserve"> UND  </v>
          </cell>
          <cell r="D3431">
            <v>46030</v>
          </cell>
        </row>
        <row r="3432">
          <cell r="A3432" t="str">
            <v>350812</v>
          </cell>
          <cell r="B3432" t="str">
            <v xml:space="preserve"> TEE GALVANIZADA 3"  x2"</v>
          </cell>
          <cell r="C3432" t="str">
            <v xml:space="preserve"> UND  </v>
          </cell>
          <cell r="D3432">
            <v>52650</v>
          </cell>
        </row>
        <row r="3433">
          <cell r="A3433" t="str">
            <v>350813</v>
          </cell>
          <cell r="B3433" t="str">
            <v xml:space="preserve"> TEE GALVANIZADA 4"  </v>
          </cell>
          <cell r="C3433" t="str">
            <v xml:space="preserve"> UND  </v>
          </cell>
          <cell r="D3433">
            <v>24230</v>
          </cell>
        </row>
        <row r="3434">
          <cell r="A3434" t="str">
            <v>350814</v>
          </cell>
          <cell r="B3434" t="str">
            <v xml:space="preserve"> TEE GALVANIZADA 4"  x3"</v>
          </cell>
          <cell r="C3434" t="str">
            <v xml:space="preserve"> UND  </v>
          </cell>
          <cell r="D3434">
            <v>72860</v>
          </cell>
        </row>
        <row r="3435">
          <cell r="A3435" t="str">
            <v>350815</v>
          </cell>
          <cell r="B3435" t="str">
            <v xml:space="preserve"> TEE GALVANIZADA 6"  </v>
          </cell>
          <cell r="C3435" t="str">
            <v xml:space="preserve"> UND  </v>
          </cell>
          <cell r="D3435">
            <v>120810</v>
          </cell>
        </row>
        <row r="3436">
          <cell r="A3436" t="str">
            <v>3509</v>
          </cell>
          <cell r="B3436" t="str">
            <v>UNIONES</v>
          </cell>
          <cell r="C3436">
            <v>0</v>
          </cell>
        </row>
        <row r="3437">
          <cell r="A3437" t="str">
            <v>350901</v>
          </cell>
          <cell r="B3437" t="str">
            <v>UNION DRESSER 2"</v>
          </cell>
          <cell r="C3437" t="str">
            <v xml:space="preserve"> UND  </v>
          </cell>
          <cell r="D3437">
            <v>53220</v>
          </cell>
        </row>
        <row r="3438">
          <cell r="A3438" t="str">
            <v>350902</v>
          </cell>
          <cell r="B3438" t="str">
            <v>UNION GALV. ,1/2"</v>
          </cell>
          <cell r="C3438" t="str">
            <v xml:space="preserve"> UND  </v>
          </cell>
          <cell r="D3438">
            <v>270</v>
          </cell>
        </row>
        <row r="3439">
          <cell r="A3439" t="str">
            <v>350903</v>
          </cell>
          <cell r="B3439" t="str">
            <v>UNION GALV. 1"</v>
          </cell>
          <cell r="C3439" t="str">
            <v xml:space="preserve"> UND  </v>
          </cell>
          <cell r="D3439">
            <v>840</v>
          </cell>
        </row>
        <row r="3440">
          <cell r="A3440" t="str">
            <v>350904</v>
          </cell>
          <cell r="B3440" t="str">
            <v>UNION GALV. 1,1/2"</v>
          </cell>
          <cell r="C3440" t="str">
            <v xml:space="preserve"> UND  </v>
          </cell>
          <cell r="D3440">
            <v>2090</v>
          </cell>
        </row>
        <row r="3441">
          <cell r="A3441" t="str">
            <v>350905</v>
          </cell>
          <cell r="B3441" t="str">
            <v>UNION GALV. 1,1/4"</v>
          </cell>
          <cell r="C3441" t="str">
            <v xml:space="preserve"> UND  </v>
          </cell>
          <cell r="D3441">
            <v>1530</v>
          </cell>
        </row>
        <row r="3442">
          <cell r="A3442" t="str">
            <v>350906</v>
          </cell>
          <cell r="B3442" t="str">
            <v>UNION GALV. 2"</v>
          </cell>
          <cell r="C3442" t="str">
            <v xml:space="preserve"> UND  </v>
          </cell>
          <cell r="D3442">
            <v>3430</v>
          </cell>
        </row>
        <row r="3443">
          <cell r="A3443" t="str">
            <v>350907</v>
          </cell>
          <cell r="B3443" t="str">
            <v>UNION GALV. 2,1/2"</v>
          </cell>
          <cell r="C3443" t="str">
            <v xml:space="preserve"> UND  </v>
          </cell>
          <cell r="D3443">
            <v>7000</v>
          </cell>
        </row>
        <row r="3444">
          <cell r="A3444" t="str">
            <v>350908</v>
          </cell>
          <cell r="B3444" t="str">
            <v>UNION GALV. 3"</v>
          </cell>
          <cell r="C3444" t="str">
            <v xml:space="preserve"> UND  </v>
          </cell>
          <cell r="D3444">
            <v>16110</v>
          </cell>
        </row>
        <row r="3445">
          <cell r="A3445" t="str">
            <v>350909</v>
          </cell>
          <cell r="B3445" t="str">
            <v>UNION GALV. 4"</v>
          </cell>
          <cell r="C3445" t="str">
            <v xml:space="preserve"> UND  </v>
          </cell>
          <cell r="D3445">
            <v>20390</v>
          </cell>
        </row>
        <row r="3446">
          <cell r="A3446" t="str">
            <v>350910</v>
          </cell>
          <cell r="B3446" t="str">
            <v>UNION GALV. 6"</v>
          </cell>
          <cell r="C3446" t="str">
            <v xml:space="preserve"> UND  </v>
          </cell>
          <cell r="D3446">
            <v>37360</v>
          </cell>
        </row>
        <row r="3447">
          <cell r="A3447" t="str">
            <v>350911</v>
          </cell>
          <cell r="B3447" t="str">
            <v>UNION UNIVERSAL GALV ,1/2"</v>
          </cell>
          <cell r="C3447" t="str">
            <v xml:space="preserve"> UND  </v>
          </cell>
          <cell r="D3447">
            <v>2810</v>
          </cell>
        </row>
        <row r="3448">
          <cell r="A3448" t="str">
            <v>3510</v>
          </cell>
          <cell r="B3448" t="str">
            <v>TUBERIA</v>
          </cell>
          <cell r="C3448">
            <v>0</v>
          </cell>
        </row>
        <row r="3449">
          <cell r="A3449" t="str">
            <v>351001</v>
          </cell>
          <cell r="B3449" t="str">
            <v>TUBERIA GALVA. ,1/2"</v>
          </cell>
          <cell r="C3449" t="str">
            <v xml:space="preserve"> ML  </v>
          </cell>
          <cell r="D3449">
            <v>5520</v>
          </cell>
        </row>
        <row r="3450">
          <cell r="A3450" t="str">
            <v>351002</v>
          </cell>
          <cell r="B3450" t="str">
            <v>TUBERIA GALVA. ,1/4"</v>
          </cell>
          <cell r="C3450" t="str">
            <v xml:space="preserve"> ML  </v>
          </cell>
          <cell r="D3450">
            <v>4610</v>
          </cell>
        </row>
        <row r="3451">
          <cell r="A3451" t="str">
            <v>351003</v>
          </cell>
          <cell r="B3451" t="str">
            <v>TUBERIA GALVA. ,3/4"</v>
          </cell>
          <cell r="C3451" t="str">
            <v xml:space="preserve"> ML  </v>
          </cell>
          <cell r="D3451">
            <v>6620</v>
          </cell>
        </row>
        <row r="3452">
          <cell r="A3452" t="str">
            <v>351004</v>
          </cell>
          <cell r="B3452" t="str">
            <v>TUBERIA GALVA. 1"</v>
          </cell>
          <cell r="C3452" t="str">
            <v xml:space="preserve"> ML  </v>
          </cell>
          <cell r="D3452">
            <v>11670</v>
          </cell>
        </row>
        <row r="3453">
          <cell r="A3453" t="str">
            <v>351005</v>
          </cell>
          <cell r="B3453" t="str">
            <v>TUBERIA GALVA. 1,1/2"</v>
          </cell>
          <cell r="C3453" t="str">
            <v xml:space="preserve"> ML  </v>
          </cell>
          <cell r="D3453">
            <v>18880</v>
          </cell>
        </row>
        <row r="3454">
          <cell r="A3454" t="str">
            <v>351006</v>
          </cell>
          <cell r="B3454" t="str">
            <v>TUBERIA GALVA. 1,1/4"</v>
          </cell>
          <cell r="C3454" t="str">
            <v xml:space="preserve"> ML  </v>
          </cell>
          <cell r="D3454">
            <v>14650</v>
          </cell>
        </row>
        <row r="3455">
          <cell r="A3455" t="str">
            <v>351007</v>
          </cell>
          <cell r="B3455" t="str">
            <v>TUBERIA GALVA. 2,1/2"</v>
          </cell>
          <cell r="C3455" t="str">
            <v xml:space="preserve"> ML  </v>
          </cell>
          <cell r="D3455">
            <v>31590</v>
          </cell>
        </row>
        <row r="3456">
          <cell r="A3456" t="str">
            <v>351008</v>
          </cell>
          <cell r="B3456" t="str">
            <v>TUBERIA GALVA. 2,1/4"</v>
          </cell>
          <cell r="C3456" t="str">
            <v xml:space="preserve"> ML  </v>
          </cell>
          <cell r="D3456">
            <v>26700</v>
          </cell>
        </row>
        <row r="3457">
          <cell r="A3457" t="str">
            <v>351009</v>
          </cell>
          <cell r="B3457" t="str">
            <v>TUBERIA GALVA. 2,3/4"</v>
          </cell>
          <cell r="C3457" t="str">
            <v xml:space="preserve"> UND  </v>
          </cell>
          <cell r="D3457">
            <v>34330</v>
          </cell>
        </row>
        <row r="3458">
          <cell r="A3458" t="str">
            <v>351010</v>
          </cell>
          <cell r="B3458" t="str">
            <v>TUBERIA GALVA. 3"</v>
          </cell>
          <cell r="C3458" t="str">
            <v xml:space="preserve"> ML  </v>
          </cell>
          <cell r="D3458">
            <v>231730</v>
          </cell>
        </row>
        <row r="3459">
          <cell r="A3459" t="str">
            <v>351011</v>
          </cell>
          <cell r="B3459" t="str">
            <v>TUBERIA GALVA. 3,1/2"</v>
          </cell>
          <cell r="C3459" t="str">
            <v xml:space="preserve"> ML  </v>
          </cell>
          <cell r="D3459">
            <v>44140</v>
          </cell>
        </row>
        <row r="3460">
          <cell r="A3460" t="str">
            <v>351012</v>
          </cell>
          <cell r="B3460" t="str">
            <v>TUBERIA GALVA. 4"</v>
          </cell>
          <cell r="C3460" t="str">
            <v xml:space="preserve"> ML  </v>
          </cell>
          <cell r="D3460">
            <v>55160</v>
          </cell>
        </row>
        <row r="3461">
          <cell r="A3461" t="str">
            <v>351013</v>
          </cell>
          <cell r="B3461" t="str">
            <v>TUBERIA GALVA. 6"</v>
          </cell>
          <cell r="C3461" t="str">
            <v xml:space="preserve"> UND  </v>
          </cell>
          <cell r="D3461">
            <v>98360</v>
          </cell>
        </row>
        <row r="3462">
          <cell r="A3462" t="str">
            <v>351014</v>
          </cell>
          <cell r="B3462" t="str">
            <v>TUBERIA GALVA. 8"</v>
          </cell>
          <cell r="C3462" t="str">
            <v xml:space="preserve"> ML  </v>
          </cell>
          <cell r="D3462">
            <v>141770</v>
          </cell>
        </row>
        <row r="3463">
          <cell r="A3463" t="str">
            <v>3511</v>
          </cell>
          <cell r="B3463" t="str">
            <v xml:space="preserve"> UNIVERSALES  </v>
          </cell>
          <cell r="C3463" t="str">
            <v xml:space="preserve"> </v>
          </cell>
          <cell r="D3463" t="str">
            <v xml:space="preserve"> </v>
          </cell>
        </row>
        <row r="3464">
          <cell r="A3464" t="str">
            <v>351101</v>
          </cell>
          <cell r="B3464" t="str">
            <v xml:space="preserve"> UNIVERSAL GALVANIZADA 1"  </v>
          </cell>
          <cell r="C3464" t="str">
            <v xml:space="preserve"> UND  </v>
          </cell>
          <cell r="D3464">
            <v>10010</v>
          </cell>
        </row>
        <row r="3465">
          <cell r="A3465" t="str">
            <v>351102</v>
          </cell>
          <cell r="B3465" t="str">
            <v xml:space="preserve"> UNIVERSAL GALVANIZADA ,1/2"  </v>
          </cell>
          <cell r="C3465" t="str">
            <v xml:space="preserve"> UND  </v>
          </cell>
          <cell r="D3465">
            <v>5280</v>
          </cell>
        </row>
        <row r="3466">
          <cell r="A3466" t="str">
            <v>3512</v>
          </cell>
          <cell r="B3466" t="str">
            <v xml:space="preserve"> VALVULAS  </v>
          </cell>
          <cell r="C3466">
            <v>0</v>
          </cell>
        </row>
        <row r="3467">
          <cell r="A3467" t="str">
            <v>351204</v>
          </cell>
          <cell r="B3467" t="str">
            <v>VALVULA HF 4" (S. ELASTIC)</v>
          </cell>
          <cell r="C3467" t="str">
            <v xml:space="preserve"> UND  </v>
          </cell>
          <cell r="D3467">
            <v>496380</v>
          </cell>
        </row>
        <row r="3468">
          <cell r="A3468" t="str">
            <v>3514</v>
          </cell>
          <cell r="B3468" t="str">
            <v xml:space="preserve"> EQUIPOS  </v>
          </cell>
          <cell r="C3468">
            <v>0</v>
          </cell>
        </row>
        <row r="3469">
          <cell r="A3469" t="str">
            <v>351401</v>
          </cell>
          <cell r="B3469" t="str">
            <v>DETECTOR DE HUMO</v>
          </cell>
          <cell r="C3469" t="str">
            <v xml:space="preserve"> UND  </v>
          </cell>
          <cell r="D3469">
            <v>69020</v>
          </cell>
        </row>
        <row r="3470">
          <cell r="A3470" t="str">
            <v>3515</v>
          </cell>
          <cell r="B3470" t="str">
            <v xml:space="preserve"> HIDRANTES  </v>
          </cell>
          <cell r="C3470">
            <v>0</v>
          </cell>
        </row>
        <row r="3471">
          <cell r="A3471" t="str">
            <v>351501</v>
          </cell>
          <cell r="B3471" t="str">
            <v xml:space="preserve"> HIDRANTE PARED  </v>
          </cell>
          <cell r="C3471" t="str">
            <v xml:space="preserve"> UND  </v>
          </cell>
          <cell r="D3471">
            <v>249830</v>
          </cell>
        </row>
        <row r="3472">
          <cell r="A3472" t="str">
            <v>3516</v>
          </cell>
          <cell r="B3472" t="str">
            <v xml:space="preserve"> ACCESORIOS  </v>
          </cell>
          <cell r="C3472" t="str">
            <v xml:space="preserve"> </v>
          </cell>
          <cell r="D3472" t="str">
            <v xml:space="preserve"> </v>
          </cell>
        </row>
        <row r="3473">
          <cell r="A3473" t="str">
            <v>351601</v>
          </cell>
          <cell r="B3473" t="str">
            <v xml:space="preserve"> GABINETE INCENDIO T-III  </v>
          </cell>
          <cell r="C3473" t="str">
            <v xml:space="preserve"> UND  </v>
          </cell>
          <cell r="D3473">
            <v>1296220</v>
          </cell>
        </row>
        <row r="3474">
          <cell r="A3474" t="str">
            <v>351602</v>
          </cell>
          <cell r="B3474" t="str">
            <v xml:space="preserve"> MANOMETRO  </v>
          </cell>
          <cell r="C3474" t="str">
            <v xml:space="preserve"> UND  </v>
          </cell>
          <cell r="D3474">
            <v>20530</v>
          </cell>
        </row>
        <row r="3475">
          <cell r="A3475" t="str">
            <v>351603</v>
          </cell>
          <cell r="B3475" t="str">
            <v xml:space="preserve"> SOPORTE TUBERIA GALV.  </v>
          </cell>
          <cell r="C3475" t="str">
            <v xml:space="preserve"> UND  </v>
          </cell>
          <cell r="D3475">
            <v>8390</v>
          </cell>
        </row>
        <row r="3476">
          <cell r="A3476" t="str">
            <v>351604</v>
          </cell>
          <cell r="B3476" t="str">
            <v xml:space="preserve"> SPLINKER  </v>
          </cell>
          <cell r="C3476" t="str">
            <v xml:space="preserve"> UND  </v>
          </cell>
          <cell r="D3476">
            <v>79990</v>
          </cell>
        </row>
        <row r="3477">
          <cell r="A3477" t="str">
            <v>351605</v>
          </cell>
          <cell r="B3477" t="str">
            <v xml:space="preserve"> SWITHE FLOTADOR TANQUE  </v>
          </cell>
          <cell r="C3477" t="str">
            <v xml:space="preserve"> UND  </v>
          </cell>
          <cell r="D3477">
            <v>77960</v>
          </cell>
        </row>
        <row r="3478">
          <cell r="A3478" t="str">
            <v>3517</v>
          </cell>
          <cell r="B3478" t="str">
            <v xml:space="preserve"> SISTEMAS DE PRESION  </v>
          </cell>
          <cell r="C3478" t="str">
            <v xml:space="preserve"> </v>
          </cell>
          <cell r="D3478" t="str">
            <v xml:space="preserve"> </v>
          </cell>
        </row>
        <row r="3479">
          <cell r="A3479" t="str">
            <v>351701</v>
          </cell>
          <cell r="B3479" t="str">
            <v xml:space="preserve"> SISTEMA PRESION 150-200GPM 55-75  </v>
          </cell>
          <cell r="C3479" t="str">
            <v xml:space="preserve"> UND  </v>
          </cell>
          <cell r="D3479">
            <v>8910160</v>
          </cell>
        </row>
        <row r="3480">
          <cell r="A3480" t="str">
            <v>3518</v>
          </cell>
          <cell r="B3480" t="str">
            <v xml:space="preserve"> SISTEMAS DE ELEVACION  </v>
          </cell>
          <cell r="C3480" t="str">
            <v xml:space="preserve"> </v>
          </cell>
          <cell r="D3480" t="str">
            <v xml:space="preserve"> </v>
          </cell>
        </row>
        <row r="3481">
          <cell r="A3481" t="str">
            <v>351801</v>
          </cell>
          <cell r="B3481" t="str">
            <v xml:space="preserve"> SIST.ELEVA.TANQUE BAJO-ALTO  </v>
          </cell>
          <cell r="C3481" t="str">
            <v xml:space="preserve"> UND  </v>
          </cell>
          <cell r="D3481">
            <v>4658160</v>
          </cell>
        </row>
        <row r="3482">
          <cell r="A3482" t="str">
            <v>3519</v>
          </cell>
          <cell r="B3482" t="str">
            <v xml:space="preserve"> TABLEROS  </v>
          </cell>
          <cell r="C3482" t="str">
            <v xml:space="preserve"> </v>
          </cell>
          <cell r="D3482" t="str">
            <v xml:space="preserve"> </v>
          </cell>
        </row>
        <row r="3483">
          <cell r="A3483" t="str">
            <v>351901</v>
          </cell>
          <cell r="B3483" t="str">
            <v>TABLERO CONTROL BOMBAS (2)</v>
          </cell>
          <cell r="C3483" t="str">
            <v xml:space="preserve"> UND  </v>
          </cell>
          <cell r="D3483">
            <v>1414950</v>
          </cell>
        </row>
        <row r="3484">
          <cell r="A3484" t="str">
            <v>3520</v>
          </cell>
          <cell r="B3484" t="str">
            <v>INSTALACIONES - VARIOS</v>
          </cell>
          <cell r="C3484">
            <v>0</v>
          </cell>
        </row>
        <row r="3485">
          <cell r="A3485" t="str">
            <v>352001</v>
          </cell>
          <cell r="B3485" t="str">
            <v>INST.TUB.GALVANIZADA ,1/2</v>
          </cell>
          <cell r="C3485" t="str">
            <v xml:space="preserve"> ML  </v>
          </cell>
          <cell r="D3485">
            <v>3200</v>
          </cell>
        </row>
        <row r="3486">
          <cell r="A3486" t="str">
            <v>352002</v>
          </cell>
          <cell r="B3486" t="str">
            <v>INST.TUB.GALVANIZADA ,3/4</v>
          </cell>
          <cell r="C3486" t="str">
            <v xml:space="preserve"> ML  </v>
          </cell>
          <cell r="D3486">
            <v>4130</v>
          </cell>
        </row>
        <row r="3487">
          <cell r="A3487" t="str">
            <v>352003</v>
          </cell>
          <cell r="B3487" t="str">
            <v>INST.TUB.GALVANIZADA 1"</v>
          </cell>
          <cell r="C3487" t="str">
            <v xml:space="preserve"> ML  </v>
          </cell>
          <cell r="D3487">
            <v>4930</v>
          </cell>
        </row>
        <row r="3488">
          <cell r="A3488" t="str">
            <v>352004</v>
          </cell>
          <cell r="B3488" t="str">
            <v>INST.TUB.GALVANIZADA 1,1/2</v>
          </cell>
          <cell r="C3488" t="str">
            <v xml:space="preserve"> ML  </v>
          </cell>
          <cell r="D3488">
            <v>7650</v>
          </cell>
        </row>
        <row r="3489">
          <cell r="A3489" t="str">
            <v>352005</v>
          </cell>
          <cell r="B3489" t="str">
            <v>INST.TUB.GALVANIZADA 2"</v>
          </cell>
          <cell r="C3489" t="str">
            <v xml:space="preserve"> ML  </v>
          </cell>
          <cell r="D3489">
            <v>10610</v>
          </cell>
        </row>
        <row r="3490">
          <cell r="A3490" t="str">
            <v>352006</v>
          </cell>
          <cell r="B3490" t="str">
            <v>INST.TUB.GALVANIZADA 2.1/2</v>
          </cell>
          <cell r="C3490" t="str">
            <v xml:space="preserve"> ML  </v>
          </cell>
          <cell r="D3490">
            <v>12580</v>
          </cell>
        </row>
        <row r="3491">
          <cell r="A3491" t="str">
            <v>352007</v>
          </cell>
          <cell r="B3491" t="str">
            <v>INST.TUB.GALVANIZADA 3"</v>
          </cell>
          <cell r="C3491" t="str">
            <v xml:space="preserve"> ML  </v>
          </cell>
          <cell r="D3491">
            <v>8020</v>
          </cell>
        </row>
        <row r="3492">
          <cell r="A3492" t="str">
            <v>352008</v>
          </cell>
          <cell r="B3492" t="str">
            <v>INST.TUB.GALVANIZADA 4</v>
          </cell>
          <cell r="C3492" t="str">
            <v xml:space="preserve"> ML  </v>
          </cell>
          <cell r="D3492">
            <v>10610</v>
          </cell>
        </row>
        <row r="3493">
          <cell r="A3493" t="str">
            <v>352009</v>
          </cell>
          <cell r="B3493" t="str">
            <v>INSTAL.PUNTO GALVANIZADO</v>
          </cell>
          <cell r="C3493" t="str">
            <v xml:space="preserve"> UND  </v>
          </cell>
          <cell r="D3493">
            <v>20720</v>
          </cell>
        </row>
        <row r="3494">
          <cell r="A3494" t="str">
            <v>36</v>
          </cell>
          <cell r="B3494" t="str">
            <v xml:space="preserve"> PLANTAS ELECTRICAS EMERGENCIA  </v>
          </cell>
          <cell r="C3494">
            <v>0</v>
          </cell>
        </row>
        <row r="3495">
          <cell r="A3495" t="str">
            <v>3601</v>
          </cell>
          <cell r="B3495" t="str">
            <v>TRANSFERENCIA AUTOMATICA</v>
          </cell>
          <cell r="C3495">
            <v>0</v>
          </cell>
        </row>
        <row r="3496">
          <cell r="A3496" t="str">
            <v>360101</v>
          </cell>
          <cell r="B3496" t="str">
            <v>TRANSFERENCIA 12 KW / 15 KVA</v>
          </cell>
          <cell r="C3496" t="str">
            <v xml:space="preserve"> UND  </v>
          </cell>
          <cell r="D3496">
            <v>2445280</v>
          </cell>
        </row>
        <row r="3497">
          <cell r="A3497" t="str">
            <v>360102</v>
          </cell>
          <cell r="B3497" t="str">
            <v>TRANSFERENCIA AUTOMATICA 40 KW / 60 KVA</v>
          </cell>
          <cell r="C3497" t="str">
            <v xml:space="preserve"> UND  </v>
          </cell>
          <cell r="D3497">
            <v>4459040</v>
          </cell>
        </row>
        <row r="3498">
          <cell r="A3498" t="str">
            <v>360103</v>
          </cell>
          <cell r="B3498" t="str">
            <v>TRANSFERENCIA AUTOMATICA 75 KW</v>
          </cell>
          <cell r="C3498" t="str">
            <v xml:space="preserve"> UND  </v>
          </cell>
          <cell r="D3498">
            <v>7623520</v>
          </cell>
        </row>
        <row r="3499">
          <cell r="A3499" t="str">
            <v>360104</v>
          </cell>
          <cell r="B3499" t="str">
            <v>TRANSFERENCIA AUTOMATICA 100 KW</v>
          </cell>
          <cell r="C3499" t="str">
            <v xml:space="preserve"> UND  </v>
          </cell>
          <cell r="D3499">
            <v>8198880</v>
          </cell>
        </row>
        <row r="3500">
          <cell r="A3500" t="str">
            <v>360105</v>
          </cell>
          <cell r="B3500" t="str">
            <v>TRANSFERENCIA AUTOMATICA 132 KW /165 KVA</v>
          </cell>
          <cell r="C3500" t="str">
            <v xml:space="preserve"> UND  </v>
          </cell>
          <cell r="D3500">
            <v>10788000</v>
          </cell>
        </row>
        <row r="3501">
          <cell r="A3501" t="str">
            <v>360106</v>
          </cell>
          <cell r="B3501" t="str">
            <v>TRANSFERENCIA AUTOMATICA 200 KW</v>
          </cell>
          <cell r="C3501" t="str">
            <v xml:space="preserve"> UND  </v>
          </cell>
          <cell r="D3501">
            <v>15678560</v>
          </cell>
        </row>
        <row r="3502">
          <cell r="A3502" t="str">
            <v>360129</v>
          </cell>
          <cell r="B3502" t="str">
            <v>TRANSFERENCIA AUTOMATICA 60 KW/ 75 KVA</v>
          </cell>
          <cell r="C3502" t="str">
            <v xml:space="preserve"> UND  </v>
          </cell>
          <cell r="D3502">
            <v>6041280</v>
          </cell>
        </row>
        <row r="3503">
          <cell r="A3503" t="str">
            <v>360130</v>
          </cell>
          <cell r="B3503" t="str">
            <v>TRANSFERENCIA AUTOMATICA 145 KW/ 182 KVA</v>
          </cell>
          <cell r="C3503" t="str">
            <v xml:space="preserve"> UND  </v>
          </cell>
          <cell r="D3503">
            <v>10788000</v>
          </cell>
        </row>
        <row r="3504">
          <cell r="A3504" t="str">
            <v>3602</v>
          </cell>
          <cell r="B3504" t="str">
            <v>CABINA SUPERINSONORA</v>
          </cell>
          <cell r="C3504">
            <v>0</v>
          </cell>
        </row>
        <row r="3505">
          <cell r="A3505" t="str">
            <v>360201</v>
          </cell>
          <cell r="B3505" t="str">
            <v>CABINA PARA 12 KW/15 KVA</v>
          </cell>
          <cell r="C3505" t="str">
            <v xml:space="preserve"> UND  </v>
          </cell>
          <cell r="D3505">
            <v>7745900</v>
          </cell>
        </row>
        <row r="3506">
          <cell r="A3506" t="str">
            <v>360202</v>
          </cell>
          <cell r="B3506" t="str">
            <v>CABINA SUPER SOUND 21.5 KVA/ 17.2KW</v>
          </cell>
          <cell r="C3506" t="str">
            <v xml:space="preserve"> UND  </v>
          </cell>
          <cell r="D3506">
            <v>7828710</v>
          </cell>
        </row>
        <row r="3507">
          <cell r="A3507" t="str">
            <v>360203</v>
          </cell>
          <cell r="B3507" t="str">
            <v>CABINA SUPER SOUND 34 KVA/ 27 KW</v>
          </cell>
          <cell r="C3507" t="str">
            <v xml:space="preserve"> UND  </v>
          </cell>
          <cell r="D3507">
            <v>11015270</v>
          </cell>
        </row>
        <row r="3508">
          <cell r="A3508" t="str">
            <v>360204</v>
          </cell>
          <cell r="B3508" t="str">
            <v>CABINA SUPER SOUND 50 KVA/ 40 KW</v>
          </cell>
          <cell r="C3508" t="str">
            <v xml:space="preserve"> UND  </v>
          </cell>
          <cell r="D3508">
            <v>14555890</v>
          </cell>
        </row>
        <row r="3509">
          <cell r="A3509" t="str">
            <v>360205</v>
          </cell>
          <cell r="B3509" t="str">
            <v>CABINA SUPER SOUND 75 KVA/ 60 KW</v>
          </cell>
          <cell r="C3509" t="str">
            <v xml:space="preserve"> UND  </v>
          </cell>
          <cell r="D3509">
            <v>16129500</v>
          </cell>
        </row>
        <row r="3510">
          <cell r="A3510" t="str">
            <v>360206</v>
          </cell>
          <cell r="B3510" t="str">
            <v>CABINA SUPER SOUND 93.8 KVA/ 75 KW</v>
          </cell>
          <cell r="C3510" t="str">
            <v xml:space="preserve"> UND  </v>
          </cell>
          <cell r="D3510">
            <v>17309710</v>
          </cell>
        </row>
        <row r="3511">
          <cell r="A3511" t="str">
            <v>360207</v>
          </cell>
          <cell r="B3511" t="str">
            <v>CABINA SUPER SOUND 125 KVA/ 100 KW</v>
          </cell>
          <cell r="C3511" t="str">
            <v xml:space="preserve"> UND  </v>
          </cell>
          <cell r="D3511">
            <v>18489910</v>
          </cell>
        </row>
        <row r="3512">
          <cell r="A3512" t="str">
            <v>360208</v>
          </cell>
          <cell r="B3512" t="str">
            <v>CABINA SUPER SOUND 165 KVA/ 132 KW</v>
          </cell>
          <cell r="C3512" t="str">
            <v xml:space="preserve"> UND  </v>
          </cell>
          <cell r="D3512">
            <v>30134620</v>
          </cell>
        </row>
        <row r="3513">
          <cell r="A3513" t="str">
            <v>360209</v>
          </cell>
          <cell r="B3513" t="str">
            <v>CABINA SUPER SOUND 182 KVA/ 145.6KW</v>
          </cell>
          <cell r="C3513" t="str">
            <v xml:space="preserve"> UND  </v>
          </cell>
          <cell r="D3513">
            <v>30764070</v>
          </cell>
        </row>
        <row r="3514">
          <cell r="A3514" t="str">
            <v>360210</v>
          </cell>
          <cell r="B3514" t="str">
            <v>CABINA SUPER SOUND 250 KVA/ 200 KW</v>
          </cell>
          <cell r="C3514" t="str">
            <v xml:space="preserve"> UND  </v>
          </cell>
          <cell r="D3514">
            <v>31314830</v>
          </cell>
        </row>
        <row r="3515">
          <cell r="A3515" t="str">
            <v>3603</v>
          </cell>
          <cell r="B3515" t="str">
            <v xml:space="preserve"> ACCESORIOS PLANTA  </v>
          </cell>
          <cell r="C3515">
            <v>0</v>
          </cell>
        </row>
        <row r="3516">
          <cell r="A3516" t="str">
            <v>360301</v>
          </cell>
          <cell r="B3516" t="str">
            <v>TUBERIA DE ACERO DE 3/8</v>
          </cell>
          <cell r="C3516" t="str">
            <v xml:space="preserve"> ML  </v>
          </cell>
          <cell r="D3516">
            <v>7390</v>
          </cell>
        </row>
        <row r="3517">
          <cell r="A3517" t="str">
            <v>360302</v>
          </cell>
          <cell r="B3517" t="str">
            <v>CARG/BATER/PLANT/EMERG. HASTA 100 KW</v>
          </cell>
          <cell r="C3517" t="str">
            <v xml:space="preserve"> UND  </v>
          </cell>
          <cell r="D3517">
            <v>359600</v>
          </cell>
        </row>
        <row r="3518">
          <cell r="A3518" t="str">
            <v>360303</v>
          </cell>
          <cell r="B3518" t="str">
            <v>CARG/BATER/PLANT/EMERG. DESDE 132 KW</v>
          </cell>
          <cell r="C3518" t="str">
            <v xml:space="preserve"> UND  </v>
          </cell>
          <cell r="D3518">
            <v>647280</v>
          </cell>
        </row>
        <row r="3519">
          <cell r="A3519" t="str">
            <v>3604</v>
          </cell>
          <cell r="B3519" t="str">
            <v>PLANTAS DE EMERGENCIA</v>
          </cell>
          <cell r="C3519">
            <v>0</v>
          </cell>
        </row>
        <row r="3520">
          <cell r="A3520" t="str">
            <v>360401</v>
          </cell>
          <cell r="B3520" t="str">
            <v>PLANTA DE EMERG. 12 KW 15 KVA</v>
          </cell>
          <cell r="C3520" t="str">
            <v xml:space="preserve"> UND  </v>
          </cell>
          <cell r="D3520">
            <v>25177750</v>
          </cell>
        </row>
        <row r="3521">
          <cell r="A3521" t="str">
            <v>360402</v>
          </cell>
          <cell r="B3521" t="str">
            <v>PLANTA DE EMERG. 17.2KW 21.5KVA</v>
          </cell>
          <cell r="C3521" t="str">
            <v xml:space="preserve"> UND  </v>
          </cell>
          <cell r="D3521">
            <v>32573720</v>
          </cell>
        </row>
        <row r="3522">
          <cell r="A3522" t="str">
            <v>360403</v>
          </cell>
          <cell r="B3522" t="str">
            <v>PLANTA DE EMERG. 27 KW 34 KVA</v>
          </cell>
          <cell r="C3522" t="str">
            <v xml:space="preserve"> UND  </v>
          </cell>
          <cell r="D3522">
            <v>34068650</v>
          </cell>
        </row>
        <row r="3523">
          <cell r="A3523" t="str">
            <v>360404</v>
          </cell>
          <cell r="B3523" t="str">
            <v>PLANTA DE EMERG. 40 KW 50 KVA</v>
          </cell>
          <cell r="C3523" t="str">
            <v xml:space="preserve"> UND  </v>
          </cell>
          <cell r="D3523">
            <v>36979830</v>
          </cell>
        </row>
        <row r="3524">
          <cell r="A3524" t="str">
            <v>360405</v>
          </cell>
          <cell r="B3524" t="str">
            <v>PLANTA DE EMERG. 60 KW 75 KVA</v>
          </cell>
          <cell r="C3524" t="str">
            <v xml:space="preserve"> UND  </v>
          </cell>
          <cell r="D3524">
            <v>42880860</v>
          </cell>
        </row>
        <row r="3525">
          <cell r="A3525" t="str">
            <v>360406</v>
          </cell>
          <cell r="B3525" t="str">
            <v>PLANTA DE EMERG. 70 KW 88 KVA</v>
          </cell>
          <cell r="C3525" t="str">
            <v xml:space="preserve"> UND  </v>
          </cell>
          <cell r="D3525">
            <v>46814890</v>
          </cell>
        </row>
        <row r="3526">
          <cell r="A3526" t="str">
            <v>360407</v>
          </cell>
          <cell r="B3526" t="str">
            <v>PLANTA DE EMERG. 100 KW 125 KVA</v>
          </cell>
          <cell r="C3526" t="str">
            <v xml:space="preserve"> UND  </v>
          </cell>
          <cell r="D3526">
            <v>57830150</v>
          </cell>
        </row>
        <row r="3527">
          <cell r="A3527" t="str">
            <v>360408</v>
          </cell>
          <cell r="B3527" t="str">
            <v>PLANTA DE EMERG. 132 KW 165 KVA</v>
          </cell>
          <cell r="C3527" t="str">
            <v xml:space="preserve"> UND  </v>
          </cell>
          <cell r="D3527">
            <v>70419030</v>
          </cell>
        </row>
        <row r="3528">
          <cell r="A3528" t="str">
            <v>360409</v>
          </cell>
          <cell r="B3528" t="str">
            <v>PLANTA DE EMERG. 145.6KW 182 KVA</v>
          </cell>
          <cell r="C3528" t="str">
            <v xml:space="preserve"> UND  </v>
          </cell>
          <cell r="D3528">
            <v>84188110</v>
          </cell>
        </row>
        <row r="3529">
          <cell r="A3529" t="str">
            <v>360410</v>
          </cell>
          <cell r="B3529" t="str">
            <v>PLANTA DE EMERG. 200 KW 250 KVA</v>
          </cell>
          <cell r="C3529" t="str">
            <v xml:space="preserve"> UND  </v>
          </cell>
          <cell r="D3529">
            <v>90089150</v>
          </cell>
        </row>
        <row r="3530">
          <cell r="A3530" t="str">
            <v>360411</v>
          </cell>
          <cell r="B3530" t="str">
            <v>PLANTA DE EMERG. 230 KW 288 KVA</v>
          </cell>
          <cell r="C3530" t="str">
            <v xml:space="preserve"> UND 1  </v>
          </cell>
          <cell r="D3530">
            <v>126333310</v>
          </cell>
        </row>
        <row r="3531">
          <cell r="A3531" t="str">
            <v>360412</v>
          </cell>
          <cell r="B3531" t="str">
            <v>PLANTA DE EMERG. 250 KW 313 KVA</v>
          </cell>
          <cell r="C3531" t="str">
            <v xml:space="preserve"> UND 1  </v>
          </cell>
          <cell r="D3531">
            <v>134138240</v>
          </cell>
        </row>
        <row r="3532">
          <cell r="A3532" t="str">
            <v>360413</v>
          </cell>
          <cell r="B3532" t="str">
            <v>PLANTA DE EMERG. 300 KW 375 KVA</v>
          </cell>
          <cell r="C3532" t="str">
            <v xml:space="preserve"> UND 1  </v>
          </cell>
          <cell r="D3532">
            <v>158391670</v>
          </cell>
        </row>
        <row r="3533">
          <cell r="A3533" t="str">
            <v>360414</v>
          </cell>
          <cell r="B3533" t="str">
            <v>PLANTA DE EMERG. 400 KW 500 KVA</v>
          </cell>
          <cell r="C3533" t="str">
            <v xml:space="preserve"> UND 2  </v>
          </cell>
          <cell r="D3533">
            <v>220277810</v>
          </cell>
        </row>
        <row r="3534">
          <cell r="A3534" t="str">
            <v>360415</v>
          </cell>
          <cell r="B3534" t="str">
            <v>PLANTA DE EMERG. 500 KW 625 KVA</v>
          </cell>
          <cell r="C3534" t="str">
            <v xml:space="preserve"> UND 2  </v>
          </cell>
          <cell r="D3534">
            <v>281518760</v>
          </cell>
        </row>
        <row r="3535">
          <cell r="A3535" t="str">
            <v>360416</v>
          </cell>
          <cell r="B3535" t="str">
            <v>PLANTA DE EMERG. 550 KW 688 KVA</v>
          </cell>
          <cell r="C3535" t="str">
            <v xml:space="preserve"> UND 3  </v>
          </cell>
          <cell r="D3535">
            <v>349376740</v>
          </cell>
        </row>
        <row r="3536">
          <cell r="A3536" t="str">
            <v>360417</v>
          </cell>
          <cell r="B3536" t="str">
            <v>PLANTA DE EMERG. 600 KW 750 KVA</v>
          </cell>
          <cell r="C3536" t="str">
            <v xml:space="preserve"> UND 3  </v>
          </cell>
          <cell r="D3536">
            <v>357799480</v>
          </cell>
        </row>
        <row r="3537">
          <cell r="A3537" t="str">
            <v>360418</v>
          </cell>
          <cell r="B3537" t="str">
            <v>PLANTA DE EMERG. 700 KW 875 KVA</v>
          </cell>
          <cell r="C3537" t="str">
            <v xml:space="preserve"> UND 4  </v>
          </cell>
          <cell r="D3537">
            <v>464380060</v>
          </cell>
        </row>
        <row r="3538">
          <cell r="A3538" t="str">
            <v>360419</v>
          </cell>
          <cell r="B3538" t="str">
            <v>PLANTA DE EMERG. 750 KW 938 KVA</v>
          </cell>
          <cell r="C3538" t="str">
            <v xml:space="preserve"> UND 4  </v>
          </cell>
          <cell r="D3538">
            <v>480588240</v>
          </cell>
        </row>
        <row r="3539">
          <cell r="A3539" t="str">
            <v>360429</v>
          </cell>
          <cell r="B3539" t="str">
            <v>PLANTA DE EMERG. 75 KW 93.8KVA</v>
          </cell>
          <cell r="C3539" t="str">
            <v xml:space="preserve"> UND  </v>
          </cell>
          <cell r="D3539">
            <v>50700440</v>
          </cell>
        </row>
        <row r="3540">
          <cell r="A3540" t="str">
            <v>3605</v>
          </cell>
          <cell r="B3540" t="str">
            <v xml:space="preserve"> INSTALACION PLANTAS EMERGENCIA  </v>
          </cell>
          <cell r="C3540">
            <v>0</v>
          </cell>
        </row>
        <row r="3541">
          <cell r="A3541" t="str">
            <v>360501</v>
          </cell>
          <cell r="B3541" t="str">
            <v>INST.PLANTA DE EMERGENCIA 12KW/ 15 KVA</v>
          </cell>
          <cell r="C3541" t="str">
            <v xml:space="preserve"> UND  </v>
          </cell>
          <cell r="D3541">
            <v>1869920</v>
          </cell>
        </row>
        <row r="3542">
          <cell r="A3542" t="str">
            <v>360502</v>
          </cell>
          <cell r="B3542" t="str">
            <v>INST PLANTA DE EMERGENCIA 40KW/50KVA</v>
          </cell>
          <cell r="C3542" t="str">
            <v xml:space="preserve"> UND  </v>
          </cell>
          <cell r="D3542">
            <v>2447970</v>
          </cell>
        </row>
        <row r="3543">
          <cell r="A3543" t="str">
            <v>360503</v>
          </cell>
          <cell r="B3543" t="str">
            <v>INST.PLANTA DE EMERGENCIA 75KW/ 93.8KVA</v>
          </cell>
          <cell r="C3543" t="str">
            <v xml:space="preserve"> UND  </v>
          </cell>
          <cell r="D3543">
            <v>2732960</v>
          </cell>
        </row>
        <row r="3544">
          <cell r="A3544" t="str">
            <v>360504</v>
          </cell>
          <cell r="B3544" t="str">
            <v>INS.PLANTA DE EMERGENCIA 100KW/125KVA</v>
          </cell>
          <cell r="C3544" t="str">
            <v xml:space="preserve"> UND  </v>
          </cell>
          <cell r="D3544">
            <v>3164480</v>
          </cell>
        </row>
        <row r="3545">
          <cell r="A3545" t="str">
            <v>360505</v>
          </cell>
          <cell r="B3545" t="str">
            <v>INST.PLANTA DE EMERGENCIA 132KW/165 KVA</v>
          </cell>
          <cell r="C3545" t="str">
            <v xml:space="preserve"> UND  </v>
          </cell>
          <cell r="D3545">
            <v>3596000</v>
          </cell>
        </row>
        <row r="3546">
          <cell r="A3546" t="str">
            <v>360506</v>
          </cell>
          <cell r="B3546" t="str">
            <v>INSTALACION PLANTA EMERGENCIA 200 KW</v>
          </cell>
          <cell r="C3546" t="str">
            <v xml:space="preserve"> UND  </v>
          </cell>
          <cell r="D3546">
            <v>4171360</v>
          </cell>
        </row>
        <row r="3547">
          <cell r="A3547" t="str">
            <v>360507</v>
          </cell>
          <cell r="B3547" t="str">
            <v>PLANTA DE EMERG. 230 KW 250 KWA</v>
          </cell>
          <cell r="C3547" t="str">
            <v xml:space="preserve"> UND  </v>
          </cell>
          <cell r="D3547">
            <v>2589120</v>
          </cell>
        </row>
        <row r="3548">
          <cell r="A3548" t="str">
            <v>360508</v>
          </cell>
          <cell r="B3548" t="str">
            <v>PLANTA DE EMERG. 300 KW</v>
          </cell>
          <cell r="C3548" t="str">
            <v xml:space="preserve"> UND  </v>
          </cell>
          <cell r="D3548">
            <v>4315200</v>
          </cell>
        </row>
        <row r="3549">
          <cell r="A3549" t="str">
            <v>360509</v>
          </cell>
          <cell r="B3549" t="str">
            <v>PLANTA DE EMERG. 400 KW</v>
          </cell>
          <cell r="C3549" t="str">
            <v xml:space="preserve"> UND  </v>
          </cell>
          <cell r="D3549">
            <v>5034400</v>
          </cell>
        </row>
        <row r="3550">
          <cell r="A3550" t="str">
            <v>360510</v>
          </cell>
          <cell r="B3550" t="str">
            <v>VALOR/MTR/ESCAP/ADICIONAL 12-15 KW</v>
          </cell>
          <cell r="C3550" t="str">
            <v xml:space="preserve"> ML  </v>
          </cell>
          <cell r="D3550">
            <v>43150</v>
          </cell>
        </row>
        <row r="3551">
          <cell r="A3551" t="str">
            <v>360511</v>
          </cell>
          <cell r="B3551" t="str">
            <v>VALOR/MTR/ESCAP/ADICIONAL 40-60 KW</v>
          </cell>
          <cell r="C3551" t="str">
            <v xml:space="preserve"> ML  </v>
          </cell>
          <cell r="D3551">
            <v>50340</v>
          </cell>
        </row>
        <row r="3552">
          <cell r="A3552" t="str">
            <v>360512</v>
          </cell>
          <cell r="B3552" t="str">
            <v>VALOR/MTR/ESCAP/ADICIONAL 75 KW</v>
          </cell>
          <cell r="C3552" t="str">
            <v xml:space="preserve"> ML  </v>
          </cell>
          <cell r="D3552">
            <v>57540</v>
          </cell>
        </row>
        <row r="3553">
          <cell r="A3553" t="str">
            <v>360513</v>
          </cell>
          <cell r="B3553" t="str">
            <v>VALOR/MTR/ESCAP/ADICIONAL 100 KW</v>
          </cell>
          <cell r="C3553" t="str">
            <v xml:space="preserve"> ML  </v>
          </cell>
          <cell r="D3553">
            <v>60410</v>
          </cell>
        </row>
        <row r="3554">
          <cell r="A3554" t="str">
            <v>360514</v>
          </cell>
          <cell r="B3554" t="str">
            <v>VALOR/MTR/ESCAP/ADICIONAL 132-148 KW</v>
          </cell>
          <cell r="C3554" t="str">
            <v xml:space="preserve"> ML  </v>
          </cell>
          <cell r="D3554">
            <v>64730</v>
          </cell>
        </row>
        <row r="3555">
          <cell r="A3555" t="str">
            <v>360515</v>
          </cell>
          <cell r="B3555" t="str">
            <v>VALOR/MTR/ESCAP/ADICIONAL 200 KW</v>
          </cell>
          <cell r="C3555" t="str">
            <v xml:space="preserve"> ML  </v>
          </cell>
          <cell r="D3555">
            <v>69040</v>
          </cell>
        </row>
        <row r="3556">
          <cell r="A3556" t="str">
            <v>3606</v>
          </cell>
          <cell r="B3556" t="str">
            <v>INSTALACIONES</v>
          </cell>
          <cell r="C3556">
            <v>0</v>
          </cell>
        </row>
        <row r="3557">
          <cell r="A3557" t="str">
            <v>38</v>
          </cell>
          <cell r="B3557" t="str">
            <v xml:space="preserve"> MATADEROS-PLAZAS MERCADO  </v>
          </cell>
          <cell r="C3557">
            <v>0</v>
          </cell>
        </row>
        <row r="3558">
          <cell r="A3558" t="str">
            <v>3813</v>
          </cell>
          <cell r="B3558" t="str">
            <v>CORRALES</v>
          </cell>
          <cell r="C3558">
            <v>0</v>
          </cell>
        </row>
        <row r="3559">
          <cell r="A3559" t="str">
            <v>381304</v>
          </cell>
          <cell r="B3559" t="str">
            <v>LINEA CORRAL TUB.HG.P=3"-L=2" [6L] 5.0MT</v>
          </cell>
          <cell r="C3559" t="str">
            <v xml:space="preserve"> UND  </v>
          </cell>
          <cell r="D3559">
            <v>195370</v>
          </cell>
        </row>
        <row r="3560">
          <cell r="A3560" t="str">
            <v>381306</v>
          </cell>
          <cell r="B3560" t="str">
            <v>BURLADERO TUBO GALVANIZADO 3" H=2.10M.</v>
          </cell>
          <cell r="C3560" t="str">
            <v xml:space="preserve"> UND  </v>
          </cell>
          <cell r="D3560">
            <v>155730</v>
          </cell>
        </row>
        <row r="3561">
          <cell r="A3561" t="str">
            <v>381307</v>
          </cell>
          <cell r="B3561" t="str">
            <v>EMBUDO CONDUCC.TUB.HG P=3" L=2"[5L] 3.5M</v>
          </cell>
          <cell r="C3561" t="str">
            <v xml:space="preserve"> UND  </v>
          </cell>
          <cell r="D3561">
            <v>177610</v>
          </cell>
        </row>
        <row r="3562">
          <cell r="A3562" t="str">
            <v>3819</v>
          </cell>
          <cell r="B3562" t="str">
            <v>ESTANTERIA</v>
          </cell>
          <cell r="C3562">
            <v>0</v>
          </cell>
        </row>
        <row r="3563">
          <cell r="A3563" t="str">
            <v>391901</v>
          </cell>
          <cell r="B3563" t="str">
            <v>ESTANTERIA PERFIL I=6" TUB.HG 3" L=4.0MT</v>
          </cell>
          <cell r="C3563" t="str">
            <v xml:space="preserve"> UND  </v>
          </cell>
          <cell r="D3563">
            <v>345440</v>
          </cell>
        </row>
        <row r="3564">
          <cell r="A3564" t="str">
            <v xml:space="preserve"> 3826  </v>
          </cell>
          <cell r="B3564" t="str">
            <v xml:space="preserve"> PERCHA COLGANTE  </v>
          </cell>
          <cell r="C3564">
            <v>0</v>
          </cell>
        </row>
        <row r="3565">
          <cell r="A3565" t="str">
            <v>382601</v>
          </cell>
          <cell r="B3565" t="str">
            <v>PERCHA COLGANTE TUBO GALV. 2" VISCERAS</v>
          </cell>
          <cell r="C3565" t="str">
            <v xml:space="preserve"> UND</v>
          </cell>
          <cell r="D3565">
            <v>219230</v>
          </cell>
        </row>
        <row r="3566">
          <cell r="A3566" t="str">
            <v>3827</v>
          </cell>
          <cell r="B3566" t="str">
            <v>PLATAFORMAS</v>
          </cell>
          <cell r="C3566">
            <v>0</v>
          </cell>
        </row>
        <row r="3567">
          <cell r="A3567" t="str">
            <v>382701</v>
          </cell>
          <cell r="B3567" t="str">
            <v>PLATAFORMA LAM.ALFAJOR 2.0X0.70 [2 NIV]</v>
          </cell>
          <cell r="C3567" t="str">
            <v xml:space="preserve"> UND  </v>
          </cell>
          <cell r="D3567">
            <v>2453420</v>
          </cell>
        </row>
        <row r="3568">
          <cell r="A3568" t="str">
            <v>382703</v>
          </cell>
          <cell r="B3568" t="str">
            <v>PLATAFORMA LAM.ALFAJOR 1.2X1.2 [CUARTEO]</v>
          </cell>
          <cell r="C3568" t="str">
            <v xml:space="preserve"> UND  </v>
          </cell>
          <cell r="D3568">
            <v>448580</v>
          </cell>
        </row>
        <row r="3569">
          <cell r="A3569" t="str">
            <v>382704</v>
          </cell>
          <cell r="B3569" t="str">
            <v>PLATAFORMA LAM.ALFAJOR 1.0X1.0 [1 NIV]</v>
          </cell>
          <cell r="C3569" t="str">
            <v xml:space="preserve"> UND  </v>
          </cell>
          <cell r="D3569">
            <v>771640</v>
          </cell>
        </row>
        <row r="3570">
          <cell r="A3570" t="str">
            <v>382706</v>
          </cell>
          <cell r="B3570" t="str">
            <v>PLATAFORMA MARTILLERO LAMINA ALFAJOR</v>
          </cell>
          <cell r="C3570" t="str">
            <v xml:space="preserve"> UND  </v>
          </cell>
          <cell r="D3570">
            <v>935420</v>
          </cell>
        </row>
        <row r="3571">
          <cell r="A3571" t="str">
            <v>42</v>
          </cell>
          <cell r="B3571" t="str">
            <v xml:space="preserve"> PISCINA - EQUIPOS  </v>
          </cell>
          <cell r="C3571">
            <v>0</v>
          </cell>
        </row>
        <row r="3572">
          <cell r="A3572" t="str">
            <v xml:space="preserve"> 4201  </v>
          </cell>
          <cell r="B3572" t="str">
            <v>FILTRACION</v>
          </cell>
          <cell r="C3572">
            <v>0</v>
          </cell>
        </row>
        <row r="3573">
          <cell r="A3573" t="str">
            <v>420103</v>
          </cell>
          <cell r="B3573" t="str">
            <v>VALVULA MULTIPORT 2" (6 POSICIONES) AMER</v>
          </cell>
          <cell r="C3573" t="str">
            <v xml:space="preserve"> UND  </v>
          </cell>
          <cell r="D3573">
            <v>419580</v>
          </cell>
        </row>
        <row r="3574">
          <cell r="A3574" t="str">
            <v>420104</v>
          </cell>
          <cell r="B3574" t="str">
            <v>VASO OBSERVACION LETROLAVADO</v>
          </cell>
          <cell r="C3574" t="str">
            <v xml:space="preserve"> UND  </v>
          </cell>
          <cell r="D3574">
            <v>15110</v>
          </cell>
        </row>
        <row r="3575">
          <cell r="A3575" t="str">
            <v>420107</v>
          </cell>
          <cell r="B3575" t="str">
            <v>TRAMPA FILTRACION CABELLO-H.F. 6"X6"</v>
          </cell>
          <cell r="C3575" t="str">
            <v xml:space="preserve"> UND  </v>
          </cell>
          <cell r="D3575">
            <v>805380</v>
          </cell>
        </row>
        <row r="3576">
          <cell r="A3576" t="str">
            <v>420110</v>
          </cell>
          <cell r="B3576" t="str">
            <v>TANQUE FILTRO FIBRA VIDRIO 30" HR.100PSI</v>
          </cell>
          <cell r="C3576" t="str">
            <v xml:space="preserve"> UND  </v>
          </cell>
          <cell r="D3576">
            <v>1761980</v>
          </cell>
        </row>
        <row r="3577">
          <cell r="A3577" t="str">
            <v>420119</v>
          </cell>
          <cell r="B3577" t="str">
            <v>CANASTILLA PVC 6" TRAMPA CABELLO</v>
          </cell>
          <cell r="C3577" t="str">
            <v xml:space="preserve"> UND  </v>
          </cell>
          <cell r="D3577">
            <v>223200</v>
          </cell>
        </row>
        <row r="3578">
          <cell r="A3578" t="str">
            <v>420120</v>
          </cell>
          <cell r="B3578" t="str">
            <v>TRAMPA FILTRACION CABELLO-H.F. 8"X4"X4"</v>
          </cell>
          <cell r="C3578" t="str">
            <v xml:space="preserve"> UND  </v>
          </cell>
          <cell r="D3578">
            <v>1206640</v>
          </cell>
        </row>
        <row r="3579">
          <cell r="A3579" t="str">
            <v>4202</v>
          </cell>
          <cell r="B3579" t="str">
            <v xml:space="preserve"> RECOLECION - LIMPIEZA  </v>
          </cell>
          <cell r="C3579">
            <v>0</v>
          </cell>
        </row>
        <row r="3580">
          <cell r="A3580" t="str">
            <v>420202</v>
          </cell>
          <cell r="B3580" t="str">
            <v>DESNATADOR F.V.AUTOMATICO 1,1/2" HYWARD</v>
          </cell>
          <cell r="C3580" t="str">
            <v xml:space="preserve"> UND  </v>
          </cell>
          <cell r="D3580">
            <v>282410</v>
          </cell>
        </row>
        <row r="3581">
          <cell r="A3581" t="str">
            <v>420203</v>
          </cell>
          <cell r="B3581" t="str">
            <v>BOQUILLA DE INYECCION 1,1/2" PLASTICA</v>
          </cell>
          <cell r="C3581" t="str">
            <v xml:space="preserve"> UND  </v>
          </cell>
          <cell r="D3581">
            <v>46830</v>
          </cell>
        </row>
        <row r="3582">
          <cell r="A3582" t="str">
            <v>420204</v>
          </cell>
          <cell r="B3582" t="str">
            <v>BOQUILLA DE SUCCION 1,1/2" PLASTICA</v>
          </cell>
          <cell r="C3582" t="str">
            <v xml:space="preserve"> UND  </v>
          </cell>
          <cell r="D3582">
            <v>39640</v>
          </cell>
        </row>
        <row r="3583">
          <cell r="A3583" t="str">
            <v>420205</v>
          </cell>
          <cell r="B3583" t="str">
            <v>REJILLA DE FONDO 8 x 8" PLASTICA</v>
          </cell>
          <cell r="C3583" t="str">
            <v xml:space="preserve"> UND  </v>
          </cell>
          <cell r="D3583">
            <v>95290</v>
          </cell>
        </row>
        <row r="3584">
          <cell r="A3584" t="str">
            <v>420206</v>
          </cell>
          <cell r="B3584" t="str">
            <v>REJILLA DE FONDO 12 X 12" PLASTICA</v>
          </cell>
          <cell r="C3584" t="str">
            <v xml:space="preserve"> UND  </v>
          </cell>
          <cell r="D3584">
            <v>421690</v>
          </cell>
        </row>
        <row r="3585">
          <cell r="A3585" t="str">
            <v>420207</v>
          </cell>
          <cell r="B3585" t="str">
            <v>DESNATADOR FIBRA VIDRIO 2"</v>
          </cell>
          <cell r="C3585" t="str">
            <v xml:space="preserve"> UND  </v>
          </cell>
          <cell r="D3585">
            <v>334120</v>
          </cell>
        </row>
        <row r="3586">
          <cell r="A3586" t="str">
            <v>420208</v>
          </cell>
          <cell r="B3586" t="str">
            <v>REJILLA DE FONDO 10" X 10" PLASTICA</v>
          </cell>
          <cell r="C3586" t="str">
            <v xml:space="preserve"> UND  </v>
          </cell>
          <cell r="D3586">
            <v>143580</v>
          </cell>
        </row>
        <row r="3587">
          <cell r="A3587" t="str">
            <v>420209</v>
          </cell>
          <cell r="B3587" t="str">
            <v>CANASTILLA FIBRA VIDRIO 10" DESNATADOR</v>
          </cell>
          <cell r="C3587" t="str">
            <v xml:space="preserve"> UND  </v>
          </cell>
          <cell r="D3587">
            <v>55900</v>
          </cell>
        </row>
        <row r="3588">
          <cell r="A3588" t="str">
            <v>420210</v>
          </cell>
          <cell r="B3588" t="str">
            <v>TAPA FIBRA VIDRIO 10" - DESNATADOR</v>
          </cell>
          <cell r="C3588" t="str">
            <v xml:space="preserve"> UND  </v>
          </cell>
          <cell r="D3588">
            <v>55900</v>
          </cell>
        </row>
        <row r="3589">
          <cell r="A3589" t="str">
            <v>4203</v>
          </cell>
          <cell r="B3589" t="str">
            <v>ELEMENTOS DE ASEO</v>
          </cell>
          <cell r="C3589">
            <v>0</v>
          </cell>
        </row>
        <row r="3590">
          <cell r="A3590" t="str">
            <v>420304</v>
          </cell>
          <cell r="B3590" t="str">
            <v>MANGUERA PLASTICA 1,1/2"x15.00 MTS.</v>
          </cell>
          <cell r="C3590" t="str">
            <v xml:space="preserve"> UND  </v>
          </cell>
          <cell r="D3590">
            <v>151030</v>
          </cell>
        </row>
        <row r="3591">
          <cell r="A3591" t="str">
            <v>420305</v>
          </cell>
          <cell r="B3591" t="str">
            <v>MANGO TELESCOPICO ALUMINIO 6.0MTS.</v>
          </cell>
          <cell r="C3591" t="str">
            <v xml:space="preserve"> UND  </v>
          </cell>
          <cell r="D3591">
            <v>86800</v>
          </cell>
        </row>
        <row r="3592">
          <cell r="A3592" t="str">
            <v>420306</v>
          </cell>
          <cell r="B3592" t="str">
            <v>NASA PLASTICA RECOLECCION BASURA</v>
          </cell>
          <cell r="C3592" t="str">
            <v xml:space="preserve"> UND  </v>
          </cell>
          <cell r="D3592">
            <v>43150</v>
          </cell>
        </row>
        <row r="3593">
          <cell r="A3593" t="str">
            <v>420307</v>
          </cell>
          <cell r="B3593" t="str">
            <v>CEPILLO NYLON 18"</v>
          </cell>
          <cell r="C3593" t="str">
            <v xml:space="preserve"> UND  </v>
          </cell>
          <cell r="D3593">
            <v>54660</v>
          </cell>
        </row>
        <row r="3594">
          <cell r="A3594" t="str">
            <v>420308</v>
          </cell>
          <cell r="B3594" t="str">
            <v>CEPILLO ACERO 9"</v>
          </cell>
          <cell r="C3594" t="str">
            <v xml:space="preserve"> UND  </v>
          </cell>
          <cell r="D3594">
            <v>71920</v>
          </cell>
        </row>
        <row r="3595">
          <cell r="A3595" t="str">
            <v>420309</v>
          </cell>
          <cell r="B3595" t="str">
            <v>CARRO ASPIRADOR PLASTICO 8 R.-PERMA VAC</v>
          </cell>
          <cell r="C3595" t="str">
            <v xml:space="preserve"> UND  </v>
          </cell>
          <cell r="D3595">
            <v>93500</v>
          </cell>
        </row>
        <row r="3596">
          <cell r="A3596" t="str">
            <v>420310</v>
          </cell>
          <cell r="B3596" t="str">
            <v>COMPARADOR DE CLORO Y PH (REACTIVOS)</v>
          </cell>
          <cell r="C3596" t="str">
            <v xml:space="preserve"> UND  </v>
          </cell>
          <cell r="D3596">
            <v>43150</v>
          </cell>
        </row>
        <row r="3597">
          <cell r="A3597" t="str">
            <v>420311</v>
          </cell>
          <cell r="B3597" t="str">
            <v>CARRO ASPIRADOR PLASTICO 12 R.-PERMA VAC</v>
          </cell>
          <cell r="C3597" t="str">
            <v xml:space="preserve"> UND  </v>
          </cell>
          <cell r="D3597">
            <v>328670</v>
          </cell>
        </row>
        <row r="3598">
          <cell r="A3598" t="str">
            <v>420312</v>
          </cell>
          <cell r="B3598" t="str">
            <v>MANGO TELESCOPICO ALUMINIO 9.0MTS.</v>
          </cell>
          <cell r="C3598" t="str">
            <v xml:space="preserve"> UND  </v>
          </cell>
          <cell r="D3598">
            <v>132330</v>
          </cell>
        </row>
        <row r="3599">
          <cell r="A3599" t="str">
            <v>420313</v>
          </cell>
          <cell r="B3599" t="str">
            <v>MANGUERA PLASTICA 1,1/2"x12.00 MTS.</v>
          </cell>
          <cell r="C3599" t="str">
            <v xml:space="preserve"> UND  </v>
          </cell>
          <cell r="D3599">
            <v>148800</v>
          </cell>
        </row>
        <row r="3600">
          <cell r="A3600" t="str">
            <v>4204</v>
          </cell>
          <cell r="B3600" t="str">
            <v>EQUIPAMENTO</v>
          </cell>
          <cell r="C3600">
            <v>0</v>
          </cell>
        </row>
        <row r="3601">
          <cell r="A3601" t="str">
            <v>420401</v>
          </cell>
          <cell r="B3601" t="str">
            <v>PASAMANOS ACE.INOX TIPO GANCHO PISCINA</v>
          </cell>
          <cell r="C3601" t="str">
            <v xml:space="preserve"> UND  </v>
          </cell>
          <cell r="D3601">
            <v>238070</v>
          </cell>
        </row>
        <row r="3602">
          <cell r="A3602" t="str">
            <v>420402</v>
          </cell>
          <cell r="B3602" t="str">
            <v>PELDANO EN FIBRA DE VIDRIO 3 ESCALONES</v>
          </cell>
          <cell r="C3602" t="str">
            <v xml:space="preserve"> UND  </v>
          </cell>
          <cell r="D3602">
            <v>310050</v>
          </cell>
        </row>
        <row r="3603">
          <cell r="A3603" t="str">
            <v>420403</v>
          </cell>
          <cell r="B3603" t="str">
            <v>REFLECTOR SUBACUATICO 400W-110V</v>
          </cell>
          <cell r="C3603" t="str">
            <v xml:space="preserve"> UND  </v>
          </cell>
          <cell r="D3603">
            <v>638950</v>
          </cell>
        </row>
        <row r="3604">
          <cell r="A3604" t="str">
            <v>420404</v>
          </cell>
          <cell r="B3604" t="str">
            <v>DOSIFICADOR CLORO CONTINUO 4.6GPH</v>
          </cell>
          <cell r="C3604" t="str">
            <v xml:space="preserve"> UND  </v>
          </cell>
          <cell r="D3604">
            <v>1260260</v>
          </cell>
        </row>
        <row r="3605">
          <cell r="A3605" t="str">
            <v>420405</v>
          </cell>
          <cell r="B3605" t="str">
            <v>DOSIFICADOR CLORO PASTAS</v>
          </cell>
          <cell r="C3605" t="str">
            <v xml:space="preserve"> UND  </v>
          </cell>
          <cell r="D3605">
            <v>61860</v>
          </cell>
        </row>
        <row r="3606">
          <cell r="A3606" t="str">
            <v>420406</v>
          </cell>
          <cell r="B3606" t="str">
            <v>JUEGO TUERCA-MANGUITO PLASTICO 1,1/2"</v>
          </cell>
          <cell r="C3606" t="str">
            <v xml:space="preserve"> UND  </v>
          </cell>
          <cell r="D3606">
            <v>43150</v>
          </cell>
        </row>
        <row r="3607">
          <cell r="A3607" t="str">
            <v>420407</v>
          </cell>
          <cell r="B3607" t="str">
            <v>PASAMANOS ALUMINIO TIPO GANCHO PISCINA</v>
          </cell>
          <cell r="C3607" t="str">
            <v xml:space="preserve"> UND  </v>
          </cell>
          <cell r="D3607">
            <v>43150</v>
          </cell>
        </row>
        <row r="3608">
          <cell r="A3608" t="str">
            <v>420408</v>
          </cell>
          <cell r="B3608" t="str">
            <v>DOSIFICADOR SODA CAUST.BLUE&amp;WHITE C-603P</v>
          </cell>
          <cell r="C3608" t="str">
            <v xml:space="preserve"> UND  </v>
          </cell>
          <cell r="D3608">
            <v>1184480</v>
          </cell>
        </row>
        <row r="3609">
          <cell r="A3609" t="str">
            <v>4205</v>
          </cell>
          <cell r="B3609" t="str">
            <v>PRODUCTOS QUIMICOS-VARIOS</v>
          </cell>
          <cell r="C3609">
            <v>0</v>
          </cell>
        </row>
        <row r="3610">
          <cell r="A3610" t="str">
            <v>420501</v>
          </cell>
          <cell r="B3610" t="str">
            <v>HIPOCLORITO DE CALCIO (H T H)</v>
          </cell>
          <cell r="C3610" t="str">
            <v xml:space="preserve"> KLS  </v>
          </cell>
          <cell r="D3610">
            <v>11510</v>
          </cell>
        </row>
        <row r="3611">
          <cell r="A3611" t="str">
            <v>420502</v>
          </cell>
          <cell r="B3611" t="str">
            <v>SULFATO DE ALUMINIO (PIEDRA LUMBRE)</v>
          </cell>
          <cell r="C3611" t="str">
            <v xml:space="preserve"> KLS  </v>
          </cell>
          <cell r="D3611">
            <v>1410</v>
          </cell>
        </row>
        <row r="3612">
          <cell r="A3612" t="str">
            <v>420504</v>
          </cell>
          <cell r="B3612" t="str">
            <v>CLORO GRANULADO CONCENTRACION 65%</v>
          </cell>
          <cell r="C3612" t="str">
            <v xml:space="preserve"> KLS  </v>
          </cell>
          <cell r="D3612">
            <v>10790</v>
          </cell>
        </row>
        <row r="3613">
          <cell r="A3613" t="str">
            <v>420505</v>
          </cell>
          <cell r="B3613" t="str">
            <v>CLORO GASEOSO</v>
          </cell>
          <cell r="C3613" t="str">
            <v xml:space="preserve"> LBS  </v>
          </cell>
          <cell r="D3613">
            <v>1220</v>
          </cell>
        </row>
        <row r="3614">
          <cell r="A3614" t="str">
            <v>420506</v>
          </cell>
          <cell r="B3614" t="str">
            <v>SODA CAUSTICA (HIDROXIDO DE SODIO)</v>
          </cell>
          <cell r="C3614" t="str">
            <v xml:space="preserve"> KLS  </v>
          </cell>
          <cell r="D3614">
            <v>3570</v>
          </cell>
        </row>
        <row r="3615">
          <cell r="A3615" t="str">
            <v>420507</v>
          </cell>
          <cell r="B3615" t="str">
            <v>ARENA FILTRO PURIFICACION</v>
          </cell>
          <cell r="C3615" t="str">
            <v xml:space="preserve"> KLS  </v>
          </cell>
          <cell r="D3615">
            <v>640</v>
          </cell>
        </row>
        <row r="3616">
          <cell r="A3616" t="str">
            <v>420508</v>
          </cell>
          <cell r="B3616" t="str">
            <v>ARENA CUARZO 0.40MM-0.50MM PARA FILTRO</v>
          </cell>
          <cell r="C3616" t="str">
            <v xml:space="preserve"> KLS  </v>
          </cell>
          <cell r="D3616">
            <v>1010</v>
          </cell>
        </row>
        <row r="3617">
          <cell r="A3617" t="str">
            <v>4206</v>
          </cell>
          <cell r="B3617" t="str">
            <v>SISTEMA DE CLORACION GAS</v>
          </cell>
          <cell r="C3617">
            <v>0</v>
          </cell>
        </row>
        <row r="3618">
          <cell r="A3618" t="str">
            <v>420601</v>
          </cell>
          <cell r="B3618" t="str">
            <v>CLORADOR GAS HYDRO-500 1-CIL.-1-INY</v>
          </cell>
          <cell r="C3618" t="str">
            <v xml:space="preserve"> UND  </v>
          </cell>
          <cell r="D3618">
            <v>5482570</v>
          </cell>
        </row>
        <row r="3619">
          <cell r="A3619" t="str">
            <v>420605</v>
          </cell>
          <cell r="B3619" t="str">
            <v>CLORADOR GAS ADVANCE 480</v>
          </cell>
          <cell r="C3619" t="str">
            <v xml:space="preserve"> UND  </v>
          </cell>
          <cell r="D3619">
            <v>5388550</v>
          </cell>
        </row>
        <row r="3620">
          <cell r="A3620" t="str">
            <v>420606</v>
          </cell>
          <cell r="B3620" t="str">
            <v>CILINDRO ACERO 150LBS-68K 25X122CMX3.8MM</v>
          </cell>
          <cell r="C3620" t="str">
            <v xml:space="preserve"> UND  </v>
          </cell>
          <cell r="D3620">
            <v>1260040</v>
          </cell>
        </row>
        <row r="3621">
          <cell r="A3621" t="str">
            <v>420608</v>
          </cell>
          <cell r="B3621" t="str">
            <v>ELECTROBOMBA MONOBLOCK 1.80HP-220V-40GPM</v>
          </cell>
          <cell r="C3621" t="str">
            <v xml:space="preserve"> UND  </v>
          </cell>
          <cell r="D3621">
            <v>1028970</v>
          </cell>
        </row>
        <row r="3622">
          <cell r="A3622" t="str">
            <v>420609</v>
          </cell>
          <cell r="B3622" t="str">
            <v>MOTO BOMBA IHM 10X16-20</v>
          </cell>
          <cell r="C3622" t="str">
            <v xml:space="preserve"> UND  </v>
          </cell>
          <cell r="D3622">
            <v>3758280</v>
          </cell>
        </row>
        <row r="3623">
          <cell r="A3623" t="str">
            <v>50</v>
          </cell>
          <cell r="B3623" t="str">
            <v xml:space="preserve"> PROYECTOS Y DISENOS  </v>
          </cell>
          <cell r="C3623">
            <v>0</v>
          </cell>
        </row>
        <row r="3624">
          <cell r="A3624" t="str">
            <v>5001</v>
          </cell>
          <cell r="B3624" t="str">
            <v xml:space="preserve"> DISENO Y CALCULO ESTRUCTURAL  </v>
          </cell>
          <cell r="C3624">
            <v>0</v>
          </cell>
        </row>
        <row r="3625">
          <cell r="A3625" t="str">
            <v>500104</v>
          </cell>
          <cell r="B3625" t="str">
            <v>REDISEÑO ESTRUC.EDIF. 1Y2 PISOS&lt;250 M2</v>
          </cell>
          <cell r="C3625" t="str">
            <v xml:space="preserve"> M2  </v>
          </cell>
          <cell r="D3625">
            <v>6990</v>
          </cell>
        </row>
        <row r="3626">
          <cell r="A3626" t="str">
            <v>5003</v>
          </cell>
          <cell r="B3626" t="str">
            <v xml:space="preserve"> DISENO ELECTRICO  </v>
          </cell>
          <cell r="C3626" t="str">
            <v xml:space="preserve"> </v>
          </cell>
          <cell r="D3626" t="str">
            <v xml:space="preserve"> </v>
          </cell>
        </row>
        <row r="3627">
          <cell r="A3627" t="str">
            <v>500301</v>
          </cell>
          <cell r="B3627" t="str">
            <v xml:space="preserve"> REDISEñO Y CALCULO ELECTRICO  </v>
          </cell>
          <cell r="C3627" t="str">
            <v xml:space="preserve"> UND  </v>
          </cell>
          <cell r="D3627">
            <v>622490</v>
          </cell>
        </row>
        <row r="3628">
          <cell r="A3628" t="str">
            <v>53</v>
          </cell>
          <cell r="B3628" t="str">
            <v xml:space="preserve"> ESTUDIOS CALIDAD-RESISTENCIA MATER  </v>
          </cell>
          <cell r="C3628" t="str">
            <v xml:space="preserve"> </v>
          </cell>
          <cell r="D3628" t="str">
            <v xml:space="preserve"> </v>
          </cell>
        </row>
        <row r="3629">
          <cell r="A3629" t="str">
            <v>5301</v>
          </cell>
          <cell r="B3629" t="str">
            <v>ANALISIS DE SUELOS</v>
          </cell>
          <cell r="C3629">
            <v>0</v>
          </cell>
        </row>
        <row r="3630">
          <cell r="A3630" t="str">
            <v>530101</v>
          </cell>
          <cell r="B3630" t="str">
            <v>C.B.R.INALTERADO</v>
          </cell>
          <cell r="C3630" t="str">
            <v xml:space="preserve"> UND  </v>
          </cell>
          <cell r="D3630">
            <v>107730</v>
          </cell>
        </row>
        <row r="3631">
          <cell r="A3631" t="str">
            <v>530102</v>
          </cell>
          <cell r="B3631" t="str">
            <v>C.B.R.MATERIAL COHESIVO</v>
          </cell>
          <cell r="C3631" t="str">
            <v xml:space="preserve"> UND  </v>
          </cell>
          <cell r="D3631">
            <v>253930</v>
          </cell>
        </row>
        <row r="3632">
          <cell r="A3632" t="str">
            <v>530103</v>
          </cell>
          <cell r="B3632" t="str">
            <v>C.B.R.MATERIAL GRANULAR</v>
          </cell>
          <cell r="C3632" t="str">
            <v xml:space="preserve"> UND  </v>
          </cell>
          <cell r="D3632">
            <v>76950</v>
          </cell>
        </row>
        <row r="3633">
          <cell r="A3633" t="str">
            <v>530104</v>
          </cell>
          <cell r="B3633" t="str">
            <v>COMPRESION INCONFINADA</v>
          </cell>
          <cell r="C3633" t="str">
            <v xml:space="preserve"> UND  </v>
          </cell>
          <cell r="D3633">
            <v>30780</v>
          </cell>
        </row>
        <row r="3634">
          <cell r="A3634" t="str">
            <v>530105</v>
          </cell>
          <cell r="B3634" t="str">
            <v>DENSIDAD TERRENO(DENSIMETRO NUCLEAR)</v>
          </cell>
          <cell r="C3634" t="str">
            <v xml:space="preserve"> UND  </v>
          </cell>
          <cell r="D3634">
            <v>23090</v>
          </cell>
        </row>
        <row r="3635">
          <cell r="A3635" t="str">
            <v>530106</v>
          </cell>
          <cell r="B3635" t="str">
            <v>GRANULOMETRIA POR TAMIZADO (SIN LAVADO)</v>
          </cell>
          <cell r="C3635" t="str">
            <v xml:space="preserve"> UND  </v>
          </cell>
          <cell r="D3635">
            <v>29240</v>
          </cell>
        </row>
        <row r="3636">
          <cell r="A3636" t="str">
            <v>530107</v>
          </cell>
          <cell r="B3636" t="str">
            <v>GRANULOMETRIA POR TAMIZADO (CON LAVADO)</v>
          </cell>
          <cell r="C3636" t="str">
            <v xml:space="preserve"> UND  </v>
          </cell>
          <cell r="D3636">
            <v>50410</v>
          </cell>
        </row>
        <row r="3637">
          <cell r="A3637" t="str">
            <v>530108</v>
          </cell>
          <cell r="B3637" t="str">
            <v>HUMEDAD NATURAL</v>
          </cell>
          <cell r="C3637" t="str">
            <v xml:space="preserve"> UND  </v>
          </cell>
          <cell r="D3637">
            <v>7690</v>
          </cell>
        </row>
        <row r="3638">
          <cell r="A3638" t="str">
            <v>530109</v>
          </cell>
          <cell r="B3638" t="str">
            <v>LAVADO SOBRE TAMIZ NRO 200</v>
          </cell>
          <cell r="C3638" t="str">
            <v xml:space="preserve"> UND  </v>
          </cell>
          <cell r="D3638">
            <v>20010</v>
          </cell>
        </row>
        <row r="3639">
          <cell r="A3639" t="str">
            <v>530110</v>
          </cell>
          <cell r="B3639" t="str">
            <v>LIMITES DE ATTERBERG</v>
          </cell>
          <cell r="C3639" t="str">
            <v xml:space="preserve"> UND  </v>
          </cell>
          <cell r="D3639">
            <v>22880</v>
          </cell>
        </row>
        <row r="3640">
          <cell r="A3640" t="str">
            <v>530111</v>
          </cell>
          <cell r="B3640" t="str">
            <v>PENETRACION A PERCUSION DE 0.0M A 10.0M</v>
          </cell>
          <cell r="C3640" t="str">
            <v xml:space="preserve"> ML  </v>
          </cell>
          <cell r="D3640">
            <v>61560</v>
          </cell>
        </row>
        <row r="3641">
          <cell r="A3641" t="str">
            <v>530112</v>
          </cell>
          <cell r="B3641" t="str">
            <v>PENETRACION A PERCUSION-10M EN ADELANTE</v>
          </cell>
          <cell r="C3641" t="str">
            <v xml:space="preserve"> ML  </v>
          </cell>
          <cell r="D3641">
            <v>101360</v>
          </cell>
        </row>
        <row r="3642">
          <cell r="A3642" t="str">
            <v>530113</v>
          </cell>
          <cell r="B3642" t="str">
            <v>PERFORACION BARRENO MANUAL 1.5M A 2.0M</v>
          </cell>
          <cell r="C3642" t="str">
            <v xml:space="preserve"> ML  </v>
          </cell>
          <cell r="D3642">
            <v>50410</v>
          </cell>
        </row>
        <row r="3643">
          <cell r="A3643" t="str">
            <v>530114</v>
          </cell>
          <cell r="B3643" t="str">
            <v>PESO ESPECIFICO</v>
          </cell>
          <cell r="C3643" t="str">
            <v xml:space="preserve"> UND  </v>
          </cell>
          <cell r="D3643">
            <v>38470</v>
          </cell>
        </row>
        <row r="3644">
          <cell r="A3644" t="str">
            <v>530115</v>
          </cell>
          <cell r="B3644" t="str">
            <v>PROCTOR MODIFICADO</v>
          </cell>
          <cell r="C3644" t="str">
            <v xml:space="preserve"> UND  </v>
          </cell>
          <cell r="D3644">
            <v>61560</v>
          </cell>
        </row>
        <row r="3645">
          <cell r="A3645" t="str">
            <v>530116</v>
          </cell>
          <cell r="B3645" t="str">
            <v>VISITA FRUSTRADA EN TOMA DE DENSIDADES</v>
          </cell>
          <cell r="C3645" t="str">
            <v xml:space="preserve"> UND  </v>
          </cell>
          <cell r="D3645">
            <v>114850</v>
          </cell>
        </row>
        <row r="3646">
          <cell r="A3646" t="str">
            <v>5302</v>
          </cell>
          <cell r="B3646" t="str">
            <v>ANALISIS RESISTENCIA CONCRETO</v>
          </cell>
          <cell r="C3646">
            <v>0</v>
          </cell>
        </row>
        <row r="3647">
          <cell r="A3647" t="str">
            <v>530201</v>
          </cell>
          <cell r="B3647" t="str">
            <v>ALQUILER FORMALETA Y CONO(UND POR DIA</v>
          </cell>
          <cell r="C3647" t="str">
            <v xml:space="preserve"> UND  </v>
          </cell>
          <cell r="D3647">
            <v>27280</v>
          </cell>
        </row>
        <row r="3648">
          <cell r="A3648" t="str">
            <v>530202</v>
          </cell>
          <cell r="B3648" t="str">
            <v>COMPRESION DE MURETES</v>
          </cell>
          <cell r="C3648" t="str">
            <v xml:space="preserve"> UND  </v>
          </cell>
          <cell r="D3648">
            <v>30780</v>
          </cell>
        </row>
        <row r="3649">
          <cell r="A3649" t="str">
            <v>530203</v>
          </cell>
          <cell r="B3649" t="str">
            <v>COMPRESION DE CILINDROS</v>
          </cell>
          <cell r="C3649" t="str">
            <v xml:space="preserve"> UND  </v>
          </cell>
          <cell r="D3649">
            <v>7690</v>
          </cell>
        </row>
        <row r="3650">
          <cell r="A3650" t="str">
            <v>530204</v>
          </cell>
          <cell r="B3650" t="str">
            <v>DISENO DEMEZCLAS-UNA RESISTENCIA</v>
          </cell>
          <cell r="C3650" t="str">
            <v xml:space="preserve"> UND  </v>
          </cell>
          <cell r="D3650">
            <v>200060</v>
          </cell>
        </row>
        <row r="3651">
          <cell r="A3651" t="str">
            <v>530205</v>
          </cell>
          <cell r="B3651" t="str">
            <v>FLEXION EN ADOQUINES</v>
          </cell>
          <cell r="C3651" t="str">
            <v xml:space="preserve"> UND  </v>
          </cell>
          <cell r="D3651">
            <v>13850</v>
          </cell>
        </row>
        <row r="3652">
          <cell r="A3652" t="str">
            <v>530206</v>
          </cell>
          <cell r="B3652" t="str">
            <v>PESO UNITARIO DE BLOQUES</v>
          </cell>
          <cell r="C3652" t="str">
            <v xml:space="preserve"> UND  </v>
          </cell>
          <cell r="D3652">
            <v>15390</v>
          </cell>
        </row>
        <row r="3653">
          <cell r="A3653" t="str">
            <v>530208</v>
          </cell>
          <cell r="B3653" t="str">
            <v>ROTURA DE BLOQUES</v>
          </cell>
          <cell r="C3653" t="str">
            <v xml:space="preserve"> UND  </v>
          </cell>
          <cell r="D3653">
            <v>12310</v>
          </cell>
        </row>
        <row r="3654">
          <cell r="A3654" t="str">
            <v>530209</v>
          </cell>
          <cell r="B3654" t="str">
            <v>ROTURA DE LADRILLOS</v>
          </cell>
          <cell r="C3654" t="str">
            <v xml:space="preserve"> UND  </v>
          </cell>
          <cell r="D3654">
            <v>12310</v>
          </cell>
        </row>
        <row r="3655">
          <cell r="A3655" t="str">
            <v>530210</v>
          </cell>
          <cell r="B3655" t="str">
            <v>ROTURA DE MORTERO</v>
          </cell>
          <cell r="C3655" t="str">
            <v xml:space="preserve"> UND  </v>
          </cell>
          <cell r="D3655">
            <v>13930</v>
          </cell>
        </row>
        <row r="3656">
          <cell r="A3656" t="str">
            <v>530211</v>
          </cell>
          <cell r="B3656" t="str">
            <v>ROTURA DE VIGAS</v>
          </cell>
          <cell r="C3656" t="str">
            <v xml:space="preserve"> UND  </v>
          </cell>
          <cell r="D3656">
            <v>22870</v>
          </cell>
        </row>
        <row r="3657">
          <cell r="A3657" t="str">
            <v>5303</v>
          </cell>
          <cell r="B3657" t="str">
            <v>ANALISIS AGREGADOS</v>
          </cell>
          <cell r="C3657">
            <v>0</v>
          </cell>
        </row>
        <row r="3658">
          <cell r="A3658" t="str">
            <v>530301</v>
          </cell>
          <cell r="B3658" t="str">
            <v>CONTENIDO MATERIA ORGANICA(COLORIMETRIA)</v>
          </cell>
          <cell r="C3658" t="str">
            <v xml:space="preserve"> UND  </v>
          </cell>
          <cell r="D3658">
            <v>23090</v>
          </cell>
        </row>
        <row r="3659">
          <cell r="A3659" t="str">
            <v>530302</v>
          </cell>
          <cell r="B3659" t="str">
            <v>DESGASTE EN LA MAQUINA DE LOS ANGELES</v>
          </cell>
          <cell r="C3659" t="str">
            <v xml:space="preserve"> UND  </v>
          </cell>
          <cell r="D3659">
            <v>60050</v>
          </cell>
        </row>
        <row r="3660">
          <cell r="A3660" t="str">
            <v>530303</v>
          </cell>
          <cell r="B3660" t="str">
            <v>PESO ESPECIFICO Y ABSORCION</v>
          </cell>
          <cell r="C3660" t="str">
            <v xml:space="preserve"> UND  </v>
          </cell>
          <cell r="D3660">
            <v>30780</v>
          </cell>
        </row>
        <row r="3661">
          <cell r="A3661" t="str">
            <v>530304</v>
          </cell>
          <cell r="B3661" t="str">
            <v>PESO UNITARIO SUELTO Y APISONADO</v>
          </cell>
          <cell r="C3661" t="str">
            <v xml:space="preserve"> UND  </v>
          </cell>
          <cell r="D3661">
            <v>23090</v>
          </cell>
        </row>
        <row r="3662">
          <cell r="A3662" t="str">
            <v>5304</v>
          </cell>
          <cell r="B3662" t="str">
            <v xml:space="preserve"> ANALISIS ASFALTOS  </v>
          </cell>
          <cell r="C3662">
            <v>0</v>
          </cell>
        </row>
        <row r="3663">
          <cell r="A3663" t="str">
            <v>530401</v>
          </cell>
          <cell r="B3663" t="str">
            <v xml:space="preserve"> ADHERENCIA  </v>
          </cell>
          <cell r="C3663" t="str">
            <v xml:space="preserve"> UND  </v>
          </cell>
          <cell r="D3663">
            <v>30780</v>
          </cell>
        </row>
        <row r="3664">
          <cell r="A3664" t="str">
            <v>530402</v>
          </cell>
          <cell r="B3664" t="str">
            <v xml:space="preserve"> DENSIDAD PAV.ASFALT.(DENSIMET.NUCLEAR)  </v>
          </cell>
          <cell r="C3664" t="str">
            <v xml:space="preserve"> UND  </v>
          </cell>
          <cell r="D3664">
            <v>18470</v>
          </cell>
        </row>
        <row r="3665">
          <cell r="A3665" t="str">
            <v>530403</v>
          </cell>
          <cell r="B3665" t="str">
            <v xml:space="preserve"> ESTABILIDAD Y FLUJO MARSHALL  </v>
          </cell>
          <cell r="C3665" t="str">
            <v xml:space="preserve"> UND  </v>
          </cell>
          <cell r="D3665">
            <v>30780</v>
          </cell>
        </row>
        <row r="3666">
          <cell r="A3666" t="str">
            <v>530404</v>
          </cell>
          <cell r="B3666" t="str">
            <v xml:space="preserve"> EXTRACCION DE CONTENIDO ASFALTICO  </v>
          </cell>
          <cell r="C3666" t="str">
            <v xml:space="preserve"> UND  </v>
          </cell>
          <cell r="D3666">
            <v>53860</v>
          </cell>
        </row>
        <row r="3667">
          <cell r="A3667" t="str">
            <v>530405</v>
          </cell>
          <cell r="B3667" t="str">
            <v xml:space="preserve"> EXTRACCION MANUAL DE UNA MUESTRA DE PAV.  </v>
          </cell>
          <cell r="C3667" t="str">
            <v xml:space="preserve"> UND  </v>
          </cell>
          <cell r="D3667">
            <v>23010</v>
          </cell>
        </row>
        <row r="3668">
          <cell r="A3668" t="str">
            <v>530406</v>
          </cell>
          <cell r="B3668" t="str">
            <v xml:space="preserve"> GRANULOMETRIA AGREGADOS DE LASMEZCLAS  </v>
          </cell>
          <cell r="C3668" t="str">
            <v xml:space="preserve"> UND  </v>
          </cell>
          <cell r="D3668">
            <v>30780</v>
          </cell>
        </row>
        <row r="3669">
          <cell r="A3669" t="str">
            <v>530407</v>
          </cell>
          <cell r="B3669" t="str">
            <v xml:space="preserve"> PESO UNITARIO DE BRIQUETES Y O GALLETAS  </v>
          </cell>
          <cell r="C3669" t="str">
            <v xml:space="preserve"> UND  </v>
          </cell>
          <cell r="D3669">
            <v>16930</v>
          </cell>
        </row>
        <row r="3670">
          <cell r="A3670" t="str">
            <v>530408</v>
          </cell>
          <cell r="B3670" t="str">
            <v xml:space="preserve"> TOMA DE BRIQUETES  </v>
          </cell>
          <cell r="C3670" t="str">
            <v xml:space="preserve"> UND  </v>
          </cell>
          <cell r="D3670">
            <v>23090</v>
          </cell>
        </row>
        <row r="3671">
          <cell r="A3671" t="str">
            <v>5305</v>
          </cell>
          <cell r="B3671" t="str">
            <v xml:space="preserve"> ENSAYO ESCLEROMETRIA-NUCLEOS  </v>
          </cell>
          <cell r="C3671" t="str">
            <v xml:space="preserve"> </v>
          </cell>
          <cell r="D3671" t="str">
            <v xml:space="preserve"> </v>
          </cell>
        </row>
        <row r="3672">
          <cell r="A3672" t="str">
            <v>530501</v>
          </cell>
          <cell r="B3672" t="str">
            <v xml:space="preserve"> ENSAYO CON ESCLEROMETRO  </v>
          </cell>
          <cell r="C3672" t="str">
            <v xml:space="preserve"> UND  </v>
          </cell>
          <cell r="D3672">
            <v>307820</v>
          </cell>
        </row>
        <row r="3673">
          <cell r="A3673" t="str">
            <v>530502</v>
          </cell>
          <cell r="B3673" t="str">
            <v xml:space="preserve"> ENSAYO DE NUCLEO A COMPRESION  </v>
          </cell>
          <cell r="C3673" t="str">
            <v xml:space="preserve"> UND  </v>
          </cell>
          <cell r="D3673">
            <v>18470</v>
          </cell>
        </row>
        <row r="3674">
          <cell r="A3674" t="str">
            <v>530503</v>
          </cell>
          <cell r="B3674" t="str">
            <v xml:space="preserve"> EXTRACCION Y ENSAYOS DE NUCLEO DE 2"  </v>
          </cell>
          <cell r="C3674" t="str">
            <v xml:space="preserve"> UND  </v>
          </cell>
          <cell r="D3674">
            <v>107730</v>
          </cell>
        </row>
        <row r="3675">
          <cell r="A3675" t="str">
            <v>530504</v>
          </cell>
          <cell r="B3675" t="str">
            <v xml:space="preserve"> EXTRACCION Y ENSAYOS DE NUCLEO DE 3"  </v>
          </cell>
          <cell r="C3675" t="str">
            <v xml:space="preserve"> UND  </v>
          </cell>
          <cell r="D3675">
            <v>138510</v>
          </cell>
        </row>
        <row r="3676">
          <cell r="A3676" t="str">
            <v>530505</v>
          </cell>
          <cell r="B3676" t="str">
            <v xml:space="preserve"> EXTRACCION Y ENSAYOS DE NUCLEO DE 4"  </v>
          </cell>
          <cell r="C3676" t="str">
            <v xml:space="preserve"> UND  </v>
          </cell>
          <cell r="D3676">
            <v>169280</v>
          </cell>
        </row>
        <row r="3677">
          <cell r="A3677" t="str">
            <v>530506</v>
          </cell>
          <cell r="B3677" t="str">
            <v xml:space="preserve"> EXTRACCION Y ENSAYOS DE NUCLEO DE 6"  </v>
          </cell>
          <cell r="C3677" t="str">
            <v xml:space="preserve"> UND  </v>
          </cell>
          <cell r="D3677">
            <v>300100</v>
          </cell>
        </row>
        <row r="3678">
          <cell r="A3678" t="str">
            <v>5306</v>
          </cell>
          <cell r="B3678" t="str">
            <v xml:space="preserve"> ENSAYO DE NUCLEOS  </v>
          </cell>
          <cell r="C3678" t="str">
            <v xml:space="preserve"> </v>
          </cell>
          <cell r="D3678" t="str">
            <v xml:space="preserve"> </v>
          </cell>
        </row>
        <row r="3679">
          <cell r="A3679" t="str">
            <v>71</v>
          </cell>
          <cell r="B3679" t="str">
            <v xml:space="preserve"> GASTOS REALIZACION INTERVENTORIA  </v>
          </cell>
          <cell r="C3679">
            <v>0</v>
          </cell>
        </row>
        <row r="3680">
          <cell r="A3680" t="str">
            <v>7101</v>
          </cell>
          <cell r="B3680" t="str">
            <v xml:space="preserve"> GASOLINA Y PEAJES  </v>
          </cell>
          <cell r="C3680" t="str">
            <v xml:space="preserve"> </v>
          </cell>
          <cell r="D3680" t="str">
            <v xml:space="preserve"> </v>
          </cell>
        </row>
        <row r="3681">
          <cell r="A3681" t="str">
            <v>710101</v>
          </cell>
          <cell r="B3681" t="str">
            <v xml:space="preserve"> ALCALA-DESPLAZAMIENTO  </v>
          </cell>
          <cell r="C3681" t="str">
            <v xml:space="preserve"> VJE  </v>
          </cell>
          <cell r="D3681">
            <v>102220</v>
          </cell>
        </row>
        <row r="3682">
          <cell r="A3682" t="str">
            <v>710102</v>
          </cell>
          <cell r="B3682" t="str">
            <v xml:space="preserve"> ANDALUCIA-DESPLAZAMIENTO  </v>
          </cell>
          <cell r="C3682" t="str">
            <v xml:space="preserve"> VJE  </v>
          </cell>
          <cell r="D3682">
            <v>55880</v>
          </cell>
        </row>
        <row r="3683">
          <cell r="A3683" t="str">
            <v>710103</v>
          </cell>
          <cell r="B3683" t="str">
            <v xml:space="preserve"> ANSERMANUEVO-DESPLAZAMIENTO  </v>
          </cell>
          <cell r="C3683" t="str">
            <v xml:space="preserve"> VJE  </v>
          </cell>
          <cell r="D3683">
            <v>87170</v>
          </cell>
        </row>
        <row r="3684">
          <cell r="A3684" t="str">
            <v>710104</v>
          </cell>
          <cell r="B3684" t="str">
            <v xml:space="preserve"> ARGELIA-DESPLAZAMIENTO  </v>
          </cell>
          <cell r="C3684" t="str">
            <v xml:space="preserve"> VJE  </v>
          </cell>
          <cell r="D3684">
            <v>96000</v>
          </cell>
        </row>
        <row r="3685">
          <cell r="A3685" t="str">
            <v>710105</v>
          </cell>
          <cell r="B3685" t="str">
            <v xml:space="preserve"> BUENAVENTURA-DESPLAZAMIENTO  </v>
          </cell>
          <cell r="C3685" t="str">
            <v xml:space="preserve"> VJE  </v>
          </cell>
          <cell r="D3685">
            <v>53900</v>
          </cell>
        </row>
        <row r="3686">
          <cell r="A3686" t="str">
            <v>710106</v>
          </cell>
          <cell r="B3686" t="str">
            <v xml:space="preserve"> BOLIVAR-DESPLAZAMIENTO  </v>
          </cell>
          <cell r="C3686" t="str">
            <v xml:space="preserve"> VJE  </v>
          </cell>
          <cell r="D3686">
            <v>72450</v>
          </cell>
        </row>
        <row r="3687">
          <cell r="A3687" t="str">
            <v>710107</v>
          </cell>
          <cell r="B3687" t="str">
            <v xml:space="preserve"> BUGA-DESPLAZAMIENTO  </v>
          </cell>
          <cell r="C3687" t="str">
            <v xml:space="preserve"> VJE  </v>
          </cell>
          <cell r="D3687">
            <v>33460</v>
          </cell>
        </row>
        <row r="3688">
          <cell r="A3688" t="str">
            <v>710108</v>
          </cell>
          <cell r="B3688" t="str">
            <v xml:space="preserve"> BUGALAGRANDE-DESPLAZAMIENTO  </v>
          </cell>
          <cell r="C3688" t="str">
            <v xml:space="preserve"> VJE  </v>
          </cell>
          <cell r="D3688">
            <v>57720</v>
          </cell>
        </row>
        <row r="3689">
          <cell r="A3689" t="str">
            <v>710109</v>
          </cell>
          <cell r="B3689" t="str">
            <v xml:space="preserve"> CAICEDONIA-DESPLAZAMIENTO  </v>
          </cell>
          <cell r="C3689" t="str">
            <v xml:space="preserve"> VJE  </v>
          </cell>
          <cell r="D3689">
            <v>87500</v>
          </cell>
        </row>
        <row r="3690">
          <cell r="A3690" t="str">
            <v>710110</v>
          </cell>
          <cell r="B3690" t="str">
            <v xml:space="preserve"> CALI-DESPLAZAMIENTO  </v>
          </cell>
          <cell r="C3690" t="str">
            <v xml:space="preserve"> VJE  </v>
          </cell>
          <cell r="D3690">
            <v>9200</v>
          </cell>
        </row>
        <row r="3691">
          <cell r="A3691" t="str">
            <v>710111</v>
          </cell>
          <cell r="B3691" t="str">
            <v xml:space="preserve"> CANDELARIA-DESPLAZAMIENTO  </v>
          </cell>
          <cell r="C3691" t="str">
            <v xml:space="preserve"> VJE  </v>
          </cell>
          <cell r="D3691">
            <v>10300</v>
          </cell>
        </row>
        <row r="3692">
          <cell r="A3692" t="str">
            <v>710112</v>
          </cell>
          <cell r="B3692" t="str">
            <v xml:space="preserve"> CARTAGO-DESPLAZAMIENTO  </v>
          </cell>
          <cell r="C3692" t="str">
            <v xml:space="preserve"> VJE  </v>
          </cell>
          <cell r="D3692">
            <v>93020</v>
          </cell>
        </row>
        <row r="3693">
          <cell r="A3693" t="str">
            <v>710113</v>
          </cell>
          <cell r="B3693" t="str">
            <v xml:space="preserve"> DAGUA-DESPLAZAMIENTO  </v>
          </cell>
          <cell r="C3693" t="str">
            <v xml:space="preserve"> VJE  </v>
          </cell>
          <cell r="D3693">
            <v>17660</v>
          </cell>
        </row>
        <row r="3694">
          <cell r="A3694" t="str">
            <v>710114</v>
          </cell>
          <cell r="B3694" t="str">
            <v xml:space="preserve"> DARIEN-DESPLAZAMIENTO  </v>
          </cell>
          <cell r="C3694" t="str">
            <v xml:space="preserve"> VJE  </v>
          </cell>
          <cell r="D3694">
            <v>43400</v>
          </cell>
        </row>
        <row r="3695">
          <cell r="A3695" t="str">
            <v>710115</v>
          </cell>
          <cell r="B3695" t="str">
            <v xml:space="preserve"> EL AGUILA-DESPLAZAMIENTO  </v>
          </cell>
          <cell r="C3695" t="str">
            <v xml:space="preserve"> VJE  </v>
          </cell>
          <cell r="D3695">
            <v>97470</v>
          </cell>
        </row>
        <row r="3696">
          <cell r="A3696" t="str">
            <v>710116</v>
          </cell>
          <cell r="B3696" t="str">
            <v xml:space="preserve"> EL CAIRO-DESPLAZAMIENTO  </v>
          </cell>
          <cell r="C3696" t="str">
            <v xml:space="preserve"> VJE  </v>
          </cell>
          <cell r="D3696">
            <v>105940</v>
          </cell>
        </row>
        <row r="3697">
          <cell r="A3697" t="str">
            <v>710117</v>
          </cell>
          <cell r="B3697" t="str">
            <v xml:space="preserve"> CERRITO-DESPLAZAMIENTO  </v>
          </cell>
          <cell r="C3697" t="str">
            <v xml:space="preserve"> VJE  </v>
          </cell>
          <cell r="D3697">
            <v>23900</v>
          </cell>
        </row>
        <row r="3698">
          <cell r="A3698" t="str">
            <v>710118</v>
          </cell>
          <cell r="B3698" t="str">
            <v xml:space="preserve"> EL DOVIO  </v>
          </cell>
          <cell r="C3698" t="str">
            <v xml:space="preserve"> VJE  </v>
          </cell>
          <cell r="D3698">
            <v>74660</v>
          </cell>
        </row>
        <row r="3699">
          <cell r="A3699" t="str">
            <v>710119</v>
          </cell>
          <cell r="B3699" t="str">
            <v xml:space="preserve"> FLORIDA-DESPLAZAMIENTO  </v>
          </cell>
          <cell r="C3699" t="str">
            <v xml:space="preserve"> VJE  </v>
          </cell>
          <cell r="D3699">
            <v>15090</v>
          </cell>
        </row>
        <row r="3700">
          <cell r="A3700" t="str">
            <v>710120</v>
          </cell>
          <cell r="B3700" t="str">
            <v xml:space="preserve"> GINEBRA-DESPLAZAMIENTO  </v>
          </cell>
          <cell r="C3700" t="str">
            <v xml:space="preserve"> VJE  </v>
          </cell>
          <cell r="D3700">
            <v>33070</v>
          </cell>
        </row>
        <row r="3701">
          <cell r="A3701" t="str">
            <v>710121</v>
          </cell>
          <cell r="B3701" t="str">
            <v xml:space="preserve"> GUACARI-DESPLAZAMIENTO  </v>
          </cell>
          <cell r="C3701" t="str">
            <v xml:space="preserve"> VJE  </v>
          </cell>
          <cell r="D3701">
            <v>34180</v>
          </cell>
        </row>
        <row r="3702">
          <cell r="A3702" t="str">
            <v>710122</v>
          </cell>
          <cell r="B3702" t="str">
            <v xml:space="preserve"> JAMUNDI-DESPLAZAMIENTO  </v>
          </cell>
          <cell r="C3702" t="str">
            <v xml:space="preserve"> VJE  </v>
          </cell>
          <cell r="D3702">
            <v>8830</v>
          </cell>
        </row>
        <row r="3703">
          <cell r="A3703" t="str">
            <v>710123</v>
          </cell>
          <cell r="B3703" t="str">
            <v xml:space="preserve"> LA CUMBRE-DESPLAZAMIENTO  </v>
          </cell>
          <cell r="C3703" t="str">
            <v xml:space="preserve"> VJE  </v>
          </cell>
          <cell r="D3703">
            <v>14720</v>
          </cell>
        </row>
        <row r="3704">
          <cell r="A3704" t="str">
            <v>710124</v>
          </cell>
          <cell r="B3704" t="str">
            <v xml:space="preserve"> LA UNION-DESPLAZAMIENTO  </v>
          </cell>
          <cell r="C3704" t="str">
            <v xml:space="preserve"> VJE  </v>
          </cell>
          <cell r="D3704">
            <v>73180</v>
          </cell>
        </row>
        <row r="3705">
          <cell r="A3705" t="str">
            <v>710125</v>
          </cell>
          <cell r="B3705" t="str">
            <v xml:space="preserve"> LA VICTORIA-DESPLAZAMIENTO  </v>
          </cell>
          <cell r="C3705" t="str">
            <v xml:space="preserve"> VJE  </v>
          </cell>
          <cell r="D3705">
            <v>80870</v>
          </cell>
        </row>
        <row r="3706">
          <cell r="A3706" t="str">
            <v>710126</v>
          </cell>
          <cell r="B3706" t="str">
            <v xml:space="preserve"> OBANDO-DESPLAZAMIENTO  </v>
          </cell>
          <cell r="C3706" t="str">
            <v xml:space="preserve"> VJE  </v>
          </cell>
          <cell r="D3706">
            <v>84550</v>
          </cell>
        </row>
        <row r="3707">
          <cell r="A3707" t="str">
            <v>710127</v>
          </cell>
          <cell r="B3707" t="str">
            <v xml:space="preserve"> PALMIRA-DESPLAZAMIENTO  </v>
          </cell>
          <cell r="C3707" t="str">
            <v xml:space="preserve"> VJE  </v>
          </cell>
          <cell r="D3707">
            <v>16900</v>
          </cell>
        </row>
        <row r="3708">
          <cell r="A3708" t="str">
            <v>710128</v>
          </cell>
          <cell r="B3708" t="str">
            <v xml:space="preserve"> PRADERA-DESPLAZAMIENTO  </v>
          </cell>
          <cell r="C3708" t="str">
            <v xml:space="preserve"> VJE  </v>
          </cell>
          <cell r="D3708">
            <v>17300</v>
          </cell>
        </row>
        <row r="3709">
          <cell r="A3709" t="str">
            <v>710129</v>
          </cell>
          <cell r="B3709" t="str">
            <v xml:space="preserve"> RESTREPO-DESPLAZAMIENTO  </v>
          </cell>
          <cell r="C3709" t="str">
            <v xml:space="preserve"> VJE  </v>
          </cell>
          <cell r="D3709">
            <v>28680</v>
          </cell>
        </row>
        <row r="3710">
          <cell r="A3710" t="str">
            <v>710130</v>
          </cell>
          <cell r="B3710" t="str">
            <v xml:space="preserve"> RIO FRIO-DESPLAZAMIENTO  </v>
          </cell>
          <cell r="C3710" t="str">
            <v xml:space="preserve"> VJE  </v>
          </cell>
          <cell r="D3710">
            <v>54420</v>
          </cell>
        </row>
        <row r="3711">
          <cell r="A3711" t="str">
            <v>710131</v>
          </cell>
          <cell r="B3711" t="str">
            <v xml:space="preserve"> ROLDANILLO-DESPLAZAMIENTO  </v>
          </cell>
          <cell r="C3711" t="str">
            <v xml:space="preserve"> VJE  </v>
          </cell>
          <cell r="D3711">
            <v>68030</v>
          </cell>
        </row>
        <row r="3712">
          <cell r="A3712" t="str">
            <v>710132</v>
          </cell>
          <cell r="B3712" t="str">
            <v xml:space="preserve"> SAN PEDRO-DESPLAZAMIENTO  </v>
          </cell>
          <cell r="C3712" t="str">
            <v xml:space="preserve"> VJE  </v>
          </cell>
          <cell r="D3712">
            <v>48150</v>
          </cell>
        </row>
        <row r="3713">
          <cell r="A3713" t="str">
            <v>710133</v>
          </cell>
          <cell r="B3713" t="str">
            <v xml:space="preserve"> SEVILLA-DESPLAZAMIENTO  </v>
          </cell>
          <cell r="C3713" t="str">
            <v xml:space="preserve"> VJE  </v>
          </cell>
          <cell r="D3713">
            <v>80140</v>
          </cell>
        </row>
        <row r="3714">
          <cell r="A3714" t="str">
            <v>710134</v>
          </cell>
          <cell r="B3714" t="str">
            <v xml:space="preserve"> TORO-DESPLAZAMIENTO  </v>
          </cell>
          <cell r="C3714" t="str">
            <v xml:space="preserve"> VJE  </v>
          </cell>
          <cell r="D3714">
            <v>77600</v>
          </cell>
        </row>
        <row r="3715">
          <cell r="A3715" t="str">
            <v>710135</v>
          </cell>
          <cell r="B3715" t="str">
            <v xml:space="preserve"> TRUJILLO-DESPLAZAMINETO  </v>
          </cell>
          <cell r="C3715" t="str">
            <v xml:space="preserve"> VJE  </v>
          </cell>
          <cell r="D3715">
            <v>61030</v>
          </cell>
        </row>
        <row r="3716">
          <cell r="A3716" t="str">
            <v>710136</v>
          </cell>
          <cell r="B3716" t="str">
            <v xml:space="preserve"> TULUA-DESPLAZAMIENTO  </v>
          </cell>
          <cell r="C3716" t="str">
            <v xml:space="preserve"> VJE  </v>
          </cell>
          <cell r="D3716">
            <v>51100</v>
          </cell>
        </row>
        <row r="3717">
          <cell r="A3717" t="str">
            <v>710137</v>
          </cell>
          <cell r="B3717" t="str">
            <v xml:space="preserve"> ULLOA-DESPLAZAMIENTO  </v>
          </cell>
          <cell r="C3717" t="str">
            <v xml:space="preserve"> VJE  </v>
          </cell>
          <cell r="D3717">
            <v>104790</v>
          </cell>
        </row>
        <row r="3718">
          <cell r="A3718" t="str">
            <v>710138</v>
          </cell>
          <cell r="B3718" t="str">
            <v xml:space="preserve"> VERSALLES-DESPLAZAMIENTO  </v>
          </cell>
          <cell r="C3718" t="str">
            <v xml:space="preserve"> VJE  </v>
          </cell>
          <cell r="D3718">
            <v>80910</v>
          </cell>
        </row>
        <row r="3719">
          <cell r="A3719" t="str">
            <v>710139</v>
          </cell>
          <cell r="B3719" t="str">
            <v xml:space="preserve"> VIJES-DESPLAZAMIENTO  </v>
          </cell>
          <cell r="C3719" t="str">
            <v xml:space="preserve"> VJE  </v>
          </cell>
          <cell r="D3719">
            <v>11410</v>
          </cell>
        </row>
        <row r="3720">
          <cell r="A3720" t="str">
            <v>710140</v>
          </cell>
          <cell r="B3720" t="str">
            <v xml:space="preserve"> YOTOCO-DESPLAZAMIENTO  </v>
          </cell>
          <cell r="C3720" t="str">
            <v xml:space="preserve"> VJE  </v>
          </cell>
          <cell r="D3720">
            <v>27210</v>
          </cell>
        </row>
        <row r="3721">
          <cell r="A3721" t="str">
            <v>710141</v>
          </cell>
          <cell r="B3721" t="str">
            <v xml:space="preserve"> YUMBO-DESPLAZAMIENTO  </v>
          </cell>
          <cell r="C3721" t="str">
            <v xml:space="preserve"> VJE  </v>
          </cell>
          <cell r="D3721">
            <v>5520</v>
          </cell>
        </row>
        <row r="3722">
          <cell r="A3722" t="str">
            <v>710142</v>
          </cell>
          <cell r="B3722" t="str">
            <v xml:space="preserve"> ZARZAL-DESPLAZAMIENTO  </v>
          </cell>
          <cell r="C3722" t="str">
            <v xml:space="preserve"> VJE  </v>
          </cell>
          <cell r="D3722">
            <v>75350</v>
          </cell>
        </row>
      </sheetData>
      <sheetData sheetId="7"/>
      <sheetData sheetId="8"/>
      <sheetData sheetId="9"/>
      <sheetData sheetId="10"/>
      <sheetData sheetId="11"/>
      <sheetData sheetId="12"/>
      <sheetData sheetId="13"/>
      <sheetData sheetId="14"/>
      <sheetData sheetId="15"/>
      <sheetData sheetId="16"/>
      <sheetData sheetId="17">
        <row r="2">
          <cell r="A2" t="str">
            <v>ME</v>
          </cell>
        </row>
      </sheetData>
      <sheetData sheetId="18"/>
      <sheetData sheetId="19"/>
      <sheetData sheetId="20"/>
      <sheetData sheetId="21"/>
      <sheetData sheetId="22" refreshError="1"/>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 val="Hoja2"/>
      <sheetName val="ACTIV. PROGRAM-FIDIC-FINA -"/>
      <sheetName val="ACTIV. PROD-INDIC POBL OBJ."/>
      <sheetName val="MYLIST"/>
      <sheetName val="Listados"/>
      <sheetName val="ANEXO DETALLE POBLACIÓN"/>
      <sheetName val="DETALLE DE ACTIVIDADES"/>
      <sheetName val=" ACTIVIDADES PPTO GRAL"/>
      <sheetName val="PPTO DETALLADO 2020"/>
      <sheetName val="DETALLE POBLACIÓN"/>
      <sheetName val="ANEXO INTERVENTORIA 1.1.8"/>
      <sheetName val="ANEXO INTERVENTORIA 2.1.3"/>
      <sheetName val="PPTO DETALLADO 2021"/>
      <sheetName val="PPTO DETALLADO 2022"/>
      <sheetName val="PPTO DETALLADO 2023"/>
      <sheetName val="LISTA_MPD"/>
      <sheetName val="ACTIVIDADES_PPTO_GRAL_"/>
      <sheetName val="ANEXO_DETALLE_POBLACION"/>
      <sheetName val="1,1_CAFETERIA"/>
      <sheetName val="ACTIV__PROGRAM-FIDIC-FINA_-"/>
      <sheetName val="ACTIV__PROD-INDIC_POBL_OBJ_"/>
      <sheetName val="LISTA_MPD1"/>
      <sheetName val="ACTIVIDADES_PPTO_GRAL_1"/>
      <sheetName val="ANEXO_DETALLE_POBLACION1"/>
      <sheetName val="1,1_CAFETERIA1"/>
      <sheetName val="ACTIV__PROGRAM-FIDIC-FINA_-1"/>
      <sheetName val="ACTIV__PROD-INDIC_POBL_OBJ_1"/>
      <sheetName val="LISTA_MPD2"/>
      <sheetName val="ACTIVIDADES_PPTO_GRAL_2"/>
      <sheetName val="ANEXO_DETALLE_POBLACION2"/>
      <sheetName val="1,1_CAFETERIA2"/>
      <sheetName val="ACTIV__PROGRAM-FIDIC-FINA_-2"/>
      <sheetName val="ACTIV__PROD-INDIC_POBL_OBJ_2"/>
      <sheetName val="LISTA_MPD3"/>
      <sheetName val="ACTIVIDADES_PPTO_GRAL_3"/>
      <sheetName val="ANEXO_DETALLE_POBLACION3"/>
      <sheetName val="1,1_CAFETERIA3"/>
      <sheetName val="ACTIV__PROGRAM-FIDIC-FINA_-3"/>
      <sheetName val="ACTIV__PROD-INDIC_POBL_OBJ_3"/>
      <sheetName val="LISTA_MPD4"/>
      <sheetName val="ACTIVIDADES_PPTO_GRAL_4"/>
      <sheetName val="ANEXO_DETALLE_POBLACION4"/>
      <sheetName val="1,1_CAFETERIA4"/>
      <sheetName val="ACTIV__PROGRAM-FIDIC-FINA_-4"/>
      <sheetName val="ACTIV__PROD-INDIC_POBL_OBJ_4"/>
      <sheetName val="Análisis de precios"/>
      <sheetName val="LISTA_MPD5"/>
      <sheetName val="ACTIVIDADES_PPTO_GRAL_5"/>
      <sheetName val="ANEXO_DETALLE_POBLACION5"/>
      <sheetName val="1,1_CAFETERIA5"/>
      <sheetName val="ACTIV__PROGRAM-FIDIC-FINA_-5"/>
      <sheetName val="ACTIV__PROD-INDIC_POBL_OBJ_5"/>
      <sheetName val="ANEXO_DETALLE_POBLACIÓN"/>
      <sheetName val="DETALLE_DE_ACTIVIDADES"/>
      <sheetName val="_ACTIVIDADES_PPTO_GRAL"/>
      <sheetName val="PPTO_DETALLADO_2020"/>
      <sheetName val="DETALLE_POBLACIÓN"/>
      <sheetName val="ANEXO_INTERVENTORIA_1_1_8"/>
      <sheetName val="ANEXO_INTERVENTORIA_2_1_3"/>
      <sheetName val="PPTO_DETALLADO_2021"/>
      <sheetName val="PPTO_DETALLADO_2022"/>
      <sheetName val="PPTO_DETALLADO_2023"/>
      <sheetName val="Análisis_de_precios"/>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
        <row r="2">
          <cell r="D2" t="str">
            <v>4111 SECRETARIA GENERAL</v>
          </cell>
        </row>
      </sheetData>
      <sheetData sheetId="3"/>
      <sheetData sheetId="4"/>
      <sheetData sheetId="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7">
        <row r="2">
          <cell r="D2" t="str">
            <v>4111 SECRETARIA GENERAL</v>
          </cell>
        </row>
      </sheetData>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2"/>
      <sheetData sheetId="23"/>
      <sheetData sheetId="2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5">
        <row r="2">
          <cell r="D2" t="str">
            <v>4111 SECRETARIA GENERAL</v>
          </cell>
        </row>
      </sheetData>
      <sheetData sheetId="2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7">
        <row r="2">
          <cell r="A2" t="str">
            <v xml:space="preserve">31010010001 -  A diciembre de 2015 está implementado el Componente Comunitario de la Estrategia AIEPI, enfatizando en la aplicación de prácticas clave de salud infantil, en 49 organizaciones en los TIO </v>
          </cell>
        </row>
      </sheetData>
      <sheetData sheetId="28"/>
      <sheetData sheetId="29"/>
      <sheetData sheetId="30">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1">
        <row r="2">
          <cell r="D2" t="str">
            <v>4111 SECRETARIA GENERAL</v>
          </cell>
        </row>
      </sheetData>
      <sheetData sheetId="3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3">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4"/>
      <sheetData sheetId="35"/>
      <sheetData sheetId="36">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7">
        <row r="2">
          <cell r="D2" t="str">
            <v>4111 SECRETARIA GENERAL</v>
          </cell>
        </row>
      </sheetData>
      <sheetData sheetId="3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39">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0"/>
      <sheetData sheetId="41"/>
      <sheetData sheetId="4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3">
        <row r="2">
          <cell r="D2" t="str">
            <v>4111 SECRETARIA GENERAL</v>
          </cell>
        </row>
      </sheetData>
      <sheetData sheetId="44">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6"/>
      <sheetData sheetId="47"/>
      <sheetData sheetId="48">
        <row r="2">
          <cell r="A2" t="str">
            <v xml:space="preserve">31010010001 -  A diciembre de 2015 está implementado el Componente Comunitario de la Estrategia AIEPI, enfatizando en la aplicación de prácticas clave de salud infantil, en 49 organizaciones en los TIO </v>
          </cell>
        </row>
      </sheetData>
      <sheetData sheetId="49">
        <row r="2">
          <cell r="D2" t="str">
            <v>4111 SECRETARIA GENERAL</v>
          </cell>
        </row>
      </sheetData>
      <sheetData sheetId="50" refreshError="1"/>
      <sheetData sheetId="51">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2">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3"/>
      <sheetData sheetId="54"/>
      <sheetData sheetId="55">
        <row r="2">
          <cell r="A2" t="str">
            <v xml:space="preserve">31010010001 -  A diciembre de 2015 está implementado el Componente Comunitario de la Estrategia AIEPI, enfatizando en la aplicación de prácticas clave de salud infantil, en 49 organizaciones en los TIO </v>
          </cell>
        </row>
      </sheetData>
      <sheetData sheetId="56">
        <row r="2">
          <cell r="D2" t="str">
            <v>4111 SECRETARIA GENERAL</v>
          </cell>
        </row>
      </sheetData>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s"/>
      <sheetName val=" ACTIVIDADES PPTO PROYECTADA"/>
      <sheetName val="DETALLE POBLACIÓN PROYECTAD"/>
      <sheetName val="PPTO DETALLADO  AÑOXXX"/>
      <sheetName val="MYLIST"/>
    </sheetNames>
    <sheetDataSet>
      <sheetData sheetId="0">
        <row r="1">
          <cell r="C1" t="str">
            <v>Centro Gestor</v>
          </cell>
        </row>
        <row r="2">
          <cell r="F2">
            <v>6101001</v>
          </cell>
          <cell r="AA2" t="str">
            <v>0401001</v>
          </cell>
        </row>
        <row r="3">
          <cell r="F3">
            <v>6101002</v>
          </cell>
          <cell r="AA3" t="str">
            <v>0401004</v>
          </cell>
        </row>
        <row r="4">
          <cell r="F4">
            <v>6101003</v>
          </cell>
          <cell r="AA4" t="str">
            <v>0401005</v>
          </cell>
        </row>
        <row r="5">
          <cell r="F5">
            <v>6101004</v>
          </cell>
          <cell r="AA5" t="str">
            <v>0401006</v>
          </cell>
        </row>
        <row r="6">
          <cell r="F6">
            <v>6102001</v>
          </cell>
          <cell r="AA6" t="str">
            <v>0401007</v>
          </cell>
        </row>
        <row r="7">
          <cell r="F7">
            <v>6102002</v>
          </cell>
          <cell r="AA7" t="str">
            <v>0401008</v>
          </cell>
        </row>
        <row r="8">
          <cell r="F8">
            <v>6102003</v>
          </cell>
          <cell r="AA8" t="str">
            <v>0401010</v>
          </cell>
        </row>
        <row r="9">
          <cell r="F9">
            <v>6102004</v>
          </cell>
          <cell r="AA9" t="str">
            <v>0401011</v>
          </cell>
        </row>
        <row r="10">
          <cell r="F10">
            <v>6102005</v>
          </cell>
          <cell r="AA10" t="str">
            <v>0401014</v>
          </cell>
        </row>
        <row r="11">
          <cell r="F11">
            <v>6102006</v>
          </cell>
          <cell r="AA11" t="str">
            <v>0401015</v>
          </cell>
        </row>
        <row r="12">
          <cell r="F12">
            <v>6201001</v>
          </cell>
          <cell r="AA12" t="str">
            <v>0401017</v>
          </cell>
        </row>
        <row r="13">
          <cell r="F13">
            <v>6201002</v>
          </cell>
          <cell r="AA13" t="str">
            <v>0401019</v>
          </cell>
        </row>
        <row r="14">
          <cell r="F14">
            <v>6201003</v>
          </cell>
          <cell r="AA14" t="str">
            <v>0401020</v>
          </cell>
        </row>
        <row r="15">
          <cell r="F15">
            <v>6201004</v>
          </cell>
          <cell r="AA15" t="str">
            <v>0401021</v>
          </cell>
        </row>
        <row r="16">
          <cell r="F16">
            <v>6202001</v>
          </cell>
          <cell r="AA16" t="str">
            <v>0401022</v>
          </cell>
        </row>
        <row r="17">
          <cell r="F17">
            <v>6202002</v>
          </cell>
          <cell r="AA17" t="str">
            <v>0401023</v>
          </cell>
        </row>
        <row r="18">
          <cell r="F18">
            <v>6202003</v>
          </cell>
          <cell r="AA18" t="str">
            <v>0401024</v>
          </cell>
        </row>
        <row r="19">
          <cell r="F19">
            <v>6301001</v>
          </cell>
          <cell r="AA19" t="str">
            <v>0401026</v>
          </cell>
        </row>
        <row r="20">
          <cell r="F20">
            <v>6301002</v>
          </cell>
          <cell r="AA20" t="str">
            <v>0401029</v>
          </cell>
        </row>
        <row r="21">
          <cell r="F21">
            <v>6302001</v>
          </cell>
          <cell r="AA21" t="str">
            <v>0401031</v>
          </cell>
        </row>
        <row r="22">
          <cell r="F22">
            <v>6302002</v>
          </cell>
          <cell r="AA22" t="str">
            <v>0401032</v>
          </cell>
        </row>
        <row r="23">
          <cell r="AA23" t="str">
            <v>0401033</v>
          </cell>
        </row>
        <row r="24">
          <cell r="AA24" t="str">
            <v>0401035</v>
          </cell>
        </row>
        <row r="25">
          <cell r="AA25" t="str">
            <v>0401036</v>
          </cell>
        </row>
        <row r="26">
          <cell r="AA26" t="str">
            <v>0401037</v>
          </cell>
        </row>
        <row r="27">
          <cell r="AA27" t="str">
            <v>0401038</v>
          </cell>
        </row>
        <row r="28">
          <cell r="AA28" t="str">
            <v>0401039</v>
          </cell>
        </row>
        <row r="29">
          <cell r="AA29" t="str">
            <v>0401040</v>
          </cell>
        </row>
        <row r="30">
          <cell r="AA30" t="str">
            <v>0401041</v>
          </cell>
        </row>
        <row r="31">
          <cell r="AA31" t="str">
            <v>0401042</v>
          </cell>
        </row>
        <row r="32">
          <cell r="AA32" t="str">
            <v>0401043</v>
          </cell>
        </row>
        <row r="33">
          <cell r="AA33" t="str">
            <v>0401060</v>
          </cell>
        </row>
        <row r="34">
          <cell r="AA34" t="str">
            <v>0401061</v>
          </cell>
        </row>
        <row r="35">
          <cell r="AA35" t="str">
            <v>0401062</v>
          </cell>
        </row>
        <row r="36">
          <cell r="AA36" t="str">
            <v>0401064</v>
          </cell>
        </row>
        <row r="37">
          <cell r="AA37" t="str">
            <v>0401065</v>
          </cell>
        </row>
        <row r="38">
          <cell r="AA38" t="str">
            <v>0401066</v>
          </cell>
        </row>
        <row r="39">
          <cell r="AA39" t="str">
            <v>0401068</v>
          </cell>
        </row>
        <row r="40">
          <cell r="AA40" t="str">
            <v>0401069</v>
          </cell>
        </row>
        <row r="41">
          <cell r="AA41" t="str">
            <v>0401070</v>
          </cell>
        </row>
        <row r="42">
          <cell r="AA42" t="str">
            <v>0401071</v>
          </cell>
        </row>
        <row r="43">
          <cell r="AA43" t="str">
            <v>0401072</v>
          </cell>
        </row>
        <row r="44">
          <cell r="AA44" t="str">
            <v>0401073</v>
          </cell>
        </row>
        <row r="45">
          <cell r="AA45" t="str">
            <v>0401074</v>
          </cell>
        </row>
        <row r="46">
          <cell r="AA46" t="str">
            <v>0401087</v>
          </cell>
        </row>
        <row r="47">
          <cell r="AA47" t="str">
            <v>0401094</v>
          </cell>
        </row>
        <row r="48">
          <cell r="AA48" t="str">
            <v>0401102</v>
          </cell>
        </row>
        <row r="49">
          <cell r="AA49" t="str">
            <v>0401103</v>
          </cell>
        </row>
        <row r="50">
          <cell r="AA50" t="str">
            <v>0401104</v>
          </cell>
        </row>
        <row r="51">
          <cell r="AA51" t="str">
            <v>0401105</v>
          </cell>
        </row>
        <row r="52">
          <cell r="AA52" t="str">
            <v>0401106</v>
          </cell>
        </row>
        <row r="53">
          <cell r="AA53" t="str">
            <v>0406001</v>
          </cell>
        </row>
        <row r="54">
          <cell r="AA54" t="str">
            <v>0406002</v>
          </cell>
        </row>
        <row r="55">
          <cell r="AA55" t="str">
            <v>0406003</v>
          </cell>
        </row>
        <row r="56">
          <cell r="AA56" t="str">
            <v>0406004</v>
          </cell>
        </row>
        <row r="57">
          <cell r="AA57" t="str">
            <v>0406005</v>
          </cell>
        </row>
        <row r="58">
          <cell r="AA58" t="str">
            <v>0406006</v>
          </cell>
        </row>
        <row r="59">
          <cell r="AA59" t="str">
            <v>0406007</v>
          </cell>
        </row>
        <row r="60">
          <cell r="AA60" t="str">
            <v>0406008</v>
          </cell>
        </row>
        <row r="61">
          <cell r="AA61" t="str">
            <v>0406009</v>
          </cell>
        </row>
        <row r="62">
          <cell r="AA62" t="str">
            <v>0406010</v>
          </cell>
        </row>
        <row r="63">
          <cell r="AA63" t="str">
            <v>0406011</v>
          </cell>
        </row>
        <row r="64">
          <cell r="AA64" t="str">
            <v>0406012</v>
          </cell>
        </row>
        <row r="65">
          <cell r="AA65" t="str">
            <v>0406013</v>
          </cell>
        </row>
        <row r="66">
          <cell r="AA66" t="str">
            <v>0406014</v>
          </cell>
        </row>
        <row r="67">
          <cell r="AA67" t="str">
            <v>0406016</v>
          </cell>
        </row>
        <row r="68">
          <cell r="AA68" t="str">
            <v>0406017</v>
          </cell>
        </row>
        <row r="69">
          <cell r="AA69" t="str">
            <v>0406018</v>
          </cell>
        </row>
        <row r="70">
          <cell r="AA70" t="str">
            <v>0406020</v>
          </cell>
        </row>
        <row r="71">
          <cell r="AA71" t="str">
            <v>0406021</v>
          </cell>
        </row>
        <row r="72">
          <cell r="AA72" t="str">
            <v>0406022</v>
          </cell>
        </row>
        <row r="73">
          <cell r="AA73" t="str">
            <v>1202001</v>
          </cell>
        </row>
        <row r="74">
          <cell r="AA74" t="str">
            <v>1202002</v>
          </cell>
        </row>
        <row r="75">
          <cell r="AA75" t="str">
            <v>1202003</v>
          </cell>
        </row>
        <row r="76">
          <cell r="AA76" t="str">
            <v>1202004</v>
          </cell>
        </row>
        <row r="77">
          <cell r="AA77" t="str">
            <v>1202005</v>
          </cell>
        </row>
        <row r="78">
          <cell r="AA78" t="str">
            <v>1202006</v>
          </cell>
        </row>
        <row r="79">
          <cell r="AA79" t="str">
            <v>1202007</v>
          </cell>
        </row>
        <row r="80">
          <cell r="AA80" t="str">
            <v>1202008</v>
          </cell>
        </row>
        <row r="81">
          <cell r="AA81" t="str">
            <v>1202009</v>
          </cell>
        </row>
        <row r="82">
          <cell r="AA82" t="str">
            <v>1202010</v>
          </cell>
        </row>
        <row r="83">
          <cell r="AA83" t="str">
            <v>1202011</v>
          </cell>
        </row>
        <row r="84">
          <cell r="AA84" t="str">
            <v>1202012</v>
          </cell>
        </row>
        <row r="85">
          <cell r="AA85" t="str">
            <v>1202013</v>
          </cell>
        </row>
        <row r="86">
          <cell r="AA86" t="str">
            <v>1202014</v>
          </cell>
        </row>
        <row r="87">
          <cell r="AA87" t="str">
            <v>1202015</v>
          </cell>
        </row>
        <row r="88">
          <cell r="AA88" t="str">
            <v>1202016</v>
          </cell>
        </row>
        <row r="89">
          <cell r="AA89" t="str">
            <v>1202017</v>
          </cell>
        </row>
        <row r="90">
          <cell r="AA90" t="str">
            <v>1202018</v>
          </cell>
        </row>
        <row r="91">
          <cell r="AA91" t="str">
            <v>1202019</v>
          </cell>
        </row>
        <row r="92">
          <cell r="AA92" t="str">
            <v>1202020</v>
          </cell>
        </row>
        <row r="93">
          <cell r="AA93" t="str">
            <v>1202021</v>
          </cell>
        </row>
        <row r="94">
          <cell r="AA94" t="str">
            <v>1202023</v>
          </cell>
        </row>
        <row r="95">
          <cell r="AA95" t="str">
            <v>1202024</v>
          </cell>
        </row>
        <row r="96">
          <cell r="AA96" t="str">
            <v>1202025</v>
          </cell>
        </row>
        <row r="97">
          <cell r="AA97" t="str">
            <v>1202026</v>
          </cell>
        </row>
        <row r="98">
          <cell r="AA98" t="str">
            <v>1202027</v>
          </cell>
        </row>
        <row r="99">
          <cell r="AA99" t="str">
            <v>1202028</v>
          </cell>
        </row>
        <row r="100">
          <cell r="AA100" t="str">
            <v>1202029</v>
          </cell>
        </row>
        <row r="101">
          <cell r="AA101" t="str">
            <v>1202030</v>
          </cell>
        </row>
        <row r="102">
          <cell r="AA102" t="str">
            <v>1202031</v>
          </cell>
        </row>
        <row r="103">
          <cell r="AA103" t="str">
            <v>1202032</v>
          </cell>
        </row>
        <row r="104">
          <cell r="AA104" t="str">
            <v>1202033</v>
          </cell>
        </row>
        <row r="105">
          <cell r="AA105" t="str">
            <v>1202034</v>
          </cell>
        </row>
        <row r="106">
          <cell r="AA106" t="str">
            <v>1203001</v>
          </cell>
        </row>
        <row r="107">
          <cell r="AA107" t="str">
            <v>1203002</v>
          </cell>
        </row>
        <row r="108">
          <cell r="AA108" t="str">
            <v>1203003</v>
          </cell>
        </row>
        <row r="109">
          <cell r="AA109" t="str">
            <v>1203004</v>
          </cell>
        </row>
        <row r="110">
          <cell r="AA110" t="str">
            <v>1203005</v>
          </cell>
        </row>
        <row r="111">
          <cell r="AA111" t="str">
            <v>1203006</v>
          </cell>
        </row>
        <row r="112">
          <cell r="AA112" t="str">
            <v>1203007</v>
          </cell>
        </row>
        <row r="113">
          <cell r="AA113" t="str">
            <v>1203008</v>
          </cell>
        </row>
        <row r="114">
          <cell r="AA114" t="str">
            <v>1203009</v>
          </cell>
        </row>
        <row r="115">
          <cell r="AA115" t="str">
            <v>1203011</v>
          </cell>
        </row>
        <row r="116">
          <cell r="AA116" t="str">
            <v>1203012</v>
          </cell>
        </row>
        <row r="117">
          <cell r="AA117" t="str">
            <v>1203013</v>
          </cell>
        </row>
        <row r="118">
          <cell r="AA118" t="str">
            <v>1203014</v>
          </cell>
        </row>
        <row r="119">
          <cell r="AA119" t="str">
            <v>1204001</v>
          </cell>
        </row>
        <row r="120">
          <cell r="AA120" t="str">
            <v>1204002</v>
          </cell>
        </row>
        <row r="121">
          <cell r="AA121" t="str">
            <v>1204003</v>
          </cell>
        </row>
        <row r="122">
          <cell r="AA122" t="str">
            <v>1204005</v>
          </cell>
        </row>
        <row r="123">
          <cell r="AA123" t="str">
            <v>1204009</v>
          </cell>
        </row>
        <row r="124">
          <cell r="AA124" t="str">
            <v>1204010</v>
          </cell>
        </row>
        <row r="125">
          <cell r="AA125" t="str">
            <v>1204012</v>
          </cell>
        </row>
        <row r="126">
          <cell r="AA126" t="str">
            <v>1204013</v>
          </cell>
        </row>
        <row r="127">
          <cell r="AA127" t="str">
            <v>1204014</v>
          </cell>
        </row>
        <row r="128">
          <cell r="AA128" t="str">
            <v>1204015</v>
          </cell>
        </row>
        <row r="129">
          <cell r="AA129" t="str">
            <v>1204016</v>
          </cell>
        </row>
        <row r="130">
          <cell r="AA130" t="str">
            <v>1204018</v>
          </cell>
        </row>
        <row r="131">
          <cell r="AA131" t="str">
            <v>1205004</v>
          </cell>
        </row>
        <row r="132">
          <cell r="AA132" t="str">
            <v>1205005</v>
          </cell>
        </row>
        <row r="133">
          <cell r="AA133" t="str">
            <v>1205006</v>
          </cell>
        </row>
        <row r="134">
          <cell r="AA134" t="str">
            <v>1205007</v>
          </cell>
        </row>
        <row r="135">
          <cell r="AA135" t="str">
            <v>1206001</v>
          </cell>
        </row>
        <row r="136">
          <cell r="AA136" t="str">
            <v>1206002</v>
          </cell>
        </row>
        <row r="137">
          <cell r="AA137" t="str">
            <v>1206003</v>
          </cell>
        </row>
        <row r="138">
          <cell r="AA138" t="str">
            <v>1206004</v>
          </cell>
        </row>
        <row r="139">
          <cell r="AA139" t="str">
            <v>1206005</v>
          </cell>
        </row>
        <row r="140">
          <cell r="AA140" t="str">
            <v>1206006</v>
          </cell>
        </row>
        <row r="141">
          <cell r="AA141" t="str">
            <v>1206007</v>
          </cell>
        </row>
        <row r="142">
          <cell r="AA142" t="str">
            <v>1206008</v>
          </cell>
        </row>
        <row r="143">
          <cell r="AA143" t="str">
            <v>1206009</v>
          </cell>
        </row>
        <row r="144">
          <cell r="AA144" t="str">
            <v>1206010</v>
          </cell>
        </row>
        <row r="145">
          <cell r="AA145" t="str">
            <v>1206011</v>
          </cell>
        </row>
        <row r="146">
          <cell r="AA146" t="str">
            <v>1206012</v>
          </cell>
        </row>
        <row r="147">
          <cell r="AA147" t="str">
            <v>1206014</v>
          </cell>
        </row>
        <row r="148">
          <cell r="AA148" t="str">
            <v>1206015</v>
          </cell>
        </row>
        <row r="149">
          <cell r="AA149" t="str">
            <v>1206016</v>
          </cell>
        </row>
        <row r="150">
          <cell r="AA150" t="str">
            <v>1206018</v>
          </cell>
        </row>
        <row r="151">
          <cell r="AA151" t="str">
            <v>1207002</v>
          </cell>
        </row>
        <row r="152">
          <cell r="AA152" t="str">
            <v>1207003</v>
          </cell>
        </row>
        <row r="153">
          <cell r="AA153" t="str">
            <v>1207004</v>
          </cell>
        </row>
        <row r="154">
          <cell r="AA154" t="str">
            <v>1207005</v>
          </cell>
        </row>
        <row r="155">
          <cell r="AA155" t="str">
            <v>1207006</v>
          </cell>
        </row>
        <row r="156">
          <cell r="AA156" t="str">
            <v>1207007</v>
          </cell>
        </row>
        <row r="157">
          <cell r="AA157" t="str">
            <v>1207008</v>
          </cell>
        </row>
        <row r="158">
          <cell r="AA158" t="str">
            <v>1207009</v>
          </cell>
        </row>
        <row r="159">
          <cell r="AA159" t="str">
            <v>1207010</v>
          </cell>
        </row>
        <row r="160">
          <cell r="AA160" t="str">
            <v>1207011</v>
          </cell>
        </row>
        <row r="161">
          <cell r="AA161" t="str">
            <v>1207012</v>
          </cell>
        </row>
        <row r="162">
          <cell r="AA162" t="str">
            <v>1207013</v>
          </cell>
        </row>
        <row r="163">
          <cell r="AA163" t="str">
            <v>1207014</v>
          </cell>
        </row>
        <row r="164">
          <cell r="AA164" t="str">
            <v>1207015</v>
          </cell>
        </row>
        <row r="165">
          <cell r="AA165" t="str">
            <v>1207016</v>
          </cell>
        </row>
        <row r="166">
          <cell r="AA166" t="str">
            <v>1207017</v>
          </cell>
        </row>
        <row r="167">
          <cell r="AA167" t="str">
            <v>1207018</v>
          </cell>
        </row>
        <row r="168">
          <cell r="AA168" t="str">
            <v>1207019</v>
          </cell>
        </row>
        <row r="169">
          <cell r="AA169" t="str">
            <v>1207023</v>
          </cell>
        </row>
        <row r="170">
          <cell r="AA170" t="str">
            <v>1207024</v>
          </cell>
        </row>
        <row r="171">
          <cell r="AA171" t="str">
            <v>1207025</v>
          </cell>
        </row>
        <row r="172">
          <cell r="AA172" t="str">
            <v>1207029</v>
          </cell>
        </row>
        <row r="173">
          <cell r="AA173" t="str">
            <v>1507036</v>
          </cell>
        </row>
        <row r="174">
          <cell r="AA174" t="str">
            <v>1507037</v>
          </cell>
        </row>
        <row r="175">
          <cell r="AA175" t="str">
            <v>1507038</v>
          </cell>
        </row>
        <row r="176">
          <cell r="AA176" t="str">
            <v>1702001</v>
          </cell>
        </row>
        <row r="177">
          <cell r="AA177" t="str">
            <v>1702002</v>
          </cell>
        </row>
        <row r="178">
          <cell r="AA178" t="str">
            <v>1702003</v>
          </cell>
        </row>
        <row r="179">
          <cell r="AA179" t="str">
            <v>1702004</v>
          </cell>
        </row>
        <row r="180">
          <cell r="AA180" t="str">
            <v>1702005</v>
          </cell>
        </row>
        <row r="181">
          <cell r="AA181" t="str">
            <v>1702006</v>
          </cell>
        </row>
        <row r="182">
          <cell r="AA182" t="str">
            <v>1702007</v>
          </cell>
        </row>
        <row r="183">
          <cell r="AA183" t="str">
            <v>1702008</v>
          </cell>
        </row>
        <row r="184">
          <cell r="AA184" t="str">
            <v>1702009</v>
          </cell>
        </row>
        <row r="185">
          <cell r="AA185" t="str">
            <v>1702010</v>
          </cell>
        </row>
        <row r="186">
          <cell r="AA186" t="str">
            <v>1702011</v>
          </cell>
        </row>
        <row r="187">
          <cell r="AA187" t="str">
            <v>1702012</v>
          </cell>
        </row>
        <row r="188">
          <cell r="AA188" t="str">
            <v>1702014</v>
          </cell>
        </row>
        <row r="189">
          <cell r="AA189" t="str">
            <v>1702016</v>
          </cell>
        </row>
        <row r="190">
          <cell r="AA190" t="str">
            <v>1702017</v>
          </cell>
        </row>
        <row r="191">
          <cell r="AA191" t="str">
            <v>1702018</v>
          </cell>
        </row>
        <row r="192">
          <cell r="AA192" t="str">
            <v>1702019</v>
          </cell>
        </row>
        <row r="193">
          <cell r="AA193" t="str">
            <v>1702021</v>
          </cell>
        </row>
        <row r="194">
          <cell r="AA194" t="str">
            <v>1702022</v>
          </cell>
        </row>
        <row r="195">
          <cell r="AA195" t="str">
            <v>1702023</v>
          </cell>
        </row>
        <row r="196">
          <cell r="AA196" t="str">
            <v>1702024</v>
          </cell>
        </row>
        <row r="197">
          <cell r="AA197" t="str">
            <v>1702025</v>
          </cell>
        </row>
        <row r="198">
          <cell r="AA198" t="str">
            <v>1702027</v>
          </cell>
        </row>
        <row r="199">
          <cell r="AA199" t="str">
            <v>1702028</v>
          </cell>
        </row>
        <row r="200">
          <cell r="AA200" t="str">
            <v>1702030</v>
          </cell>
        </row>
        <row r="201">
          <cell r="AA201" t="str">
            <v>1702031</v>
          </cell>
        </row>
        <row r="202">
          <cell r="AA202" t="str">
            <v>1702032</v>
          </cell>
        </row>
        <row r="203">
          <cell r="AA203" t="str">
            <v>1702033</v>
          </cell>
        </row>
        <row r="204">
          <cell r="AA204" t="str">
            <v>1702034</v>
          </cell>
        </row>
        <row r="205">
          <cell r="AA205" t="str">
            <v>1702035</v>
          </cell>
        </row>
        <row r="206">
          <cell r="AA206" t="str">
            <v>1702036</v>
          </cell>
        </row>
        <row r="207">
          <cell r="AA207" t="str">
            <v>1702037</v>
          </cell>
        </row>
        <row r="208">
          <cell r="AA208" t="str">
            <v>1702038</v>
          </cell>
        </row>
        <row r="209">
          <cell r="AA209" t="str">
            <v>1702039</v>
          </cell>
        </row>
        <row r="210">
          <cell r="AA210" t="str">
            <v>1702040</v>
          </cell>
        </row>
        <row r="211">
          <cell r="AA211" t="str">
            <v>1702041</v>
          </cell>
        </row>
        <row r="212">
          <cell r="AA212" t="str">
            <v>1702042</v>
          </cell>
        </row>
        <row r="213">
          <cell r="AA213" t="str">
            <v>1702044</v>
          </cell>
        </row>
        <row r="214">
          <cell r="AA214" t="str">
            <v>1703001</v>
          </cell>
        </row>
        <row r="215">
          <cell r="AA215" t="str">
            <v>1703002</v>
          </cell>
        </row>
        <row r="216">
          <cell r="AA216" t="str">
            <v>1703006</v>
          </cell>
        </row>
        <row r="217">
          <cell r="AA217" t="str">
            <v>1703009</v>
          </cell>
        </row>
        <row r="218">
          <cell r="AA218" t="str">
            <v>1703010</v>
          </cell>
        </row>
        <row r="219">
          <cell r="AA219" t="str">
            <v>1703011</v>
          </cell>
        </row>
        <row r="220">
          <cell r="AA220" t="str">
            <v>1703012</v>
          </cell>
        </row>
        <row r="221">
          <cell r="AA221" t="str">
            <v>1703013</v>
          </cell>
        </row>
        <row r="222">
          <cell r="AA222" t="str">
            <v>1704001</v>
          </cell>
        </row>
        <row r="223">
          <cell r="AA223" t="str">
            <v>1704003</v>
          </cell>
        </row>
        <row r="224">
          <cell r="AA224" t="str">
            <v>1704006</v>
          </cell>
        </row>
        <row r="225">
          <cell r="AA225" t="str">
            <v>1704010</v>
          </cell>
        </row>
        <row r="226">
          <cell r="AA226" t="str">
            <v>1704014</v>
          </cell>
        </row>
        <row r="227">
          <cell r="AA227" t="str">
            <v>1704017</v>
          </cell>
        </row>
        <row r="228">
          <cell r="AA228" t="str">
            <v>1704023</v>
          </cell>
        </row>
        <row r="229">
          <cell r="AA229" t="str">
            <v>1704024</v>
          </cell>
        </row>
        <row r="230">
          <cell r="AA230" t="str">
            <v>1704046</v>
          </cell>
        </row>
        <row r="231">
          <cell r="AA231" t="str">
            <v>1704059</v>
          </cell>
        </row>
        <row r="232">
          <cell r="AA232" t="str">
            <v>1706001</v>
          </cell>
        </row>
        <row r="233">
          <cell r="AA233" t="str">
            <v>1706002</v>
          </cell>
        </row>
        <row r="234">
          <cell r="AA234" t="str">
            <v>1706004</v>
          </cell>
        </row>
        <row r="235">
          <cell r="AA235" t="str">
            <v>1706005</v>
          </cell>
        </row>
        <row r="236">
          <cell r="AA236" t="str">
            <v>1706007</v>
          </cell>
        </row>
        <row r="237">
          <cell r="AA237" t="str">
            <v>1706008</v>
          </cell>
        </row>
        <row r="238">
          <cell r="AA238" t="str">
            <v>1706009</v>
          </cell>
        </row>
        <row r="239">
          <cell r="AA239" t="str">
            <v>1707001</v>
          </cell>
        </row>
        <row r="240">
          <cell r="AA240" t="str">
            <v>1707002</v>
          </cell>
        </row>
        <row r="241">
          <cell r="AA241" t="str">
            <v>1707003</v>
          </cell>
        </row>
        <row r="242">
          <cell r="AA242" t="str">
            <v>1707004</v>
          </cell>
        </row>
        <row r="243">
          <cell r="AA243" t="str">
            <v>1707005</v>
          </cell>
        </row>
        <row r="244">
          <cell r="AA244" t="str">
            <v>1707006</v>
          </cell>
        </row>
        <row r="245">
          <cell r="AA245" t="str">
            <v>1707007</v>
          </cell>
        </row>
        <row r="246">
          <cell r="AA246" t="str">
            <v>1707008</v>
          </cell>
        </row>
        <row r="247">
          <cell r="AA247" t="str">
            <v>1707009</v>
          </cell>
        </row>
        <row r="248">
          <cell r="AA248" t="str">
            <v>1707017</v>
          </cell>
        </row>
        <row r="249">
          <cell r="AA249" t="str">
            <v>1707018</v>
          </cell>
        </row>
        <row r="250">
          <cell r="AA250" t="str">
            <v>1707019</v>
          </cell>
        </row>
        <row r="251">
          <cell r="AA251" t="str">
            <v>1707020</v>
          </cell>
        </row>
        <row r="252">
          <cell r="AA252" t="str">
            <v>1707024</v>
          </cell>
        </row>
        <row r="253">
          <cell r="AA253" t="str">
            <v>1707027</v>
          </cell>
        </row>
        <row r="254">
          <cell r="AA254" t="str">
            <v>1707031</v>
          </cell>
        </row>
        <row r="255">
          <cell r="AA255" t="str">
            <v>1707037</v>
          </cell>
        </row>
        <row r="256">
          <cell r="AA256" t="str">
            <v>1707039</v>
          </cell>
        </row>
        <row r="257">
          <cell r="AA257" t="str">
            <v>1707042</v>
          </cell>
        </row>
        <row r="258">
          <cell r="AA258" t="str">
            <v>1707043</v>
          </cell>
        </row>
        <row r="259">
          <cell r="AA259" t="str">
            <v>1707050</v>
          </cell>
        </row>
        <row r="260">
          <cell r="AA260" t="str">
            <v>1707051</v>
          </cell>
        </row>
        <row r="261">
          <cell r="AA261" t="str">
            <v>1707056</v>
          </cell>
        </row>
        <row r="262">
          <cell r="AA262" t="str">
            <v>1707060</v>
          </cell>
        </row>
        <row r="263">
          <cell r="AA263" t="str">
            <v>1707061</v>
          </cell>
        </row>
        <row r="264">
          <cell r="AA264" t="str">
            <v>1707065</v>
          </cell>
        </row>
        <row r="265">
          <cell r="AA265" t="str">
            <v>1707068</v>
          </cell>
        </row>
        <row r="266">
          <cell r="AA266" t="str">
            <v>1707069</v>
          </cell>
        </row>
        <row r="267">
          <cell r="AA267" t="str">
            <v>1707070</v>
          </cell>
        </row>
        <row r="268">
          <cell r="AA268" t="str">
            <v>1707071</v>
          </cell>
        </row>
        <row r="269">
          <cell r="AA269" t="str">
            <v>1707073</v>
          </cell>
        </row>
        <row r="270">
          <cell r="AA270" t="str">
            <v>1707075</v>
          </cell>
        </row>
        <row r="271">
          <cell r="AA271" t="str">
            <v>1707077</v>
          </cell>
        </row>
        <row r="272">
          <cell r="AA272" t="str">
            <v>1707078</v>
          </cell>
        </row>
        <row r="273">
          <cell r="AA273" t="str">
            <v>1707079</v>
          </cell>
        </row>
        <row r="274">
          <cell r="AA274" t="str">
            <v>1708001</v>
          </cell>
        </row>
        <row r="275">
          <cell r="AA275" t="str">
            <v>1708002</v>
          </cell>
        </row>
        <row r="276">
          <cell r="AA276" t="str">
            <v>1708003</v>
          </cell>
        </row>
        <row r="277">
          <cell r="AA277" t="str">
            <v>1708004</v>
          </cell>
        </row>
        <row r="278">
          <cell r="AA278" t="str">
            <v>1708005</v>
          </cell>
        </row>
        <row r="279">
          <cell r="AA279" t="str">
            <v>1708006</v>
          </cell>
        </row>
        <row r="280">
          <cell r="AA280" t="str">
            <v>1708007</v>
          </cell>
        </row>
        <row r="281">
          <cell r="AA281" t="str">
            <v>1708015</v>
          </cell>
        </row>
        <row r="282">
          <cell r="AA282" t="str">
            <v>1708016</v>
          </cell>
        </row>
        <row r="283">
          <cell r="AA283" t="str">
            <v>1708017</v>
          </cell>
        </row>
        <row r="284">
          <cell r="AA284" t="str">
            <v>1708018</v>
          </cell>
        </row>
        <row r="285">
          <cell r="AA285" t="str">
            <v>1708019</v>
          </cell>
        </row>
        <row r="286">
          <cell r="AA286" t="str">
            <v>1708020</v>
          </cell>
        </row>
        <row r="287">
          <cell r="AA287" t="str">
            <v>1708021</v>
          </cell>
        </row>
        <row r="288">
          <cell r="AA288" t="str">
            <v>1708022</v>
          </cell>
        </row>
        <row r="289">
          <cell r="AA289" t="str">
            <v>1708023</v>
          </cell>
        </row>
        <row r="290">
          <cell r="AA290" t="str">
            <v>1708024</v>
          </cell>
        </row>
        <row r="291">
          <cell r="AA291" t="str">
            <v>1708025</v>
          </cell>
        </row>
        <row r="292">
          <cell r="AA292" t="str">
            <v>1708026</v>
          </cell>
        </row>
        <row r="293">
          <cell r="AA293" t="str">
            <v>1708027</v>
          </cell>
        </row>
        <row r="294">
          <cell r="AA294" t="str">
            <v>1708028</v>
          </cell>
        </row>
        <row r="295">
          <cell r="AA295" t="str">
            <v>1708029</v>
          </cell>
        </row>
        <row r="296">
          <cell r="AA296" t="str">
            <v>1708030</v>
          </cell>
        </row>
        <row r="297">
          <cell r="AA297" t="str">
            <v>1708031</v>
          </cell>
        </row>
        <row r="298">
          <cell r="AA298" t="str">
            <v>1708032</v>
          </cell>
        </row>
        <row r="299">
          <cell r="AA299" t="str">
            <v>1708033</v>
          </cell>
        </row>
        <row r="300">
          <cell r="AA300" t="str">
            <v>1708034</v>
          </cell>
        </row>
        <row r="301">
          <cell r="AA301" t="str">
            <v>1708035</v>
          </cell>
        </row>
        <row r="302">
          <cell r="AA302" t="str">
            <v>1708036</v>
          </cell>
        </row>
        <row r="303">
          <cell r="AA303" t="str">
            <v>1708037</v>
          </cell>
        </row>
        <row r="304">
          <cell r="AA304" t="str">
            <v>1708039</v>
          </cell>
        </row>
        <row r="305">
          <cell r="AA305" t="str">
            <v>1708040</v>
          </cell>
        </row>
        <row r="306">
          <cell r="AA306" t="str">
            <v>1708041</v>
          </cell>
        </row>
        <row r="307">
          <cell r="AA307" t="str">
            <v>1708047</v>
          </cell>
        </row>
        <row r="308">
          <cell r="AA308" t="str">
            <v>1708049</v>
          </cell>
        </row>
        <row r="309">
          <cell r="AA309" t="str">
            <v>1708050</v>
          </cell>
        </row>
        <row r="310">
          <cell r="AA310" t="str">
            <v>1708051</v>
          </cell>
        </row>
        <row r="311">
          <cell r="AA311" t="str">
            <v>1708052</v>
          </cell>
        </row>
        <row r="312">
          <cell r="AA312" t="str">
            <v>1708053</v>
          </cell>
        </row>
        <row r="313">
          <cell r="AA313" t="str">
            <v>1708055</v>
          </cell>
        </row>
        <row r="314">
          <cell r="AA314" t="str">
            <v>1708056</v>
          </cell>
        </row>
        <row r="315">
          <cell r="AA315" t="str">
            <v>1708057</v>
          </cell>
        </row>
        <row r="316">
          <cell r="AA316" t="str">
            <v>1708058</v>
          </cell>
        </row>
        <row r="317">
          <cell r="AA317" t="str">
            <v>1709001</v>
          </cell>
        </row>
        <row r="318">
          <cell r="AA318" t="str">
            <v>1709002</v>
          </cell>
        </row>
        <row r="319">
          <cell r="AA319" t="str">
            <v>1709003</v>
          </cell>
        </row>
        <row r="320">
          <cell r="AA320" t="str">
            <v>1709004</v>
          </cell>
        </row>
        <row r="321">
          <cell r="AA321" t="str">
            <v>1709007</v>
          </cell>
        </row>
        <row r="322">
          <cell r="AA322" t="str">
            <v>1709008</v>
          </cell>
        </row>
        <row r="323">
          <cell r="AA323" t="str">
            <v>1709009</v>
          </cell>
        </row>
        <row r="324">
          <cell r="AA324" t="str">
            <v>1709011</v>
          </cell>
        </row>
        <row r="325">
          <cell r="AA325" t="str">
            <v>1709012</v>
          </cell>
        </row>
        <row r="326">
          <cell r="AA326" t="str">
            <v>1709013</v>
          </cell>
        </row>
        <row r="327">
          <cell r="AA327" t="str">
            <v>1709014</v>
          </cell>
        </row>
        <row r="328">
          <cell r="AA328" t="str">
            <v>1709015</v>
          </cell>
        </row>
        <row r="329">
          <cell r="AA329" t="str">
            <v>1709016</v>
          </cell>
        </row>
        <row r="330">
          <cell r="AA330" t="str">
            <v>1709017</v>
          </cell>
        </row>
        <row r="331">
          <cell r="AA331" t="str">
            <v>1709018</v>
          </cell>
        </row>
        <row r="332">
          <cell r="AA332" t="str">
            <v>1709019</v>
          </cell>
        </row>
        <row r="333">
          <cell r="AA333" t="str">
            <v>1709020</v>
          </cell>
        </row>
        <row r="334">
          <cell r="AA334" t="str">
            <v>1709021</v>
          </cell>
        </row>
        <row r="335">
          <cell r="AA335" t="str">
            <v>1709022</v>
          </cell>
        </row>
        <row r="336">
          <cell r="AA336" t="str">
            <v>1709023</v>
          </cell>
        </row>
        <row r="337">
          <cell r="AA337" t="str">
            <v>1709024</v>
          </cell>
        </row>
        <row r="338">
          <cell r="AA338" t="str">
            <v>1709025</v>
          </cell>
        </row>
        <row r="339">
          <cell r="AA339" t="str">
            <v>1709026</v>
          </cell>
        </row>
        <row r="340">
          <cell r="AA340" t="str">
            <v>1709027</v>
          </cell>
        </row>
        <row r="341">
          <cell r="AA341" t="str">
            <v>1709028</v>
          </cell>
        </row>
        <row r="342">
          <cell r="AA342" t="str">
            <v>1709029</v>
          </cell>
        </row>
        <row r="343">
          <cell r="AA343" t="str">
            <v>1709030</v>
          </cell>
        </row>
        <row r="344">
          <cell r="AA344" t="str">
            <v>1709034</v>
          </cell>
        </row>
        <row r="345">
          <cell r="AA345" t="str">
            <v>1709035</v>
          </cell>
        </row>
        <row r="346">
          <cell r="AA346" t="str">
            <v>1709036</v>
          </cell>
        </row>
        <row r="347">
          <cell r="AA347" t="str">
            <v>1709037</v>
          </cell>
        </row>
        <row r="348">
          <cell r="AA348" t="str">
            <v>1709038</v>
          </cell>
        </row>
        <row r="349">
          <cell r="AA349" t="str">
            <v>1709039</v>
          </cell>
        </row>
        <row r="350">
          <cell r="AA350" t="str">
            <v>1709040</v>
          </cell>
        </row>
        <row r="351">
          <cell r="AA351" t="str">
            <v>1709041</v>
          </cell>
        </row>
        <row r="352">
          <cell r="AA352" t="str">
            <v>1709042</v>
          </cell>
        </row>
        <row r="353">
          <cell r="AA353" t="str">
            <v>1709043</v>
          </cell>
        </row>
        <row r="354">
          <cell r="AA354" t="str">
            <v>1709044</v>
          </cell>
        </row>
        <row r="355">
          <cell r="AA355" t="str">
            <v>1709045</v>
          </cell>
        </row>
        <row r="356">
          <cell r="AA356" t="str">
            <v>1709046</v>
          </cell>
        </row>
        <row r="357">
          <cell r="AA357" t="str">
            <v>1709047</v>
          </cell>
        </row>
        <row r="358">
          <cell r="AA358" t="str">
            <v>1709048</v>
          </cell>
        </row>
        <row r="359">
          <cell r="AA359" t="str">
            <v>1709049</v>
          </cell>
        </row>
        <row r="360">
          <cell r="AA360" t="str">
            <v>1709050</v>
          </cell>
        </row>
        <row r="361">
          <cell r="AA361" t="str">
            <v>1709051</v>
          </cell>
        </row>
        <row r="362">
          <cell r="AA362" t="str">
            <v>1709052</v>
          </cell>
        </row>
        <row r="363">
          <cell r="AA363" t="str">
            <v>1709053</v>
          </cell>
        </row>
        <row r="364">
          <cell r="AA364" t="str">
            <v>1709054</v>
          </cell>
        </row>
        <row r="365">
          <cell r="AA365" t="str">
            <v>1709055</v>
          </cell>
        </row>
        <row r="366">
          <cell r="AA366" t="str">
            <v>1709057</v>
          </cell>
        </row>
        <row r="367">
          <cell r="AA367" t="str">
            <v>1709058</v>
          </cell>
        </row>
        <row r="368">
          <cell r="AA368" t="str">
            <v>1709059</v>
          </cell>
        </row>
        <row r="369">
          <cell r="AA369" t="str">
            <v>1709060</v>
          </cell>
        </row>
        <row r="370">
          <cell r="AA370" t="str">
            <v>1709061</v>
          </cell>
        </row>
        <row r="371">
          <cell r="AA371" t="str">
            <v>1709062</v>
          </cell>
        </row>
        <row r="372">
          <cell r="AA372" t="str">
            <v>1709063</v>
          </cell>
        </row>
        <row r="373">
          <cell r="AA373" t="str">
            <v>1709064</v>
          </cell>
        </row>
        <row r="374">
          <cell r="AA374" t="str">
            <v>1709065</v>
          </cell>
        </row>
        <row r="375">
          <cell r="AA375" t="str">
            <v>1709066</v>
          </cell>
        </row>
        <row r="376">
          <cell r="AA376" t="str">
            <v>1709067</v>
          </cell>
        </row>
        <row r="377">
          <cell r="AA377" t="str">
            <v>1709068</v>
          </cell>
        </row>
        <row r="378">
          <cell r="AA378" t="str">
            <v>1709069</v>
          </cell>
        </row>
        <row r="379">
          <cell r="AA379" t="str">
            <v>1709070</v>
          </cell>
        </row>
        <row r="380">
          <cell r="AA380" t="str">
            <v>1709071</v>
          </cell>
        </row>
        <row r="381">
          <cell r="AA381" t="str">
            <v>1709072</v>
          </cell>
        </row>
        <row r="382">
          <cell r="AA382" t="str">
            <v>1709073</v>
          </cell>
        </row>
        <row r="383">
          <cell r="AA383" t="str">
            <v>1709074</v>
          </cell>
        </row>
        <row r="384">
          <cell r="AA384" t="str">
            <v>1709075</v>
          </cell>
        </row>
        <row r="385">
          <cell r="AA385" t="str">
            <v>1709076</v>
          </cell>
        </row>
        <row r="386">
          <cell r="AA386" t="str">
            <v>1709077</v>
          </cell>
        </row>
        <row r="387">
          <cell r="AA387" t="str">
            <v>1709078</v>
          </cell>
        </row>
        <row r="388">
          <cell r="AA388" t="str">
            <v>1709079</v>
          </cell>
        </row>
        <row r="389">
          <cell r="AA389" t="str">
            <v>1709080</v>
          </cell>
        </row>
        <row r="390">
          <cell r="AA390" t="str">
            <v>1709081</v>
          </cell>
        </row>
        <row r="391">
          <cell r="AA391" t="str">
            <v>1709082</v>
          </cell>
        </row>
        <row r="392">
          <cell r="AA392" t="str">
            <v>1709083</v>
          </cell>
        </row>
        <row r="393">
          <cell r="AA393" t="str">
            <v>1709084</v>
          </cell>
        </row>
        <row r="394">
          <cell r="AA394" t="str">
            <v>1709085</v>
          </cell>
        </row>
        <row r="395">
          <cell r="AA395" t="str">
            <v>1709086</v>
          </cell>
        </row>
        <row r="396">
          <cell r="AA396" t="str">
            <v>1709087</v>
          </cell>
        </row>
        <row r="397">
          <cell r="AA397" t="str">
            <v>1709088</v>
          </cell>
        </row>
        <row r="398">
          <cell r="AA398" t="str">
            <v>1709089</v>
          </cell>
        </row>
        <row r="399">
          <cell r="AA399" t="str">
            <v>1709090</v>
          </cell>
        </row>
        <row r="400">
          <cell r="AA400" t="str">
            <v>1709091</v>
          </cell>
        </row>
        <row r="401">
          <cell r="AA401" t="str">
            <v>1709092</v>
          </cell>
        </row>
        <row r="402">
          <cell r="AA402" t="str">
            <v>1709093</v>
          </cell>
        </row>
        <row r="403">
          <cell r="AA403" t="str">
            <v>1709094</v>
          </cell>
        </row>
        <row r="404">
          <cell r="AA404" t="str">
            <v>1709095</v>
          </cell>
        </row>
        <row r="405">
          <cell r="AA405" t="str">
            <v>1709096</v>
          </cell>
        </row>
        <row r="406">
          <cell r="AA406" t="str">
            <v>1709097</v>
          </cell>
        </row>
        <row r="407">
          <cell r="AA407" t="str">
            <v>1709099</v>
          </cell>
        </row>
        <row r="408">
          <cell r="AA408" t="str">
            <v>1709100</v>
          </cell>
        </row>
        <row r="409">
          <cell r="AA409" t="str">
            <v>1709101</v>
          </cell>
        </row>
        <row r="410">
          <cell r="AA410" t="str">
            <v>1709102</v>
          </cell>
        </row>
        <row r="411">
          <cell r="AA411" t="str">
            <v>1709103</v>
          </cell>
        </row>
        <row r="412">
          <cell r="AA412" t="str">
            <v>1709104</v>
          </cell>
        </row>
        <row r="413">
          <cell r="AA413" t="str">
            <v>1709105</v>
          </cell>
        </row>
        <row r="414">
          <cell r="AA414" t="str">
            <v>1709106</v>
          </cell>
        </row>
        <row r="415">
          <cell r="AA415" t="str">
            <v>1709107</v>
          </cell>
        </row>
        <row r="416">
          <cell r="AA416" t="str">
            <v>1709108</v>
          </cell>
        </row>
        <row r="417">
          <cell r="AA417" t="str">
            <v>1709109</v>
          </cell>
        </row>
        <row r="418">
          <cell r="AA418" t="str">
            <v>1709110</v>
          </cell>
        </row>
        <row r="419">
          <cell r="AA419" t="str">
            <v>1709111</v>
          </cell>
        </row>
        <row r="420">
          <cell r="AA420" t="str">
            <v>1709112</v>
          </cell>
        </row>
        <row r="421">
          <cell r="AA421" t="str">
            <v>1709113</v>
          </cell>
        </row>
        <row r="422">
          <cell r="AA422" t="str">
            <v>1709114</v>
          </cell>
        </row>
        <row r="423">
          <cell r="AA423" t="str">
            <v>1709116</v>
          </cell>
        </row>
        <row r="424">
          <cell r="AA424" t="str">
            <v>1709119</v>
          </cell>
        </row>
        <row r="425">
          <cell r="AA425" t="str">
            <v>1709120</v>
          </cell>
        </row>
        <row r="426">
          <cell r="AA426" t="str">
            <v>1709121</v>
          </cell>
        </row>
        <row r="427">
          <cell r="AA427" t="str">
            <v>1709122</v>
          </cell>
        </row>
        <row r="428">
          <cell r="AA428" t="str">
            <v>1709123</v>
          </cell>
        </row>
        <row r="429">
          <cell r="AA429" t="str">
            <v>1709124</v>
          </cell>
        </row>
        <row r="430">
          <cell r="AA430" t="str">
            <v>1709125</v>
          </cell>
        </row>
        <row r="431">
          <cell r="AA431" t="str">
            <v>1709126</v>
          </cell>
        </row>
        <row r="432">
          <cell r="AA432" t="str">
            <v>1709127</v>
          </cell>
        </row>
        <row r="433">
          <cell r="AA433" t="str">
            <v>1903001</v>
          </cell>
        </row>
        <row r="434">
          <cell r="AA434" t="str">
            <v>1903002</v>
          </cell>
        </row>
        <row r="435">
          <cell r="AA435" t="str">
            <v>1903003</v>
          </cell>
        </row>
        <row r="436">
          <cell r="AA436" t="str">
            <v>1903006</v>
          </cell>
        </row>
        <row r="437">
          <cell r="AA437" t="str">
            <v>1903007</v>
          </cell>
        </row>
        <row r="438">
          <cell r="AA438" t="str">
            <v>1903009</v>
          </cell>
        </row>
        <row r="439">
          <cell r="AA439" t="str">
            <v>1903010</v>
          </cell>
        </row>
        <row r="440">
          <cell r="AA440" t="str">
            <v>1903011</v>
          </cell>
        </row>
        <row r="441">
          <cell r="AA441" t="str">
            <v>1903012</v>
          </cell>
        </row>
        <row r="442">
          <cell r="AA442" t="str">
            <v>1903014</v>
          </cell>
        </row>
        <row r="443">
          <cell r="AA443" t="str">
            <v>1903015</v>
          </cell>
        </row>
        <row r="444">
          <cell r="AA444" t="str">
            <v>1903016</v>
          </cell>
        </row>
        <row r="445">
          <cell r="AA445" t="str">
            <v>1903019</v>
          </cell>
        </row>
        <row r="446">
          <cell r="AA446" t="str">
            <v>1903020</v>
          </cell>
        </row>
        <row r="447">
          <cell r="AA447" t="str">
            <v>1903022</v>
          </cell>
        </row>
        <row r="448">
          <cell r="AA448" t="str">
            <v>1903023</v>
          </cell>
        </row>
        <row r="449">
          <cell r="AA449" t="str">
            <v>1903024</v>
          </cell>
        </row>
        <row r="450">
          <cell r="AA450" t="str">
            <v>1903025</v>
          </cell>
        </row>
        <row r="451">
          <cell r="AA451" t="str">
            <v>1903026</v>
          </cell>
        </row>
        <row r="452">
          <cell r="AA452" t="str">
            <v>1903027</v>
          </cell>
        </row>
        <row r="453">
          <cell r="AA453" t="str">
            <v>1903028</v>
          </cell>
        </row>
        <row r="454">
          <cell r="AA454" t="str">
            <v>1903030</v>
          </cell>
        </row>
        <row r="455">
          <cell r="AA455" t="str">
            <v>1903031</v>
          </cell>
        </row>
        <row r="456">
          <cell r="AA456" t="str">
            <v>1903032</v>
          </cell>
        </row>
        <row r="457">
          <cell r="AA457" t="str">
            <v>1903033</v>
          </cell>
        </row>
        <row r="458">
          <cell r="AA458" t="str">
            <v>1903034</v>
          </cell>
        </row>
        <row r="459">
          <cell r="AA459" t="str">
            <v>1903035</v>
          </cell>
        </row>
        <row r="460">
          <cell r="AA460" t="str">
            <v>1903040</v>
          </cell>
        </row>
        <row r="461">
          <cell r="AA461" t="str">
            <v>1903041</v>
          </cell>
        </row>
        <row r="462">
          <cell r="AA462" t="str">
            <v>1903042</v>
          </cell>
        </row>
        <row r="463">
          <cell r="AA463" t="str">
            <v>1903043</v>
          </cell>
        </row>
        <row r="464">
          <cell r="AA464" t="str">
            <v>1903044</v>
          </cell>
        </row>
        <row r="465">
          <cell r="AA465" t="str">
            <v>1903045</v>
          </cell>
        </row>
        <row r="466">
          <cell r="AA466" t="str">
            <v>1903046</v>
          </cell>
        </row>
        <row r="467">
          <cell r="AA467" t="str">
            <v>1903047</v>
          </cell>
        </row>
        <row r="468">
          <cell r="AA468" t="str">
            <v>1903049</v>
          </cell>
        </row>
        <row r="469">
          <cell r="AA469" t="str">
            <v>1903051</v>
          </cell>
        </row>
        <row r="470">
          <cell r="AA470" t="str">
            <v>1903052</v>
          </cell>
        </row>
        <row r="471">
          <cell r="AA471" t="str">
            <v>1903057</v>
          </cell>
        </row>
        <row r="472">
          <cell r="AA472" t="str">
            <v>1905001</v>
          </cell>
        </row>
        <row r="473">
          <cell r="AA473" t="str">
            <v>1905002</v>
          </cell>
        </row>
        <row r="474">
          <cell r="AA474" t="str">
            <v>1905003</v>
          </cell>
        </row>
        <row r="475">
          <cell r="AA475" t="str">
            <v>1905004</v>
          </cell>
        </row>
        <row r="476">
          <cell r="AA476" t="str">
            <v>1905005</v>
          </cell>
        </row>
        <row r="477">
          <cell r="AA477" t="str">
            <v>1905006</v>
          </cell>
        </row>
        <row r="478">
          <cell r="AA478" t="str">
            <v>1905007</v>
          </cell>
        </row>
        <row r="479">
          <cell r="AA479" t="str">
            <v>1905008</v>
          </cell>
        </row>
        <row r="480">
          <cell r="AA480" t="str">
            <v>1905009</v>
          </cell>
        </row>
        <row r="481">
          <cell r="AA481" t="str">
            <v>1905010</v>
          </cell>
        </row>
        <row r="482">
          <cell r="AA482" t="str">
            <v>1905011</v>
          </cell>
        </row>
        <row r="483">
          <cell r="AA483" t="str">
            <v>1905012</v>
          </cell>
        </row>
        <row r="484">
          <cell r="AA484" t="str">
            <v>1905013</v>
          </cell>
        </row>
        <row r="485">
          <cell r="AA485" t="str">
            <v>1905014</v>
          </cell>
        </row>
        <row r="486">
          <cell r="AA486" t="str">
            <v>1905015</v>
          </cell>
        </row>
        <row r="487">
          <cell r="AA487" t="str">
            <v>1905016</v>
          </cell>
        </row>
        <row r="488">
          <cell r="AA488" t="str">
            <v>1905017</v>
          </cell>
        </row>
        <row r="489">
          <cell r="AA489" t="str">
            <v>1905018</v>
          </cell>
        </row>
        <row r="490">
          <cell r="AA490" t="str">
            <v>1905019</v>
          </cell>
        </row>
        <row r="491">
          <cell r="AA491" t="str">
            <v>1905020</v>
          </cell>
        </row>
        <row r="492">
          <cell r="AA492" t="str">
            <v>1905021</v>
          </cell>
        </row>
        <row r="493">
          <cell r="AA493" t="str">
            <v>1905022</v>
          </cell>
        </row>
        <row r="494">
          <cell r="AA494" t="str">
            <v>1905023</v>
          </cell>
        </row>
        <row r="495">
          <cell r="AA495" t="str">
            <v>1905024</v>
          </cell>
        </row>
        <row r="496">
          <cell r="AA496" t="str">
            <v>1905025</v>
          </cell>
        </row>
        <row r="497">
          <cell r="AA497" t="str">
            <v>1905026</v>
          </cell>
        </row>
        <row r="498">
          <cell r="AA498" t="str">
            <v>1905027</v>
          </cell>
        </row>
        <row r="499">
          <cell r="AA499" t="str">
            <v>1905028</v>
          </cell>
        </row>
        <row r="500">
          <cell r="AA500" t="str">
            <v>1905029</v>
          </cell>
        </row>
        <row r="501">
          <cell r="AA501" t="str">
            <v>1905030</v>
          </cell>
        </row>
        <row r="502">
          <cell r="AA502" t="str">
            <v>1905031</v>
          </cell>
        </row>
        <row r="503">
          <cell r="AA503" t="str">
            <v>1905032</v>
          </cell>
        </row>
        <row r="504">
          <cell r="AA504" t="str">
            <v>1905033</v>
          </cell>
        </row>
        <row r="505">
          <cell r="AA505" t="str">
            <v>1905035</v>
          </cell>
        </row>
        <row r="506">
          <cell r="AA506" t="str">
            <v>1905036</v>
          </cell>
        </row>
        <row r="507">
          <cell r="AA507" t="str">
            <v>1905037</v>
          </cell>
        </row>
        <row r="508">
          <cell r="AA508" t="str">
            <v>1905038</v>
          </cell>
        </row>
        <row r="509">
          <cell r="AA509" t="str">
            <v>1905039</v>
          </cell>
        </row>
        <row r="510">
          <cell r="AA510" t="str">
            <v>1905040</v>
          </cell>
        </row>
        <row r="511">
          <cell r="AA511" t="str">
            <v>1905041</v>
          </cell>
        </row>
        <row r="512">
          <cell r="AA512" t="str">
            <v>1905042</v>
          </cell>
        </row>
        <row r="513">
          <cell r="AA513" t="str">
            <v>1905043</v>
          </cell>
        </row>
        <row r="514">
          <cell r="AA514" t="str">
            <v>1905044</v>
          </cell>
        </row>
        <row r="515">
          <cell r="AA515" t="str">
            <v>1905046</v>
          </cell>
        </row>
        <row r="516">
          <cell r="AA516" t="str">
            <v>1905048</v>
          </cell>
        </row>
        <row r="517">
          <cell r="AA517" t="str">
            <v>1905049</v>
          </cell>
        </row>
        <row r="518">
          <cell r="AA518" t="str">
            <v>1905050</v>
          </cell>
        </row>
        <row r="519">
          <cell r="AA519" t="str">
            <v>1905051</v>
          </cell>
        </row>
        <row r="520">
          <cell r="AA520" t="str">
            <v>1905052</v>
          </cell>
        </row>
        <row r="521">
          <cell r="AA521" t="str">
            <v>1905053</v>
          </cell>
        </row>
        <row r="522">
          <cell r="AA522" t="str">
            <v>1905054</v>
          </cell>
        </row>
        <row r="523">
          <cell r="AA523" t="str">
            <v>1906001</v>
          </cell>
        </row>
        <row r="524">
          <cell r="AA524" t="str">
            <v>1906002</v>
          </cell>
        </row>
        <row r="525">
          <cell r="AA525" t="str">
            <v>1906003</v>
          </cell>
        </row>
        <row r="526">
          <cell r="AA526" t="str">
            <v>1906004</v>
          </cell>
        </row>
        <row r="527">
          <cell r="AA527" t="str">
            <v>1906005</v>
          </cell>
        </row>
        <row r="528">
          <cell r="AA528" t="str">
            <v>1906006</v>
          </cell>
        </row>
        <row r="529">
          <cell r="AA529" t="str">
            <v>1906007</v>
          </cell>
        </row>
        <row r="530">
          <cell r="AA530" t="str">
            <v>1906008</v>
          </cell>
        </row>
        <row r="531">
          <cell r="AA531" t="str">
            <v>1906009</v>
          </cell>
        </row>
        <row r="532">
          <cell r="AA532" t="str">
            <v>1906010</v>
          </cell>
        </row>
        <row r="533">
          <cell r="AA533" t="str">
            <v>1906011</v>
          </cell>
        </row>
        <row r="534">
          <cell r="AA534" t="str">
            <v>1906012</v>
          </cell>
        </row>
        <row r="535">
          <cell r="AA535" t="str">
            <v>1906013</v>
          </cell>
        </row>
        <row r="536">
          <cell r="AA536" t="str">
            <v>1906014</v>
          </cell>
        </row>
        <row r="537">
          <cell r="AA537" t="str">
            <v>1906015</v>
          </cell>
        </row>
        <row r="538">
          <cell r="AA538" t="str">
            <v>1906016</v>
          </cell>
        </row>
        <row r="539">
          <cell r="AA539" t="str">
            <v>1906017</v>
          </cell>
        </row>
        <row r="540">
          <cell r="AA540" t="str">
            <v>1906018</v>
          </cell>
        </row>
        <row r="541">
          <cell r="AA541" t="str">
            <v>1906019</v>
          </cell>
        </row>
        <row r="542">
          <cell r="AA542" t="str">
            <v>1906020</v>
          </cell>
        </row>
        <row r="543">
          <cell r="AA543" t="str">
            <v>1906021</v>
          </cell>
        </row>
        <row r="544">
          <cell r="AA544" t="str">
            <v>1906022</v>
          </cell>
        </row>
        <row r="545">
          <cell r="AA545" t="str">
            <v>1906023</v>
          </cell>
        </row>
        <row r="546">
          <cell r="AA546" t="str">
            <v>1906024</v>
          </cell>
        </row>
        <row r="547">
          <cell r="AA547" t="str">
            <v>1906025</v>
          </cell>
        </row>
        <row r="548">
          <cell r="AA548" t="str">
            <v>1906026</v>
          </cell>
        </row>
        <row r="549">
          <cell r="AA549" t="str">
            <v>1906027</v>
          </cell>
        </row>
        <row r="550">
          <cell r="AA550" t="str">
            <v>1906028</v>
          </cell>
        </row>
        <row r="551">
          <cell r="AA551" t="str">
            <v>1906029</v>
          </cell>
        </row>
        <row r="552">
          <cell r="AA552" t="str">
            <v>1906030</v>
          </cell>
        </row>
        <row r="553">
          <cell r="AA553" t="str">
            <v>1906031</v>
          </cell>
        </row>
        <row r="554">
          <cell r="AA554" t="str">
            <v>1906032</v>
          </cell>
        </row>
        <row r="555">
          <cell r="AA555" t="str">
            <v>1906033</v>
          </cell>
        </row>
        <row r="556">
          <cell r="AA556" t="str">
            <v>1906034</v>
          </cell>
        </row>
        <row r="557">
          <cell r="AA557" t="str">
            <v>1906035</v>
          </cell>
        </row>
        <row r="558">
          <cell r="AA558" t="str">
            <v>1906036</v>
          </cell>
        </row>
        <row r="559">
          <cell r="AA559" t="str">
            <v>1906037</v>
          </cell>
        </row>
        <row r="560">
          <cell r="AA560" t="str">
            <v>1906038</v>
          </cell>
        </row>
        <row r="561">
          <cell r="AA561" t="str">
            <v>1906039</v>
          </cell>
        </row>
        <row r="562">
          <cell r="AA562" t="str">
            <v>1906040</v>
          </cell>
        </row>
        <row r="563">
          <cell r="AA563" t="str">
            <v>1906041</v>
          </cell>
        </row>
        <row r="564">
          <cell r="AA564" t="str">
            <v>1906042</v>
          </cell>
        </row>
        <row r="565">
          <cell r="AA565" t="str">
            <v>1906043</v>
          </cell>
        </row>
        <row r="566">
          <cell r="AA566" t="str">
            <v>1906044</v>
          </cell>
        </row>
        <row r="567">
          <cell r="AA567" t="str">
            <v>1906047</v>
          </cell>
        </row>
        <row r="568">
          <cell r="AA568" t="str">
            <v>1906048</v>
          </cell>
        </row>
        <row r="569">
          <cell r="AA569" t="str">
            <v>1906049</v>
          </cell>
        </row>
        <row r="570">
          <cell r="AA570" t="str">
            <v>2101002</v>
          </cell>
        </row>
        <row r="571">
          <cell r="AA571" t="str">
            <v>2101003</v>
          </cell>
        </row>
        <row r="572">
          <cell r="AA572" t="str">
            <v>2101004</v>
          </cell>
        </row>
        <row r="573">
          <cell r="AA573" t="str">
            <v>2101005</v>
          </cell>
        </row>
        <row r="574">
          <cell r="AA574" t="str">
            <v>2101006</v>
          </cell>
        </row>
        <row r="575">
          <cell r="AA575" t="str">
            <v>2101007</v>
          </cell>
        </row>
        <row r="576">
          <cell r="AA576" t="str">
            <v>2101008</v>
          </cell>
        </row>
        <row r="577">
          <cell r="AA577" t="str">
            <v>2101009</v>
          </cell>
        </row>
        <row r="578">
          <cell r="AA578" t="str">
            <v>2101010</v>
          </cell>
        </row>
        <row r="579">
          <cell r="AA579" t="str">
            <v>2101011</v>
          </cell>
        </row>
        <row r="580">
          <cell r="AA580" t="str">
            <v>2101012</v>
          </cell>
        </row>
        <row r="581">
          <cell r="AA581" t="str">
            <v>2101013</v>
          </cell>
        </row>
        <row r="582">
          <cell r="AA582" t="str">
            <v>2101014</v>
          </cell>
        </row>
        <row r="583">
          <cell r="AA583" t="str">
            <v>2101015</v>
          </cell>
        </row>
        <row r="584">
          <cell r="AA584" t="str">
            <v>2101016</v>
          </cell>
        </row>
        <row r="585">
          <cell r="AA585" t="str">
            <v>2102001</v>
          </cell>
        </row>
        <row r="586">
          <cell r="AA586" t="str">
            <v>2102002</v>
          </cell>
        </row>
        <row r="587">
          <cell r="AA587" t="str">
            <v>2102003</v>
          </cell>
        </row>
        <row r="588">
          <cell r="AA588" t="str">
            <v>2102004</v>
          </cell>
        </row>
        <row r="589">
          <cell r="AA589" t="str">
            <v>2102005</v>
          </cell>
        </row>
        <row r="590">
          <cell r="AA590" t="str">
            <v>2102006</v>
          </cell>
        </row>
        <row r="591">
          <cell r="AA591" t="str">
            <v>2102008</v>
          </cell>
        </row>
        <row r="592">
          <cell r="AA592" t="str">
            <v>2102009</v>
          </cell>
        </row>
        <row r="593">
          <cell r="AA593" t="str">
            <v>2102010</v>
          </cell>
        </row>
        <row r="594">
          <cell r="AA594" t="str">
            <v>2102011</v>
          </cell>
        </row>
        <row r="595">
          <cell r="AA595" t="str">
            <v>2102012</v>
          </cell>
        </row>
        <row r="596">
          <cell r="AA596" t="str">
            <v>2102013</v>
          </cell>
        </row>
        <row r="597">
          <cell r="AA597" t="str">
            <v>2102014</v>
          </cell>
        </row>
        <row r="598">
          <cell r="AA598" t="str">
            <v>2102015</v>
          </cell>
        </row>
        <row r="599">
          <cell r="AA599" t="str">
            <v>2102016</v>
          </cell>
        </row>
        <row r="600">
          <cell r="AA600" t="str">
            <v>2102017</v>
          </cell>
        </row>
        <row r="601">
          <cell r="AA601" t="str">
            <v>2102018</v>
          </cell>
        </row>
        <row r="602">
          <cell r="AA602" t="str">
            <v>2102019</v>
          </cell>
        </row>
        <row r="603">
          <cell r="AA603" t="str">
            <v>2102020</v>
          </cell>
        </row>
        <row r="604">
          <cell r="AA604" t="str">
            <v>2102021</v>
          </cell>
        </row>
        <row r="605">
          <cell r="AA605" t="str">
            <v>2102022</v>
          </cell>
        </row>
        <row r="606">
          <cell r="AA606" t="str">
            <v>2102024</v>
          </cell>
        </row>
        <row r="607">
          <cell r="AA607" t="str">
            <v>2102025</v>
          </cell>
        </row>
        <row r="608">
          <cell r="AA608" t="str">
            <v>2102030</v>
          </cell>
        </row>
        <row r="609">
          <cell r="AA609" t="str">
            <v>2102031</v>
          </cell>
        </row>
        <row r="610">
          <cell r="AA610" t="str">
            <v>2102033</v>
          </cell>
        </row>
        <row r="611">
          <cell r="AA611" t="str">
            <v>2102034</v>
          </cell>
        </row>
        <row r="612">
          <cell r="AA612" t="str">
            <v>2102035</v>
          </cell>
        </row>
        <row r="613">
          <cell r="AA613" t="str">
            <v>2102036</v>
          </cell>
        </row>
        <row r="614">
          <cell r="AA614" t="str">
            <v>2102038</v>
          </cell>
        </row>
        <row r="615">
          <cell r="AA615" t="str">
            <v>2102039</v>
          </cell>
        </row>
        <row r="616">
          <cell r="AA616" t="str">
            <v>2102040</v>
          </cell>
        </row>
        <row r="617">
          <cell r="AA617" t="str">
            <v>2102041</v>
          </cell>
        </row>
        <row r="618">
          <cell r="AA618" t="str">
            <v>2102042</v>
          </cell>
        </row>
        <row r="619">
          <cell r="AA619" t="str">
            <v>2102043</v>
          </cell>
        </row>
        <row r="620">
          <cell r="AA620" t="str">
            <v>2102044</v>
          </cell>
        </row>
        <row r="621">
          <cell r="AA621" t="str">
            <v>2102045</v>
          </cell>
        </row>
        <row r="622">
          <cell r="AA622" t="str">
            <v>2102046</v>
          </cell>
        </row>
        <row r="623">
          <cell r="AA623" t="str">
            <v>2102047</v>
          </cell>
        </row>
        <row r="624">
          <cell r="AA624" t="str">
            <v>2102048</v>
          </cell>
        </row>
        <row r="625">
          <cell r="AA625" t="str">
            <v>2102049</v>
          </cell>
        </row>
        <row r="626">
          <cell r="AA626" t="str">
            <v>2102050</v>
          </cell>
        </row>
        <row r="627">
          <cell r="AA627" t="str">
            <v>2102051</v>
          </cell>
        </row>
        <row r="628">
          <cell r="AA628" t="str">
            <v>2102052</v>
          </cell>
        </row>
        <row r="629">
          <cell r="AA629" t="str">
            <v>2102053</v>
          </cell>
        </row>
        <row r="630">
          <cell r="AA630" t="str">
            <v>2102054</v>
          </cell>
        </row>
        <row r="631">
          <cell r="AA631" t="str">
            <v>2102055</v>
          </cell>
        </row>
        <row r="632">
          <cell r="AA632" t="str">
            <v>2102056</v>
          </cell>
        </row>
        <row r="633">
          <cell r="AA633" t="str">
            <v>2102057</v>
          </cell>
        </row>
        <row r="634">
          <cell r="AA634" t="str">
            <v>2102058</v>
          </cell>
        </row>
        <row r="635">
          <cell r="AA635" t="str">
            <v>2102059</v>
          </cell>
        </row>
        <row r="636">
          <cell r="AA636" t="str">
            <v>2102060</v>
          </cell>
        </row>
        <row r="637">
          <cell r="AA637" t="str">
            <v>2102061</v>
          </cell>
        </row>
        <row r="638">
          <cell r="AA638" t="str">
            <v>2102062</v>
          </cell>
        </row>
        <row r="639">
          <cell r="AA639" t="str">
            <v>2102063</v>
          </cell>
        </row>
        <row r="640">
          <cell r="AA640" t="str">
            <v>2102064</v>
          </cell>
        </row>
        <row r="641">
          <cell r="AA641" t="str">
            <v>2102065</v>
          </cell>
        </row>
        <row r="642">
          <cell r="AA642" t="str">
            <v>2102066</v>
          </cell>
        </row>
        <row r="643">
          <cell r="AA643" t="str">
            <v>2102069</v>
          </cell>
        </row>
        <row r="644">
          <cell r="AA644" t="str">
            <v>2102070</v>
          </cell>
        </row>
        <row r="645">
          <cell r="AA645" t="str">
            <v>2102071</v>
          </cell>
        </row>
        <row r="646">
          <cell r="AA646" t="str">
            <v>2102073</v>
          </cell>
        </row>
        <row r="647">
          <cell r="AA647" t="str">
            <v>2102074</v>
          </cell>
        </row>
        <row r="648">
          <cell r="AA648" t="str">
            <v>2103010</v>
          </cell>
        </row>
        <row r="649">
          <cell r="AA649" t="str">
            <v>2103011</v>
          </cell>
        </row>
        <row r="650">
          <cell r="AA650" t="str">
            <v>2103012</v>
          </cell>
        </row>
        <row r="651">
          <cell r="AA651" t="str">
            <v>2103017</v>
          </cell>
        </row>
        <row r="652">
          <cell r="AA652" t="str">
            <v>2103018</v>
          </cell>
        </row>
        <row r="653">
          <cell r="AA653" t="str">
            <v>2103019</v>
          </cell>
        </row>
        <row r="654">
          <cell r="AA654" t="str">
            <v>2103020</v>
          </cell>
        </row>
        <row r="655">
          <cell r="AA655" t="str">
            <v>2103021</v>
          </cell>
        </row>
        <row r="656">
          <cell r="AA656" t="str">
            <v>2103022</v>
          </cell>
        </row>
        <row r="657">
          <cell r="AA657" t="str">
            <v>2103024</v>
          </cell>
        </row>
        <row r="658">
          <cell r="AA658" t="str">
            <v>2103025</v>
          </cell>
        </row>
        <row r="659">
          <cell r="AA659" t="str">
            <v>2103026</v>
          </cell>
        </row>
        <row r="660">
          <cell r="AA660" t="str">
            <v>2103027</v>
          </cell>
        </row>
        <row r="661">
          <cell r="AA661" t="str">
            <v>2104001</v>
          </cell>
        </row>
        <row r="662">
          <cell r="AA662" t="str">
            <v>2104002</v>
          </cell>
        </row>
        <row r="663">
          <cell r="AA663" t="str">
            <v>2104003</v>
          </cell>
        </row>
        <row r="664">
          <cell r="AA664" t="str">
            <v>2104004</v>
          </cell>
        </row>
        <row r="665">
          <cell r="AA665" t="str">
            <v>2104005</v>
          </cell>
        </row>
        <row r="666">
          <cell r="AA666" t="str">
            <v>2104008</v>
          </cell>
        </row>
        <row r="667">
          <cell r="AA667" t="str">
            <v>2104009</v>
          </cell>
        </row>
        <row r="668">
          <cell r="AA668" t="str">
            <v>2104010</v>
          </cell>
        </row>
        <row r="669">
          <cell r="AA669" t="str">
            <v>2104011</v>
          </cell>
        </row>
        <row r="670">
          <cell r="AA670" t="str">
            <v>2104012</v>
          </cell>
        </row>
        <row r="671">
          <cell r="AA671" t="str">
            <v>2104013</v>
          </cell>
        </row>
        <row r="672">
          <cell r="AA672" t="str">
            <v>2104014</v>
          </cell>
        </row>
        <row r="673">
          <cell r="AA673" t="str">
            <v>2104015</v>
          </cell>
        </row>
        <row r="674">
          <cell r="AA674" t="str">
            <v>2104016</v>
          </cell>
        </row>
        <row r="675">
          <cell r="AA675" t="str">
            <v>2104017</v>
          </cell>
        </row>
        <row r="676">
          <cell r="AA676" t="str">
            <v>2104018</v>
          </cell>
        </row>
        <row r="677">
          <cell r="AA677" t="str">
            <v>2104020</v>
          </cell>
        </row>
        <row r="678">
          <cell r="AA678" t="str">
            <v>2104021</v>
          </cell>
        </row>
        <row r="679">
          <cell r="AA679" t="str">
            <v>2104022</v>
          </cell>
        </row>
        <row r="680">
          <cell r="AA680" t="str">
            <v>2104024</v>
          </cell>
        </row>
        <row r="681">
          <cell r="AA681" t="str">
            <v>2104026</v>
          </cell>
        </row>
        <row r="682">
          <cell r="AA682" t="str">
            <v>2104027</v>
          </cell>
        </row>
        <row r="683">
          <cell r="AA683" t="str">
            <v>2104028</v>
          </cell>
        </row>
        <row r="684">
          <cell r="AA684" t="str">
            <v>2104030</v>
          </cell>
        </row>
        <row r="685">
          <cell r="AA685">
            <v>2104034</v>
          </cell>
        </row>
        <row r="686">
          <cell r="AA686">
            <v>2104035</v>
          </cell>
        </row>
        <row r="687">
          <cell r="AA687" t="str">
            <v>2105004</v>
          </cell>
        </row>
        <row r="688">
          <cell r="AA688" t="str">
            <v>2105010</v>
          </cell>
        </row>
        <row r="689">
          <cell r="AA689" t="str">
            <v>2105013</v>
          </cell>
        </row>
        <row r="690">
          <cell r="AA690" t="str">
            <v>2105014</v>
          </cell>
        </row>
        <row r="691">
          <cell r="AA691" t="str">
            <v>2105015</v>
          </cell>
        </row>
        <row r="692">
          <cell r="AA692" t="str">
            <v>2105017</v>
          </cell>
        </row>
        <row r="693">
          <cell r="AA693" t="str">
            <v>2105018</v>
          </cell>
        </row>
        <row r="694">
          <cell r="AA694" t="str">
            <v>2105019</v>
          </cell>
        </row>
        <row r="695">
          <cell r="AA695" t="str">
            <v>2105020</v>
          </cell>
        </row>
        <row r="696">
          <cell r="AA696" t="str">
            <v>2105021</v>
          </cell>
        </row>
        <row r="697">
          <cell r="AA697" t="str">
            <v>2105023</v>
          </cell>
        </row>
        <row r="698">
          <cell r="AA698" t="str">
            <v>2106001</v>
          </cell>
        </row>
        <row r="699">
          <cell r="AA699" t="str">
            <v>2106002</v>
          </cell>
        </row>
        <row r="700">
          <cell r="AA700" t="str">
            <v>2106003</v>
          </cell>
        </row>
        <row r="701">
          <cell r="AA701" t="str">
            <v>2106005</v>
          </cell>
        </row>
        <row r="702">
          <cell r="AA702" t="str">
            <v>2106007</v>
          </cell>
        </row>
        <row r="703">
          <cell r="AA703" t="str">
            <v>2106010</v>
          </cell>
        </row>
        <row r="704">
          <cell r="AA704" t="str">
            <v>2106014</v>
          </cell>
        </row>
        <row r="705">
          <cell r="AA705" t="str">
            <v>2106015</v>
          </cell>
        </row>
        <row r="706">
          <cell r="AA706" t="str">
            <v>2106019</v>
          </cell>
        </row>
        <row r="707">
          <cell r="AA707" t="str">
            <v>2106020</v>
          </cell>
        </row>
        <row r="708">
          <cell r="AA708" t="str">
            <v>2106022</v>
          </cell>
        </row>
        <row r="709">
          <cell r="AA709">
            <v>2106033</v>
          </cell>
        </row>
        <row r="710">
          <cell r="AA710" t="str">
            <v>2106034</v>
          </cell>
        </row>
        <row r="711">
          <cell r="AA711" t="str">
            <v>2201001</v>
          </cell>
        </row>
        <row r="712">
          <cell r="AA712" t="str">
            <v>2201002</v>
          </cell>
        </row>
        <row r="713">
          <cell r="AA713" t="str">
            <v>2201003</v>
          </cell>
        </row>
        <row r="714">
          <cell r="AA714" t="str">
            <v>2201004</v>
          </cell>
        </row>
        <row r="715">
          <cell r="AA715" t="str">
            <v>2201005</v>
          </cell>
        </row>
        <row r="716">
          <cell r="AA716" t="str">
            <v>2201006</v>
          </cell>
        </row>
        <row r="717">
          <cell r="AA717" t="str">
            <v>2201012</v>
          </cell>
        </row>
        <row r="718">
          <cell r="AA718" t="str">
            <v>2201013</v>
          </cell>
        </row>
        <row r="719">
          <cell r="AA719" t="str">
            <v>2201014</v>
          </cell>
        </row>
        <row r="720">
          <cell r="AA720" t="str">
            <v>2201015</v>
          </cell>
        </row>
        <row r="721">
          <cell r="AA721" t="str">
            <v>2201016</v>
          </cell>
        </row>
        <row r="722">
          <cell r="AA722" t="str">
            <v>2201017</v>
          </cell>
        </row>
        <row r="723">
          <cell r="AA723" t="str">
            <v>2201018</v>
          </cell>
        </row>
        <row r="724">
          <cell r="AA724" t="str">
            <v>2201021</v>
          </cell>
        </row>
        <row r="725">
          <cell r="AA725" t="str">
            <v>2201022</v>
          </cell>
        </row>
        <row r="726">
          <cell r="AA726" t="str">
            <v>2201023</v>
          </cell>
        </row>
        <row r="727">
          <cell r="AA727" t="str">
            <v>2201026</v>
          </cell>
        </row>
        <row r="728">
          <cell r="AA728" t="str">
            <v>2201028</v>
          </cell>
        </row>
        <row r="729">
          <cell r="AA729" t="str">
            <v>2201029</v>
          </cell>
        </row>
        <row r="730">
          <cell r="AA730" t="str">
            <v>2201030</v>
          </cell>
        </row>
        <row r="731">
          <cell r="AA731" t="str">
            <v>2201031</v>
          </cell>
        </row>
        <row r="732">
          <cell r="AA732" t="str">
            <v>2201032</v>
          </cell>
        </row>
        <row r="733">
          <cell r="AA733" t="str">
            <v>2201033</v>
          </cell>
        </row>
        <row r="734">
          <cell r="AA734" t="str">
            <v>2201034</v>
          </cell>
        </row>
        <row r="735">
          <cell r="AA735" t="str">
            <v>2201035</v>
          </cell>
        </row>
        <row r="736">
          <cell r="AA736" t="str">
            <v>2201036</v>
          </cell>
        </row>
        <row r="737">
          <cell r="AA737" t="str">
            <v>2201037</v>
          </cell>
        </row>
        <row r="738">
          <cell r="AA738" t="str">
            <v>2201038</v>
          </cell>
        </row>
        <row r="739">
          <cell r="AA739" t="str">
            <v>2201039</v>
          </cell>
        </row>
        <row r="740">
          <cell r="AA740" t="str">
            <v>2201041</v>
          </cell>
        </row>
        <row r="741">
          <cell r="AA741" t="str">
            <v>2201043</v>
          </cell>
        </row>
        <row r="742">
          <cell r="AA742" t="str">
            <v>2201044</v>
          </cell>
        </row>
        <row r="743">
          <cell r="AA743" t="str">
            <v>2201046</v>
          </cell>
        </row>
        <row r="744">
          <cell r="AA744" t="str">
            <v>2201047</v>
          </cell>
        </row>
        <row r="745">
          <cell r="AA745" t="str">
            <v>2201048</v>
          </cell>
        </row>
        <row r="746">
          <cell r="AA746" t="str">
            <v>2201049</v>
          </cell>
        </row>
        <row r="747">
          <cell r="AA747" t="str">
            <v>2201050</v>
          </cell>
        </row>
        <row r="748">
          <cell r="AA748" t="str">
            <v>2201051</v>
          </cell>
        </row>
        <row r="749">
          <cell r="AA749" t="str">
            <v>2201052</v>
          </cell>
        </row>
        <row r="750">
          <cell r="AA750" t="str">
            <v>2201054</v>
          </cell>
        </row>
        <row r="751">
          <cell r="AA751" t="str">
            <v>2201055</v>
          </cell>
        </row>
        <row r="752">
          <cell r="AA752" t="str">
            <v>2201056</v>
          </cell>
        </row>
        <row r="753">
          <cell r="AA753" t="str">
            <v>2201057</v>
          </cell>
        </row>
        <row r="754">
          <cell r="AA754" t="str">
            <v>2201058</v>
          </cell>
        </row>
        <row r="755">
          <cell r="AA755" t="str">
            <v>2201060</v>
          </cell>
        </row>
        <row r="756">
          <cell r="AA756" t="str">
            <v>2201061</v>
          </cell>
        </row>
        <row r="757">
          <cell r="AA757" t="str">
            <v>2201062</v>
          </cell>
        </row>
        <row r="758">
          <cell r="AA758" t="str">
            <v>2201063</v>
          </cell>
        </row>
        <row r="759">
          <cell r="AA759" t="str">
            <v>2201064</v>
          </cell>
        </row>
        <row r="760">
          <cell r="AA760" t="str">
            <v>2201065</v>
          </cell>
        </row>
        <row r="761">
          <cell r="AA761" t="str">
            <v>2201067</v>
          </cell>
        </row>
        <row r="762">
          <cell r="AA762" t="str">
            <v>2201068</v>
          </cell>
        </row>
        <row r="763">
          <cell r="AA763" t="str">
            <v>2201069</v>
          </cell>
        </row>
        <row r="764">
          <cell r="AA764" t="str">
            <v>2201070</v>
          </cell>
        </row>
        <row r="765">
          <cell r="AA765" t="str">
            <v>2201071</v>
          </cell>
        </row>
        <row r="766">
          <cell r="AA766" t="str">
            <v>2201072</v>
          </cell>
        </row>
        <row r="767">
          <cell r="AA767" t="str">
            <v>2201073</v>
          </cell>
        </row>
        <row r="768">
          <cell r="AA768" t="str">
            <v>2201074</v>
          </cell>
        </row>
        <row r="769">
          <cell r="AA769" t="str">
            <v>2201075</v>
          </cell>
        </row>
        <row r="770">
          <cell r="AA770" t="str">
            <v>2201076</v>
          </cell>
        </row>
        <row r="771">
          <cell r="AA771" t="str">
            <v>2201077</v>
          </cell>
        </row>
        <row r="772">
          <cell r="AA772" t="str">
            <v>2201079</v>
          </cell>
        </row>
        <row r="773">
          <cell r="AA773" t="str">
            <v>2201080</v>
          </cell>
        </row>
        <row r="774">
          <cell r="AA774" t="str">
            <v>2201081</v>
          </cell>
        </row>
        <row r="775">
          <cell r="AA775" t="str">
            <v>2201082</v>
          </cell>
        </row>
        <row r="776">
          <cell r="AA776" t="str">
            <v>2201083</v>
          </cell>
        </row>
        <row r="777">
          <cell r="AA777" t="str">
            <v>2201084</v>
          </cell>
        </row>
        <row r="778">
          <cell r="AA778" t="str">
            <v>2201085</v>
          </cell>
        </row>
        <row r="779">
          <cell r="AA779" t="str">
            <v>2201086</v>
          </cell>
        </row>
        <row r="780">
          <cell r="AA780" t="str">
            <v>2201087</v>
          </cell>
        </row>
        <row r="781">
          <cell r="AA781" t="str">
            <v>2201089</v>
          </cell>
        </row>
        <row r="782">
          <cell r="AA782" t="str">
            <v>2201094</v>
          </cell>
        </row>
        <row r="783">
          <cell r="AA783" t="str">
            <v>2202011</v>
          </cell>
        </row>
        <row r="784">
          <cell r="AA784" t="str">
            <v>2202037</v>
          </cell>
        </row>
        <row r="785">
          <cell r="AA785" t="str">
            <v>2202039</v>
          </cell>
        </row>
        <row r="786">
          <cell r="AA786" t="str">
            <v>2202040</v>
          </cell>
        </row>
        <row r="787">
          <cell r="AA787" t="str">
            <v>2202041</v>
          </cell>
        </row>
        <row r="788">
          <cell r="AA788" t="str">
            <v>2202042</v>
          </cell>
        </row>
        <row r="789">
          <cell r="AA789" t="str">
            <v>2202045</v>
          </cell>
        </row>
        <row r="790">
          <cell r="AA790" t="str">
            <v>2202049</v>
          </cell>
        </row>
        <row r="791">
          <cell r="AA791" t="str">
            <v>2202050</v>
          </cell>
        </row>
        <row r="792">
          <cell r="AA792" t="str">
            <v>2202051</v>
          </cell>
        </row>
        <row r="793">
          <cell r="AA793" t="str">
            <v>2202054</v>
          </cell>
        </row>
        <row r="794">
          <cell r="AA794" t="str">
            <v>2202055</v>
          </cell>
        </row>
        <row r="795">
          <cell r="AA795" t="str">
            <v>2202056</v>
          </cell>
        </row>
        <row r="796">
          <cell r="AA796" t="str">
            <v>2202061</v>
          </cell>
        </row>
        <row r="797">
          <cell r="AA797" t="str">
            <v>2202062</v>
          </cell>
        </row>
        <row r="798">
          <cell r="AA798" t="str">
            <v>2202063</v>
          </cell>
        </row>
        <row r="799">
          <cell r="AA799" t="str">
            <v>2202064</v>
          </cell>
        </row>
        <row r="800">
          <cell r="AA800" t="str">
            <v>2202065</v>
          </cell>
        </row>
        <row r="801">
          <cell r="AA801" t="str">
            <v>2202066</v>
          </cell>
        </row>
        <row r="802">
          <cell r="AA802" t="str">
            <v>2202067</v>
          </cell>
        </row>
        <row r="803">
          <cell r="AA803" t="str">
            <v>2202068</v>
          </cell>
        </row>
        <row r="804">
          <cell r="AA804" t="str">
            <v>2202069</v>
          </cell>
        </row>
        <row r="805">
          <cell r="AA805" t="str">
            <v>2202070</v>
          </cell>
        </row>
        <row r="806">
          <cell r="AA806" t="str">
            <v>2202071</v>
          </cell>
        </row>
        <row r="807">
          <cell r="AA807" t="str">
            <v>2202072</v>
          </cell>
        </row>
        <row r="808">
          <cell r="AA808" t="str">
            <v>2202073</v>
          </cell>
        </row>
        <row r="809">
          <cell r="AA809" t="str">
            <v>2202074</v>
          </cell>
        </row>
        <row r="810">
          <cell r="AA810" t="str">
            <v>2202075</v>
          </cell>
        </row>
        <row r="811">
          <cell r="AA811" t="str">
            <v>2202076</v>
          </cell>
        </row>
        <row r="812">
          <cell r="AA812" t="str">
            <v>2202077</v>
          </cell>
        </row>
        <row r="813">
          <cell r="AA813" t="str">
            <v>2202079</v>
          </cell>
        </row>
        <row r="814">
          <cell r="AA814" t="str">
            <v>2202080</v>
          </cell>
        </row>
        <row r="815">
          <cell r="AA815" t="str">
            <v>2202081</v>
          </cell>
        </row>
        <row r="816">
          <cell r="AA816" t="str">
            <v>2202083</v>
          </cell>
        </row>
        <row r="817">
          <cell r="AA817" t="str">
            <v>2202084</v>
          </cell>
        </row>
        <row r="818">
          <cell r="AA818" t="str">
            <v>2202085</v>
          </cell>
        </row>
        <row r="819">
          <cell r="AA819" t="str">
            <v>2202086</v>
          </cell>
        </row>
        <row r="820">
          <cell r="AA820">
            <v>2202087</v>
          </cell>
        </row>
        <row r="821">
          <cell r="AA821" t="str">
            <v>2301004</v>
          </cell>
        </row>
        <row r="822">
          <cell r="AA822" t="str">
            <v>2301005</v>
          </cell>
        </row>
        <row r="823">
          <cell r="AA823" t="str">
            <v>2301007</v>
          </cell>
        </row>
        <row r="824">
          <cell r="AA824" t="str">
            <v>2301008</v>
          </cell>
        </row>
        <row r="825">
          <cell r="AA825" t="str">
            <v>2301010</v>
          </cell>
        </row>
        <row r="826">
          <cell r="AA826" t="str">
            <v>2301011</v>
          </cell>
        </row>
        <row r="827">
          <cell r="AA827" t="str">
            <v>2301013</v>
          </cell>
        </row>
        <row r="828">
          <cell r="AA828" t="str">
            <v>2301014</v>
          </cell>
        </row>
        <row r="829">
          <cell r="AA829" t="str">
            <v>2301024</v>
          </cell>
        </row>
        <row r="830">
          <cell r="AA830" t="str">
            <v>2301027</v>
          </cell>
        </row>
        <row r="831">
          <cell r="AA831" t="str">
            <v>2301028</v>
          </cell>
        </row>
        <row r="832">
          <cell r="AA832" t="str">
            <v>2301029</v>
          </cell>
        </row>
        <row r="833">
          <cell r="AA833" t="str">
            <v>2301030</v>
          </cell>
        </row>
        <row r="834">
          <cell r="AA834" t="str">
            <v>2301031</v>
          </cell>
        </row>
        <row r="835">
          <cell r="AA835" t="str">
            <v>2301034</v>
          </cell>
        </row>
        <row r="836">
          <cell r="AA836" t="str">
            <v>2301035</v>
          </cell>
        </row>
        <row r="837">
          <cell r="AA837" t="str">
            <v>2301042</v>
          </cell>
        </row>
        <row r="838">
          <cell r="AA838" t="str">
            <v>2301047</v>
          </cell>
        </row>
        <row r="839">
          <cell r="AA839" t="str">
            <v>2301061</v>
          </cell>
        </row>
        <row r="840">
          <cell r="AA840" t="str">
            <v>2301062</v>
          </cell>
        </row>
        <row r="841">
          <cell r="AA841" t="str">
            <v>2301063</v>
          </cell>
        </row>
        <row r="842">
          <cell r="AA842" t="str">
            <v>2301064</v>
          </cell>
        </row>
        <row r="843">
          <cell r="AA843" t="str">
            <v>2301065</v>
          </cell>
        </row>
        <row r="844">
          <cell r="AA844" t="str">
            <v>2301066</v>
          </cell>
        </row>
        <row r="845">
          <cell r="AA845" t="str">
            <v>2301075</v>
          </cell>
        </row>
        <row r="846">
          <cell r="AA846" t="str">
            <v>2301076</v>
          </cell>
        </row>
        <row r="847">
          <cell r="AA847" t="str">
            <v>2301077</v>
          </cell>
        </row>
        <row r="848">
          <cell r="AA848" t="str">
            <v>2301079</v>
          </cell>
        </row>
        <row r="849">
          <cell r="AA849" t="str">
            <v>2301080</v>
          </cell>
        </row>
        <row r="850">
          <cell r="AA850" t="str">
            <v>2301081</v>
          </cell>
        </row>
        <row r="851">
          <cell r="AA851" t="str">
            <v>2301086</v>
          </cell>
        </row>
        <row r="852">
          <cell r="AA852" t="str">
            <v>2302002</v>
          </cell>
        </row>
        <row r="853">
          <cell r="AA853" t="str">
            <v>2302003</v>
          </cell>
        </row>
        <row r="854">
          <cell r="AA854" t="str">
            <v>2302004</v>
          </cell>
        </row>
        <row r="855">
          <cell r="AA855" t="str">
            <v>2302006</v>
          </cell>
        </row>
        <row r="856">
          <cell r="AA856" t="str">
            <v>2302007</v>
          </cell>
        </row>
        <row r="857">
          <cell r="AA857" t="str">
            <v>2302010</v>
          </cell>
        </row>
        <row r="858">
          <cell r="AA858" t="str">
            <v>2302011</v>
          </cell>
        </row>
        <row r="859">
          <cell r="AA859" t="str">
            <v>2302012</v>
          </cell>
        </row>
        <row r="860">
          <cell r="AA860" t="str">
            <v>2302013</v>
          </cell>
        </row>
        <row r="861">
          <cell r="AA861" t="str">
            <v>2302014</v>
          </cell>
        </row>
        <row r="862">
          <cell r="AA862" t="str">
            <v>2302015</v>
          </cell>
        </row>
        <row r="863">
          <cell r="AA863" t="str">
            <v>2302016</v>
          </cell>
        </row>
        <row r="864">
          <cell r="AA864" t="str">
            <v>2302017</v>
          </cell>
        </row>
        <row r="865">
          <cell r="AA865" t="str">
            <v>2302019</v>
          </cell>
        </row>
        <row r="866">
          <cell r="AA866" t="str">
            <v>2302020</v>
          </cell>
        </row>
        <row r="867">
          <cell r="AA867" t="str">
            <v>2302021</v>
          </cell>
        </row>
        <row r="868">
          <cell r="AA868" t="str">
            <v>2302022</v>
          </cell>
        </row>
        <row r="869">
          <cell r="AA869" t="str">
            <v>2302023</v>
          </cell>
        </row>
        <row r="870">
          <cell r="AA870" t="str">
            <v>2302024</v>
          </cell>
        </row>
        <row r="871">
          <cell r="AA871" t="str">
            <v>2302029</v>
          </cell>
        </row>
        <row r="872">
          <cell r="AA872" t="str">
            <v>2302033</v>
          </cell>
        </row>
        <row r="873">
          <cell r="AA873" t="str">
            <v>2302034</v>
          </cell>
        </row>
        <row r="874">
          <cell r="AA874" t="str">
            <v>2302035</v>
          </cell>
        </row>
        <row r="875">
          <cell r="AA875" t="str">
            <v>2302036</v>
          </cell>
        </row>
        <row r="876">
          <cell r="AA876" t="str">
            <v>2302037</v>
          </cell>
        </row>
        <row r="877">
          <cell r="AA877" t="str">
            <v>2302039</v>
          </cell>
        </row>
        <row r="878">
          <cell r="AA878" t="str">
            <v>2302041</v>
          </cell>
        </row>
        <row r="879">
          <cell r="AA879" t="str">
            <v>2302042</v>
          </cell>
        </row>
        <row r="880">
          <cell r="AA880" t="str">
            <v>2302043</v>
          </cell>
        </row>
        <row r="881">
          <cell r="AA881" t="str">
            <v>2302050</v>
          </cell>
        </row>
        <row r="882">
          <cell r="AA882" t="str">
            <v>2302051</v>
          </cell>
        </row>
        <row r="883">
          <cell r="AA883" t="str">
            <v>2302052</v>
          </cell>
        </row>
        <row r="884">
          <cell r="AA884" t="str">
            <v>2302053</v>
          </cell>
        </row>
        <row r="885">
          <cell r="AA885" t="str">
            <v>2302054</v>
          </cell>
        </row>
        <row r="886">
          <cell r="AA886" t="str">
            <v>2302055</v>
          </cell>
        </row>
        <row r="887">
          <cell r="AA887" t="str">
            <v>2302056</v>
          </cell>
        </row>
        <row r="888">
          <cell r="AA888" t="str">
            <v>2302057</v>
          </cell>
        </row>
        <row r="889">
          <cell r="AA889" t="str">
            <v>2302058</v>
          </cell>
        </row>
        <row r="890">
          <cell r="AA890" t="str">
            <v>2302059</v>
          </cell>
        </row>
        <row r="891">
          <cell r="AA891" t="str">
            <v>2302061</v>
          </cell>
        </row>
        <row r="892">
          <cell r="AA892" t="str">
            <v>2302062</v>
          </cell>
        </row>
        <row r="893">
          <cell r="AA893" t="str">
            <v>2302065</v>
          </cell>
        </row>
        <row r="894">
          <cell r="AA894" t="str">
            <v>2302066</v>
          </cell>
        </row>
        <row r="895">
          <cell r="AA895" t="str">
            <v>2302068</v>
          </cell>
        </row>
        <row r="896">
          <cell r="AA896" t="str">
            <v>2302073</v>
          </cell>
        </row>
        <row r="897">
          <cell r="AA897" t="str">
            <v>2302074</v>
          </cell>
        </row>
        <row r="898">
          <cell r="AA898" t="str">
            <v>2302076</v>
          </cell>
        </row>
        <row r="899">
          <cell r="AA899" t="str">
            <v>2302078</v>
          </cell>
        </row>
        <row r="900">
          <cell r="AA900" t="str">
            <v>2302079</v>
          </cell>
        </row>
        <row r="901">
          <cell r="AA901" t="str">
            <v>2302081</v>
          </cell>
        </row>
        <row r="902">
          <cell r="AA902" t="str">
            <v>2302083</v>
          </cell>
        </row>
        <row r="903">
          <cell r="AA903" t="str">
            <v>2302084</v>
          </cell>
        </row>
        <row r="904">
          <cell r="AA904" t="str">
            <v>2302086</v>
          </cell>
        </row>
        <row r="905">
          <cell r="AA905" t="str">
            <v>2302087</v>
          </cell>
        </row>
        <row r="906">
          <cell r="AA906" t="str">
            <v>2302089</v>
          </cell>
        </row>
        <row r="907">
          <cell r="AA907" t="str">
            <v>2302090</v>
          </cell>
        </row>
        <row r="908">
          <cell r="AA908" t="str">
            <v>2302094</v>
          </cell>
        </row>
        <row r="909">
          <cell r="AA909" t="str">
            <v>2302101</v>
          </cell>
        </row>
        <row r="910">
          <cell r="AA910" t="str">
            <v>2401008</v>
          </cell>
        </row>
        <row r="911">
          <cell r="AA911" t="str">
            <v>2401009</v>
          </cell>
        </row>
        <row r="912">
          <cell r="AA912" t="str">
            <v>2401010</v>
          </cell>
        </row>
        <row r="913">
          <cell r="AA913" t="str">
            <v>2401011</v>
          </cell>
        </row>
        <row r="914">
          <cell r="AA914" t="str">
            <v>2401012</v>
          </cell>
        </row>
        <row r="915">
          <cell r="AA915" t="str">
            <v>2401017</v>
          </cell>
        </row>
        <row r="916">
          <cell r="AA916" t="str">
            <v>2401019</v>
          </cell>
        </row>
        <row r="917">
          <cell r="AA917" t="str">
            <v>2401020</v>
          </cell>
        </row>
        <row r="918">
          <cell r="AA918" t="str">
            <v>2401021</v>
          </cell>
        </row>
        <row r="919">
          <cell r="AA919" t="str">
            <v>2401023</v>
          </cell>
        </row>
        <row r="920">
          <cell r="AA920" t="str">
            <v>2401024</v>
          </cell>
        </row>
        <row r="921">
          <cell r="AA921" t="str">
            <v>2401026</v>
          </cell>
        </row>
        <row r="922">
          <cell r="AA922" t="str">
            <v>2401027</v>
          </cell>
        </row>
        <row r="923">
          <cell r="AA923" t="str">
            <v>2401029</v>
          </cell>
        </row>
        <row r="924">
          <cell r="AA924" t="str">
            <v>2401033</v>
          </cell>
        </row>
        <row r="925">
          <cell r="AA925" t="str">
            <v>2401034</v>
          </cell>
        </row>
        <row r="926">
          <cell r="AA926" t="str">
            <v>2401036</v>
          </cell>
        </row>
        <row r="927">
          <cell r="AA927" t="str">
            <v>2401039</v>
          </cell>
        </row>
        <row r="928">
          <cell r="AA928" t="str">
            <v>2401052</v>
          </cell>
        </row>
        <row r="929">
          <cell r="AA929" t="str">
            <v>2401057</v>
          </cell>
        </row>
        <row r="930">
          <cell r="AA930" t="str">
            <v>2401058</v>
          </cell>
        </row>
        <row r="931">
          <cell r="AA931" t="str">
            <v>2401060</v>
          </cell>
        </row>
        <row r="932">
          <cell r="AA932" t="str">
            <v>2401061</v>
          </cell>
        </row>
        <row r="933">
          <cell r="AA933" t="str">
            <v>2401062</v>
          </cell>
        </row>
        <row r="934">
          <cell r="AA934" t="str">
            <v>2401063</v>
          </cell>
        </row>
        <row r="935">
          <cell r="AA935" t="str">
            <v>2401076</v>
          </cell>
        </row>
        <row r="936">
          <cell r="AA936" t="str">
            <v>2401077</v>
          </cell>
        </row>
        <row r="937">
          <cell r="AA937" t="str">
            <v>2401078</v>
          </cell>
        </row>
        <row r="938">
          <cell r="AA938" t="str">
            <v>2402001</v>
          </cell>
        </row>
        <row r="939">
          <cell r="AA939" t="str">
            <v>2402002</v>
          </cell>
        </row>
        <row r="940">
          <cell r="AA940" t="str">
            <v>2402003</v>
          </cell>
        </row>
        <row r="941">
          <cell r="AA941" t="str">
            <v>2402004</v>
          </cell>
        </row>
        <row r="942">
          <cell r="AA942" t="str">
            <v>2402005</v>
          </cell>
        </row>
        <row r="943">
          <cell r="AA943" t="str">
            <v>2402006</v>
          </cell>
        </row>
        <row r="944">
          <cell r="AA944" t="str">
            <v>2402007</v>
          </cell>
        </row>
        <row r="945">
          <cell r="AA945" t="str">
            <v>2402008</v>
          </cell>
        </row>
        <row r="946">
          <cell r="AA946" t="str">
            <v>2402009</v>
          </cell>
        </row>
        <row r="947">
          <cell r="AA947" t="str">
            <v>2402011</v>
          </cell>
        </row>
        <row r="948">
          <cell r="AA948" t="str">
            <v>2402012</v>
          </cell>
        </row>
        <row r="949">
          <cell r="AA949" t="str">
            <v>2402013</v>
          </cell>
        </row>
        <row r="950">
          <cell r="AA950" t="str">
            <v>2402014</v>
          </cell>
        </row>
        <row r="951">
          <cell r="AA951" t="str">
            <v>2402015</v>
          </cell>
        </row>
        <row r="952">
          <cell r="AA952" t="str">
            <v>2402016</v>
          </cell>
        </row>
        <row r="953">
          <cell r="AA953" t="str">
            <v>2402017</v>
          </cell>
        </row>
        <row r="954">
          <cell r="AA954" t="str">
            <v>2402018</v>
          </cell>
        </row>
        <row r="955">
          <cell r="AA955" t="str">
            <v>2402019</v>
          </cell>
        </row>
        <row r="956">
          <cell r="AA956" t="str">
            <v>2402020</v>
          </cell>
        </row>
        <row r="957">
          <cell r="AA957" t="str">
            <v>2402021</v>
          </cell>
        </row>
        <row r="958">
          <cell r="AA958" t="str">
            <v>2402022</v>
          </cell>
        </row>
        <row r="959">
          <cell r="AA959" t="str">
            <v>2402023</v>
          </cell>
        </row>
        <row r="960">
          <cell r="AA960" t="str">
            <v>2402025</v>
          </cell>
        </row>
        <row r="961">
          <cell r="AA961" t="str">
            <v>2402026</v>
          </cell>
        </row>
        <row r="962">
          <cell r="AA962" t="str">
            <v>2402027</v>
          </cell>
        </row>
        <row r="963">
          <cell r="AA963" t="str">
            <v>2402028</v>
          </cell>
        </row>
        <row r="964">
          <cell r="AA964" t="str">
            <v>2402031</v>
          </cell>
        </row>
        <row r="965">
          <cell r="AA965" t="str">
            <v>2402032</v>
          </cell>
        </row>
        <row r="966">
          <cell r="AA966" t="str">
            <v>2402033</v>
          </cell>
        </row>
        <row r="967">
          <cell r="AA967" t="str">
            <v>2402034</v>
          </cell>
        </row>
        <row r="968">
          <cell r="AA968" t="str">
            <v>2402035</v>
          </cell>
        </row>
        <row r="969">
          <cell r="AA969" t="str">
            <v>2402036</v>
          </cell>
        </row>
        <row r="970">
          <cell r="AA970" t="str">
            <v>2402037</v>
          </cell>
        </row>
        <row r="971">
          <cell r="AA971" t="str">
            <v>2402038</v>
          </cell>
        </row>
        <row r="972">
          <cell r="AA972" t="str">
            <v>2402039</v>
          </cell>
        </row>
        <row r="973">
          <cell r="AA973" t="str">
            <v>2402040</v>
          </cell>
        </row>
        <row r="974">
          <cell r="AA974" t="str">
            <v>2402041</v>
          </cell>
        </row>
        <row r="975">
          <cell r="AA975" t="str">
            <v>2402042</v>
          </cell>
        </row>
        <row r="976">
          <cell r="AA976" t="str">
            <v>2402043</v>
          </cell>
        </row>
        <row r="977">
          <cell r="AA977" t="str">
            <v>2402044</v>
          </cell>
        </row>
        <row r="978">
          <cell r="AA978" t="str">
            <v>2402045</v>
          </cell>
        </row>
        <row r="979">
          <cell r="AA979" t="str">
            <v>2402046</v>
          </cell>
        </row>
        <row r="980">
          <cell r="AA980" t="str">
            <v>2402048</v>
          </cell>
        </row>
        <row r="981">
          <cell r="AA981" t="str">
            <v>2402049</v>
          </cell>
        </row>
        <row r="982">
          <cell r="AA982" t="str">
            <v>2402051</v>
          </cell>
        </row>
        <row r="983">
          <cell r="AA983" t="str">
            <v>2402052</v>
          </cell>
        </row>
        <row r="984">
          <cell r="AA984" t="str">
            <v>2402053</v>
          </cell>
        </row>
        <row r="985">
          <cell r="AA985" t="str">
            <v>2402054</v>
          </cell>
        </row>
        <row r="986">
          <cell r="AA986" t="str">
            <v>2402055</v>
          </cell>
        </row>
        <row r="987">
          <cell r="AA987" t="str">
            <v>2402056</v>
          </cell>
        </row>
        <row r="988">
          <cell r="AA988" t="str">
            <v>2402057</v>
          </cell>
        </row>
        <row r="989">
          <cell r="AA989" t="str">
            <v>2402059</v>
          </cell>
        </row>
        <row r="990">
          <cell r="AA990" t="str">
            <v>2402060</v>
          </cell>
        </row>
        <row r="991">
          <cell r="AA991" t="str">
            <v>2402061</v>
          </cell>
        </row>
        <row r="992">
          <cell r="AA992" t="str">
            <v>2402062</v>
          </cell>
        </row>
        <row r="993">
          <cell r="AA993" t="str">
            <v>2402068</v>
          </cell>
        </row>
        <row r="994">
          <cell r="AA994" t="str">
            <v>2402069</v>
          </cell>
        </row>
        <row r="995">
          <cell r="AA995" t="str">
            <v>2402070</v>
          </cell>
        </row>
        <row r="996">
          <cell r="AA996" t="str">
            <v>2402071</v>
          </cell>
        </row>
        <row r="997">
          <cell r="AA997" t="str">
            <v>2402072</v>
          </cell>
        </row>
        <row r="998">
          <cell r="AA998" t="str">
            <v>2402073</v>
          </cell>
        </row>
        <row r="999">
          <cell r="AA999" t="str">
            <v>2402075</v>
          </cell>
        </row>
        <row r="1000">
          <cell r="AA1000" t="str">
            <v>2402077</v>
          </cell>
        </row>
        <row r="1001">
          <cell r="AA1001" t="str">
            <v>2402079</v>
          </cell>
        </row>
        <row r="1002">
          <cell r="AA1002" t="str">
            <v>2402080</v>
          </cell>
        </row>
        <row r="1003">
          <cell r="AA1003" t="str">
            <v>2402081</v>
          </cell>
        </row>
        <row r="1004">
          <cell r="AA1004" t="str">
            <v>2402083</v>
          </cell>
        </row>
        <row r="1005">
          <cell r="AA1005" t="str">
            <v>2402084</v>
          </cell>
        </row>
        <row r="1006">
          <cell r="AA1006" t="str">
            <v>2402085</v>
          </cell>
        </row>
        <row r="1007">
          <cell r="AA1007" t="str">
            <v>2402091</v>
          </cell>
        </row>
        <row r="1008">
          <cell r="AA1008" t="str">
            <v>2402092</v>
          </cell>
        </row>
        <row r="1009">
          <cell r="AA1009" t="str">
            <v>2402093</v>
          </cell>
        </row>
        <row r="1010">
          <cell r="AA1010" t="str">
            <v>2402094</v>
          </cell>
        </row>
        <row r="1011">
          <cell r="AA1011" t="str">
            <v>2402095</v>
          </cell>
        </row>
        <row r="1012">
          <cell r="AA1012" t="str">
            <v>2402096</v>
          </cell>
        </row>
        <row r="1013">
          <cell r="AA1013" t="str">
            <v>2402097</v>
          </cell>
        </row>
        <row r="1014">
          <cell r="AA1014" t="str">
            <v>2402098</v>
          </cell>
        </row>
        <row r="1015">
          <cell r="AA1015" t="str">
            <v>2402100</v>
          </cell>
        </row>
        <row r="1016">
          <cell r="AA1016" t="str">
            <v>2402101</v>
          </cell>
        </row>
        <row r="1017">
          <cell r="AA1017" t="str">
            <v>2402103</v>
          </cell>
        </row>
        <row r="1018">
          <cell r="AA1018" t="str">
            <v>2402104</v>
          </cell>
        </row>
        <row r="1019">
          <cell r="AA1019" t="str">
            <v>2402105</v>
          </cell>
        </row>
        <row r="1020">
          <cell r="AA1020" t="str">
            <v>2402107</v>
          </cell>
        </row>
        <row r="1021">
          <cell r="AA1021" t="str">
            <v>2402110</v>
          </cell>
        </row>
        <row r="1022">
          <cell r="AA1022" t="str">
            <v>2402111</v>
          </cell>
        </row>
        <row r="1023">
          <cell r="AA1023" t="str">
            <v>2402112</v>
          </cell>
        </row>
        <row r="1024">
          <cell r="AA1024" t="str">
            <v>2402113</v>
          </cell>
        </row>
        <row r="1025">
          <cell r="AA1025" t="str">
            <v>2402114</v>
          </cell>
        </row>
        <row r="1026">
          <cell r="AA1026" t="str">
            <v>2402115</v>
          </cell>
        </row>
        <row r="1027">
          <cell r="AA1027" t="str">
            <v>2402116</v>
          </cell>
        </row>
        <row r="1028">
          <cell r="AA1028" t="str">
            <v>2402117</v>
          </cell>
        </row>
        <row r="1029">
          <cell r="AA1029" t="str">
            <v>2402118</v>
          </cell>
        </row>
        <row r="1030">
          <cell r="AA1030" t="str">
            <v>2402119</v>
          </cell>
        </row>
        <row r="1031">
          <cell r="AA1031" t="str">
            <v>2402120</v>
          </cell>
        </row>
        <row r="1032">
          <cell r="AA1032" t="str">
            <v>2402121</v>
          </cell>
        </row>
        <row r="1033">
          <cell r="AA1033" t="str">
            <v>2402122</v>
          </cell>
        </row>
        <row r="1034">
          <cell r="AA1034" t="str">
            <v>2402123</v>
          </cell>
        </row>
        <row r="1035">
          <cell r="AA1035" t="str">
            <v>2402124</v>
          </cell>
        </row>
        <row r="1036">
          <cell r="AA1036" t="str">
            <v>2402125</v>
          </cell>
        </row>
        <row r="1037">
          <cell r="AA1037" t="str">
            <v>2402126</v>
          </cell>
        </row>
        <row r="1038">
          <cell r="AA1038" t="str">
            <v>2402127</v>
          </cell>
        </row>
        <row r="1039">
          <cell r="AA1039" t="str">
            <v>2402128</v>
          </cell>
        </row>
        <row r="1040">
          <cell r="AA1040" t="str">
            <v>2402129</v>
          </cell>
        </row>
        <row r="1041">
          <cell r="AA1041" t="str">
            <v>2402130</v>
          </cell>
        </row>
        <row r="1042">
          <cell r="AA1042" t="str">
            <v>2402131</v>
          </cell>
        </row>
        <row r="1043">
          <cell r="AA1043" t="str">
            <v>2402132</v>
          </cell>
        </row>
        <row r="1044">
          <cell r="AA1044" t="str">
            <v>2402133</v>
          </cell>
        </row>
        <row r="1045">
          <cell r="AA1045" t="str">
            <v>2402134</v>
          </cell>
        </row>
        <row r="1046">
          <cell r="AA1046" t="str">
            <v>2402135</v>
          </cell>
        </row>
        <row r="1047">
          <cell r="AA1047" t="str">
            <v>2402136</v>
          </cell>
        </row>
        <row r="1048">
          <cell r="AA1048" t="str">
            <v>2402137</v>
          </cell>
        </row>
        <row r="1049">
          <cell r="AA1049" t="str">
            <v>2402138</v>
          </cell>
        </row>
        <row r="1050">
          <cell r="AA1050" t="str">
            <v>2403001</v>
          </cell>
        </row>
        <row r="1051">
          <cell r="AA1051" t="str">
            <v>2403002</v>
          </cell>
        </row>
        <row r="1052">
          <cell r="AA1052" t="str">
            <v>2403025</v>
          </cell>
        </row>
        <row r="1053">
          <cell r="AA1053" t="str">
            <v>2403026</v>
          </cell>
        </row>
        <row r="1054">
          <cell r="AA1054" t="str">
            <v>2403027</v>
          </cell>
        </row>
        <row r="1055">
          <cell r="AA1055" t="str">
            <v>2403028</v>
          </cell>
        </row>
        <row r="1056">
          <cell r="AA1056" t="str">
            <v>2403030</v>
          </cell>
        </row>
        <row r="1057">
          <cell r="AA1057" t="str">
            <v>2403031</v>
          </cell>
        </row>
        <row r="1058">
          <cell r="AA1058" t="str">
            <v>2403032</v>
          </cell>
        </row>
        <row r="1059">
          <cell r="AA1059" t="str">
            <v>2403039</v>
          </cell>
        </row>
        <row r="1060">
          <cell r="AA1060" t="str">
            <v>2403046</v>
          </cell>
        </row>
        <row r="1061">
          <cell r="AA1061" t="str">
            <v>2403049</v>
          </cell>
        </row>
        <row r="1062">
          <cell r="AA1062" t="str">
            <v>2403050</v>
          </cell>
        </row>
        <row r="1063">
          <cell r="AA1063" t="str">
            <v>2403051</v>
          </cell>
        </row>
        <row r="1064">
          <cell r="AA1064" t="str">
            <v>2403052</v>
          </cell>
        </row>
        <row r="1065">
          <cell r="AA1065" t="str">
            <v>2403053</v>
          </cell>
        </row>
        <row r="1066">
          <cell r="AA1066" t="str">
            <v>2403054</v>
          </cell>
        </row>
        <row r="1067">
          <cell r="AA1067" t="str">
            <v>2403055</v>
          </cell>
        </row>
        <row r="1068">
          <cell r="AA1068" t="str">
            <v>2403056</v>
          </cell>
        </row>
        <row r="1069">
          <cell r="AA1069" t="str">
            <v>2403057</v>
          </cell>
        </row>
        <row r="1070">
          <cell r="AA1070" t="str">
            <v>2403058</v>
          </cell>
        </row>
        <row r="1071">
          <cell r="AA1071" t="str">
            <v>2403059</v>
          </cell>
        </row>
        <row r="1072">
          <cell r="AA1072" t="str">
            <v>2403060</v>
          </cell>
        </row>
        <row r="1073">
          <cell r="AA1073" t="str">
            <v>2403061</v>
          </cell>
        </row>
        <row r="1074">
          <cell r="AA1074" t="str">
            <v>2403062</v>
          </cell>
        </row>
        <row r="1075">
          <cell r="AA1075" t="str">
            <v>2403070</v>
          </cell>
        </row>
        <row r="1076">
          <cell r="AA1076" t="str">
            <v>2403071</v>
          </cell>
        </row>
        <row r="1077">
          <cell r="AA1077" t="str">
            <v>2403072</v>
          </cell>
        </row>
        <row r="1078">
          <cell r="AA1078" t="str">
            <v>2403073</v>
          </cell>
        </row>
        <row r="1079">
          <cell r="AA1079" t="str">
            <v>2403074</v>
          </cell>
        </row>
        <row r="1080">
          <cell r="AA1080" t="str">
            <v>2403075</v>
          </cell>
        </row>
        <row r="1081">
          <cell r="AA1081" t="str">
            <v>2403079</v>
          </cell>
        </row>
        <row r="1082">
          <cell r="AA1082" t="str">
            <v>2403080</v>
          </cell>
        </row>
        <row r="1083">
          <cell r="AA1083" t="str">
            <v>2403084</v>
          </cell>
        </row>
        <row r="1084">
          <cell r="AA1084" t="str">
            <v>2403086</v>
          </cell>
        </row>
        <row r="1085">
          <cell r="AA1085" t="str">
            <v>2403087</v>
          </cell>
        </row>
        <row r="1086">
          <cell r="AA1086" t="str">
            <v>2403088</v>
          </cell>
        </row>
        <row r="1087">
          <cell r="AA1087" t="str">
            <v>2403089</v>
          </cell>
        </row>
        <row r="1088">
          <cell r="AA1088" t="str">
            <v>2403090</v>
          </cell>
        </row>
        <row r="1089">
          <cell r="AA1089" t="str">
            <v>2403120</v>
          </cell>
        </row>
        <row r="1090">
          <cell r="AA1090" t="str">
            <v>2404001</v>
          </cell>
        </row>
        <row r="1091">
          <cell r="AA1091" t="str">
            <v>2404002</v>
          </cell>
        </row>
        <row r="1092">
          <cell r="AA1092" t="str">
            <v>2404003</v>
          </cell>
        </row>
        <row r="1093">
          <cell r="AA1093" t="str">
            <v>2404004</v>
          </cell>
        </row>
        <row r="1094">
          <cell r="AA1094" t="str">
            <v>2404005</v>
          </cell>
        </row>
        <row r="1095">
          <cell r="AA1095" t="str">
            <v>2404006</v>
          </cell>
        </row>
        <row r="1096">
          <cell r="AA1096" t="str">
            <v>2404007</v>
          </cell>
        </row>
        <row r="1097">
          <cell r="AA1097" t="str">
            <v>2404008</v>
          </cell>
        </row>
        <row r="1098">
          <cell r="AA1098" t="str">
            <v>2404009</v>
          </cell>
        </row>
        <row r="1099">
          <cell r="AA1099" t="str">
            <v>2404010</v>
          </cell>
        </row>
        <row r="1100">
          <cell r="AA1100" t="str">
            <v>2404011</v>
          </cell>
        </row>
        <row r="1101">
          <cell r="AA1101" t="str">
            <v>2404013</v>
          </cell>
        </row>
        <row r="1102">
          <cell r="AA1102" t="str">
            <v>2404014</v>
          </cell>
        </row>
        <row r="1103">
          <cell r="AA1103" t="str">
            <v>2404015</v>
          </cell>
        </row>
        <row r="1104">
          <cell r="AA1104" t="str">
            <v>2404016</v>
          </cell>
        </row>
        <row r="1105">
          <cell r="AA1105" t="str">
            <v>2404017</v>
          </cell>
        </row>
        <row r="1106">
          <cell r="AA1106" t="str">
            <v>2404018</v>
          </cell>
        </row>
        <row r="1107">
          <cell r="AA1107" t="str">
            <v>2404019</v>
          </cell>
        </row>
        <row r="1108">
          <cell r="AA1108" t="str">
            <v>2404020</v>
          </cell>
        </row>
        <row r="1109">
          <cell r="AA1109" t="str">
            <v>2404021</v>
          </cell>
        </row>
        <row r="1110">
          <cell r="AA1110" t="str">
            <v>2404022</v>
          </cell>
        </row>
        <row r="1111">
          <cell r="AA1111" t="str">
            <v>2404023</v>
          </cell>
        </row>
        <row r="1112">
          <cell r="AA1112" t="str">
            <v>2404024</v>
          </cell>
        </row>
        <row r="1113">
          <cell r="AA1113" t="str">
            <v>2404025</v>
          </cell>
        </row>
        <row r="1114">
          <cell r="AA1114" t="str">
            <v>2404026</v>
          </cell>
        </row>
        <row r="1115">
          <cell r="AA1115" t="str">
            <v>2404027</v>
          </cell>
        </row>
        <row r="1116">
          <cell r="AA1116" t="str">
            <v>2404028</v>
          </cell>
        </row>
        <row r="1117">
          <cell r="AA1117" t="str">
            <v>2404029</v>
          </cell>
        </row>
        <row r="1118">
          <cell r="AA1118" t="str">
            <v>2404030</v>
          </cell>
        </row>
        <row r="1119">
          <cell r="AA1119" t="str">
            <v>2404031</v>
          </cell>
        </row>
        <row r="1120">
          <cell r="AA1120" t="str">
            <v>2404032</v>
          </cell>
        </row>
        <row r="1121">
          <cell r="AA1121" t="str">
            <v>2404033</v>
          </cell>
        </row>
        <row r="1122">
          <cell r="AA1122" t="str">
            <v>2404034</v>
          </cell>
        </row>
        <row r="1123">
          <cell r="AA1123" t="str">
            <v>2404035</v>
          </cell>
        </row>
        <row r="1124">
          <cell r="AA1124" t="str">
            <v>2404036</v>
          </cell>
        </row>
        <row r="1125">
          <cell r="AA1125" t="str">
            <v>2404037</v>
          </cell>
        </row>
        <row r="1126">
          <cell r="AA1126" t="str">
            <v>2404040</v>
          </cell>
        </row>
        <row r="1127">
          <cell r="AA1127" t="str">
            <v>2404041</v>
          </cell>
        </row>
        <row r="1128">
          <cell r="AA1128" t="str">
            <v>2404043</v>
          </cell>
        </row>
        <row r="1129">
          <cell r="AA1129" t="str">
            <v>2404044</v>
          </cell>
        </row>
        <row r="1130">
          <cell r="AA1130" t="str">
            <v>2404045</v>
          </cell>
        </row>
        <row r="1131">
          <cell r="AA1131" t="str">
            <v>2404046</v>
          </cell>
        </row>
        <row r="1132">
          <cell r="AA1132" t="str">
            <v>2404049</v>
          </cell>
        </row>
        <row r="1133">
          <cell r="AA1133" t="str">
            <v>2405025</v>
          </cell>
        </row>
        <row r="1134">
          <cell r="AA1134" t="str">
            <v>2406001</v>
          </cell>
        </row>
        <row r="1135">
          <cell r="AA1135" t="str">
            <v>2406003</v>
          </cell>
        </row>
        <row r="1136">
          <cell r="AA1136" t="str">
            <v>2406004</v>
          </cell>
        </row>
        <row r="1137">
          <cell r="AA1137" t="str">
            <v>2406005</v>
          </cell>
        </row>
        <row r="1138">
          <cell r="AA1138" t="str">
            <v>2406008</v>
          </cell>
        </row>
        <row r="1139">
          <cell r="AA1139" t="str">
            <v>2406011</v>
          </cell>
        </row>
        <row r="1140">
          <cell r="AA1140" t="str">
            <v>2406012</v>
          </cell>
        </row>
        <row r="1141">
          <cell r="AA1141" t="str">
            <v>2406014</v>
          </cell>
        </row>
        <row r="1142">
          <cell r="AA1142" t="str">
            <v>2406015</v>
          </cell>
        </row>
        <row r="1143">
          <cell r="AA1143" t="str">
            <v>2406016</v>
          </cell>
        </row>
        <row r="1144">
          <cell r="AA1144" t="str">
            <v>2406019</v>
          </cell>
        </row>
        <row r="1145">
          <cell r="AA1145" t="str">
            <v>2406022</v>
          </cell>
        </row>
        <row r="1146">
          <cell r="AA1146" t="str">
            <v>2406023</v>
          </cell>
        </row>
        <row r="1147">
          <cell r="AA1147" t="str">
            <v>2406024</v>
          </cell>
        </row>
        <row r="1148">
          <cell r="AA1148" t="str">
            <v>2406025</v>
          </cell>
        </row>
        <row r="1149">
          <cell r="AA1149" t="str">
            <v>2406027</v>
          </cell>
        </row>
        <row r="1150">
          <cell r="AA1150" t="str">
            <v>2406028</v>
          </cell>
        </row>
        <row r="1151">
          <cell r="AA1151" t="str">
            <v>2406034</v>
          </cell>
        </row>
        <row r="1152">
          <cell r="AA1152" t="str">
            <v>2406035</v>
          </cell>
        </row>
        <row r="1153">
          <cell r="AA1153" t="str">
            <v>2406037</v>
          </cell>
        </row>
        <row r="1154">
          <cell r="AA1154" t="str">
            <v>2406040</v>
          </cell>
        </row>
        <row r="1155">
          <cell r="AA1155" t="str">
            <v>2406041</v>
          </cell>
        </row>
        <row r="1156">
          <cell r="AA1156" t="str">
            <v>2406042</v>
          </cell>
        </row>
        <row r="1157">
          <cell r="AA1157" t="str">
            <v>2406043</v>
          </cell>
        </row>
        <row r="1158">
          <cell r="AA1158" t="str">
            <v>2406044</v>
          </cell>
        </row>
        <row r="1159">
          <cell r="AA1159" t="str">
            <v>2406045</v>
          </cell>
        </row>
        <row r="1160">
          <cell r="AA1160" t="str">
            <v>2406046</v>
          </cell>
        </row>
        <row r="1161">
          <cell r="AA1161" t="str">
            <v>2406047</v>
          </cell>
        </row>
        <row r="1162">
          <cell r="AA1162" t="str">
            <v>2406052</v>
          </cell>
        </row>
        <row r="1163">
          <cell r="AA1163" t="str">
            <v>2406053</v>
          </cell>
        </row>
        <row r="1164">
          <cell r="AA1164" t="str">
            <v>2406054</v>
          </cell>
        </row>
        <row r="1165">
          <cell r="AA1165" t="str">
            <v>2406055</v>
          </cell>
        </row>
        <row r="1166">
          <cell r="AA1166" t="str">
            <v>2406056</v>
          </cell>
        </row>
        <row r="1167">
          <cell r="AA1167" t="str">
            <v>2406057</v>
          </cell>
        </row>
        <row r="1168">
          <cell r="AA1168" t="str">
            <v>2406058</v>
          </cell>
        </row>
        <row r="1169">
          <cell r="AA1169" t="str">
            <v>2406059</v>
          </cell>
        </row>
        <row r="1170">
          <cell r="AA1170" t="str">
            <v>2406060</v>
          </cell>
        </row>
        <row r="1171">
          <cell r="AA1171" t="str">
            <v>2406061</v>
          </cell>
        </row>
        <row r="1172">
          <cell r="AA1172" t="str">
            <v>2406062</v>
          </cell>
        </row>
        <row r="1173">
          <cell r="AA1173" t="str">
            <v>2406063</v>
          </cell>
        </row>
        <row r="1174">
          <cell r="AA1174" t="str">
            <v>2406064</v>
          </cell>
        </row>
        <row r="1175">
          <cell r="AA1175" t="str">
            <v>2406065</v>
          </cell>
        </row>
        <row r="1176">
          <cell r="AA1176" t="str">
            <v>2406066</v>
          </cell>
        </row>
        <row r="1177">
          <cell r="AA1177" t="str">
            <v>2407002</v>
          </cell>
        </row>
        <row r="1178">
          <cell r="AA1178" t="str">
            <v>2407003</v>
          </cell>
        </row>
        <row r="1179">
          <cell r="AA1179" t="str">
            <v>2407004</v>
          </cell>
        </row>
        <row r="1180">
          <cell r="AA1180" t="str">
            <v>2407005</v>
          </cell>
        </row>
        <row r="1181">
          <cell r="AA1181" t="str">
            <v>2407006</v>
          </cell>
        </row>
        <row r="1182">
          <cell r="AA1182" t="str">
            <v>2407007</v>
          </cell>
        </row>
        <row r="1183">
          <cell r="AA1183" t="str">
            <v>2407008</v>
          </cell>
        </row>
        <row r="1184">
          <cell r="AA1184" t="str">
            <v>2407010</v>
          </cell>
        </row>
        <row r="1185">
          <cell r="AA1185" t="str">
            <v>2407011</v>
          </cell>
        </row>
        <row r="1186">
          <cell r="AA1186" t="str">
            <v>2407012</v>
          </cell>
        </row>
        <row r="1187">
          <cell r="AA1187" t="str">
            <v>2408001</v>
          </cell>
        </row>
        <row r="1188">
          <cell r="AA1188" t="str">
            <v>2408002</v>
          </cell>
        </row>
        <row r="1189">
          <cell r="AA1189" t="str">
            <v>2408003</v>
          </cell>
        </row>
        <row r="1190">
          <cell r="AA1190" t="str">
            <v>2408004</v>
          </cell>
        </row>
        <row r="1191">
          <cell r="AA1191" t="str">
            <v>2408005</v>
          </cell>
        </row>
        <row r="1192">
          <cell r="AA1192" t="str">
            <v>2408006</v>
          </cell>
        </row>
        <row r="1193">
          <cell r="AA1193" t="str">
            <v>2408007</v>
          </cell>
        </row>
        <row r="1194">
          <cell r="AA1194" t="str">
            <v>2408008</v>
          </cell>
        </row>
        <row r="1195">
          <cell r="AA1195" t="str">
            <v>2408009</v>
          </cell>
        </row>
        <row r="1196">
          <cell r="AA1196" t="str">
            <v>2408010</v>
          </cell>
        </row>
        <row r="1197">
          <cell r="AA1197" t="str">
            <v>2408011</v>
          </cell>
        </row>
        <row r="1198">
          <cell r="AA1198" t="str">
            <v>2408012</v>
          </cell>
        </row>
        <row r="1199">
          <cell r="AA1199" t="str">
            <v>2408015</v>
          </cell>
        </row>
        <row r="1200">
          <cell r="AA1200" t="str">
            <v>2408017</v>
          </cell>
        </row>
        <row r="1201">
          <cell r="AA1201" t="str">
            <v>2408018</v>
          </cell>
        </row>
        <row r="1202">
          <cell r="AA1202" t="str">
            <v>2408020</v>
          </cell>
        </row>
        <row r="1203">
          <cell r="AA1203" t="str">
            <v>2408021</v>
          </cell>
        </row>
        <row r="1204">
          <cell r="AA1204" t="str">
            <v>2408023</v>
          </cell>
        </row>
        <row r="1205">
          <cell r="AA1205" t="str">
            <v>2408024</v>
          </cell>
        </row>
        <row r="1206">
          <cell r="AA1206" t="str">
            <v>2408025</v>
          </cell>
        </row>
        <row r="1207">
          <cell r="AA1207" t="str">
            <v>2408026</v>
          </cell>
        </row>
        <row r="1208">
          <cell r="AA1208" t="str">
            <v>2408027</v>
          </cell>
        </row>
        <row r="1209">
          <cell r="AA1209" t="str">
            <v>2408029</v>
          </cell>
        </row>
        <row r="1210">
          <cell r="AA1210" t="str">
            <v>2408030</v>
          </cell>
        </row>
        <row r="1211">
          <cell r="AA1211" t="str">
            <v>2408034</v>
          </cell>
        </row>
        <row r="1212">
          <cell r="AA1212" t="str">
            <v>2408035</v>
          </cell>
        </row>
        <row r="1213">
          <cell r="AA1213" t="str">
            <v>2408037</v>
          </cell>
        </row>
        <row r="1214">
          <cell r="AA1214" t="str">
            <v>2408038</v>
          </cell>
        </row>
        <row r="1215">
          <cell r="AA1215" t="str">
            <v>2408039</v>
          </cell>
        </row>
        <row r="1216">
          <cell r="AA1216" t="str">
            <v>2408040</v>
          </cell>
        </row>
        <row r="1217">
          <cell r="AA1217" t="str">
            <v>2408041</v>
          </cell>
        </row>
        <row r="1218">
          <cell r="AA1218" t="str">
            <v>2408042</v>
          </cell>
        </row>
        <row r="1219">
          <cell r="AA1219" t="str">
            <v>2408043</v>
          </cell>
        </row>
        <row r="1220">
          <cell r="AA1220" t="str">
            <v>2408044</v>
          </cell>
        </row>
        <row r="1221">
          <cell r="AA1221" t="str">
            <v>2408045</v>
          </cell>
        </row>
        <row r="1222">
          <cell r="AA1222" t="str">
            <v>2408046</v>
          </cell>
        </row>
        <row r="1223">
          <cell r="AA1223" t="str">
            <v>2408047</v>
          </cell>
        </row>
        <row r="1224">
          <cell r="AA1224" t="str">
            <v>2408048</v>
          </cell>
        </row>
        <row r="1225">
          <cell r="AA1225" t="str">
            <v>2408049</v>
          </cell>
        </row>
        <row r="1226">
          <cell r="AA1226" t="str">
            <v>2408050</v>
          </cell>
        </row>
        <row r="1227">
          <cell r="AA1227" t="str">
            <v>2408051</v>
          </cell>
        </row>
        <row r="1228">
          <cell r="AA1228" t="str">
            <v>2408052</v>
          </cell>
        </row>
        <row r="1229">
          <cell r="AA1229" t="str">
            <v>2408053</v>
          </cell>
        </row>
        <row r="1230">
          <cell r="AA1230" t="str">
            <v>2408054</v>
          </cell>
        </row>
        <row r="1231">
          <cell r="AA1231" t="str">
            <v>2408055</v>
          </cell>
        </row>
        <row r="1232">
          <cell r="AA1232" t="str">
            <v>2408057</v>
          </cell>
        </row>
        <row r="1233">
          <cell r="AA1233" t="str">
            <v>2409001</v>
          </cell>
        </row>
        <row r="1234">
          <cell r="AA1234" t="str">
            <v>2409002</v>
          </cell>
        </row>
        <row r="1235">
          <cell r="AA1235" t="str">
            <v>2409003</v>
          </cell>
        </row>
        <row r="1236">
          <cell r="AA1236" t="str">
            <v>2409004</v>
          </cell>
        </row>
        <row r="1237">
          <cell r="AA1237" t="str">
            <v>2409006</v>
          </cell>
        </row>
        <row r="1238">
          <cell r="AA1238" t="str">
            <v>2409007</v>
          </cell>
        </row>
        <row r="1239">
          <cell r="AA1239" t="str">
            <v>2409008</v>
          </cell>
        </row>
        <row r="1240">
          <cell r="AA1240" t="str">
            <v>2409009</v>
          </cell>
        </row>
        <row r="1241">
          <cell r="AA1241" t="str">
            <v>2409010</v>
          </cell>
        </row>
        <row r="1242">
          <cell r="AA1242" t="str">
            <v>2409011</v>
          </cell>
        </row>
        <row r="1243">
          <cell r="AA1243" t="str">
            <v>2409012</v>
          </cell>
        </row>
        <row r="1244">
          <cell r="AA1244" t="str">
            <v>2409013</v>
          </cell>
        </row>
        <row r="1245">
          <cell r="AA1245" t="str">
            <v>2409014</v>
          </cell>
        </row>
        <row r="1246">
          <cell r="AA1246" t="str">
            <v>2409016</v>
          </cell>
        </row>
        <row r="1247">
          <cell r="AA1247" t="str">
            <v>2409017</v>
          </cell>
        </row>
        <row r="1248">
          <cell r="AA1248" t="str">
            <v>2409018</v>
          </cell>
        </row>
        <row r="1249">
          <cell r="AA1249" t="str">
            <v>2409019</v>
          </cell>
        </row>
        <row r="1250">
          <cell r="AA1250" t="str">
            <v>2409020</v>
          </cell>
        </row>
        <row r="1251">
          <cell r="AA1251" t="str">
            <v>2409021</v>
          </cell>
        </row>
        <row r="1252">
          <cell r="AA1252" t="str">
            <v>2409022</v>
          </cell>
        </row>
        <row r="1253">
          <cell r="AA1253" t="str">
            <v>2409023</v>
          </cell>
        </row>
        <row r="1254">
          <cell r="AA1254" t="str">
            <v>2409024</v>
          </cell>
        </row>
        <row r="1255">
          <cell r="AA1255" t="str">
            <v>2409025</v>
          </cell>
        </row>
        <row r="1256">
          <cell r="AA1256" t="str">
            <v>2409028</v>
          </cell>
        </row>
        <row r="1257">
          <cell r="AA1257" t="str">
            <v>2409029</v>
          </cell>
        </row>
        <row r="1258">
          <cell r="AA1258" t="str">
            <v>2409033</v>
          </cell>
        </row>
        <row r="1259">
          <cell r="AA1259" t="str">
            <v>2409038</v>
          </cell>
        </row>
        <row r="1260">
          <cell r="AA1260" t="str">
            <v>2409039</v>
          </cell>
        </row>
        <row r="1261">
          <cell r="AA1261" t="str">
            <v>2409040</v>
          </cell>
        </row>
        <row r="1262">
          <cell r="AA1262" t="str">
            <v>2409041</v>
          </cell>
        </row>
        <row r="1263">
          <cell r="AA1263" t="str">
            <v>2409042</v>
          </cell>
        </row>
        <row r="1264">
          <cell r="AA1264" t="str">
            <v>2409043</v>
          </cell>
        </row>
        <row r="1265">
          <cell r="AA1265" t="str">
            <v>2409045</v>
          </cell>
        </row>
        <row r="1266">
          <cell r="AA1266" t="str">
            <v>2409046</v>
          </cell>
        </row>
        <row r="1267">
          <cell r="AA1267" t="str">
            <v>2409047</v>
          </cell>
        </row>
        <row r="1268">
          <cell r="AA1268" t="str">
            <v>2409048</v>
          </cell>
        </row>
        <row r="1269">
          <cell r="AA1269" t="str">
            <v>2409049</v>
          </cell>
        </row>
        <row r="1270">
          <cell r="AA1270" t="str">
            <v>2409050</v>
          </cell>
        </row>
        <row r="1271">
          <cell r="AA1271" t="str">
            <v>2409051</v>
          </cell>
        </row>
        <row r="1272">
          <cell r="AA1272" t="str">
            <v>2409053</v>
          </cell>
        </row>
        <row r="1273">
          <cell r="AA1273" t="str">
            <v>2409054</v>
          </cell>
        </row>
        <row r="1274">
          <cell r="AA1274" t="str">
            <v>2409058</v>
          </cell>
        </row>
        <row r="1275">
          <cell r="AA1275" t="str">
            <v>2409059</v>
          </cell>
        </row>
        <row r="1276">
          <cell r="AA1276" t="str">
            <v>2409060</v>
          </cell>
        </row>
        <row r="1277">
          <cell r="AA1277" t="str">
            <v>2409061</v>
          </cell>
        </row>
        <row r="1278">
          <cell r="AA1278" t="str">
            <v>2409062</v>
          </cell>
        </row>
        <row r="1279">
          <cell r="AA1279" t="str">
            <v>2409063</v>
          </cell>
        </row>
        <row r="1280">
          <cell r="AA1280" t="str">
            <v>2409064</v>
          </cell>
        </row>
        <row r="1281">
          <cell r="AA1281" t="str">
            <v>2501001</v>
          </cell>
        </row>
        <row r="1282">
          <cell r="AA1282" t="str">
            <v>2501004</v>
          </cell>
        </row>
        <row r="1283">
          <cell r="AA1283" t="str">
            <v>2501006</v>
          </cell>
        </row>
        <row r="1284">
          <cell r="AA1284" t="str">
            <v>2501011</v>
          </cell>
        </row>
        <row r="1285">
          <cell r="AA1285" t="str">
            <v>2501014</v>
          </cell>
        </row>
        <row r="1286">
          <cell r="AA1286" t="str">
            <v>2501016</v>
          </cell>
        </row>
        <row r="1287">
          <cell r="AA1287" t="str">
            <v>2501017</v>
          </cell>
        </row>
        <row r="1288">
          <cell r="AA1288" t="str">
            <v>2501018</v>
          </cell>
        </row>
        <row r="1289">
          <cell r="AA1289" t="str">
            <v>2501021</v>
          </cell>
        </row>
        <row r="1290">
          <cell r="AA1290" t="str">
            <v>2502002</v>
          </cell>
        </row>
        <row r="1291">
          <cell r="AA1291" t="str">
            <v>2502003</v>
          </cell>
        </row>
        <row r="1292">
          <cell r="AA1292" t="str">
            <v>2502006</v>
          </cell>
        </row>
        <row r="1293">
          <cell r="AA1293" t="str">
            <v>2502010</v>
          </cell>
        </row>
        <row r="1294">
          <cell r="AA1294" t="str">
            <v>2502012</v>
          </cell>
        </row>
        <row r="1295">
          <cell r="AA1295" t="str">
            <v>2502013</v>
          </cell>
        </row>
        <row r="1296">
          <cell r="AA1296" t="str">
            <v>2503001</v>
          </cell>
        </row>
        <row r="1297">
          <cell r="AA1297" t="str">
            <v>2503002</v>
          </cell>
        </row>
        <row r="1298">
          <cell r="AA1298" t="str">
            <v>2503003</v>
          </cell>
        </row>
        <row r="1299">
          <cell r="AA1299" t="str">
            <v>2503004</v>
          </cell>
        </row>
        <row r="1300">
          <cell r="AA1300" t="str">
            <v>2503005</v>
          </cell>
        </row>
        <row r="1301">
          <cell r="AA1301" t="str">
            <v>2503006</v>
          </cell>
        </row>
        <row r="1302">
          <cell r="AA1302" t="str">
            <v>2503007</v>
          </cell>
        </row>
        <row r="1303">
          <cell r="AA1303" t="str">
            <v>2503008</v>
          </cell>
        </row>
        <row r="1304">
          <cell r="AA1304" t="str">
            <v>2503009</v>
          </cell>
        </row>
        <row r="1305">
          <cell r="AA1305" t="str">
            <v>2504003</v>
          </cell>
        </row>
        <row r="1306">
          <cell r="AA1306" t="str">
            <v>2504005</v>
          </cell>
        </row>
        <row r="1307">
          <cell r="AA1307" t="str">
            <v>2504007</v>
          </cell>
        </row>
        <row r="1308">
          <cell r="AA1308" t="str">
            <v>2504008</v>
          </cell>
        </row>
        <row r="1309">
          <cell r="AA1309" t="str">
            <v>3201002</v>
          </cell>
        </row>
        <row r="1310">
          <cell r="AA1310" t="str">
            <v>3201003</v>
          </cell>
        </row>
        <row r="1311">
          <cell r="AA1311" t="str">
            <v>3201004</v>
          </cell>
        </row>
        <row r="1312">
          <cell r="AA1312" t="str">
            <v>3201005</v>
          </cell>
        </row>
        <row r="1313">
          <cell r="AA1313" t="str">
            <v>3201006</v>
          </cell>
        </row>
        <row r="1314">
          <cell r="AA1314" t="str">
            <v>3201007</v>
          </cell>
        </row>
        <row r="1315">
          <cell r="AA1315" t="str">
            <v>3201008</v>
          </cell>
        </row>
        <row r="1316">
          <cell r="AA1316" t="str">
            <v>3201009</v>
          </cell>
        </row>
        <row r="1317">
          <cell r="AA1317" t="str">
            <v>3201013</v>
          </cell>
        </row>
        <row r="1318">
          <cell r="AA1318" t="str">
            <v>3201015</v>
          </cell>
        </row>
        <row r="1319">
          <cell r="AA1319" t="str">
            <v>3201021</v>
          </cell>
        </row>
        <row r="1320">
          <cell r="AA1320" t="str">
            <v>3201028</v>
          </cell>
        </row>
        <row r="1321">
          <cell r="AA1321" t="str">
            <v>3202001</v>
          </cell>
        </row>
        <row r="1322">
          <cell r="AA1322" t="str">
            <v>3202002</v>
          </cell>
        </row>
        <row r="1323">
          <cell r="AA1323" t="str">
            <v>3202003</v>
          </cell>
        </row>
        <row r="1324">
          <cell r="AA1324" t="str">
            <v>3202004</v>
          </cell>
        </row>
        <row r="1325">
          <cell r="AA1325" t="str">
            <v>3202005</v>
          </cell>
        </row>
        <row r="1326">
          <cell r="AA1326" t="str">
            <v>3202006</v>
          </cell>
        </row>
        <row r="1327">
          <cell r="AA1327" t="str">
            <v>3202012</v>
          </cell>
        </row>
        <row r="1328">
          <cell r="AA1328" t="str">
            <v>3202014</v>
          </cell>
        </row>
        <row r="1329">
          <cell r="AA1329" t="str">
            <v>3202019</v>
          </cell>
        </row>
        <row r="1330">
          <cell r="AA1330" t="str">
            <v>3202020</v>
          </cell>
        </row>
        <row r="1331">
          <cell r="AA1331" t="str">
            <v>3202025</v>
          </cell>
        </row>
        <row r="1332">
          <cell r="AA1332" t="str">
            <v>3202026</v>
          </cell>
        </row>
        <row r="1333">
          <cell r="AA1333" t="str">
            <v>3202027</v>
          </cell>
        </row>
        <row r="1334">
          <cell r="AA1334" t="str">
            <v>3202028</v>
          </cell>
        </row>
        <row r="1335">
          <cell r="AA1335" t="str">
            <v>3202029</v>
          </cell>
        </row>
        <row r="1336">
          <cell r="AA1336" t="str">
            <v>3202030</v>
          </cell>
        </row>
        <row r="1337">
          <cell r="AA1337" t="str">
            <v>3202033</v>
          </cell>
        </row>
        <row r="1338">
          <cell r="AA1338" t="str">
            <v>3202037</v>
          </cell>
        </row>
        <row r="1339">
          <cell r="AA1339" t="str">
            <v>3202038</v>
          </cell>
        </row>
        <row r="1340">
          <cell r="AA1340" t="str">
            <v>3202039</v>
          </cell>
        </row>
        <row r="1341">
          <cell r="AA1341" t="str">
            <v>3202041</v>
          </cell>
        </row>
        <row r="1342">
          <cell r="AA1342" t="str">
            <v>3202042</v>
          </cell>
        </row>
        <row r="1343">
          <cell r="AA1343" t="str">
            <v>3202043</v>
          </cell>
        </row>
        <row r="1344">
          <cell r="AA1344" t="str">
            <v>3202044</v>
          </cell>
        </row>
        <row r="1345">
          <cell r="AA1345" t="str">
            <v>3202045</v>
          </cell>
        </row>
        <row r="1346">
          <cell r="AA1346" t="str">
            <v>3202046</v>
          </cell>
        </row>
        <row r="1347">
          <cell r="AA1347" t="str">
            <v>3202047</v>
          </cell>
        </row>
        <row r="1348">
          <cell r="AA1348" t="str">
            <v>3202048</v>
          </cell>
        </row>
        <row r="1349">
          <cell r="AA1349" t="str">
            <v>3202049</v>
          </cell>
        </row>
        <row r="1350">
          <cell r="AA1350" t="str">
            <v>3202050</v>
          </cell>
        </row>
        <row r="1351">
          <cell r="AA1351" t="str">
            <v>3202051</v>
          </cell>
        </row>
        <row r="1352">
          <cell r="AA1352" t="str">
            <v>3202057</v>
          </cell>
        </row>
        <row r="1353">
          <cell r="AA1353" t="str">
            <v>3202062</v>
          </cell>
        </row>
        <row r="1354">
          <cell r="AA1354" t="str">
            <v>3202063</v>
          </cell>
        </row>
        <row r="1355">
          <cell r="AA1355" t="str">
            <v>3202064</v>
          </cell>
        </row>
        <row r="1356">
          <cell r="AA1356" t="str">
            <v>3202065</v>
          </cell>
        </row>
        <row r="1357">
          <cell r="AA1357" t="str">
            <v>3202067</v>
          </cell>
        </row>
        <row r="1358">
          <cell r="AA1358" t="str">
            <v>3202068</v>
          </cell>
        </row>
        <row r="1359">
          <cell r="AA1359">
            <v>3202069</v>
          </cell>
        </row>
        <row r="1360">
          <cell r="AA1360" t="str">
            <v>3202070</v>
          </cell>
        </row>
        <row r="1361">
          <cell r="AA1361" t="str">
            <v>3203001</v>
          </cell>
        </row>
        <row r="1362">
          <cell r="AA1362" t="str">
            <v>3203002</v>
          </cell>
        </row>
        <row r="1363">
          <cell r="AA1363" t="str">
            <v>3203005</v>
          </cell>
        </row>
        <row r="1364">
          <cell r="AA1364" t="str">
            <v>3203009</v>
          </cell>
        </row>
        <row r="1365">
          <cell r="AA1365" t="str">
            <v>3203010</v>
          </cell>
        </row>
        <row r="1366">
          <cell r="AA1366" t="str">
            <v>3203011</v>
          </cell>
        </row>
        <row r="1367">
          <cell r="AA1367" t="str">
            <v>3203012</v>
          </cell>
        </row>
        <row r="1368">
          <cell r="AA1368" t="str">
            <v>3203014</v>
          </cell>
        </row>
        <row r="1369">
          <cell r="AA1369" t="str">
            <v>3203015</v>
          </cell>
        </row>
        <row r="1370">
          <cell r="AA1370" t="str">
            <v>3203016</v>
          </cell>
        </row>
        <row r="1371">
          <cell r="AA1371" t="str">
            <v>3203017</v>
          </cell>
        </row>
        <row r="1372">
          <cell r="AA1372" t="str">
            <v>3203018</v>
          </cell>
        </row>
        <row r="1373">
          <cell r="AA1373" t="str">
            <v>3203021</v>
          </cell>
        </row>
        <row r="1374">
          <cell r="AA1374" t="str">
            <v>3203022</v>
          </cell>
        </row>
        <row r="1375">
          <cell r="AA1375" t="str">
            <v>3203023</v>
          </cell>
        </row>
        <row r="1376">
          <cell r="AA1376" t="str">
            <v>3203024</v>
          </cell>
        </row>
        <row r="1377">
          <cell r="AA1377" t="str">
            <v>3203025</v>
          </cell>
        </row>
        <row r="1378">
          <cell r="AA1378" t="str">
            <v>3203026</v>
          </cell>
        </row>
        <row r="1379">
          <cell r="AA1379" t="str">
            <v>3203033</v>
          </cell>
        </row>
        <row r="1380">
          <cell r="AA1380" t="str">
            <v>3203034</v>
          </cell>
        </row>
        <row r="1381">
          <cell r="AA1381" t="str">
            <v>3203035</v>
          </cell>
        </row>
        <row r="1382">
          <cell r="AA1382" t="str">
            <v>3203043</v>
          </cell>
        </row>
        <row r="1383">
          <cell r="AA1383" t="str">
            <v>3203046</v>
          </cell>
        </row>
        <row r="1384">
          <cell r="AA1384" t="str">
            <v>3203047</v>
          </cell>
        </row>
        <row r="1385">
          <cell r="AA1385" t="str">
            <v>3203048</v>
          </cell>
        </row>
        <row r="1386">
          <cell r="AA1386" t="str">
            <v>3203049</v>
          </cell>
        </row>
        <row r="1387">
          <cell r="AA1387" t="str">
            <v>3203050</v>
          </cell>
        </row>
        <row r="1388">
          <cell r="AA1388" t="str">
            <v>3204001</v>
          </cell>
        </row>
        <row r="1389">
          <cell r="AA1389" t="str">
            <v>3204002</v>
          </cell>
        </row>
        <row r="1390">
          <cell r="AA1390" t="str">
            <v>3204003</v>
          </cell>
        </row>
        <row r="1391">
          <cell r="AA1391" t="str">
            <v>3204004</v>
          </cell>
        </row>
        <row r="1392">
          <cell r="AA1392" t="str">
            <v>3204006</v>
          </cell>
        </row>
        <row r="1393">
          <cell r="AA1393" t="str">
            <v>3204009</v>
          </cell>
        </row>
        <row r="1394">
          <cell r="AA1394" t="str">
            <v>3204011</v>
          </cell>
        </row>
        <row r="1395">
          <cell r="AA1395" t="str">
            <v>3204012</v>
          </cell>
        </row>
        <row r="1396">
          <cell r="AA1396" t="str">
            <v>3204014</v>
          </cell>
        </row>
        <row r="1397">
          <cell r="AA1397" t="str">
            <v>3204019</v>
          </cell>
        </row>
        <row r="1398">
          <cell r="AA1398" t="str">
            <v>3204025</v>
          </cell>
        </row>
        <row r="1399">
          <cell r="AA1399" t="str">
            <v>3204026</v>
          </cell>
        </row>
        <row r="1400">
          <cell r="AA1400" t="str">
            <v>3204033</v>
          </cell>
        </row>
        <row r="1401">
          <cell r="AA1401" t="str">
            <v>3204034</v>
          </cell>
        </row>
        <row r="1402">
          <cell r="AA1402" t="str">
            <v>3204035</v>
          </cell>
        </row>
        <row r="1403">
          <cell r="AA1403" t="str">
            <v>3204036</v>
          </cell>
        </row>
        <row r="1404">
          <cell r="AA1404" t="str">
            <v>3204037</v>
          </cell>
        </row>
        <row r="1405">
          <cell r="AA1405" t="str">
            <v>3204038</v>
          </cell>
        </row>
        <row r="1406">
          <cell r="AA1406" t="str">
            <v>3204039</v>
          </cell>
        </row>
        <row r="1407">
          <cell r="AA1407" t="str">
            <v>3204040</v>
          </cell>
        </row>
        <row r="1408">
          <cell r="AA1408" t="str">
            <v>3204041</v>
          </cell>
        </row>
        <row r="1409">
          <cell r="AA1409" t="str">
            <v>3204042</v>
          </cell>
        </row>
        <row r="1410">
          <cell r="AA1410" t="str">
            <v>3204043</v>
          </cell>
        </row>
        <row r="1411">
          <cell r="AA1411" t="str">
            <v>3204046</v>
          </cell>
        </row>
        <row r="1412">
          <cell r="AA1412" t="str">
            <v>3204048</v>
          </cell>
        </row>
        <row r="1413">
          <cell r="AA1413" t="str">
            <v>3204049</v>
          </cell>
        </row>
        <row r="1414">
          <cell r="AA1414" t="str">
            <v>3204050</v>
          </cell>
        </row>
        <row r="1415">
          <cell r="AA1415" t="str">
            <v>3204051</v>
          </cell>
        </row>
        <row r="1416">
          <cell r="AA1416" t="str">
            <v>3204052</v>
          </cell>
        </row>
        <row r="1417">
          <cell r="AA1417" t="str">
            <v>3204053</v>
          </cell>
        </row>
        <row r="1418">
          <cell r="AA1418" t="str">
            <v>3204054</v>
          </cell>
        </row>
        <row r="1419">
          <cell r="AA1419" t="str">
            <v>3204055</v>
          </cell>
        </row>
        <row r="1420">
          <cell r="AA1420" t="str">
            <v>3204056</v>
          </cell>
        </row>
        <row r="1421">
          <cell r="AA1421" t="str">
            <v>3204057</v>
          </cell>
        </row>
        <row r="1422">
          <cell r="AA1422" t="str">
            <v>3204058</v>
          </cell>
        </row>
        <row r="1423">
          <cell r="AA1423" t="str">
            <v>3204059</v>
          </cell>
        </row>
        <row r="1424">
          <cell r="AA1424" t="str">
            <v>3204060</v>
          </cell>
        </row>
        <row r="1425">
          <cell r="AA1425" t="str">
            <v>3204061</v>
          </cell>
        </row>
        <row r="1426">
          <cell r="AA1426" t="str">
            <v>3204062</v>
          </cell>
        </row>
        <row r="1427">
          <cell r="AA1427" t="str">
            <v>3205001</v>
          </cell>
        </row>
        <row r="1428">
          <cell r="AA1428" t="str">
            <v>3205002</v>
          </cell>
        </row>
        <row r="1429">
          <cell r="AA1429" t="str">
            <v>3205006</v>
          </cell>
        </row>
        <row r="1430">
          <cell r="AA1430" t="str">
            <v>3205007</v>
          </cell>
        </row>
        <row r="1431">
          <cell r="AA1431" t="str">
            <v>3205008</v>
          </cell>
        </row>
        <row r="1432">
          <cell r="AA1432" t="str">
            <v>3205009</v>
          </cell>
        </row>
        <row r="1433">
          <cell r="AA1433" t="str">
            <v>3205010</v>
          </cell>
        </row>
        <row r="1434">
          <cell r="AA1434" t="str">
            <v>3205014</v>
          </cell>
        </row>
        <row r="1435">
          <cell r="AA1435" t="str">
            <v>3205015</v>
          </cell>
        </row>
        <row r="1436">
          <cell r="AA1436" t="str">
            <v>3205016</v>
          </cell>
        </row>
        <row r="1437">
          <cell r="AA1437" t="str">
            <v>3205017</v>
          </cell>
        </row>
        <row r="1438">
          <cell r="AA1438" t="str">
            <v>3205018</v>
          </cell>
        </row>
        <row r="1439">
          <cell r="AA1439" t="str">
            <v>3205019</v>
          </cell>
        </row>
        <row r="1440">
          <cell r="AA1440" t="str">
            <v>3205020</v>
          </cell>
        </row>
        <row r="1441">
          <cell r="AA1441" t="str">
            <v>3205021</v>
          </cell>
        </row>
        <row r="1442">
          <cell r="AA1442" t="str">
            <v>3205022</v>
          </cell>
        </row>
        <row r="1443">
          <cell r="AA1443" t="str">
            <v>3205023</v>
          </cell>
        </row>
        <row r="1444">
          <cell r="AA1444" t="str">
            <v>3205024</v>
          </cell>
        </row>
        <row r="1445">
          <cell r="AA1445" t="str">
            <v>3205025</v>
          </cell>
        </row>
        <row r="1446">
          <cell r="AA1446" t="str">
            <v>3205026</v>
          </cell>
        </row>
        <row r="1447">
          <cell r="AA1447" t="str">
            <v>3205027</v>
          </cell>
        </row>
        <row r="1448">
          <cell r="AA1448" t="str">
            <v>3205028</v>
          </cell>
        </row>
        <row r="1449">
          <cell r="AA1449" t="str">
            <v>3206001</v>
          </cell>
        </row>
        <row r="1450">
          <cell r="AA1450" t="str">
            <v>3206002</v>
          </cell>
        </row>
        <row r="1451">
          <cell r="AA1451" t="str">
            <v>3206003</v>
          </cell>
        </row>
        <row r="1452">
          <cell r="AA1452" t="str">
            <v>3206004</v>
          </cell>
        </row>
        <row r="1453">
          <cell r="AA1453" t="str">
            <v>3206005</v>
          </cell>
        </row>
        <row r="1454">
          <cell r="AA1454" t="str">
            <v>3206007</v>
          </cell>
        </row>
        <row r="1455">
          <cell r="AA1455" t="str">
            <v>3206008</v>
          </cell>
        </row>
        <row r="1456">
          <cell r="AA1456" t="str">
            <v>3206011</v>
          </cell>
        </row>
        <row r="1457">
          <cell r="AA1457" t="str">
            <v>3206012</v>
          </cell>
        </row>
        <row r="1458">
          <cell r="AA1458" t="str">
            <v>3206013</v>
          </cell>
        </row>
        <row r="1459">
          <cell r="AA1459" t="str">
            <v>3206014</v>
          </cell>
        </row>
        <row r="1460">
          <cell r="AA1460" t="str">
            <v>3206016</v>
          </cell>
        </row>
        <row r="1461">
          <cell r="AA1461" t="str">
            <v>3206017</v>
          </cell>
        </row>
        <row r="1462">
          <cell r="AA1462" t="str">
            <v>3207001</v>
          </cell>
        </row>
        <row r="1463">
          <cell r="AA1463" t="str">
            <v>3207003</v>
          </cell>
        </row>
        <row r="1464">
          <cell r="AA1464" t="str">
            <v>3207004</v>
          </cell>
        </row>
        <row r="1465">
          <cell r="AA1465" t="str">
            <v>3207009</v>
          </cell>
        </row>
        <row r="1466">
          <cell r="AA1466" t="str">
            <v>3207012</v>
          </cell>
        </row>
        <row r="1467">
          <cell r="AA1467" t="str">
            <v>3207013</v>
          </cell>
        </row>
        <row r="1468">
          <cell r="AA1468" t="str">
            <v>3207014</v>
          </cell>
        </row>
        <row r="1469">
          <cell r="AA1469" t="str">
            <v>3207015</v>
          </cell>
        </row>
        <row r="1470">
          <cell r="AA1470" t="str">
            <v>3207017</v>
          </cell>
        </row>
        <row r="1471">
          <cell r="AA1471" t="str">
            <v>3207019</v>
          </cell>
        </row>
        <row r="1472">
          <cell r="AA1472" t="str">
            <v>3207020</v>
          </cell>
        </row>
        <row r="1473">
          <cell r="AA1473" t="str">
            <v>3207025</v>
          </cell>
        </row>
        <row r="1474">
          <cell r="AA1474" t="str">
            <v>3207028</v>
          </cell>
        </row>
        <row r="1475">
          <cell r="AA1475" t="str">
            <v>3207029</v>
          </cell>
        </row>
        <row r="1476">
          <cell r="AA1476" t="str">
            <v>3207030</v>
          </cell>
        </row>
        <row r="1477">
          <cell r="AA1477" t="str">
            <v>3207032</v>
          </cell>
        </row>
        <row r="1478">
          <cell r="AA1478" t="str">
            <v>3207033</v>
          </cell>
        </row>
        <row r="1479">
          <cell r="AA1479" t="str">
            <v>3208002</v>
          </cell>
        </row>
        <row r="1480">
          <cell r="AA1480" t="str">
            <v>3208006</v>
          </cell>
        </row>
        <row r="1481">
          <cell r="AA1481" t="str">
            <v>3208007</v>
          </cell>
        </row>
        <row r="1482">
          <cell r="AA1482" t="str">
            <v>3208008</v>
          </cell>
        </row>
        <row r="1483">
          <cell r="AA1483" t="str">
            <v>3208009</v>
          </cell>
        </row>
        <row r="1484">
          <cell r="AA1484" t="str">
            <v>3208010</v>
          </cell>
        </row>
        <row r="1485">
          <cell r="AA1485" t="str">
            <v>3301001</v>
          </cell>
        </row>
        <row r="1486">
          <cell r="AA1486" t="str">
            <v>3301002</v>
          </cell>
        </row>
        <row r="1487">
          <cell r="AA1487" t="str">
            <v>3301003</v>
          </cell>
        </row>
        <row r="1488">
          <cell r="AA1488" t="str">
            <v>3301004</v>
          </cell>
        </row>
        <row r="1489">
          <cell r="AA1489" t="str">
            <v>3301005</v>
          </cell>
        </row>
        <row r="1490">
          <cell r="AA1490" t="str">
            <v>3301006</v>
          </cell>
        </row>
        <row r="1491">
          <cell r="AA1491" t="str">
            <v>3301007</v>
          </cell>
        </row>
        <row r="1492">
          <cell r="AA1492" t="str">
            <v>3301008</v>
          </cell>
        </row>
        <row r="1493">
          <cell r="AA1493" t="str">
            <v>3301009</v>
          </cell>
        </row>
        <row r="1494">
          <cell r="AA1494" t="str">
            <v>3301010</v>
          </cell>
        </row>
        <row r="1495">
          <cell r="AA1495" t="str">
            <v>3301016</v>
          </cell>
        </row>
        <row r="1496">
          <cell r="AA1496" t="str">
            <v>3301017</v>
          </cell>
        </row>
        <row r="1497">
          <cell r="AA1497" t="str">
            <v>3301018</v>
          </cell>
        </row>
        <row r="1498">
          <cell r="AA1498" t="str">
            <v>3301019</v>
          </cell>
        </row>
        <row r="1499">
          <cell r="AA1499" t="str">
            <v>3301020</v>
          </cell>
        </row>
        <row r="1500">
          <cell r="AA1500" t="str">
            <v>3301021</v>
          </cell>
        </row>
        <row r="1501">
          <cell r="AA1501" t="str">
            <v>3301022</v>
          </cell>
        </row>
        <row r="1502">
          <cell r="AA1502" t="str">
            <v>3301023</v>
          </cell>
        </row>
        <row r="1503">
          <cell r="AA1503" t="str">
            <v>3301024</v>
          </cell>
        </row>
        <row r="1504">
          <cell r="AA1504" t="str">
            <v>3301025</v>
          </cell>
        </row>
        <row r="1505">
          <cell r="AA1505" t="str">
            <v>3301026</v>
          </cell>
        </row>
        <row r="1506">
          <cell r="AA1506" t="str">
            <v>3301027</v>
          </cell>
        </row>
        <row r="1507">
          <cell r="AA1507" t="str">
            <v>3301028</v>
          </cell>
        </row>
        <row r="1508">
          <cell r="AA1508" t="str">
            <v>3301029</v>
          </cell>
        </row>
        <row r="1509">
          <cell r="AA1509" t="str">
            <v>3301030</v>
          </cell>
        </row>
        <row r="1510">
          <cell r="AA1510" t="str">
            <v>3301031</v>
          </cell>
        </row>
        <row r="1511">
          <cell r="AA1511" t="str">
            <v>3301032</v>
          </cell>
        </row>
        <row r="1512">
          <cell r="AA1512" t="str">
            <v>3301033</v>
          </cell>
        </row>
        <row r="1513">
          <cell r="AA1513" t="str">
            <v>3301034</v>
          </cell>
        </row>
        <row r="1514">
          <cell r="AA1514" t="str">
            <v>3301035</v>
          </cell>
        </row>
        <row r="1515">
          <cell r="AA1515" t="str">
            <v>3301036</v>
          </cell>
        </row>
        <row r="1516">
          <cell r="AA1516" t="str">
            <v>3301037</v>
          </cell>
        </row>
        <row r="1517">
          <cell r="AA1517" t="str">
            <v>3301038</v>
          </cell>
        </row>
        <row r="1518">
          <cell r="AA1518" t="str">
            <v>3301039</v>
          </cell>
        </row>
        <row r="1519">
          <cell r="AA1519" t="str">
            <v>3301040</v>
          </cell>
        </row>
        <row r="1520">
          <cell r="AA1520" t="str">
            <v>3301041</v>
          </cell>
        </row>
        <row r="1521">
          <cell r="AA1521" t="str">
            <v>3301042</v>
          </cell>
        </row>
        <row r="1522">
          <cell r="AA1522" t="str">
            <v>3301043</v>
          </cell>
        </row>
        <row r="1523">
          <cell r="AA1523" t="str">
            <v>3301044</v>
          </cell>
        </row>
        <row r="1524">
          <cell r="AA1524" t="str">
            <v>3301045</v>
          </cell>
        </row>
        <row r="1525">
          <cell r="AA1525" t="str">
            <v>3301046</v>
          </cell>
        </row>
        <row r="1526">
          <cell r="AA1526" t="str">
            <v>3301047</v>
          </cell>
        </row>
        <row r="1527">
          <cell r="AA1527" t="str">
            <v>3301048</v>
          </cell>
        </row>
        <row r="1528">
          <cell r="AA1528" t="str">
            <v>3301049</v>
          </cell>
        </row>
        <row r="1529">
          <cell r="AA1529" t="str">
            <v>3301050</v>
          </cell>
        </row>
        <row r="1530">
          <cell r="AA1530" t="str">
            <v>3301051</v>
          </cell>
        </row>
        <row r="1531">
          <cell r="AA1531" t="str">
            <v>3301052</v>
          </cell>
        </row>
        <row r="1532">
          <cell r="AA1532" t="str">
            <v>3301053</v>
          </cell>
        </row>
        <row r="1533">
          <cell r="AA1533" t="str">
            <v>3301054</v>
          </cell>
        </row>
        <row r="1534">
          <cell r="AA1534" t="str">
            <v>3301055</v>
          </cell>
        </row>
        <row r="1535">
          <cell r="AA1535" t="str">
            <v>3301057</v>
          </cell>
        </row>
        <row r="1536">
          <cell r="AA1536" t="str">
            <v>3301058</v>
          </cell>
        </row>
        <row r="1537">
          <cell r="AA1537" t="str">
            <v>3301059</v>
          </cell>
        </row>
        <row r="1538">
          <cell r="AA1538" t="str">
            <v>3301061</v>
          </cell>
        </row>
        <row r="1539">
          <cell r="AA1539" t="str">
            <v>3301062</v>
          </cell>
        </row>
        <row r="1540">
          <cell r="AA1540" t="str">
            <v>3301063</v>
          </cell>
        </row>
        <row r="1541">
          <cell r="AA1541" t="str">
            <v>3301064</v>
          </cell>
        </row>
        <row r="1542">
          <cell r="AA1542" t="str">
            <v>3301065</v>
          </cell>
        </row>
        <row r="1543">
          <cell r="AA1543" t="str">
            <v>3301067</v>
          </cell>
        </row>
        <row r="1544">
          <cell r="AA1544" t="str">
            <v>3301068</v>
          </cell>
        </row>
        <row r="1545">
          <cell r="AA1545" t="str">
            <v>3301069</v>
          </cell>
        </row>
        <row r="1546">
          <cell r="AA1546" t="str">
            <v>3301070</v>
          </cell>
        </row>
        <row r="1547">
          <cell r="AA1547" t="str">
            <v>3301071</v>
          </cell>
        </row>
        <row r="1548">
          <cell r="AA1548" t="str">
            <v>3301073</v>
          </cell>
        </row>
        <row r="1549">
          <cell r="AA1549" t="str">
            <v>3301074</v>
          </cell>
        </row>
        <row r="1550">
          <cell r="AA1550" t="str">
            <v>3301075</v>
          </cell>
        </row>
        <row r="1551">
          <cell r="AA1551" t="str">
            <v>3301076</v>
          </cell>
        </row>
        <row r="1552">
          <cell r="AA1552" t="str">
            <v>3301078</v>
          </cell>
        </row>
        <row r="1553">
          <cell r="AA1553" t="str">
            <v>3301079</v>
          </cell>
        </row>
        <row r="1554">
          <cell r="AA1554" t="str">
            <v>3301080</v>
          </cell>
        </row>
        <row r="1555">
          <cell r="AA1555" t="str">
            <v>3301081</v>
          </cell>
        </row>
        <row r="1556">
          <cell r="AA1556" t="str">
            <v>3301082</v>
          </cell>
        </row>
        <row r="1557">
          <cell r="AA1557" t="str">
            <v>3301083</v>
          </cell>
        </row>
        <row r="1558">
          <cell r="AA1558" t="str">
            <v>3301084</v>
          </cell>
        </row>
        <row r="1559">
          <cell r="AA1559" t="str">
            <v>3301085</v>
          </cell>
        </row>
        <row r="1560">
          <cell r="AA1560" t="str">
            <v>3301087</v>
          </cell>
        </row>
        <row r="1561">
          <cell r="AA1561" t="str">
            <v>3301088</v>
          </cell>
        </row>
        <row r="1562">
          <cell r="AA1562" t="str">
            <v>3301089</v>
          </cell>
        </row>
        <row r="1563">
          <cell r="AA1563" t="str">
            <v>3301090</v>
          </cell>
        </row>
        <row r="1564">
          <cell r="AA1564" t="str">
            <v>3301091</v>
          </cell>
        </row>
        <row r="1565">
          <cell r="AA1565" t="str">
            <v>3301092</v>
          </cell>
        </row>
        <row r="1566">
          <cell r="AA1566" t="str">
            <v>3301093</v>
          </cell>
        </row>
        <row r="1567">
          <cell r="AA1567" t="str">
            <v>3301094</v>
          </cell>
        </row>
        <row r="1568">
          <cell r="AA1568" t="str">
            <v>3301095</v>
          </cell>
        </row>
        <row r="1569">
          <cell r="AA1569" t="str">
            <v>3301096</v>
          </cell>
        </row>
        <row r="1570">
          <cell r="AA1570" t="str">
            <v>3301097</v>
          </cell>
        </row>
        <row r="1571">
          <cell r="AA1571" t="str">
            <v>3301098</v>
          </cell>
        </row>
        <row r="1572">
          <cell r="AA1572" t="str">
            <v>3301099</v>
          </cell>
        </row>
        <row r="1573">
          <cell r="AA1573" t="str">
            <v>3301100</v>
          </cell>
        </row>
        <row r="1574">
          <cell r="AA1574" t="str">
            <v>3301101</v>
          </cell>
        </row>
        <row r="1575">
          <cell r="AA1575" t="str">
            <v>3301102</v>
          </cell>
        </row>
        <row r="1576">
          <cell r="AA1576" t="str">
            <v>3301103</v>
          </cell>
        </row>
        <row r="1577">
          <cell r="AA1577" t="str">
            <v>3301104</v>
          </cell>
        </row>
        <row r="1578">
          <cell r="AA1578" t="str">
            <v>3301105</v>
          </cell>
        </row>
        <row r="1579">
          <cell r="AA1579" t="str">
            <v>3301106</v>
          </cell>
        </row>
        <row r="1580">
          <cell r="AA1580" t="str">
            <v>3301107</v>
          </cell>
        </row>
        <row r="1581">
          <cell r="AA1581" t="str">
            <v>3301108</v>
          </cell>
        </row>
        <row r="1582">
          <cell r="AA1582" t="str">
            <v>3301109</v>
          </cell>
        </row>
        <row r="1583">
          <cell r="AA1583" t="str">
            <v>3301110</v>
          </cell>
        </row>
        <row r="1584">
          <cell r="AA1584" t="str">
            <v>3301111</v>
          </cell>
        </row>
        <row r="1585">
          <cell r="AA1585" t="str">
            <v>3301112</v>
          </cell>
        </row>
        <row r="1586">
          <cell r="AA1586" t="str">
            <v>3301113</v>
          </cell>
        </row>
        <row r="1587">
          <cell r="AA1587" t="str">
            <v>3301114</v>
          </cell>
        </row>
        <row r="1588">
          <cell r="AA1588" t="str">
            <v>3301115</v>
          </cell>
        </row>
        <row r="1589">
          <cell r="AA1589" t="str">
            <v>3301116</v>
          </cell>
        </row>
        <row r="1590">
          <cell r="AA1590" t="str">
            <v>3301117</v>
          </cell>
        </row>
        <row r="1591">
          <cell r="AA1591" t="str">
            <v>3301119</v>
          </cell>
        </row>
        <row r="1592">
          <cell r="AA1592" t="str">
            <v>3301120</v>
          </cell>
        </row>
        <row r="1593">
          <cell r="AA1593" t="str">
            <v>3301122</v>
          </cell>
        </row>
        <row r="1594">
          <cell r="AA1594" t="str">
            <v>3301124</v>
          </cell>
        </row>
        <row r="1595">
          <cell r="AA1595" t="str">
            <v>3301125</v>
          </cell>
        </row>
        <row r="1596">
          <cell r="AA1596" t="str">
            <v>3301126</v>
          </cell>
        </row>
        <row r="1597">
          <cell r="AA1597" t="str">
            <v>3301127</v>
          </cell>
        </row>
        <row r="1598">
          <cell r="AA1598" t="str">
            <v>3301128</v>
          </cell>
        </row>
        <row r="1599">
          <cell r="AA1599" t="str">
            <v>3301129</v>
          </cell>
        </row>
        <row r="1600">
          <cell r="AA1600" t="str">
            <v>3302001</v>
          </cell>
        </row>
        <row r="1601">
          <cell r="AA1601" t="str">
            <v>3302002</v>
          </cell>
        </row>
        <row r="1602">
          <cell r="AA1602" t="str">
            <v>3302003</v>
          </cell>
        </row>
        <row r="1603">
          <cell r="AA1603" t="str">
            <v>3302004</v>
          </cell>
        </row>
        <row r="1604">
          <cell r="AA1604" t="str">
            <v>3302005</v>
          </cell>
        </row>
        <row r="1605">
          <cell r="AA1605" t="str">
            <v>3302006</v>
          </cell>
        </row>
        <row r="1606">
          <cell r="AA1606" t="str">
            <v>3302007</v>
          </cell>
        </row>
        <row r="1607">
          <cell r="AA1607" t="str">
            <v>3302015</v>
          </cell>
        </row>
        <row r="1608">
          <cell r="AA1608" t="str">
            <v>3302016</v>
          </cell>
        </row>
        <row r="1609">
          <cell r="AA1609" t="str">
            <v>3302017</v>
          </cell>
        </row>
        <row r="1610">
          <cell r="AA1610" t="str">
            <v>3302018</v>
          </cell>
        </row>
        <row r="1611">
          <cell r="AA1611" t="str">
            <v>3302019</v>
          </cell>
        </row>
        <row r="1612">
          <cell r="AA1612" t="str">
            <v>3302021</v>
          </cell>
        </row>
        <row r="1613">
          <cell r="AA1613" t="str">
            <v>3302022</v>
          </cell>
        </row>
        <row r="1614">
          <cell r="AA1614" t="str">
            <v>3302030</v>
          </cell>
        </row>
        <row r="1615">
          <cell r="AA1615" t="str">
            <v>3302034</v>
          </cell>
        </row>
        <row r="1616">
          <cell r="AA1616" t="str">
            <v>3302035</v>
          </cell>
        </row>
        <row r="1617">
          <cell r="AA1617" t="str">
            <v>3302036</v>
          </cell>
        </row>
        <row r="1618">
          <cell r="AA1618" t="str">
            <v>3302037</v>
          </cell>
        </row>
        <row r="1619">
          <cell r="AA1619" t="str">
            <v>3302041</v>
          </cell>
        </row>
        <row r="1620">
          <cell r="AA1620" t="str">
            <v>3302042</v>
          </cell>
        </row>
        <row r="1621">
          <cell r="AA1621" t="str">
            <v>3302043</v>
          </cell>
        </row>
        <row r="1622">
          <cell r="AA1622" t="str">
            <v>3302044</v>
          </cell>
        </row>
        <row r="1623">
          <cell r="AA1623" t="str">
            <v>3302046</v>
          </cell>
        </row>
        <row r="1624">
          <cell r="AA1624" t="str">
            <v>3302049</v>
          </cell>
        </row>
        <row r="1625">
          <cell r="AA1625" t="str">
            <v>3302050</v>
          </cell>
        </row>
        <row r="1626">
          <cell r="AA1626" t="str">
            <v>3302051</v>
          </cell>
        </row>
        <row r="1627">
          <cell r="AA1627" t="str">
            <v>3302052</v>
          </cell>
        </row>
        <row r="1628">
          <cell r="AA1628" t="str">
            <v>3302053</v>
          </cell>
        </row>
        <row r="1629">
          <cell r="AA1629" t="str">
            <v>3302054</v>
          </cell>
        </row>
        <row r="1630">
          <cell r="AA1630" t="str">
            <v>3302055</v>
          </cell>
        </row>
        <row r="1631">
          <cell r="AA1631" t="str">
            <v>3302056</v>
          </cell>
        </row>
        <row r="1632">
          <cell r="AA1632" t="str">
            <v>3302057</v>
          </cell>
        </row>
        <row r="1633">
          <cell r="AA1633" t="str">
            <v>3302058</v>
          </cell>
        </row>
        <row r="1634">
          <cell r="AA1634" t="str">
            <v>3302059</v>
          </cell>
        </row>
        <row r="1635">
          <cell r="AA1635" t="str">
            <v>3302060</v>
          </cell>
        </row>
        <row r="1636">
          <cell r="AA1636" t="str">
            <v>3302064</v>
          </cell>
        </row>
        <row r="1637">
          <cell r="AA1637" t="str">
            <v>3302066</v>
          </cell>
        </row>
        <row r="1638">
          <cell r="AA1638" t="str">
            <v>3302067</v>
          </cell>
        </row>
        <row r="1639">
          <cell r="AA1639" t="str">
            <v>3302068</v>
          </cell>
        </row>
        <row r="1640">
          <cell r="AA1640" t="str">
            <v>3302069</v>
          </cell>
        </row>
        <row r="1641">
          <cell r="AA1641" t="str">
            <v>3302070</v>
          </cell>
        </row>
        <row r="1642">
          <cell r="AA1642" t="str">
            <v>3302071</v>
          </cell>
        </row>
        <row r="1643">
          <cell r="AA1643" t="str">
            <v>3302072</v>
          </cell>
        </row>
        <row r="1644">
          <cell r="AA1644" t="str">
            <v>3302073</v>
          </cell>
        </row>
        <row r="1645">
          <cell r="AA1645" t="str">
            <v>3302074</v>
          </cell>
        </row>
        <row r="1646">
          <cell r="AA1646" t="str">
            <v>3302075</v>
          </cell>
        </row>
        <row r="1647">
          <cell r="AA1647" t="str">
            <v>3302076</v>
          </cell>
        </row>
        <row r="1648">
          <cell r="AA1648" t="str">
            <v>3302078</v>
          </cell>
        </row>
        <row r="1649">
          <cell r="AA1649" t="str">
            <v>3502002</v>
          </cell>
        </row>
        <row r="1650">
          <cell r="AA1650" t="str">
            <v>3502003</v>
          </cell>
        </row>
        <row r="1651">
          <cell r="AA1651" t="str">
            <v>3502004</v>
          </cell>
        </row>
        <row r="1652">
          <cell r="AA1652" t="str">
            <v>3502006</v>
          </cell>
        </row>
        <row r="1653">
          <cell r="AA1653" t="str">
            <v>3502007</v>
          </cell>
        </row>
        <row r="1654">
          <cell r="AA1654" t="str">
            <v>3502008</v>
          </cell>
        </row>
        <row r="1655">
          <cell r="AA1655" t="str">
            <v>3502009</v>
          </cell>
        </row>
        <row r="1656">
          <cell r="AA1656" t="str">
            <v>3502010</v>
          </cell>
        </row>
        <row r="1657">
          <cell r="AA1657" t="str">
            <v>3502011</v>
          </cell>
        </row>
        <row r="1658">
          <cell r="AA1658" t="str">
            <v>3502012</v>
          </cell>
        </row>
        <row r="1659">
          <cell r="AA1659" t="str">
            <v>3502013</v>
          </cell>
        </row>
        <row r="1660">
          <cell r="AA1660" t="str">
            <v>3502014</v>
          </cell>
        </row>
        <row r="1661">
          <cell r="AA1661" t="str">
            <v>3502015</v>
          </cell>
        </row>
        <row r="1662">
          <cell r="AA1662" t="str">
            <v>3502017</v>
          </cell>
        </row>
        <row r="1663">
          <cell r="AA1663" t="str">
            <v>3502018</v>
          </cell>
        </row>
        <row r="1664">
          <cell r="AA1664" t="str">
            <v>3502019</v>
          </cell>
        </row>
        <row r="1665">
          <cell r="AA1665" t="str">
            <v>3502020</v>
          </cell>
        </row>
        <row r="1666">
          <cell r="AA1666" t="str">
            <v>3502021</v>
          </cell>
        </row>
        <row r="1667">
          <cell r="AA1667" t="str">
            <v>3502022</v>
          </cell>
        </row>
        <row r="1668">
          <cell r="AA1668" t="str">
            <v>3502024</v>
          </cell>
        </row>
        <row r="1669">
          <cell r="AA1669" t="str">
            <v>3502025</v>
          </cell>
        </row>
        <row r="1670">
          <cell r="AA1670" t="str">
            <v>3502026</v>
          </cell>
        </row>
        <row r="1671">
          <cell r="AA1671" t="str">
            <v>3502036</v>
          </cell>
        </row>
        <row r="1672">
          <cell r="AA1672" t="str">
            <v>3502037</v>
          </cell>
        </row>
        <row r="1673">
          <cell r="AA1673" t="str">
            <v>3502039</v>
          </cell>
        </row>
        <row r="1674">
          <cell r="AA1674" t="str">
            <v>3502043</v>
          </cell>
        </row>
        <row r="1675">
          <cell r="AA1675" t="str">
            <v>3502044</v>
          </cell>
        </row>
        <row r="1676">
          <cell r="AA1676" t="str">
            <v>3502045</v>
          </cell>
        </row>
        <row r="1677">
          <cell r="AA1677" t="str">
            <v>3502046</v>
          </cell>
        </row>
        <row r="1678">
          <cell r="AA1678" t="str">
            <v>3502047</v>
          </cell>
        </row>
        <row r="1679">
          <cell r="AA1679" t="str">
            <v>3502048</v>
          </cell>
        </row>
        <row r="1680">
          <cell r="AA1680" t="str">
            <v>3502049</v>
          </cell>
        </row>
        <row r="1681">
          <cell r="AA1681" t="str">
            <v>3502050</v>
          </cell>
        </row>
        <row r="1682">
          <cell r="AA1682" t="str">
            <v>3502051</v>
          </cell>
        </row>
        <row r="1683">
          <cell r="AA1683" t="str">
            <v>3502052</v>
          </cell>
        </row>
        <row r="1684">
          <cell r="AA1684" t="str">
            <v>3502053</v>
          </cell>
        </row>
        <row r="1685">
          <cell r="AA1685" t="str">
            <v>3502054</v>
          </cell>
        </row>
        <row r="1686">
          <cell r="AA1686" t="str">
            <v>3502055</v>
          </cell>
        </row>
        <row r="1687">
          <cell r="AA1687" t="str">
            <v>3502056</v>
          </cell>
        </row>
        <row r="1688">
          <cell r="AA1688" t="str">
            <v>3502057</v>
          </cell>
        </row>
        <row r="1689">
          <cell r="AA1689" t="str">
            <v>3502058</v>
          </cell>
        </row>
        <row r="1690">
          <cell r="AA1690" t="str">
            <v>3502059</v>
          </cell>
        </row>
        <row r="1691">
          <cell r="AA1691" t="str">
            <v>3502060</v>
          </cell>
        </row>
        <row r="1692">
          <cell r="AA1692" t="str">
            <v>3502061</v>
          </cell>
        </row>
        <row r="1693">
          <cell r="AA1693" t="str">
            <v>3502062</v>
          </cell>
        </row>
        <row r="1694">
          <cell r="AA1694" t="str">
            <v>3502063</v>
          </cell>
        </row>
        <row r="1695">
          <cell r="AA1695" t="str">
            <v>3502064</v>
          </cell>
        </row>
        <row r="1696">
          <cell r="AA1696" t="str">
            <v>3502065</v>
          </cell>
        </row>
        <row r="1697">
          <cell r="AA1697" t="str">
            <v>3502066</v>
          </cell>
        </row>
        <row r="1698">
          <cell r="AA1698" t="str">
            <v>3502067</v>
          </cell>
        </row>
        <row r="1699">
          <cell r="AA1699" t="str">
            <v>3502068</v>
          </cell>
        </row>
        <row r="1700">
          <cell r="AA1700" t="str">
            <v>3502069</v>
          </cell>
        </row>
        <row r="1701">
          <cell r="AA1701" t="str">
            <v>3502070</v>
          </cell>
        </row>
        <row r="1702">
          <cell r="AA1702" t="str">
            <v>3502071</v>
          </cell>
        </row>
        <row r="1703">
          <cell r="AA1703" t="str">
            <v>3502072</v>
          </cell>
        </row>
        <row r="1704">
          <cell r="AA1704" t="str">
            <v>3502073</v>
          </cell>
        </row>
        <row r="1705">
          <cell r="AA1705" t="str">
            <v>3502074</v>
          </cell>
        </row>
        <row r="1706">
          <cell r="AA1706" t="str">
            <v>3502075</v>
          </cell>
        </row>
        <row r="1707">
          <cell r="AA1707" t="str">
            <v>3502076</v>
          </cell>
        </row>
        <row r="1708">
          <cell r="AA1708" t="str">
            <v>3502077</v>
          </cell>
        </row>
        <row r="1709">
          <cell r="AA1709" t="str">
            <v>3502078</v>
          </cell>
        </row>
        <row r="1710">
          <cell r="AA1710" t="str">
            <v>3502079</v>
          </cell>
        </row>
        <row r="1711">
          <cell r="AA1711" t="str">
            <v>3502080</v>
          </cell>
        </row>
        <row r="1712">
          <cell r="AA1712" t="str">
            <v>3502081</v>
          </cell>
        </row>
        <row r="1713">
          <cell r="AA1713" t="str">
            <v>3502082</v>
          </cell>
        </row>
        <row r="1714">
          <cell r="AA1714" t="str">
            <v>3502083</v>
          </cell>
        </row>
        <row r="1715">
          <cell r="AA1715" t="str">
            <v>3502084</v>
          </cell>
        </row>
        <row r="1716">
          <cell r="AA1716" t="str">
            <v>3502085</v>
          </cell>
        </row>
        <row r="1717">
          <cell r="AA1717" t="str">
            <v>3502086</v>
          </cell>
        </row>
        <row r="1718">
          <cell r="AA1718" t="str">
            <v>3502087</v>
          </cell>
        </row>
        <row r="1719">
          <cell r="AA1719" t="str">
            <v>3502088</v>
          </cell>
        </row>
        <row r="1720">
          <cell r="AA1720" t="str">
            <v>3502089</v>
          </cell>
        </row>
        <row r="1721">
          <cell r="AA1721" t="str">
            <v>3502090</v>
          </cell>
        </row>
        <row r="1722">
          <cell r="AA1722" t="str">
            <v>3502093</v>
          </cell>
        </row>
        <row r="1723">
          <cell r="AA1723" t="str">
            <v>3502094</v>
          </cell>
        </row>
        <row r="1724">
          <cell r="AA1724" t="str">
            <v>3502095</v>
          </cell>
        </row>
        <row r="1725">
          <cell r="AA1725" t="str">
            <v>3502096</v>
          </cell>
        </row>
        <row r="1726">
          <cell r="AA1726" t="str">
            <v>3502098</v>
          </cell>
        </row>
        <row r="1727">
          <cell r="AA1727" t="str">
            <v>3502105</v>
          </cell>
        </row>
        <row r="1728">
          <cell r="AA1728" t="str">
            <v>3502107</v>
          </cell>
        </row>
        <row r="1729">
          <cell r="AA1729" t="str">
            <v>3502109</v>
          </cell>
        </row>
        <row r="1730">
          <cell r="AA1730" t="str">
            <v>3502110</v>
          </cell>
        </row>
        <row r="1731">
          <cell r="AA1731" t="str">
            <v>3502111</v>
          </cell>
        </row>
        <row r="1732">
          <cell r="AA1732" t="str">
            <v>3502112</v>
          </cell>
        </row>
        <row r="1733">
          <cell r="AA1733" t="str">
            <v>3502113</v>
          </cell>
        </row>
        <row r="1734">
          <cell r="AA1734" t="str">
            <v>3502114</v>
          </cell>
        </row>
        <row r="1735">
          <cell r="AA1735" t="str">
            <v>3502115</v>
          </cell>
        </row>
        <row r="1736">
          <cell r="AA1736" t="str">
            <v>3502116</v>
          </cell>
        </row>
        <row r="1737">
          <cell r="AA1737" t="str">
            <v>3601007</v>
          </cell>
        </row>
        <row r="1738">
          <cell r="AA1738" t="str">
            <v>3601008</v>
          </cell>
        </row>
        <row r="1739">
          <cell r="AA1739" t="str">
            <v>3601009</v>
          </cell>
        </row>
        <row r="1740">
          <cell r="AA1740" t="str">
            <v>3601010</v>
          </cell>
        </row>
        <row r="1741">
          <cell r="AA1741" t="str">
            <v>3601011</v>
          </cell>
        </row>
        <row r="1742">
          <cell r="AA1742" t="str">
            <v>3601012</v>
          </cell>
        </row>
        <row r="1743">
          <cell r="AA1743" t="str">
            <v>3601013</v>
          </cell>
        </row>
        <row r="1744">
          <cell r="AA1744" t="str">
            <v>3601015</v>
          </cell>
        </row>
        <row r="1745">
          <cell r="AA1745" t="str">
            <v>3602002</v>
          </cell>
        </row>
        <row r="1746">
          <cell r="AA1746" t="str">
            <v>3602003</v>
          </cell>
        </row>
        <row r="1747">
          <cell r="AA1747" t="str">
            <v>3602004</v>
          </cell>
        </row>
        <row r="1748">
          <cell r="AA1748" t="str">
            <v>3602005</v>
          </cell>
        </row>
        <row r="1749">
          <cell r="AA1749" t="str">
            <v>3602006</v>
          </cell>
        </row>
        <row r="1750">
          <cell r="AA1750" t="str">
            <v>3602007</v>
          </cell>
        </row>
        <row r="1751">
          <cell r="AA1751" t="str">
            <v>3602011</v>
          </cell>
        </row>
        <row r="1752">
          <cell r="AA1752" t="str">
            <v>3602012</v>
          </cell>
        </row>
        <row r="1753">
          <cell r="AA1753" t="str">
            <v>3602013</v>
          </cell>
        </row>
        <row r="1754">
          <cell r="AA1754" t="str">
            <v>3602017</v>
          </cell>
        </row>
        <row r="1755">
          <cell r="AA1755" t="str">
            <v>3602018</v>
          </cell>
        </row>
        <row r="1756">
          <cell r="AA1756" t="str">
            <v>3602019</v>
          </cell>
        </row>
        <row r="1757">
          <cell r="AA1757" t="str">
            <v>3602020</v>
          </cell>
        </row>
        <row r="1758">
          <cell r="AA1758" t="str">
            <v>3602022</v>
          </cell>
        </row>
        <row r="1759">
          <cell r="AA1759" t="str">
            <v>3602023</v>
          </cell>
        </row>
        <row r="1760">
          <cell r="AA1760" t="str">
            <v>3602024</v>
          </cell>
        </row>
        <row r="1761">
          <cell r="AA1761" t="str">
            <v>3602025</v>
          </cell>
        </row>
        <row r="1762">
          <cell r="AA1762" t="str">
            <v>3602027</v>
          </cell>
        </row>
        <row r="1763">
          <cell r="AA1763" t="str">
            <v>3602029</v>
          </cell>
        </row>
        <row r="1764">
          <cell r="AA1764" t="str">
            <v>3602030</v>
          </cell>
        </row>
        <row r="1765">
          <cell r="AA1765" t="str">
            <v>3602031</v>
          </cell>
        </row>
        <row r="1766">
          <cell r="AA1766" t="str">
            <v>3602032</v>
          </cell>
        </row>
        <row r="1767">
          <cell r="AA1767" t="str">
            <v>3602033</v>
          </cell>
        </row>
        <row r="1768">
          <cell r="AA1768" t="str">
            <v>3602035</v>
          </cell>
        </row>
        <row r="1769">
          <cell r="AA1769" t="str">
            <v>3602036</v>
          </cell>
        </row>
        <row r="1770">
          <cell r="AA1770" t="str">
            <v>3602037</v>
          </cell>
        </row>
        <row r="1771">
          <cell r="AA1771" t="str">
            <v>3602038</v>
          </cell>
        </row>
        <row r="1772">
          <cell r="AA1772" t="str">
            <v>3602039</v>
          </cell>
        </row>
        <row r="1773">
          <cell r="AA1773" t="str">
            <v>3602040</v>
          </cell>
        </row>
        <row r="1774">
          <cell r="AA1774" t="str">
            <v>3602041</v>
          </cell>
        </row>
        <row r="1775">
          <cell r="AA1775" t="str">
            <v>3602042</v>
          </cell>
        </row>
        <row r="1776">
          <cell r="AA1776" t="str">
            <v>3602043</v>
          </cell>
        </row>
        <row r="1777">
          <cell r="AA1777" t="str">
            <v>3603001</v>
          </cell>
        </row>
        <row r="1778">
          <cell r="AA1778" t="str">
            <v>3603002</v>
          </cell>
        </row>
        <row r="1779">
          <cell r="AA1779" t="str">
            <v>3603003</v>
          </cell>
        </row>
        <row r="1780">
          <cell r="AA1780" t="str">
            <v>3603005</v>
          </cell>
        </row>
        <row r="1781">
          <cell r="AA1781" t="str">
            <v>3603007</v>
          </cell>
        </row>
        <row r="1782">
          <cell r="AA1782" t="str">
            <v>3603008</v>
          </cell>
        </row>
        <row r="1783">
          <cell r="AA1783" t="str">
            <v>3603009</v>
          </cell>
        </row>
        <row r="1784">
          <cell r="AA1784" t="str">
            <v>3603010</v>
          </cell>
        </row>
        <row r="1785">
          <cell r="AA1785" t="str">
            <v>3603011</v>
          </cell>
        </row>
        <row r="1786">
          <cell r="AA1786" t="str">
            <v>3603012</v>
          </cell>
        </row>
        <row r="1787">
          <cell r="AA1787" t="str">
            <v>3603013</v>
          </cell>
        </row>
        <row r="1788">
          <cell r="AA1788" t="str">
            <v>3603014</v>
          </cell>
        </row>
        <row r="1789">
          <cell r="AA1789" t="str">
            <v>3603016</v>
          </cell>
        </row>
        <row r="1790">
          <cell r="AA1790" t="str">
            <v>3603017</v>
          </cell>
        </row>
        <row r="1791">
          <cell r="AA1791" t="str">
            <v>3603018</v>
          </cell>
        </row>
        <row r="1792">
          <cell r="AA1792" t="str">
            <v>3603019</v>
          </cell>
        </row>
        <row r="1793">
          <cell r="AA1793" t="str">
            <v>3603020</v>
          </cell>
        </row>
        <row r="1794">
          <cell r="AA1794" t="str">
            <v>3603021</v>
          </cell>
        </row>
        <row r="1795">
          <cell r="AA1795" t="str">
            <v>3603022</v>
          </cell>
        </row>
        <row r="1796">
          <cell r="AA1796" t="str">
            <v>3603024</v>
          </cell>
        </row>
        <row r="1797">
          <cell r="AA1797" t="str">
            <v>3603025</v>
          </cell>
        </row>
        <row r="1798">
          <cell r="AA1798" t="str">
            <v>3603026</v>
          </cell>
        </row>
        <row r="1799">
          <cell r="AA1799" t="str">
            <v>3603027</v>
          </cell>
        </row>
        <row r="1800">
          <cell r="AA1800" t="str">
            <v>3604001</v>
          </cell>
        </row>
        <row r="1801">
          <cell r="AA1801" t="str">
            <v>3604003</v>
          </cell>
        </row>
        <row r="1802">
          <cell r="AA1802" t="str">
            <v>3604004</v>
          </cell>
        </row>
        <row r="1803">
          <cell r="AA1803" t="str">
            <v>3604005</v>
          </cell>
        </row>
        <row r="1804">
          <cell r="AA1804" t="str">
            <v>3604006</v>
          </cell>
        </row>
        <row r="1805">
          <cell r="AA1805" t="str">
            <v>3604010</v>
          </cell>
        </row>
        <row r="1806">
          <cell r="AA1806" t="str">
            <v>3604012</v>
          </cell>
        </row>
        <row r="1807">
          <cell r="AA1807" t="str">
            <v>3604013</v>
          </cell>
        </row>
        <row r="1808">
          <cell r="AA1808" t="str">
            <v>3604014</v>
          </cell>
        </row>
        <row r="1809">
          <cell r="AA1809" t="str">
            <v>3604016</v>
          </cell>
        </row>
        <row r="1810">
          <cell r="AA1810" t="str">
            <v>3604017</v>
          </cell>
        </row>
        <row r="1811">
          <cell r="AA1811" t="str">
            <v>3604019</v>
          </cell>
        </row>
        <row r="1812">
          <cell r="AA1812" t="str">
            <v>3604020</v>
          </cell>
        </row>
        <row r="1813">
          <cell r="AA1813" t="str">
            <v>3604022</v>
          </cell>
        </row>
        <row r="1814">
          <cell r="AA1814" t="str">
            <v>3604025</v>
          </cell>
        </row>
        <row r="1815">
          <cell r="AA1815" t="str">
            <v>3604026</v>
          </cell>
        </row>
        <row r="1816">
          <cell r="AA1816" t="str">
            <v>3604028</v>
          </cell>
        </row>
        <row r="1817">
          <cell r="AA1817" t="str">
            <v>3604029</v>
          </cell>
        </row>
        <row r="1818">
          <cell r="AA1818" t="str">
            <v>3604030</v>
          </cell>
        </row>
        <row r="1819">
          <cell r="AA1819" t="str">
            <v>3604031</v>
          </cell>
        </row>
        <row r="1820">
          <cell r="AA1820" t="str">
            <v>3605001</v>
          </cell>
        </row>
        <row r="1821">
          <cell r="AA1821" t="str">
            <v>3605002</v>
          </cell>
        </row>
        <row r="1822">
          <cell r="AA1822" t="str">
            <v>3605004</v>
          </cell>
        </row>
        <row r="1823">
          <cell r="AA1823" t="str">
            <v>3605005</v>
          </cell>
        </row>
        <row r="1824">
          <cell r="AA1824" t="str">
            <v>3605007</v>
          </cell>
        </row>
        <row r="1825">
          <cell r="AA1825" t="str">
            <v>3605008</v>
          </cell>
        </row>
        <row r="1826">
          <cell r="AA1826" t="str">
            <v>3605009</v>
          </cell>
        </row>
        <row r="1827">
          <cell r="AA1827" t="str">
            <v>3605010</v>
          </cell>
        </row>
        <row r="1828">
          <cell r="AA1828" t="str">
            <v>3605011</v>
          </cell>
        </row>
        <row r="1829">
          <cell r="AA1829" t="str">
            <v>3605012</v>
          </cell>
        </row>
        <row r="1830">
          <cell r="AA1830" t="str">
            <v>3605013</v>
          </cell>
        </row>
        <row r="1831">
          <cell r="AA1831" t="str">
            <v>3605014</v>
          </cell>
        </row>
        <row r="1832">
          <cell r="AA1832" t="str">
            <v>3605015</v>
          </cell>
        </row>
        <row r="1833">
          <cell r="AA1833" t="str">
            <v>3605016</v>
          </cell>
        </row>
        <row r="1834">
          <cell r="AA1834" t="str">
            <v>3605017</v>
          </cell>
        </row>
        <row r="1835">
          <cell r="AA1835" t="str">
            <v>3905001</v>
          </cell>
        </row>
        <row r="1836">
          <cell r="AA1836" t="str">
            <v>3905002</v>
          </cell>
        </row>
        <row r="1837">
          <cell r="AA1837" t="str">
            <v>3905003</v>
          </cell>
        </row>
        <row r="1838">
          <cell r="AA1838" t="str">
            <v>3905004</v>
          </cell>
        </row>
        <row r="1839">
          <cell r="AA1839" t="str">
            <v>3905005</v>
          </cell>
        </row>
        <row r="1840">
          <cell r="AA1840" t="str">
            <v>3905006</v>
          </cell>
        </row>
        <row r="1841">
          <cell r="AA1841" t="str">
            <v>3905007</v>
          </cell>
        </row>
        <row r="1842">
          <cell r="AA1842" t="str">
            <v>3906001</v>
          </cell>
        </row>
        <row r="1843">
          <cell r="AA1843" t="str">
            <v>3906002</v>
          </cell>
        </row>
        <row r="1844">
          <cell r="AA1844" t="str">
            <v>3906003</v>
          </cell>
        </row>
        <row r="1845">
          <cell r="AA1845" t="str">
            <v>3906004</v>
          </cell>
        </row>
        <row r="1846">
          <cell r="AA1846" t="str">
            <v>3906005</v>
          </cell>
        </row>
        <row r="1847">
          <cell r="AA1847" t="str">
            <v>3906006</v>
          </cell>
        </row>
        <row r="1848">
          <cell r="AA1848" t="str">
            <v>3906007</v>
          </cell>
        </row>
        <row r="1849">
          <cell r="AA1849" t="str">
            <v>3906008</v>
          </cell>
        </row>
        <row r="1850">
          <cell r="AA1850" t="str">
            <v>3906009</v>
          </cell>
        </row>
        <row r="1851">
          <cell r="AA1851" t="str">
            <v>3906010</v>
          </cell>
        </row>
        <row r="1852">
          <cell r="AA1852" t="str">
            <v>3906011</v>
          </cell>
        </row>
        <row r="1853">
          <cell r="AA1853" t="str">
            <v>3906012</v>
          </cell>
        </row>
        <row r="1854">
          <cell r="AA1854" t="str">
            <v>3906013</v>
          </cell>
        </row>
        <row r="1855">
          <cell r="AA1855" t="str">
            <v>3906014</v>
          </cell>
        </row>
        <row r="1856">
          <cell r="AA1856" t="str">
            <v>3906015</v>
          </cell>
        </row>
        <row r="1857">
          <cell r="AA1857" t="str">
            <v>3906016</v>
          </cell>
        </row>
        <row r="1858">
          <cell r="AA1858" t="str">
            <v>3906017</v>
          </cell>
        </row>
        <row r="1859">
          <cell r="AA1859" t="str">
            <v>3906018</v>
          </cell>
        </row>
        <row r="1860">
          <cell r="AA1860" t="str">
            <v>3906019</v>
          </cell>
        </row>
        <row r="1861">
          <cell r="AA1861" t="str">
            <v>3906020</v>
          </cell>
        </row>
        <row r="1862">
          <cell r="AA1862" t="str">
            <v>3906021</v>
          </cell>
        </row>
        <row r="1863">
          <cell r="AA1863" t="str">
            <v>4001001</v>
          </cell>
        </row>
        <row r="1864">
          <cell r="AA1864" t="str">
            <v>4001002</v>
          </cell>
        </row>
        <row r="1865">
          <cell r="AA1865" t="str">
            <v>4001004</v>
          </cell>
        </row>
        <row r="1866">
          <cell r="AA1866" t="str">
            <v>4001007</v>
          </cell>
        </row>
        <row r="1867">
          <cell r="AA1867" t="str">
            <v>4001030</v>
          </cell>
        </row>
        <row r="1868">
          <cell r="AA1868" t="str">
            <v>4001031</v>
          </cell>
        </row>
        <row r="1869">
          <cell r="AA1869" t="str">
            <v>4001032</v>
          </cell>
        </row>
        <row r="1870">
          <cell r="AA1870" t="str">
            <v>4001033</v>
          </cell>
        </row>
        <row r="1871">
          <cell r="AA1871" t="str">
            <v>4001034</v>
          </cell>
        </row>
        <row r="1872">
          <cell r="AA1872" t="str">
            <v>4001039</v>
          </cell>
        </row>
        <row r="1873">
          <cell r="AA1873" t="str">
            <v>4001041</v>
          </cell>
        </row>
        <row r="1874">
          <cell r="AA1874" t="str">
            <v>4001042</v>
          </cell>
        </row>
        <row r="1875">
          <cell r="AA1875" t="str">
            <v>4001043</v>
          </cell>
        </row>
        <row r="1876">
          <cell r="AA1876" t="str">
            <v>4001044</v>
          </cell>
        </row>
        <row r="1877">
          <cell r="AA1877" t="str">
            <v>4001045</v>
          </cell>
        </row>
        <row r="1878">
          <cell r="AA1878" t="str">
            <v>4001046</v>
          </cell>
        </row>
        <row r="1879">
          <cell r="AA1879" t="str">
            <v>4001047</v>
          </cell>
        </row>
        <row r="1880">
          <cell r="AA1880" t="str">
            <v>4001049</v>
          </cell>
        </row>
        <row r="1881">
          <cell r="AA1881" t="str">
            <v>4002001</v>
          </cell>
        </row>
        <row r="1882">
          <cell r="AA1882" t="str">
            <v>4002012</v>
          </cell>
        </row>
        <row r="1883">
          <cell r="AA1883" t="str">
            <v>4002013</v>
          </cell>
        </row>
        <row r="1884">
          <cell r="AA1884" t="str">
            <v>4002016</v>
          </cell>
        </row>
        <row r="1885">
          <cell r="AA1885" t="str">
            <v>4002019</v>
          </cell>
        </row>
        <row r="1886">
          <cell r="AA1886" t="str">
            <v>4002020</v>
          </cell>
        </row>
        <row r="1887">
          <cell r="AA1887" t="str">
            <v>4002021</v>
          </cell>
        </row>
        <row r="1888">
          <cell r="AA1888" t="str">
            <v>4002022</v>
          </cell>
        </row>
        <row r="1889">
          <cell r="AA1889" t="str">
            <v>4002023</v>
          </cell>
        </row>
        <row r="1890">
          <cell r="AA1890" t="str">
            <v>4002024</v>
          </cell>
        </row>
        <row r="1891">
          <cell r="AA1891" t="str">
            <v>4002025</v>
          </cell>
        </row>
        <row r="1892">
          <cell r="AA1892" t="str">
            <v>4002026</v>
          </cell>
        </row>
        <row r="1893">
          <cell r="AA1893" t="str">
            <v>4002030</v>
          </cell>
        </row>
        <row r="1894">
          <cell r="AA1894" t="str">
            <v>4002031</v>
          </cell>
        </row>
        <row r="1895">
          <cell r="AA1895" t="str">
            <v>4002032</v>
          </cell>
        </row>
        <row r="1896">
          <cell r="AA1896" t="str">
            <v>4002033</v>
          </cell>
        </row>
        <row r="1897">
          <cell r="AA1897" t="str">
            <v>4002034</v>
          </cell>
        </row>
        <row r="1898">
          <cell r="AA1898" t="str">
            <v>4002038</v>
          </cell>
        </row>
        <row r="1899">
          <cell r="AA1899" t="str">
            <v>4002039</v>
          </cell>
        </row>
        <row r="1900">
          <cell r="AA1900" t="str">
            <v>4002040</v>
          </cell>
        </row>
        <row r="1901">
          <cell r="AA1901" t="str">
            <v>4003006</v>
          </cell>
        </row>
        <row r="1902">
          <cell r="AA1902" t="str">
            <v>4003008</v>
          </cell>
        </row>
        <row r="1903">
          <cell r="AA1903" t="str">
            <v>4003009</v>
          </cell>
        </row>
        <row r="1904">
          <cell r="AA1904" t="str">
            <v>4003010</v>
          </cell>
        </row>
        <row r="1905">
          <cell r="AA1905" t="str">
            <v>4003012</v>
          </cell>
        </row>
        <row r="1906">
          <cell r="AA1906" t="str">
            <v>4003014</v>
          </cell>
        </row>
        <row r="1907">
          <cell r="AA1907" t="str">
            <v>4003015</v>
          </cell>
        </row>
        <row r="1908">
          <cell r="AA1908" t="str">
            <v>4003016</v>
          </cell>
        </row>
        <row r="1909">
          <cell r="AA1909" t="str">
            <v>4003017</v>
          </cell>
        </row>
        <row r="1910">
          <cell r="AA1910" t="str">
            <v>4003018</v>
          </cell>
        </row>
        <row r="1911">
          <cell r="AA1911" t="str">
            <v>4003019</v>
          </cell>
        </row>
        <row r="1912">
          <cell r="AA1912" t="str">
            <v>4003020</v>
          </cell>
        </row>
        <row r="1913">
          <cell r="AA1913" t="str">
            <v>4003021</v>
          </cell>
        </row>
        <row r="1914">
          <cell r="AA1914" t="str">
            <v>4003022</v>
          </cell>
        </row>
        <row r="1915">
          <cell r="AA1915" t="str">
            <v>4003023</v>
          </cell>
        </row>
        <row r="1916">
          <cell r="AA1916" t="str">
            <v>4003025</v>
          </cell>
        </row>
        <row r="1917">
          <cell r="AA1917" t="str">
            <v>4003026</v>
          </cell>
        </row>
        <row r="1918">
          <cell r="AA1918" t="str">
            <v>4003027</v>
          </cell>
        </row>
        <row r="1919">
          <cell r="AA1919" t="str">
            <v>4003031</v>
          </cell>
        </row>
        <row r="1920">
          <cell r="AA1920" t="str">
            <v>4003040</v>
          </cell>
        </row>
        <row r="1921">
          <cell r="AA1921" t="str">
            <v>4003041</v>
          </cell>
        </row>
        <row r="1922">
          <cell r="AA1922" t="str">
            <v>4003042</v>
          </cell>
        </row>
        <row r="1923">
          <cell r="AA1923" t="str">
            <v>4003044</v>
          </cell>
        </row>
        <row r="1924">
          <cell r="AA1924" t="str">
            <v>4003045</v>
          </cell>
        </row>
        <row r="1925">
          <cell r="AA1925" t="str">
            <v>4003046</v>
          </cell>
        </row>
        <row r="1926">
          <cell r="AA1926" t="str">
            <v>4003047</v>
          </cell>
        </row>
        <row r="1927">
          <cell r="AA1927" t="str">
            <v>4003048</v>
          </cell>
        </row>
        <row r="1928">
          <cell r="AA1928" t="str">
            <v>4003049</v>
          </cell>
        </row>
        <row r="1929">
          <cell r="AA1929" t="str">
            <v>4003050</v>
          </cell>
        </row>
        <row r="1930">
          <cell r="AA1930" t="str">
            <v>4003051</v>
          </cell>
        </row>
        <row r="1931">
          <cell r="AA1931" t="str">
            <v>4003052</v>
          </cell>
        </row>
        <row r="1932">
          <cell r="AA1932" t="str">
            <v>4003053</v>
          </cell>
        </row>
        <row r="1933">
          <cell r="AA1933" t="str">
            <v>4003055</v>
          </cell>
        </row>
        <row r="1934">
          <cell r="AA1934" t="str">
            <v>4003063</v>
          </cell>
        </row>
        <row r="1935">
          <cell r="AA1935" t="str">
            <v>4003064</v>
          </cell>
        </row>
        <row r="1936">
          <cell r="AA1936" t="str">
            <v>4003066</v>
          </cell>
        </row>
        <row r="1937">
          <cell r="AA1937" t="str">
            <v>4101001</v>
          </cell>
        </row>
        <row r="1938">
          <cell r="AA1938" t="str">
            <v>4101002</v>
          </cell>
        </row>
        <row r="1939">
          <cell r="AA1939" t="str">
            <v>4101003</v>
          </cell>
        </row>
        <row r="1940">
          <cell r="AA1940" t="str">
            <v>4101004</v>
          </cell>
        </row>
        <row r="1941">
          <cell r="AA1941" t="str">
            <v>4101005</v>
          </cell>
        </row>
        <row r="1942">
          <cell r="AA1942" t="str">
            <v>4101006</v>
          </cell>
        </row>
        <row r="1943">
          <cell r="AA1943" t="str">
            <v>4101011</v>
          </cell>
        </row>
        <row r="1944">
          <cell r="AA1944" t="str">
            <v>4101013</v>
          </cell>
        </row>
        <row r="1945">
          <cell r="AA1945" t="str">
            <v>4101014</v>
          </cell>
        </row>
        <row r="1946">
          <cell r="AA1946" t="str">
            <v>4101017</v>
          </cell>
        </row>
        <row r="1947">
          <cell r="AA1947" t="str">
            <v>4101018</v>
          </cell>
        </row>
        <row r="1948">
          <cell r="AA1948" t="str">
            <v>4101019</v>
          </cell>
        </row>
        <row r="1949">
          <cell r="AA1949" t="str">
            <v>4101020</v>
          </cell>
        </row>
        <row r="1950">
          <cell r="AA1950" t="str">
            <v>4101021</v>
          </cell>
        </row>
        <row r="1951">
          <cell r="AA1951" t="str">
            <v>4101022</v>
          </cell>
        </row>
        <row r="1952">
          <cell r="AA1952" t="str">
            <v>4101023</v>
          </cell>
        </row>
        <row r="1953">
          <cell r="AA1953" t="str">
            <v>4101025</v>
          </cell>
        </row>
        <row r="1954">
          <cell r="AA1954" t="str">
            <v>4101026</v>
          </cell>
        </row>
        <row r="1955">
          <cell r="AA1955" t="str">
            <v>4101027</v>
          </cell>
        </row>
        <row r="1956">
          <cell r="AA1956" t="str">
            <v>4101031</v>
          </cell>
        </row>
        <row r="1957">
          <cell r="AA1957" t="str">
            <v>4101038</v>
          </cell>
        </row>
        <row r="1958">
          <cell r="AA1958" t="str">
            <v>4101042</v>
          </cell>
        </row>
        <row r="1959">
          <cell r="AA1959" t="str">
            <v>4101043</v>
          </cell>
        </row>
        <row r="1960">
          <cell r="AA1960" t="str">
            <v>4101045</v>
          </cell>
        </row>
        <row r="1961">
          <cell r="AA1961" t="str">
            <v>4101046</v>
          </cell>
        </row>
        <row r="1962">
          <cell r="AA1962" t="str">
            <v>4101047</v>
          </cell>
        </row>
        <row r="1963">
          <cell r="AA1963" t="str">
            <v>4101063</v>
          </cell>
        </row>
        <row r="1964">
          <cell r="AA1964" t="str">
            <v>4101068</v>
          </cell>
        </row>
        <row r="1965">
          <cell r="AA1965" t="str">
            <v>4101073</v>
          </cell>
        </row>
        <row r="1966">
          <cell r="AA1966" t="str">
            <v>4101074</v>
          </cell>
        </row>
        <row r="1967">
          <cell r="AA1967" t="str">
            <v>4101076</v>
          </cell>
        </row>
        <row r="1968">
          <cell r="AA1968" t="str">
            <v>4101079</v>
          </cell>
        </row>
        <row r="1969">
          <cell r="AA1969" t="str">
            <v>4101082</v>
          </cell>
        </row>
        <row r="1970">
          <cell r="AA1970" t="str">
            <v>4101083</v>
          </cell>
        </row>
        <row r="1971">
          <cell r="AA1971" t="str">
            <v>4101084</v>
          </cell>
        </row>
        <row r="1972">
          <cell r="AA1972" t="str">
            <v>4101085</v>
          </cell>
        </row>
        <row r="1973">
          <cell r="AA1973" t="str">
            <v>4101086</v>
          </cell>
        </row>
        <row r="1974">
          <cell r="AA1974" t="str">
            <v>4101087</v>
          </cell>
        </row>
        <row r="1975">
          <cell r="AA1975" t="str">
            <v>4101089</v>
          </cell>
        </row>
        <row r="1976">
          <cell r="AA1976" t="str">
            <v>4101090</v>
          </cell>
        </row>
        <row r="1977">
          <cell r="AA1977" t="str">
            <v>4101091</v>
          </cell>
        </row>
        <row r="1978">
          <cell r="AA1978" t="str">
            <v>4101092</v>
          </cell>
        </row>
        <row r="1979">
          <cell r="AA1979" t="str">
            <v>4101094</v>
          </cell>
        </row>
        <row r="1980">
          <cell r="AA1980" t="str">
            <v>4101097</v>
          </cell>
        </row>
        <row r="1981">
          <cell r="AA1981" t="str">
            <v>4101098</v>
          </cell>
        </row>
        <row r="1982">
          <cell r="AA1982" t="str">
            <v>4101099</v>
          </cell>
        </row>
        <row r="1983">
          <cell r="AA1983" t="str">
            <v>4101100</v>
          </cell>
        </row>
        <row r="1984">
          <cell r="AA1984" t="str">
            <v>4101101</v>
          </cell>
        </row>
        <row r="1985">
          <cell r="AA1985" t="str">
            <v>4101103</v>
          </cell>
        </row>
        <row r="1986">
          <cell r="AA1986" t="str">
            <v>4101104</v>
          </cell>
        </row>
        <row r="1987">
          <cell r="AA1987" t="str">
            <v>4102001</v>
          </cell>
        </row>
        <row r="1988">
          <cell r="AA1988" t="str">
            <v>4102002</v>
          </cell>
        </row>
        <row r="1989">
          <cell r="AA1989" t="str">
            <v>4102003</v>
          </cell>
        </row>
        <row r="1990">
          <cell r="AA1990" t="str">
            <v>4102004</v>
          </cell>
        </row>
        <row r="1991">
          <cell r="AA1991" t="str">
            <v>4102005</v>
          </cell>
        </row>
        <row r="1992">
          <cell r="AA1992" t="str">
            <v>4102006</v>
          </cell>
        </row>
        <row r="1993">
          <cell r="AA1993" t="str">
            <v>4102007</v>
          </cell>
        </row>
        <row r="1994">
          <cell r="AA1994" t="str">
            <v>4102008</v>
          </cell>
        </row>
        <row r="1995">
          <cell r="AA1995" t="str">
            <v>4102009</v>
          </cell>
        </row>
        <row r="1996">
          <cell r="AA1996" t="str">
            <v>4102010</v>
          </cell>
        </row>
        <row r="1997">
          <cell r="AA1997" t="str">
            <v>4102011</v>
          </cell>
        </row>
        <row r="1998">
          <cell r="AA1998" t="str">
            <v>4102026</v>
          </cell>
        </row>
        <row r="1999">
          <cell r="AA1999" t="str">
            <v>4102027</v>
          </cell>
        </row>
        <row r="2000">
          <cell r="AA2000" t="str">
            <v>4102028</v>
          </cell>
        </row>
        <row r="2001">
          <cell r="AA2001" t="str">
            <v>4102029</v>
          </cell>
        </row>
        <row r="2002">
          <cell r="AA2002" t="str">
            <v>4102030</v>
          </cell>
        </row>
        <row r="2003">
          <cell r="AA2003" t="str">
            <v>4102031</v>
          </cell>
        </row>
        <row r="2004">
          <cell r="AA2004" t="str">
            <v>4102032</v>
          </cell>
        </row>
        <row r="2005">
          <cell r="AA2005" t="str">
            <v>4102033</v>
          </cell>
        </row>
        <row r="2006">
          <cell r="AA2006" t="str">
            <v>4102034</v>
          </cell>
        </row>
        <row r="2007">
          <cell r="AA2007" t="str">
            <v>4102035</v>
          </cell>
        </row>
        <row r="2008">
          <cell r="AA2008" t="str">
            <v>4102038</v>
          </cell>
        </row>
        <row r="2009">
          <cell r="AA2009" t="str">
            <v>4102040</v>
          </cell>
        </row>
        <row r="2010">
          <cell r="AA2010" t="str">
            <v>4102041</v>
          </cell>
        </row>
        <row r="2011">
          <cell r="AA2011" t="str">
            <v>4102042</v>
          </cell>
        </row>
        <row r="2012">
          <cell r="AA2012" t="str">
            <v>4102043</v>
          </cell>
        </row>
        <row r="2013">
          <cell r="AA2013" t="str">
            <v>4102045</v>
          </cell>
        </row>
        <row r="2014">
          <cell r="AA2014" t="str">
            <v>4102046</v>
          </cell>
        </row>
        <row r="2015">
          <cell r="AA2015" t="str">
            <v>4102047</v>
          </cell>
        </row>
        <row r="2016">
          <cell r="AA2016" t="str">
            <v>4102048</v>
          </cell>
        </row>
        <row r="2017">
          <cell r="AA2017" t="str">
            <v>4102049</v>
          </cell>
        </row>
        <row r="2018">
          <cell r="AA2018" t="str">
            <v>4102050</v>
          </cell>
        </row>
        <row r="2019">
          <cell r="AA2019" t="str">
            <v>4102051</v>
          </cell>
        </row>
        <row r="2020">
          <cell r="AA2020" t="str">
            <v>4102052</v>
          </cell>
        </row>
        <row r="2021">
          <cell r="AA2021" t="str">
            <v>4103004</v>
          </cell>
        </row>
        <row r="2022">
          <cell r="AA2022" t="str">
            <v>4103005</v>
          </cell>
        </row>
        <row r="2023">
          <cell r="AA2023" t="str">
            <v>4103008</v>
          </cell>
        </row>
        <row r="2024">
          <cell r="AA2024" t="str">
            <v>4103009</v>
          </cell>
        </row>
        <row r="2025">
          <cell r="AA2025" t="str">
            <v>4103010</v>
          </cell>
        </row>
        <row r="2026">
          <cell r="AA2026" t="str">
            <v>4103015</v>
          </cell>
        </row>
        <row r="2027">
          <cell r="AA2027" t="str">
            <v>4103017</v>
          </cell>
        </row>
        <row r="2028">
          <cell r="AA2028" t="str">
            <v>4103018</v>
          </cell>
        </row>
        <row r="2029">
          <cell r="AA2029" t="str">
            <v>4103019</v>
          </cell>
        </row>
        <row r="2030">
          <cell r="AA2030" t="str">
            <v>4103020</v>
          </cell>
        </row>
        <row r="2031">
          <cell r="AA2031" t="str">
            <v>4103021</v>
          </cell>
        </row>
        <row r="2032">
          <cell r="AA2032" t="str">
            <v>4103022</v>
          </cell>
        </row>
        <row r="2033">
          <cell r="AA2033" t="str">
            <v>4103023</v>
          </cell>
        </row>
        <row r="2034">
          <cell r="AA2034" t="str">
            <v>4103024</v>
          </cell>
        </row>
        <row r="2035">
          <cell r="AA2035" t="str">
            <v>4103025</v>
          </cell>
        </row>
        <row r="2036">
          <cell r="AA2036" t="str">
            <v>4103026</v>
          </cell>
        </row>
        <row r="2037">
          <cell r="AA2037" t="str">
            <v>4103027</v>
          </cell>
        </row>
        <row r="2038">
          <cell r="AA2038" t="str">
            <v>4103028</v>
          </cell>
        </row>
        <row r="2039">
          <cell r="AA2039" t="str">
            <v>4103029</v>
          </cell>
        </row>
        <row r="2040">
          <cell r="AA2040" t="str">
            <v>4103030</v>
          </cell>
        </row>
        <row r="2041">
          <cell r="AA2041" t="str">
            <v>4103031</v>
          </cell>
        </row>
        <row r="2042">
          <cell r="AA2042" t="str">
            <v>4103050</v>
          </cell>
        </row>
        <row r="2043">
          <cell r="AA2043" t="str">
            <v>4103051</v>
          </cell>
        </row>
        <row r="2044">
          <cell r="AA2044" t="str">
            <v>4103052</v>
          </cell>
        </row>
        <row r="2045">
          <cell r="AA2045" t="str">
            <v>4103053</v>
          </cell>
        </row>
        <row r="2046">
          <cell r="AA2046" t="str">
            <v>4103054</v>
          </cell>
        </row>
        <row r="2047">
          <cell r="AA2047" t="str">
            <v>4103055</v>
          </cell>
        </row>
        <row r="2048">
          <cell r="AA2048" t="str">
            <v>4103057</v>
          </cell>
        </row>
        <row r="2049">
          <cell r="AA2049" t="str">
            <v>4103058</v>
          </cell>
        </row>
        <row r="2050">
          <cell r="AA2050" t="str">
            <v>4103059</v>
          </cell>
        </row>
        <row r="2051">
          <cell r="AA2051" t="str">
            <v>4103060</v>
          </cell>
        </row>
        <row r="2052">
          <cell r="AA2052" t="str">
            <v>4103061</v>
          </cell>
        </row>
        <row r="2053">
          <cell r="AA2053" t="str">
            <v>4103062</v>
          </cell>
        </row>
        <row r="2054">
          <cell r="AA2054" t="str">
            <v>4103063</v>
          </cell>
        </row>
        <row r="2055">
          <cell r="AA2055" t="str">
            <v>4103064</v>
          </cell>
        </row>
        <row r="2056">
          <cell r="AA2056" t="str">
            <v>4103067</v>
          </cell>
        </row>
        <row r="2057">
          <cell r="AA2057" t="str">
            <v>4103068</v>
          </cell>
        </row>
        <row r="2058">
          <cell r="AA2058" t="str">
            <v>4103069</v>
          </cell>
        </row>
        <row r="2059">
          <cell r="AA2059" t="str">
            <v>4103070</v>
          </cell>
        </row>
        <row r="2060">
          <cell r="AA2060" t="str">
            <v>4103071</v>
          </cell>
        </row>
        <row r="2061">
          <cell r="AA2061">
            <v>4103081</v>
          </cell>
        </row>
        <row r="2062">
          <cell r="AA2062" t="str">
            <v>4103082</v>
          </cell>
        </row>
        <row r="2063">
          <cell r="AA2063" t="str">
            <v>4104001</v>
          </cell>
        </row>
        <row r="2064">
          <cell r="AA2064" t="str">
            <v>4104002</v>
          </cell>
        </row>
        <row r="2065">
          <cell r="AA2065" t="str">
            <v>4104003</v>
          </cell>
        </row>
        <row r="2066">
          <cell r="AA2066" t="str">
            <v>4104004</v>
          </cell>
        </row>
        <row r="2067">
          <cell r="AA2067" t="str">
            <v>4104005</v>
          </cell>
        </row>
        <row r="2068">
          <cell r="AA2068" t="str">
            <v>4104006</v>
          </cell>
        </row>
        <row r="2069">
          <cell r="AA2069" t="str">
            <v>4104007</v>
          </cell>
        </row>
        <row r="2070">
          <cell r="AA2070" t="str">
            <v>4104008</v>
          </cell>
        </row>
        <row r="2071">
          <cell r="AA2071" t="str">
            <v>4104009</v>
          </cell>
        </row>
        <row r="2072">
          <cell r="AA2072" t="str">
            <v>4104010</v>
          </cell>
        </row>
        <row r="2073">
          <cell r="AA2073" t="str">
            <v>4104011</v>
          </cell>
        </row>
        <row r="2074">
          <cell r="AA2074" t="str">
            <v>4104012</v>
          </cell>
        </row>
        <row r="2075">
          <cell r="AA2075" t="str">
            <v>4104013</v>
          </cell>
        </row>
        <row r="2076">
          <cell r="AA2076" t="str">
            <v>4104014</v>
          </cell>
        </row>
        <row r="2077">
          <cell r="AA2077" t="str">
            <v>4104015</v>
          </cell>
        </row>
        <row r="2078">
          <cell r="AA2078" t="str">
            <v>4104016</v>
          </cell>
        </row>
        <row r="2079">
          <cell r="AA2079" t="str">
            <v>4104017</v>
          </cell>
        </row>
        <row r="2080">
          <cell r="AA2080" t="str">
            <v>4104018</v>
          </cell>
        </row>
        <row r="2081">
          <cell r="AA2081" t="str">
            <v>4104019</v>
          </cell>
        </row>
        <row r="2082">
          <cell r="AA2082" t="str">
            <v>4104020</v>
          </cell>
        </row>
        <row r="2083">
          <cell r="AA2083" t="str">
            <v>4104021</v>
          </cell>
        </row>
        <row r="2084">
          <cell r="AA2084" t="str">
            <v>4104022</v>
          </cell>
        </row>
        <row r="2085">
          <cell r="AA2085" t="str">
            <v>4104023</v>
          </cell>
        </row>
        <row r="2086">
          <cell r="AA2086" t="str">
            <v>4104024</v>
          </cell>
        </row>
        <row r="2087">
          <cell r="AA2087" t="str">
            <v>4104025</v>
          </cell>
        </row>
        <row r="2088">
          <cell r="AA2088" t="str">
            <v>4104026</v>
          </cell>
        </row>
        <row r="2089">
          <cell r="AA2089" t="str">
            <v>4104027</v>
          </cell>
        </row>
        <row r="2090">
          <cell r="AA2090" t="str">
            <v>4104028</v>
          </cell>
        </row>
        <row r="2091">
          <cell r="AA2091" t="str">
            <v>4104029</v>
          </cell>
        </row>
        <row r="2092">
          <cell r="AA2092" t="str">
            <v>4104030</v>
          </cell>
        </row>
        <row r="2093">
          <cell r="AA2093" t="str">
            <v>4104031</v>
          </cell>
        </row>
        <row r="2094">
          <cell r="AA2094" t="str">
            <v>4104032</v>
          </cell>
        </row>
        <row r="2095">
          <cell r="AA2095" t="str">
            <v>4104033</v>
          </cell>
        </row>
        <row r="2096">
          <cell r="AA2096" t="str">
            <v>4104034</v>
          </cell>
        </row>
        <row r="2097">
          <cell r="AA2097" t="str">
            <v>4104035</v>
          </cell>
        </row>
        <row r="2098">
          <cell r="AA2098" t="str">
            <v>4104036</v>
          </cell>
        </row>
        <row r="2099">
          <cell r="AA2099" t="str">
            <v>4104037</v>
          </cell>
        </row>
        <row r="2100">
          <cell r="AA2100" t="str">
            <v>4104038</v>
          </cell>
        </row>
        <row r="2101">
          <cell r="AA2101" t="str">
            <v>4104039</v>
          </cell>
        </row>
        <row r="2102">
          <cell r="AA2102" t="str">
            <v>4104040</v>
          </cell>
        </row>
        <row r="2103">
          <cell r="AA2103" t="str">
            <v>4104041</v>
          </cell>
        </row>
        <row r="2104">
          <cell r="AA2104" t="str">
            <v>4104042</v>
          </cell>
        </row>
        <row r="2105">
          <cell r="AA2105" t="str">
            <v>4301001</v>
          </cell>
        </row>
        <row r="2106">
          <cell r="AA2106" t="str">
            <v>4301003</v>
          </cell>
        </row>
        <row r="2107">
          <cell r="AA2107" t="str">
            <v>4301004</v>
          </cell>
        </row>
        <row r="2108">
          <cell r="AA2108" t="str">
            <v>4301006</v>
          </cell>
        </row>
        <row r="2109">
          <cell r="AA2109" t="str">
            <v>4301007</v>
          </cell>
        </row>
        <row r="2110">
          <cell r="AA2110" t="str">
            <v>4301009</v>
          </cell>
        </row>
        <row r="2111">
          <cell r="AA2111" t="str">
            <v>4301010</v>
          </cell>
        </row>
        <row r="2112">
          <cell r="AA2112" t="str">
            <v>4301011</v>
          </cell>
        </row>
        <row r="2113">
          <cell r="AA2113" t="str">
            <v>4301012</v>
          </cell>
        </row>
        <row r="2114">
          <cell r="AA2114" t="str">
            <v>4301013</v>
          </cell>
        </row>
        <row r="2115">
          <cell r="AA2115" t="str">
            <v>4301014</v>
          </cell>
        </row>
        <row r="2116">
          <cell r="AA2116" t="str">
            <v>4301015</v>
          </cell>
        </row>
        <row r="2117">
          <cell r="AA2117" t="str">
            <v>4301016</v>
          </cell>
        </row>
        <row r="2118">
          <cell r="AA2118" t="str">
            <v>4301017</v>
          </cell>
        </row>
        <row r="2119">
          <cell r="AA2119" t="str">
            <v>4301018</v>
          </cell>
        </row>
        <row r="2120">
          <cell r="AA2120" t="str">
            <v>4301019</v>
          </cell>
        </row>
        <row r="2121">
          <cell r="AA2121" t="str">
            <v>4301020</v>
          </cell>
        </row>
        <row r="2122">
          <cell r="AA2122" t="str">
            <v>4301021</v>
          </cell>
        </row>
        <row r="2123">
          <cell r="AA2123" t="str">
            <v>4301022</v>
          </cell>
        </row>
        <row r="2124">
          <cell r="AA2124" t="str">
            <v>4301023</v>
          </cell>
        </row>
        <row r="2125">
          <cell r="AA2125" t="str">
            <v>4301024</v>
          </cell>
        </row>
        <row r="2126">
          <cell r="AA2126" t="str">
            <v>4301025</v>
          </cell>
        </row>
        <row r="2127">
          <cell r="AA2127" t="str">
            <v>4301026</v>
          </cell>
        </row>
        <row r="2128">
          <cell r="AA2128" t="str">
            <v>4301027</v>
          </cell>
        </row>
        <row r="2129">
          <cell r="AA2129" t="str">
            <v>4301028</v>
          </cell>
        </row>
        <row r="2130">
          <cell r="AA2130" t="str">
            <v>4301029</v>
          </cell>
        </row>
        <row r="2131">
          <cell r="AA2131" t="str">
            <v>4301030</v>
          </cell>
        </row>
        <row r="2132">
          <cell r="AA2132" t="str">
            <v>4301031</v>
          </cell>
        </row>
        <row r="2133">
          <cell r="AA2133" t="str">
            <v>4301032</v>
          </cell>
        </row>
        <row r="2134">
          <cell r="AA2134" t="str">
            <v>4301035</v>
          </cell>
        </row>
        <row r="2135">
          <cell r="AA2135" t="str">
            <v>4301036</v>
          </cell>
        </row>
        <row r="2136">
          <cell r="AA2136" t="str">
            <v>4301037</v>
          </cell>
        </row>
        <row r="2137">
          <cell r="AA2137" t="str">
            <v>4301038</v>
          </cell>
        </row>
        <row r="2138">
          <cell r="AA2138" t="str">
            <v>4302001</v>
          </cell>
        </row>
        <row r="2139">
          <cell r="AA2139" t="str">
            <v>4302002</v>
          </cell>
        </row>
        <row r="2140">
          <cell r="AA2140" t="str">
            <v>4302003</v>
          </cell>
        </row>
        <row r="2141">
          <cell r="AA2141" t="str">
            <v>4302004</v>
          </cell>
        </row>
        <row r="2142">
          <cell r="AA2142" t="str">
            <v>4302006</v>
          </cell>
        </row>
        <row r="2143">
          <cell r="AA2143" t="str">
            <v>4302007</v>
          </cell>
        </row>
        <row r="2144">
          <cell r="AA2144" t="str">
            <v>4302009</v>
          </cell>
        </row>
        <row r="2145">
          <cell r="AA2145" t="str">
            <v>4302010</v>
          </cell>
        </row>
        <row r="2146">
          <cell r="AA2146" t="str">
            <v>4302011</v>
          </cell>
        </row>
        <row r="2147">
          <cell r="AA2147" t="str">
            <v>4302012</v>
          </cell>
        </row>
        <row r="2148">
          <cell r="AA2148" t="str">
            <v>4302013</v>
          </cell>
        </row>
        <row r="2149">
          <cell r="AA2149" t="str">
            <v>4302014</v>
          </cell>
        </row>
        <row r="2150">
          <cell r="AA2150" t="str">
            <v>4302015</v>
          </cell>
        </row>
        <row r="2151">
          <cell r="AA2151" t="str">
            <v>4302016</v>
          </cell>
        </row>
        <row r="2152">
          <cell r="AA2152" t="str">
            <v>4302017</v>
          </cell>
        </row>
        <row r="2153">
          <cell r="AA2153" t="str">
            <v>4302018</v>
          </cell>
        </row>
        <row r="2154">
          <cell r="AA2154" t="str">
            <v>4302019</v>
          </cell>
        </row>
        <row r="2155">
          <cell r="AA2155" t="str">
            <v>4302020</v>
          </cell>
        </row>
        <row r="2156">
          <cell r="AA2156" t="str">
            <v>4302021</v>
          </cell>
        </row>
        <row r="2157">
          <cell r="AA2157" t="str">
            <v>4302022</v>
          </cell>
        </row>
        <row r="2158">
          <cell r="AA2158" t="str">
            <v>4302023</v>
          </cell>
        </row>
        <row r="2159">
          <cell r="AA2159" t="str">
            <v>4302024</v>
          </cell>
        </row>
        <row r="2160">
          <cell r="AA2160" t="str">
            <v>4302025</v>
          </cell>
        </row>
        <row r="2161">
          <cell r="AA2161" t="str">
            <v>4302026</v>
          </cell>
        </row>
        <row r="2162">
          <cell r="AA2162" t="str">
            <v>4302027</v>
          </cell>
        </row>
        <row r="2163">
          <cell r="AA2163" t="str">
            <v>4302028</v>
          </cell>
        </row>
        <row r="2164">
          <cell r="AA2164" t="str">
            <v>4302029</v>
          </cell>
        </row>
        <row r="2165">
          <cell r="AA2165" t="str">
            <v>4302030</v>
          </cell>
        </row>
        <row r="2166">
          <cell r="AA2166" t="str">
            <v>4302031</v>
          </cell>
        </row>
        <row r="2167">
          <cell r="AA2167" t="str">
            <v>4302032</v>
          </cell>
        </row>
        <row r="2168">
          <cell r="AA2168" t="str">
            <v>4302033</v>
          </cell>
        </row>
        <row r="2169">
          <cell r="AA2169" t="str">
            <v>4302034</v>
          </cell>
        </row>
        <row r="2170">
          <cell r="AA2170" t="str">
            <v>4302035</v>
          </cell>
        </row>
        <row r="2171">
          <cell r="AA2171" t="str">
            <v>4302036</v>
          </cell>
        </row>
        <row r="2172">
          <cell r="AA2172" t="str">
            <v>4302037</v>
          </cell>
        </row>
        <row r="2173">
          <cell r="AA2173" t="str">
            <v>4302038</v>
          </cell>
        </row>
        <row r="2174">
          <cell r="AA2174" t="str">
            <v>4302039</v>
          </cell>
        </row>
        <row r="2175">
          <cell r="AA2175" t="str">
            <v>4302040</v>
          </cell>
        </row>
        <row r="2176">
          <cell r="AA2176" t="str">
            <v>4302041</v>
          </cell>
        </row>
        <row r="2177">
          <cell r="AA2177" t="str">
            <v>4302042</v>
          </cell>
        </row>
        <row r="2178">
          <cell r="AA2178" t="str">
            <v>4302043</v>
          </cell>
        </row>
        <row r="2179">
          <cell r="AA2179" t="str">
            <v>4302044</v>
          </cell>
        </row>
        <row r="2180">
          <cell r="AA2180" t="str">
            <v>4302045</v>
          </cell>
        </row>
        <row r="2181">
          <cell r="AA2181" t="str">
            <v>4302046</v>
          </cell>
        </row>
        <row r="2182">
          <cell r="AA2182" t="str">
            <v>4302047</v>
          </cell>
        </row>
        <row r="2183">
          <cell r="AA2183" t="str">
            <v>4302048</v>
          </cell>
        </row>
        <row r="2184">
          <cell r="AA2184" t="str">
            <v>4302049</v>
          </cell>
        </row>
        <row r="2185">
          <cell r="AA2185" t="str">
            <v>4302050</v>
          </cell>
        </row>
        <row r="2186">
          <cell r="AA2186" t="str">
            <v>4302051</v>
          </cell>
        </row>
        <row r="2187">
          <cell r="AA2187" t="str">
            <v>4302052</v>
          </cell>
        </row>
        <row r="2188">
          <cell r="AA2188" t="str">
            <v>4302054</v>
          </cell>
        </row>
        <row r="2189">
          <cell r="AA2189" t="str">
            <v>4302055</v>
          </cell>
        </row>
        <row r="2190">
          <cell r="AA2190" t="str">
            <v>4302056</v>
          </cell>
        </row>
        <row r="2191">
          <cell r="AA2191" t="str">
            <v>4302057</v>
          </cell>
        </row>
        <row r="2192">
          <cell r="AA2192" t="str">
            <v>4302058</v>
          </cell>
        </row>
        <row r="2193">
          <cell r="AA2193" t="str">
            <v>4302059</v>
          </cell>
        </row>
        <row r="2194">
          <cell r="AA2194" t="str">
            <v>4302062</v>
          </cell>
        </row>
        <row r="2195">
          <cell r="AA2195" t="str">
            <v>4302063</v>
          </cell>
        </row>
        <row r="2196">
          <cell r="AA2196" t="str">
            <v>4302064</v>
          </cell>
        </row>
        <row r="2197">
          <cell r="AA2197" t="str">
            <v>4302066</v>
          </cell>
        </row>
        <row r="2198">
          <cell r="AA2198" t="str">
            <v>4302067</v>
          </cell>
        </row>
        <row r="2199">
          <cell r="AA2199" t="str">
            <v>4302068</v>
          </cell>
        </row>
        <row r="2200">
          <cell r="AA2200" t="str">
            <v>4302069</v>
          </cell>
        </row>
        <row r="2201">
          <cell r="AA2201" t="str">
            <v>4302070</v>
          </cell>
        </row>
        <row r="2202">
          <cell r="AA2202" t="str">
            <v>4302072</v>
          </cell>
        </row>
        <row r="2203">
          <cell r="AA2203" t="str">
            <v>4302073</v>
          </cell>
        </row>
        <row r="2204">
          <cell r="AA2204" t="str">
            <v>4302074</v>
          </cell>
        </row>
        <row r="2205">
          <cell r="AA2205" t="str">
            <v>4302075</v>
          </cell>
        </row>
        <row r="2206">
          <cell r="AA2206" t="str">
            <v>4302082</v>
          </cell>
        </row>
        <row r="2207">
          <cell r="AA2207" t="str">
            <v>4302083</v>
          </cell>
        </row>
        <row r="2208">
          <cell r="AA2208" t="str">
            <v>4302084</v>
          </cell>
        </row>
        <row r="2209">
          <cell r="AA2209" t="str">
            <v>4302086</v>
          </cell>
        </row>
        <row r="2210">
          <cell r="AA2210" t="str">
            <v>4302087</v>
          </cell>
        </row>
        <row r="2211">
          <cell r="AA2211" t="str">
            <v>4302091</v>
          </cell>
        </row>
        <row r="2212">
          <cell r="AA2212" t="str">
            <v>4501001</v>
          </cell>
        </row>
        <row r="2213">
          <cell r="AA2213" t="str">
            <v>4501003</v>
          </cell>
        </row>
        <row r="2214">
          <cell r="AA2214" t="str">
            <v>4501004</v>
          </cell>
        </row>
        <row r="2215">
          <cell r="AA2215" t="str">
            <v>4501006</v>
          </cell>
        </row>
        <row r="2216">
          <cell r="AA2216" t="str">
            <v>4501007</v>
          </cell>
        </row>
        <row r="2217">
          <cell r="AA2217" t="str">
            <v>4501008</v>
          </cell>
        </row>
        <row r="2218">
          <cell r="AA2218" t="str">
            <v>4501012</v>
          </cell>
        </row>
        <row r="2219">
          <cell r="AA2219" t="str">
            <v>4501013</v>
          </cell>
        </row>
        <row r="2220">
          <cell r="AA2220" t="str">
            <v>4501014</v>
          </cell>
        </row>
        <row r="2221">
          <cell r="AA2221" t="str">
            <v>4501015</v>
          </cell>
        </row>
        <row r="2222">
          <cell r="AA2222" t="str">
            <v>4501016</v>
          </cell>
        </row>
        <row r="2223">
          <cell r="AA2223" t="str">
            <v>4501017</v>
          </cell>
        </row>
        <row r="2224">
          <cell r="AA2224" t="str">
            <v>4501018</v>
          </cell>
        </row>
        <row r="2225">
          <cell r="AA2225" t="str">
            <v>4501020</v>
          </cell>
        </row>
        <row r="2226">
          <cell r="AA2226" t="str">
            <v>4501021</v>
          </cell>
        </row>
        <row r="2227">
          <cell r="AA2227" t="str">
            <v>4501022</v>
          </cell>
        </row>
        <row r="2228">
          <cell r="AA2228" t="str">
            <v>4501023</v>
          </cell>
        </row>
        <row r="2229">
          <cell r="AA2229" t="str">
            <v>4501024</v>
          </cell>
        </row>
        <row r="2230">
          <cell r="AA2230" t="str">
            <v>4501025</v>
          </cell>
        </row>
        <row r="2231">
          <cell r="AA2231" t="str">
            <v>4501026</v>
          </cell>
        </row>
        <row r="2232">
          <cell r="AA2232" t="str">
            <v>4501028</v>
          </cell>
        </row>
        <row r="2233">
          <cell r="AA2233" t="str">
            <v>4501029</v>
          </cell>
        </row>
        <row r="2234">
          <cell r="AA2234" t="str">
            <v>4501030</v>
          </cell>
        </row>
        <row r="2235">
          <cell r="AA2235" t="str">
            <v>4501031</v>
          </cell>
        </row>
        <row r="2236">
          <cell r="AA2236" t="str">
            <v>4501032</v>
          </cell>
        </row>
        <row r="2237">
          <cell r="AA2237" t="str">
            <v>4501037</v>
          </cell>
        </row>
        <row r="2238">
          <cell r="AA2238" t="str">
            <v>4501038</v>
          </cell>
        </row>
        <row r="2239">
          <cell r="AA2239" t="str">
            <v>4501039</v>
          </cell>
        </row>
        <row r="2240">
          <cell r="AA2240" t="str">
            <v>4501040</v>
          </cell>
        </row>
        <row r="2241">
          <cell r="AA2241" t="str">
            <v>4501041</v>
          </cell>
        </row>
        <row r="2242">
          <cell r="AA2242" t="str">
            <v>4501042</v>
          </cell>
        </row>
        <row r="2243">
          <cell r="AA2243" t="str">
            <v>4501043</v>
          </cell>
        </row>
        <row r="2244">
          <cell r="AA2244" t="str">
            <v>4501044</v>
          </cell>
        </row>
        <row r="2245">
          <cell r="AA2245" t="str">
            <v>4501045</v>
          </cell>
        </row>
        <row r="2246">
          <cell r="AA2246" t="str">
            <v>4501046</v>
          </cell>
        </row>
        <row r="2247">
          <cell r="AA2247" t="str">
            <v>4501047</v>
          </cell>
        </row>
        <row r="2248">
          <cell r="AA2248" t="str">
            <v>4501048</v>
          </cell>
        </row>
        <row r="2249">
          <cell r="AA2249" t="str">
            <v>4501049</v>
          </cell>
        </row>
        <row r="2250">
          <cell r="AA2250" t="str">
            <v>4501050</v>
          </cell>
        </row>
        <row r="2251">
          <cell r="AA2251" t="str">
            <v>4501051</v>
          </cell>
        </row>
        <row r="2252">
          <cell r="AA2252" t="str">
            <v>4501052</v>
          </cell>
        </row>
        <row r="2253">
          <cell r="AA2253" t="str">
            <v>4501053</v>
          </cell>
        </row>
        <row r="2254">
          <cell r="AA2254" t="str">
            <v>4501054</v>
          </cell>
        </row>
        <row r="2255">
          <cell r="AA2255" t="str">
            <v>4501055</v>
          </cell>
        </row>
        <row r="2256">
          <cell r="AA2256" t="str">
            <v>4501056</v>
          </cell>
        </row>
        <row r="2257">
          <cell r="AA2257" t="str">
            <v>4501057</v>
          </cell>
        </row>
        <row r="2258">
          <cell r="AA2258" t="str">
            <v>4501058</v>
          </cell>
        </row>
        <row r="2259">
          <cell r="AA2259" t="str">
            <v>4501059</v>
          </cell>
        </row>
        <row r="2260">
          <cell r="AA2260" t="str">
            <v>4501060</v>
          </cell>
        </row>
        <row r="2261">
          <cell r="AA2261" t="str">
            <v>4501061</v>
          </cell>
        </row>
        <row r="2262">
          <cell r="AA2262" t="str">
            <v>4501063</v>
          </cell>
        </row>
        <row r="2263">
          <cell r="AA2263" t="str">
            <v>4501064</v>
          </cell>
        </row>
        <row r="2264">
          <cell r="AA2264" t="str">
            <v>4501065</v>
          </cell>
        </row>
        <row r="2265">
          <cell r="AA2265" t="str">
            <v>4501066</v>
          </cell>
        </row>
        <row r="2266">
          <cell r="AA2266" t="str">
            <v>4501067</v>
          </cell>
        </row>
        <row r="2267">
          <cell r="AA2267" t="str">
            <v>4501068</v>
          </cell>
        </row>
        <row r="2268">
          <cell r="AA2268" t="str">
            <v>4501069</v>
          </cell>
        </row>
        <row r="2269">
          <cell r="AA2269" t="str">
            <v>4501070</v>
          </cell>
        </row>
        <row r="2270">
          <cell r="AA2270" t="str">
            <v>4501071</v>
          </cell>
        </row>
        <row r="2271">
          <cell r="AA2271" t="str">
            <v>4501072</v>
          </cell>
        </row>
        <row r="2272">
          <cell r="AA2272" t="str">
            <v>4501073</v>
          </cell>
        </row>
        <row r="2273">
          <cell r="AA2273" t="str">
            <v>4501074</v>
          </cell>
        </row>
        <row r="2274">
          <cell r="AA2274" t="str">
            <v>4501075</v>
          </cell>
        </row>
        <row r="2275">
          <cell r="AA2275" t="str">
            <v>4501076</v>
          </cell>
        </row>
        <row r="2276">
          <cell r="AA2276" t="str">
            <v>4501077</v>
          </cell>
        </row>
        <row r="2277">
          <cell r="AA2277" t="str">
            <v>4501078</v>
          </cell>
        </row>
        <row r="2278">
          <cell r="AA2278" t="str">
            <v>4501079</v>
          </cell>
        </row>
        <row r="2279">
          <cell r="AA2279" t="str">
            <v>4501080</v>
          </cell>
        </row>
        <row r="2280">
          <cell r="AA2280" t="str">
            <v>4501081</v>
          </cell>
        </row>
        <row r="2281">
          <cell r="AA2281" t="str">
            <v>4501082</v>
          </cell>
        </row>
        <row r="2282">
          <cell r="AA2282" t="str">
            <v>4501083</v>
          </cell>
        </row>
        <row r="2283">
          <cell r="AA2283" t="str">
            <v>4502001</v>
          </cell>
        </row>
        <row r="2284">
          <cell r="AA2284" t="str">
            <v>4502002</v>
          </cell>
        </row>
        <row r="2285">
          <cell r="AA2285" t="str">
            <v>4502003</v>
          </cell>
        </row>
        <row r="2286">
          <cell r="AA2286" t="str">
            <v>4502004</v>
          </cell>
        </row>
        <row r="2287">
          <cell r="AA2287" t="str">
            <v>4502005</v>
          </cell>
        </row>
        <row r="2288">
          <cell r="AA2288" t="str">
            <v>4502006</v>
          </cell>
        </row>
        <row r="2289">
          <cell r="AA2289" t="str">
            <v>4502007</v>
          </cell>
        </row>
        <row r="2290">
          <cell r="AA2290" t="str">
            <v>4502008</v>
          </cell>
        </row>
        <row r="2291">
          <cell r="AA2291" t="str">
            <v>4502009</v>
          </cell>
        </row>
        <row r="2292">
          <cell r="AA2292" t="str">
            <v>4502010</v>
          </cell>
        </row>
        <row r="2293">
          <cell r="AA2293" t="str">
            <v>4502011</v>
          </cell>
        </row>
        <row r="2294">
          <cell r="AA2294" t="str">
            <v>4502012</v>
          </cell>
        </row>
        <row r="2295">
          <cell r="AA2295" t="str">
            <v>4502013</v>
          </cell>
        </row>
        <row r="2296">
          <cell r="AA2296" t="str">
            <v>4502014</v>
          </cell>
        </row>
        <row r="2297">
          <cell r="AA2297" t="str">
            <v>4502015</v>
          </cell>
        </row>
        <row r="2298">
          <cell r="AA2298" t="str">
            <v>4502016</v>
          </cell>
        </row>
        <row r="2299">
          <cell r="AA2299" t="str">
            <v>4502017</v>
          </cell>
        </row>
        <row r="2300">
          <cell r="AA2300" t="str">
            <v>4502018</v>
          </cell>
        </row>
        <row r="2301">
          <cell r="AA2301" t="str">
            <v>4502019</v>
          </cell>
        </row>
        <row r="2302">
          <cell r="AA2302" t="str">
            <v>4502020</v>
          </cell>
        </row>
        <row r="2303">
          <cell r="AA2303" t="str">
            <v>4502021</v>
          </cell>
        </row>
        <row r="2304">
          <cell r="AA2304" t="str">
            <v>4502022</v>
          </cell>
        </row>
        <row r="2305">
          <cell r="AA2305" t="str">
            <v>4502024</v>
          </cell>
        </row>
        <row r="2306">
          <cell r="AA2306" t="str">
            <v>4502025</v>
          </cell>
        </row>
        <row r="2307">
          <cell r="AA2307" t="str">
            <v>4502026</v>
          </cell>
        </row>
        <row r="2308">
          <cell r="AA2308" t="str">
            <v>4502027</v>
          </cell>
        </row>
        <row r="2309">
          <cell r="AA2309" t="str">
            <v>4502029</v>
          </cell>
        </row>
        <row r="2310">
          <cell r="AA2310" t="str">
            <v>4502030</v>
          </cell>
        </row>
        <row r="2311">
          <cell r="AA2311" t="str">
            <v>4502032</v>
          </cell>
        </row>
        <row r="2312">
          <cell r="AA2312" t="str">
            <v>4502033</v>
          </cell>
        </row>
        <row r="2313">
          <cell r="AA2313" t="str">
            <v>4502034</v>
          </cell>
        </row>
        <row r="2314">
          <cell r="AA2314" t="str">
            <v>4502035</v>
          </cell>
        </row>
        <row r="2315">
          <cell r="AA2315" t="str">
            <v>4502037</v>
          </cell>
        </row>
        <row r="2316">
          <cell r="AA2316" t="str">
            <v>4502038</v>
          </cell>
        </row>
        <row r="2317">
          <cell r="AA2317" t="str">
            <v>4502039</v>
          </cell>
        </row>
        <row r="2318">
          <cell r="AA2318" t="str">
            <v>4503002</v>
          </cell>
        </row>
        <row r="2319">
          <cell r="AA2319" t="str">
            <v>4503003</v>
          </cell>
        </row>
        <row r="2320">
          <cell r="AA2320" t="str">
            <v>4503004</v>
          </cell>
        </row>
        <row r="2321">
          <cell r="AA2321" t="str">
            <v>4503005</v>
          </cell>
        </row>
        <row r="2322">
          <cell r="AA2322" t="str">
            <v>4503006</v>
          </cell>
        </row>
        <row r="2323">
          <cell r="AA2323" t="str">
            <v>4503007</v>
          </cell>
        </row>
        <row r="2324">
          <cell r="AA2324" t="str">
            <v>4503008</v>
          </cell>
        </row>
        <row r="2325">
          <cell r="AA2325" t="str">
            <v>4503009</v>
          </cell>
        </row>
        <row r="2326">
          <cell r="AA2326" t="str">
            <v>4503010</v>
          </cell>
        </row>
        <row r="2327">
          <cell r="AA2327" t="str">
            <v>4503011</v>
          </cell>
        </row>
        <row r="2328">
          <cell r="AA2328" t="str">
            <v>4503012</v>
          </cell>
        </row>
        <row r="2329">
          <cell r="AA2329" t="str">
            <v>4503014</v>
          </cell>
        </row>
        <row r="2330">
          <cell r="AA2330" t="str">
            <v>4503015</v>
          </cell>
        </row>
        <row r="2331">
          <cell r="AA2331" t="str">
            <v>4503016</v>
          </cell>
        </row>
        <row r="2332">
          <cell r="AA2332" t="str">
            <v>4503017</v>
          </cell>
        </row>
        <row r="2333">
          <cell r="AA2333" t="str">
            <v>4503018</v>
          </cell>
        </row>
        <row r="2334">
          <cell r="AA2334" t="str">
            <v>4503019</v>
          </cell>
        </row>
        <row r="2335">
          <cell r="AA2335" t="str">
            <v>4503021</v>
          </cell>
        </row>
        <row r="2336">
          <cell r="AA2336" t="str">
            <v>4503022</v>
          </cell>
        </row>
        <row r="2337">
          <cell r="AA2337" t="str">
            <v>4503023</v>
          </cell>
        </row>
        <row r="2338">
          <cell r="AA2338" t="str">
            <v>4503024</v>
          </cell>
        </row>
        <row r="2339">
          <cell r="AA2339" t="str">
            <v>4503026</v>
          </cell>
        </row>
        <row r="2340">
          <cell r="AA2340" t="str">
            <v>4503028</v>
          </cell>
        </row>
        <row r="2341">
          <cell r="AA2341" t="str">
            <v>4503029</v>
          </cell>
        </row>
        <row r="2342">
          <cell r="AA2342" t="str">
            <v>4503030</v>
          </cell>
        </row>
        <row r="2343">
          <cell r="AA2343" t="str">
            <v>4503031</v>
          </cell>
        </row>
        <row r="2344">
          <cell r="AA2344" t="str">
            <v>4503032</v>
          </cell>
        </row>
        <row r="2345">
          <cell r="AA2345" t="str">
            <v>4503033</v>
          </cell>
        </row>
        <row r="2346">
          <cell r="AA2346" t="str">
            <v>4503034</v>
          </cell>
        </row>
        <row r="2347">
          <cell r="AA2347" t="str">
            <v>4503035</v>
          </cell>
        </row>
        <row r="2348">
          <cell r="AA2348" t="str">
            <v>4503036</v>
          </cell>
        </row>
        <row r="2349">
          <cell r="AA2349" t="str">
            <v>4599001</v>
          </cell>
        </row>
        <row r="2350">
          <cell r="AA2350" t="str">
            <v>4599002</v>
          </cell>
        </row>
        <row r="2351">
          <cell r="AA2351" t="str">
            <v>4599003</v>
          </cell>
        </row>
        <row r="2352">
          <cell r="AA2352" t="str">
            <v>4599005</v>
          </cell>
        </row>
        <row r="2353">
          <cell r="AA2353" t="str">
            <v>4599006</v>
          </cell>
        </row>
        <row r="2354">
          <cell r="AA2354" t="str">
            <v>4599007</v>
          </cell>
        </row>
        <row r="2355">
          <cell r="AA2355" t="str">
            <v>4599008</v>
          </cell>
        </row>
        <row r="2356">
          <cell r="AA2356" t="str">
            <v>4599009</v>
          </cell>
        </row>
        <row r="2357">
          <cell r="AA2357" t="str">
            <v>4599010</v>
          </cell>
        </row>
        <row r="2358">
          <cell r="AA2358" t="str">
            <v>4599011</v>
          </cell>
        </row>
        <row r="2359">
          <cell r="AA2359" t="str">
            <v>4599012</v>
          </cell>
        </row>
        <row r="2360">
          <cell r="AA2360" t="str">
            <v>4599013</v>
          </cell>
        </row>
        <row r="2361">
          <cell r="AA2361" t="str">
            <v>4599014</v>
          </cell>
        </row>
        <row r="2362">
          <cell r="AA2362" t="str">
            <v>4599015</v>
          </cell>
        </row>
        <row r="2363">
          <cell r="AA2363" t="str">
            <v>4599016</v>
          </cell>
        </row>
        <row r="2364">
          <cell r="AA2364" t="str">
            <v>4599017</v>
          </cell>
        </row>
        <row r="2365">
          <cell r="AA2365" t="str">
            <v>4599018</v>
          </cell>
        </row>
        <row r="2366">
          <cell r="AA2366" t="str">
            <v>4599019</v>
          </cell>
        </row>
        <row r="2367">
          <cell r="AA2367" t="str">
            <v>4599020</v>
          </cell>
        </row>
        <row r="2368">
          <cell r="AA2368" t="str">
            <v>4599021</v>
          </cell>
        </row>
        <row r="2369">
          <cell r="AA2369" t="str">
            <v>4599023</v>
          </cell>
        </row>
        <row r="2370">
          <cell r="AA2370" t="str">
            <v>4599025</v>
          </cell>
        </row>
        <row r="2371">
          <cell r="AA2371" t="str">
            <v>4599026</v>
          </cell>
        </row>
        <row r="2372">
          <cell r="AA2372" t="str">
            <v>4599028</v>
          </cell>
        </row>
        <row r="2373">
          <cell r="AA2373" t="str">
            <v>4599029</v>
          </cell>
        </row>
        <row r="2374">
          <cell r="AA2374" t="str">
            <v>4599030</v>
          </cell>
        </row>
        <row r="2375">
          <cell r="AA2375" t="str">
            <v>4599031</v>
          </cell>
        </row>
        <row r="2376">
          <cell r="AA2376" t="str">
            <v>4599032</v>
          </cell>
        </row>
        <row r="2377">
          <cell r="AA2377" t="str">
            <v>4599033</v>
          </cell>
        </row>
        <row r="2378">
          <cell r="AA2378" t="str">
            <v>4599034</v>
          </cell>
        </row>
        <row r="2379">
          <cell r="AA2379" t="str">
            <v>4599035</v>
          </cell>
        </row>
        <row r="2380">
          <cell r="AA2380" t="str">
            <v>4599036</v>
          </cell>
        </row>
        <row r="2381">
          <cell r="AA2381" t="str">
            <v>4599037</v>
          </cell>
        </row>
        <row r="2382">
          <cell r="AA2382" t="str">
            <v>4599038</v>
          </cell>
        </row>
      </sheetData>
      <sheetData sheetId="1"/>
      <sheetData sheetId="2"/>
      <sheetData sheetId="3"/>
      <sheetData sheetId="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ONT_ADI"/>
      <sheetName val="Bajadas"/>
      <sheetName val="NARIÑ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062"/>
      <sheetName val="Presup_Cancha"/>
      <sheetName val="LISTA DE PRECIOS"/>
      <sheetName val="Listado"/>
      <sheetName val=" Liquidacion de Obra por Tramos"/>
      <sheetName val="A.P.U"/>
      <sheetName val="FORMULA"/>
      <sheetName val="CLASIFICACION"/>
      <sheetName val="CRA.MODI"/>
      <sheetName val="K16+000 AL K18+500"/>
      <sheetName val="K23+200 AL K24+700"/>
      <sheetName val="k18+500 AL K23+050"/>
      <sheetName val="Presupuesto PUENTE"/>
      <sheetName val="VOLUMENES (4)"/>
      <sheetName val="VOLUMENES (4SA)"/>
      <sheetName val="c2.5y2.6"/>
      <sheetName val="CHINCHINA FINAL . A CEROS"/>
      <sheetName val="Memoria de calculo"/>
      <sheetName val="REC-COD,"/>
      <sheetName val="2,2,6,1 Pilotes 0,30"/>
      <sheetName val="PREACTA_61"/>
      <sheetName val="A_P_U1"/>
      <sheetName val="PREACTA_6"/>
      <sheetName val="A_P_U"/>
      <sheetName val="TODAS"/>
      <sheetName val="5. ELECTRICO"/>
      <sheetName val="FINANC"/>
      <sheetName val="skj452"/>
      <sheetName val="ita878"/>
      <sheetName val="aea-944"/>
      <sheetName val="dub-823"/>
      <sheetName val="gpi 526"/>
      <sheetName val="xxj617"/>
      <sheetName val="sng_855"/>
      <sheetName val="vea 374"/>
      <sheetName val="hfb024"/>
      <sheetName val="paj825"/>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Requisición1"/>
      <sheetName val="SALARIOS"/>
      <sheetName val="APU NO PREVISTO"/>
      <sheetName val="PPTA (3)"/>
      <sheetName val="PPTA (2)"/>
      <sheetName val="PPTA"/>
      <sheetName val="UNITARIOS"/>
      <sheetName val="THE"/>
      <sheetName val="ATHE"/>
      <sheetName val="BALANCE"/>
      <sheetName val="ITEMS NO REVISTOS"/>
      <sheetName val="APU ELECTRICOS"/>
      <sheetName val="otros"/>
      <sheetName val="for 6"/>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TABLA_2008"/>
      <sheetName val="Summary"/>
      <sheetName val="CODCONST"/>
      <sheetName val="OCTUBRE"/>
      <sheetName val="Listados"/>
      <sheetName val="Cuadr."/>
      <sheetName val="PREACTA Y CONTRATISTAS"/>
      <sheetName val="PERSONAL"/>
      <sheetName val="Tarifa MT"/>
      <sheetName val="PUNITARIOS PARA 241201 2S.xls"/>
      <sheetName val="PLAN DE INVERSION ANTICIPO"/>
      <sheetName val="inv mensual"/>
      <sheetName val="borrador flujo inv"/>
      <sheetName val="social-ambiental"/>
      <sheetName val="AU"/>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OBRAS SES"/>
      <sheetName val="mdo"/>
      <sheetName val="equip"/>
      <sheetName val="mat"/>
      <sheetName val="CIRCUITOS CODENSA"/>
      <sheetName val="APU"/>
      <sheetName val="materiale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sheetData sheetId="104">
        <row r="48">
          <cell r="E48">
            <v>0</v>
          </cell>
        </row>
      </sheetData>
      <sheetData sheetId="105" refreshError="1"/>
      <sheetData sheetId="106" refreshError="1"/>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ow r="48">
          <cell r="E48">
            <v>0</v>
          </cell>
        </row>
      </sheetData>
      <sheetData sheetId="146"/>
      <sheetData sheetId="147"/>
      <sheetData sheetId="148" refreshError="1"/>
      <sheetData sheetId="149" refreshError="1"/>
      <sheetData sheetId="150" refreshError="1"/>
      <sheetData sheetId="151">
        <row r="48">
          <cell r="E48">
            <v>0</v>
          </cell>
        </row>
      </sheetData>
      <sheetData sheetId="152"/>
      <sheetData sheetId="153"/>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List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refreshError="1"/>
      <sheetData sheetId="2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EQUIPO"/>
      <sheetName val="ELECTRICO"/>
      <sheetName val="Vuelta"/>
      <sheetName val="Lista APU"/>
      <sheetName val="glvc"/>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ow r="6">
          <cell r="A6" t="str">
            <v>UNIDAD ADMINISTRATIVA ESPECIAL DE LA AERONAUTICA CIVIL</v>
          </cell>
        </row>
      </sheetData>
      <sheetData sheetId="32">
        <row r="6">
          <cell r="A6" t="str">
            <v>UNIDAD ADMINISTRATIVA ESPECIAL DE LA AERONAUTICA CIVIL</v>
          </cell>
        </row>
      </sheetData>
      <sheetData sheetId="33">
        <row r="6">
          <cell r="A6" t="str">
            <v>UNIDAD ADMINISTRATIVA ESPECIAL DE LA AERONAUTICA CIVIL</v>
          </cell>
        </row>
      </sheetData>
      <sheetData sheetId="34">
        <row r="6">
          <cell r="A6" t="str">
            <v>UNIDAD ADMINISTRATIVA ESPECIAL DE LA AERONAUTICA CIVIL</v>
          </cell>
        </row>
      </sheetData>
      <sheetData sheetId="35">
        <row r="6">
          <cell r="A6" t="str">
            <v>UNIDAD ADMINISTRATIVA ESPECIAL DE LA AERONAUTICA CIVIL</v>
          </cell>
        </row>
      </sheetData>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 sheetId="51" refreshError="1"/>
      <sheetData sheetId="52" refreshError="1"/>
      <sheetData sheetId="53" refreshError="1"/>
      <sheetData sheetId="54" refreshError="1"/>
      <sheetData sheetId="55"/>
      <sheetData sheetId="56"/>
      <sheetData sheetId="57">
        <row r="6">
          <cell r="A6" t="str">
            <v>UNIDAD ADMINISTRATIVA ESPECIAL DE LA AERONAUTICA CIVIL</v>
          </cell>
        </row>
      </sheetData>
      <sheetData sheetId="58"/>
      <sheetData sheetId="59"/>
      <sheetData sheetId="60"/>
      <sheetData sheetId="61">
        <row r="6">
          <cell r="A6" t="str">
            <v>UNIDAD ADMINISTRATIVA ESPECIAL DE LA AERONAUTICA CIVIL</v>
          </cell>
        </row>
      </sheetData>
      <sheetData sheetId="62"/>
      <sheetData sheetId="63"/>
      <sheetData sheetId="64"/>
      <sheetData sheetId="65">
        <row r="6">
          <cell r="A6" t="str">
            <v>UNIDAD ADMINISTRATIVA ESPECIAL DE LA AERONAUTICA CIVIL</v>
          </cell>
        </row>
      </sheetData>
      <sheetData sheetId="6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para"/>
      <sheetName val="PRESUPUESTO"/>
      <sheetName val="ANALISIS"/>
      <sheetName val="Incidencias"/>
      <sheetName val="INSUMOS"/>
      <sheetName val="CostosAdmin"/>
      <sheetName val="F.Prestacional"/>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sheetData sheetId="1">
        <row r="1">
          <cell r="G1">
            <v>4248016612</v>
          </cell>
        </row>
        <row r="188">
          <cell r="G188">
            <v>143079037</v>
          </cell>
        </row>
      </sheetData>
      <sheetData sheetId="2"/>
      <sheetData sheetId="3"/>
      <sheetData sheetId="4"/>
      <sheetData sheetId="5"/>
      <sheetData sheetId="6">
        <row r="9">
          <cell r="B9">
            <v>689454</v>
          </cell>
        </row>
      </sheetData>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9 Modelacion La Elvira"/>
      <sheetName val="APU "/>
      <sheetName val="INSUMOS 2026"/>
      <sheetName val="Cantidades La Elvira"/>
    </sheetNames>
    <sheetDataSet>
      <sheetData sheetId="0" refreshError="1"/>
      <sheetData sheetId="1" refreshError="1"/>
      <sheetData sheetId="2" refreshError="1"/>
      <sheetData sheetId="3">
        <row r="7">
          <cell r="D7">
            <v>5650</v>
          </cell>
        </row>
        <row r="9">
          <cell r="D9">
            <v>1</v>
          </cell>
        </row>
        <row r="10">
          <cell r="D10">
            <v>1</v>
          </cell>
        </row>
        <row r="12">
          <cell r="D12">
            <v>1</v>
          </cell>
        </row>
        <row r="13">
          <cell r="D13">
            <v>1</v>
          </cell>
        </row>
        <row r="15">
          <cell r="D15">
            <v>1690</v>
          </cell>
        </row>
        <row r="19">
          <cell r="D19">
            <v>1</v>
          </cell>
        </row>
        <row r="20">
          <cell r="D20">
            <v>1</v>
          </cell>
        </row>
        <row r="21">
          <cell r="D21">
            <v>1</v>
          </cell>
        </row>
        <row r="23">
          <cell r="D23">
            <v>1</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A0367-860F-4747-8A8A-A0B9473C93C2}">
  <sheetPr>
    <tabColor theme="9" tint="-0.249977111117893"/>
  </sheetPr>
  <dimension ref="A1:M32"/>
  <sheetViews>
    <sheetView showGridLines="0" zoomScale="80" zoomScaleNormal="80" workbookViewId="0">
      <selection activeCell="F17" sqref="F17"/>
    </sheetView>
  </sheetViews>
  <sheetFormatPr baseColWidth="10" defaultColWidth="10.90625" defaultRowHeight="14.5" x14ac:dyDescent="0.35"/>
  <cols>
    <col min="1" max="1" width="9.7265625" bestFit="1" customWidth="1"/>
    <col min="2" max="2" width="54.7265625" customWidth="1"/>
    <col min="3" max="3" width="7.453125" customWidth="1"/>
    <col min="4" max="4" width="9.7265625" customWidth="1"/>
    <col min="5" max="5" width="17.7265625" bestFit="1" customWidth="1"/>
    <col min="6" max="6" width="18.26953125" bestFit="1" customWidth="1"/>
    <col min="7" max="7" width="19.26953125" customWidth="1"/>
    <col min="8" max="8" width="18.7265625" customWidth="1"/>
    <col min="9" max="9" width="3.7265625" customWidth="1"/>
    <col min="10" max="10" width="18.1796875" customWidth="1"/>
    <col min="13" max="13" width="15.26953125" customWidth="1"/>
  </cols>
  <sheetData>
    <row r="1" spans="1:13" s="2" customFormat="1" ht="133.5" customHeight="1" x14ac:dyDescent="0.35"/>
    <row r="2" spans="1:13" ht="15.5" x14ac:dyDescent="0.35">
      <c r="A2" s="113" t="s">
        <v>127</v>
      </c>
      <c r="B2" s="198" t="s">
        <v>128</v>
      </c>
      <c r="C2" s="199"/>
      <c r="D2" s="199"/>
      <c r="E2" s="199"/>
      <c r="F2" s="199"/>
      <c r="G2" s="199"/>
      <c r="H2" s="199"/>
    </row>
    <row r="3" spans="1:13" x14ac:dyDescent="0.35">
      <c r="A3" s="198" t="s">
        <v>129</v>
      </c>
      <c r="B3" s="199"/>
      <c r="C3" s="199"/>
      <c r="D3" s="199"/>
      <c r="E3" s="199"/>
      <c r="F3" s="199"/>
      <c r="G3" s="199"/>
      <c r="H3" s="199"/>
    </row>
    <row r="4" spans="1:13" s="1" customFormat="1" x14ac:dyDescent="0.35">
      <c r="A4" s="200" t="s">
        <v>2</v>
      </c>
      <c r="B4" s="201" t="s">
        <v>3</v>
      </c>
      <c r="C4" s="201" t="s">
        <v>1</v>
      </c>
      <c r="D4" s="201" t="s">
        <v>4</v>
      </c>
      <c r="E4" s="201" t="s">
        <v>5</v>
      </c>
      <c r="F4" s="201" t="s">
        <v>6</v>
      </c>
      <c r="G4" s="114" t="s">
        <v>0</v>
      </c>
      <c r="H4" s="201" t="s">
        <v>7</v>
      </c>
      <c r="M4"/>
    </row>
    <row r="5" spans="1:13" s="1" customFormat="1" x14ac:dyDescent="0.35">
      <c r="A5" s="200"/>
      <c r="B5" s="201"/>
      <c r="C5" s="201"/>
      <c r="D5" s="201"/>
      <c r="E5" s="201"/>
      <c r="F5" s="201"/>
      <c r="G5" s="115">
        <v>0.19</v>
      </c>
      <c r="H5" s="201"/>
      <c r="M5"/>
    </row>
    <row r="6" spans="1:13" x14ac:dyDescent="0.35">
      <c r="A6" s="116" t="s">
        <v>130</v>
      </c>
      <c r="B6" s="117" t="s">
        <v>22</v>
      </c>
      <c r="C6" s="117"/>
      <c r="D6" s="117"/>
      <c r="E6" s="117"/>
      <c r="F6" s="117"/>
      <c r="G6" s="117"/>
      <c r="H6" s="117"/>
    </row>
    <row r="7" spans="1:13" ht="37.5" x14ac:dyDescent="0.75">
      <c r="A7" s="118" t="s">
        <v>131</v>
      </c>
      <c r="B7" s="21" t="s">
        <v>10</v>
      </c>
      <c r="C7" s="7" t="s">
        <v>11</v>
      </c>
      <c r="D7" s="8">
        <v>12000</v>
      </c>
      <c r="E7" s="111">
        <v>3114</v>
      </c>
      <c r="F7" s="29">
        <f>ROUND(D7*E7,0)</f>
        <v>37368000</v>
      </c>
      <c r="G7" s="29">
        <f>ROUND(F7*$G$5,0)</f>
        <v>7099920</v>
      </c>
      <c r="H7" s="29">
        <f>ROUND(F7+G7,0)</f>
        <v>44467920</v>
      </c>
      <c r="J7" s="11"/>
    </row>
    <row r="8" spans="1:13" ht="25" x14ac:dyDescent="0.35">
      <c r="A8" s="118" t="s">
        <v>132</v>
      </c>
      <c r="B8" s="21" t="s">
        <v>27</v>
      </c>
      <c r="C8" s="7" t="s">
        <v>1</v>
      </c>
      <c r="D8" s="8">
        <v>10</v>
      </c>
      <c r="E8" s="111">
        <v>915646</v>
      </c>
      <c r="F8" s="29">
        <f t="shared" ref="F8:F13" si="0">ROUND(D8*E8,0)</f>
        <v>9156460</v>
      </c>
      <c r="G8" s="29">
        <f t="shared" ref="G8:G25" si="1">ROUND(F8*$G$5,0)</f>
        <v>1739727</v>
      </c>
      <c r="H8" s="29">
        <f t="shared" ref="H8:H25" si="2">ROUND(F8+G8,0)</f>
        <v>10896187</v>
      </c>
    </row>
    <row r="9" spans="1:13" x14ac:dyDescent="0.35">
      <c r="A9" s="118" t="s">
        <v>133</v>
      </c>
      <c r="B9" s="13" t="s">
        <v>29</v>
      </c>
      <c r="C9" s="7" t="s">
        <v>8</v>
      </c>
      <c r="D9" s="9">
        <v>1</v>
      </c>
      <c r="E9" s="111">
        <v>23916795</v>
      </c>
      <c r="F9" s="29">
        <f t="shared" si="0"/>
        <v>23916795</v>
      </c>
      <c r="G9" s="29">
        <f t="shared" si="1"/>
        <v>4544191</v>
      </c>
      <c r="H9" s="29">
        <f t="shared" si="2"/>
        <v>28460986</v>
      </c>
    </row>
    <row r="10" spans="1:13" x14ac:dyDescent="0.35">
      <c r="A10" s="118" t="s">
        <v>134</v>
      </c>
      <c r="B10" s="13" t="s">
        <v>12</v>
      </c>
      <c r="C10" s="7" t="s">
        <v>8</v>
      </c>
      <c r="D10" s="10">
        <v>1</v>
      </c>
      <c r="E10" s="111">
        <v>34173864</v>
      </c>
      <c r="F10" s="29">
        <f t="shared" si="0"/>
        <v>34173864</v>
      </c>
      <c r="G10" s="29">
        <f t="shared" si="1"/>
        <v>6493034</v>
      </c>
      <c r="H10" s="29">
        <f t="shared" si="2"/>
        <v>40666898</v>
      </c>
    </row>
    <row r="11" spans="1:13" ht="37.5" x14ac:dyDescent="0.35">
      <c r="A11" s="118" t="s">
        <v>135</v>
      </c>
      <c r="B11" s="14" t="s">
        <v>33</v>
      </c>
      <c r="C11" s="7" t="s">
        <v>1</v>
      </c>
      <c r="D11" s="8">
        <f>12000/500</f>
        <v>24</v>
      </c>
      <c r="E11" s="111">
        <v>2284094</v>
      </c>
      <c r="F11" s="29">
        <f t="shared" si="0"/>
        <v>54818256</v>
      </c>
      <c r="G11" s="29">
        <f t="shared" si="1"/>
        <v>10415469</v>
      </c>
      <c r="H11" s="29">
        <f t="shared" si="2"/>
        <v>65233725</v>
      </c>
    </row>
    <row r="12" spans="1:13" ht="61.9" customHeight="1" x14ac:dyDescent="0.35">
      <c r="A12" s="118" t="s">
        <v>136</v>
      </c>
      <c r="B12" s="14" t="s">
        <v>20</v>
      </c>
      <c r="C12" s="7" t="s">
        <v>8</v>
      </c>
      <c r="D12" s="8">
        <v>1</v>
      </c>
      <c r="E12" s="111">
        <v>48989960</v>
      </c>
      <c r="F12" s="29">
        <f t="shared" si="0"/>
        <v>48989960</v>
      </c>
      <c r="G12" s="29">
        <f t="shared" si="1"/>
        <v>9308092</v>
      </c>
      <c r="H12" s="29">
        <f t="shared" si="2"/>
        <v>58298052</v>
      </c>
    </row>
    <row r="13" spans="1:13" ht="50" x14ac:dyDescent="0.35">
      <c r="A13" s="118" t="s">
        <v>137</v>
      </c>
      <c r="B13" s="14" t="s">
        <v>13</v>
      </c>
      <c r="C13" s="7" t="s">
        <v>8</v>
      </c>
      <c r="D13" s="8">
        <v>1</v>
      </c>
      <c r="E13" s="111">
        <v>38228080</v>
      </c>
      <c r="F13" s="29">
        <f t="shared" si="0"/>
        <v>38228080</v>
      </c>
      <c r="G13" s="29">
        <f t="shared" si="1"/>
        <v>7263335</v>
      </c>
      <c r="H13" s="29">
        <f t="shared" si="2"/>
        <v>45491415</v>
      </c>
    </row>
    <row r="14" spans="1:13" x14ac:dyDescent="0.35">
      <c r="A14" s="116" t="s">
        <v>138</v>
      </c>
      <c r="B14" s="119" t="s">
        <v>24</v>
      </c>
      <c r="C14" s="117"/>
      <c r="D14" s="117"/>
      <c r="E14" s="117"/>
      <c r="F14" s="117"/>
      <c r="G14" s="117"/>
      <c r="H14" s="117"/>
    </row>
    <row r="15" spans="1:13" ht="37.5" x14ac:dyDescent="0.35">
      <c r="A15" s="110" t="s">
        <v>139</v>
      </c>
      <c r="B15" s="21" t="s">
        <v>14</v>
      </c>
      <c r="C15" s="7" t="s">
        <v>9</v>
      </c>
      <c r="D15" s="8">
        <v>2500</v>
      </c>
      <c r="E15" s="111">
        <v>8019</v>
      </c>
      <c r="F15" s="29">
        <f t="shared" ref="F15:F17" si="3">ROUND(D15*E15,0)</f>
        <v>20047500</v>
      </c>
      <c r="G15" s="29">
        <f t="shared" si="1"/>
        <v>3809025</v>
      </c>
      <c r="H15" s="29">
        <f t="shared" si="2"/>
        <v>23856525</v>
      </c>
    </row>
    <row r="16" spans="1:13" ht="37.5" x14ac:dyDescent="0.35">
      <c r="A16" s="110" t="s">
        <v>140</v>
      </c>
      <c r="B16" s="21" t="s">
        <v>15</v>
      </c>
      <c r="C16" s="7" t="s">
        <v>1</v>
      </c>
      <c r="D16" s="8">
        <v>2</v>
      </c>
      <c r="E16" s="111">
        <v>915646</v>
      </c>
      <c r="F16" s="29">
        <f t="shared" si="3"/>
        <v>1831292</v>
      </c>
      <c r="G16" s="29">
        <f t="shared" si="1"/>
        <v>347945</v>
      </c>
      <c r="H16" s="29">
        <f t="shared" si="2"/>
        <v>2179237</v>
      </c>
    </row>
    <row r="17" spans="1:10" ht="43.15" customHeight="1" x14ac:dyDescent="0.35">
      <c r="A17" s="110" t="s">
        <v>141</v>
      </c>
      <c r="B17" s="21" t="s">
        <v>30</v>
      </c>
      <c r="C17" s="7" t="s">
        <v>1</v>
      </c>
      <c r="D17" s="8">
        <v>6</v>
      </c>
      <c r="E17" s="111">
        <v>2284094</v>
      </c>
      <c r="F17" s="29">
        <f t="shared" si="3"/>
        <v>13704564</v>
      </c>
      <c r="G17" s="29">
        <f t="shared" si="1"/>
        <v>2603867</v>
      </c>
      <c r="H17" s="29">
        <f t="shared" si="2"/>
        <v>16308431</v>
      </c>
    </row>
    <row r="18" spans="1:10" x14ac:dyDescent="0.35">
      <c r="A18" s="120" t="s">
        <v>142</v>
      </c>
      <c r="B18" s="119" t="s">
        <v>25</v>
      </c>
      <c r="C18" s="119"/>
      <c r="D18" s="119"/>
      <c r="E18" s="119"/>
      <c r="F18" s="119"/>
      <c r="G18" s="119"/>
      <c r="H18" s="119"/>
    </row>
    <row r="19" spans="1:10" ht="73.150000000000006" customHeight="1" x14ac:dyDescent="0.35">
      <c r="A19" s="110" t="s">
        <v>143</v>
      </c>
      <c r="B19" s="15" t="s">
        <v>17</v>
      </c>
      <c r="C19" s="5" t="s">
        <v>8</v>
      </c>
      <c r="D19" s="6">
        <v>1</v>
      </c>
      <c r="E19" s="112">
        <v>25300140</v>
      </c>
      <c r="F19" s="29">
        <f t="shared" ref="F19:F21" si="4">ROUND(D19*E19,0)</f>
        <v>25300140</v>
      </c>
      <c r="G19" s="29">
        <f t="shared" si="1"/>
        <v>4807027</v>
      </c>
      <c r="H19" s="29">
        <f t="shared" si="2"/>
        <v>30107167</v>
      </c>
    </row>
    <row r="20" spans="1:10" ht="25" x14ac:dyDescent="0.35">
      <c r="A20" s="110" t="s">
        <v>144</v>
      </c>
      <c r="B20" s="21" t="s">
        <v>31</v>
      </c>
      <c r="C20" s="5" t="s">
        <v>8</v>
      </c>
      <c r="D20" s="6">
        <v>1</v>
      </c>
      <c r="E20" s="112">
        <v>12765540</v>
      </c>
      <c r="F20" s="29">
        <f t="shared" si="4"/>
        <v>12765540</v>
      </c>
      <c r="G20" s="29">
        <f t="shared" si="1"/>
        <v>2425453</v>
      </c>
      <c r="H20" s="29">
        <f t="shared" si="2"/>
        <v>15190993</v>
      </c>
    </row>
    <row r="21" spans="1:10" x14ac:dyDescent="0.35">
      <c r="A21" s="110" t="s">
        <v>145</v>
      </c>
      <c r="B21" s="21" t="s">
        <v>16</v>
      </c>
      <c r="C21" s="5" t="s">
        <v>8</v>
      </c>
      <c r="D21" s="6">
        <v>1</v>
      </c>
      <c r="E21" s="112">
        <v>8617800</v>
      </c>
      <c r="F21" s="29">
        <f t="shared" si="4"/>
        <v>8617800</v>
      </c>
      <c r="G21" s="29">
        <f t="shared" si="1"/>
        <v>1637382</v>
      </c>
      <c r="H21" s="29">
        <f t="shared" si="2"/>
        <v>10255182</v>
      </c>
    </row>
    <row r="22" spans="1:10" x14ac:dyDescent="0.35">
      <c r="A22" s="120" t="s">
        <v>146</v>
      </c>
      <c r="B22" s="119" t="s">
        <v>23</v>
      </c>
      <c r="C22" s="119"/>
      <c r="D22" s="119"/>
      <c r="E22" s="119"/>
      <c r="F22" s="119"/>
      <c r="G22" s="119"/>
      <c r="H22" s="119"/>
    </row>
    <row r="23" spans="1:10" x14ac:dyDescent="0.35">
      <c r="A23" s="110" t="s">
        <v>147</v>
      </c>
      <c r="B23" s="17" t="s">
        <v>18</v>
      </c>
      <c r="C23" s="5" t="s">
        <v>8</v>
      </c>
      <c r="D23" s="6">
        <v>1</v>
      </c>
      <c r="E23" s="111">
        <v>8617800</v>
      </c>
      <c r="F23" s="29">
        <f t="shared" ref="F23:F25" si="5">ROUND(D23*E23,0)</f>
        <v>8617800</v>
      </c>
      <c r="G23" s="29">
        <f t="shared" si="1"/>
        <v>1637382</v>
      </c>
      <c r="H23" s="29">
        <f t="shared" si="2"/>
        <v>10255182</v>
      </c>
    </row>
    <row r="24" spans="1:10" x14ac:dyDescent="0.35">
      <c r="A24" s="110" t="s">
        <v>148</v>
      </c>
      <c r="B24" s="17" t="s">
        <v>21</v>
      </c>
      <c r="C24" s="5" t="s">
        <v>8</v>
      </c>
      <c r="D24" s="6">
        <v>1</v>
      </c>
      <c r="E24" s="111">
        <v>17250240</v>
      </c>
      <c r="F24" s="29">
        <f t="shared" si="5"/>
        <v>17250240</v>
      </c>
      <c r="G24" s="29">
        <f t="shared" si="1"/>
        <v>3277546</v>
      </c>
      <c r="H24" s="29">
        <f t="shared" si="2"/>
        <v>20527786</v>
      </c>
    </row>
    <row r="25" spans="1:10" x14ac:dyDescent="0.35">
      <c r="A25" s="110" t="s">
        <v>149</v>
      </c>
      <c r="B25" s="17" t="s">
        <v>32</v>
      </c>
      <c r="C25" s="5" t="s">
        <v>8</v>
      </c>
      <c r="D25" s="6">
        <v>1</v>
      </c>
      <c r="E25" s="111">
        <v>7830180</v>
      </c>
      <c r="F25" s="29">
        <f t="shared" si="5"/>
        <v>7830180</v>
      </c>
      <c r="G25" s="29">
        <f t="shared" si="1"/>
        <v>1487734</v>
      </c>
      <c r="H25" s="29">
        <f t="shared" si="2"/>
        <v>9317914</v>
      </c>
    </row>
    <row r="26" spans="1:10" x14ac:dyDescent="0.35">
      <c r="A26" s="197" t="s">
        <v>7</v>
      </c>
      <c r="B26" s="197"/>
      <c r="C26" s="197"/>
      <c r="D26" s="197"/>
      <c r="E26" s="197"/>
      <c r="F26" s="121">
        <f>SUM(F6:F25)</f>
        <v>362616471</v>
      </c>
      <c r="G26" s="121">
        <f>SUM(G6:G25)</f>
        <v>68897129</v>
      </c>
      <c r="H26" s="121">
        <f t="shared" ref="H26" si="6">SUM(H6:H25)</f>
        <v>431513600</v>
      </c>
    </row>
    <row r="27" spans="1:10" x14ac:dyDescent="0.35">
      <c r="A27" s="122"/>
      <c r="B27" s="123"/>
      <c r="C27" s="123"/>
      <c r="D27" s="123"/>
      <c r="E27" s="123"/>
      <c r="F27" s="123"/>
      <c r="G27" s="124" t="s">
        <v>7</v>
      </c>
      <c r="H27" s="125">
        <f>H26</f>
        <v>431513600</v>
      </c>
      <c r="J27" s="12"/>
    </row>
    <row r="30" spans="1:10" x14ac:dyDescent="0.35">
      <c r="H30" s="3"/>
    </row>
    <row r="32" spans="1:10" x14ac:dyDescent="0.35">
      <c r="H32" s="4"/>
    </row>
  </sheetData>
  <mergeCells count="10">
    <mergeCell ref="A26:E26"/>
    <mergeCell ref="B2:H2"/>
    <mergeCell ref="A4:A5"/>
    <mergeCell ref="B4:B5"/>
    <mergeCell ref="C4:C5"/>
    <mergeCell ref="D4:D5"/>
    <mergeCell ref="E4:E5"/>
    <mergeCell ref="F4:F5"/>
    <mergeCell ref="H4:H5"/>
    <mergeCell ref="A3:H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04CC8-AAF6-414B-B23A-27EDF4194A3B}">
  <sheetPr>
    <tabColor theme="9" tint="0.79998168889431442"/>
  </sheetPr>
  <dimension ref="A1:L36"/>
  <sheetViews>
    <sheetView zoomScale="80" zoomScaleNormal="80" workbookViewId="0">
      <selection activeCell="F17" sqref="F17"/>
    </sheetView>
  </sheetViews>
  <sheetFormatPr baseColWidth="10" defaultColWidth="10.90625" defaultRowHeight="14.5" x14ac:dyDescent="0.35"/>
  <cols>
    <col min="1" max="1" width="12.7265625" customWidth="1"/>
    <col min="2" max="2" width="45.26953125" customWidth="1"/>
    <col min="3" max="3" width="13.7265625" customWidth="1"/>
    <col min="4" max="4" width="15" customWidth="1"/>
    <col min="5" max="5" width="17.26953125" customWidth="1"/>
    <col min="6" max="6" width="15.7265625" customWidth="1"/>
    <col min="7" max="7" width="17.1796875" bestFit="1" customWidth="1"/>
    <col min="8" max="8" width="17.54296875" customWidth="1"/>
    <col min="9" max="9" width="17.1796875" bestFit="1" customWidth="1"/>
    <col min="10" max="10" width="19.1796875" customWidth="1"/>
    <col min="11" max="11" width="18.1796875" customWidth="1"/>
    <col min="12" max="12" width="15.54296875" customWidth="1"/>
    <col min="257" max="257" width="12.7265625" customWidth="1"/>
    <col min="258" max="258" width="45.26953125" customWidth="1"/>
    <col min="259" max="259" width="13.7265625" customWidth="1"/>
    <col min="260" max="260" width="11.7265625" bestFit="1" customWidth="1"/>
    <col min="261" max="261" width="17.26953125" customWidth="1"/>
    <col min="262" max="262" width="15.7265625" customWidth="1"/>
    <col min="263" max="263" width="14.26953125" customWidth="1"/>
    <col min="264" max="264" width="17.54296875" customWidth="1"/>
    <col min="265" max="265" width="13.453125" customWidth="1"/>
    <col min="266" max="266" width="19.1796875" customWidth="1"/>
    <col min="267" max="267" width="18.1796875" customWidth="1"/>
    <col min="268" max="268" width="15.54296875" customWidth="1"/>
    <col min="513" max="513" width="12.7265625" customWidth="1"/>
    <col min="514" max="514" width="45.26953125" customWidth="1"/>
    <col min="515" max="515" width="13.7265625" customWidth="1"/>
    <col min="516" max="516" width="11.7265625" bestFit="1" customWidth="1"/>
    <col min="517" max="517" width="17.26953125" customWidth="1"/>
    <col min="518" max="518" width="15.7265625" customWidth="1"/>
    <col min="519" max="519" width="14.26953125" customWidth="1"/>
    <col min="520" max="520" width="17.54296875" customWidth="1"/>
    <col min="521" max="521" width="13.453125" customWidth="1"/>
    <col min="522" max="522" width="19.1796875" customWidth="1"/>
    <col min="523" max="523" width="18.1796875" customWidth="1"/>
    <col min="524" max="524" width="15.54296875" customWidth="1"/>
    <col min="769" max="769" width="12.7265625" customWidth="1"/>
    <col min="770" max="770" width="45.26953125" customWidth="1"/>
    <col min="771" max="771" width="13.7265625" customWidth="1"/>
    <col min="772" max="772" width="11.7265625" bestFit="1" customWidth="1"/>
    <col min="773" max="773" width="17.26953125" customWidth="1"/>
    <col min="774" max="774" width="15.7265625" customWidth="1"/>
    <col min="775" max="775" width="14.26953125" customWidth="1"/>
    <col min="776" max="776" width="17.54296875" customWidth="1"/>
    <col min="777" max="777" width="13.453125" customWidth="1"/>
    <col min="778" max="778" width="19.1796875" customWidth="1"/>
    <col min="779" max="779" width="18.1796875" customWidth="1"/>
    <col min="780" max="780" width="15.54296875" customWidth="1"/>
    <col min="1025" max="1025" width="12.7265625" customWidth="1"/>
    <col min="1026" max="1026" width="45.26953125" customWidth="1"/>
    <col min="1027" max="1027" width="13.7265625" customWidth="1"/>
    <col min="1028" max="1028" width="11.7265625" bestFit="1" customWidth="1"/>
    <col min="1029" max="1029" width="17.26953125" customWidth="1"/>
    <col min="1030" max="1030" width="15.7265625" customWidth="1"/>
    <col min="1031" max="1031" width="14.26953125" customWidth="1"/>
    <col min="1032" max="1032" width="17.54296875" customWidth="1"/>
    <col min="1033" max="1033" width="13.453125" customWidth="1"/>
    <col min="1034" max="1034" width="19.1796875" customWidth="1"/>
    <col min="1035" max="1035" width="18.1796875" customWidth="1"/>
    <col min="1036" max="1036" width="15.54296875" customWidth="1"/>
    <col min="1281" max="1281" width="12.7265625" customWidth="1"/>
    <col min="1282" max="1282" width="45.26953125" customWidth="1"/>
    <col min="1283" max="1283" width="13.7265625" customWidth="1"/>
    <col min="1284" max="1284" width="11.7265625" bestFit="1" customWidth="1"/>
    <col min="1285" max="1285" width="17.26953125" customWidth="1"/>
    <col min="1286" max="1286" width="15.7265625" customWidth="1"/>
    <col min="1287" max="1287" width="14.26953125" customWidth="1"/>
    <col min="1288" max="1288" width="17.54296875" customWidth="1"/>
    <col min="1289" max="1289" width="13.453125" customWidth="1"/>
    <col min="1290" max="1290" width="19.1796875" customWidth="1"/>
    <col min="1291" max="1291" width="18.1796875" customWidth="1"/>
    <col min="1292" max="1292" width="15.54296875" customWidth="1"/>
    <col min="1537" max="1537" width="12.7265625" customWidth="1"/>
    <col min="1538" max="1538" width="45.26953125" customWidth="1"/>
    <col min="1539" max="1539" width="13.7265625" customWidth="1"/>
    <col min="1540" max="1540" width="11.7265625" bestFit="1" customWidth="1"/>
    <col min="1541" max="1541" width="17.26953125" customWidth="1"/>
    <col min="1542" max="1542" width="15.7265625" customWidth="1"/>
    <col min="1543" max="1543" width="14.26953125" customWidth="1"/>
    <col min="1544" max="1544" width="17.54296875" customWidth="1"/>
    <col min="1545" max="1545" width="13.453125" customWidth="1"/>
    <col min="1546" max="1546" width="19.1796875" customWidth="1"/>
    <col min="1547" max="1547" width="18.1796875" customWidth="1"/>
    <col min="1548" max="1548" width="15.54296875" customWidth="1"/>
    <col min="1793" max="1793" width="12.7265625" customWidth="1"/>
    <col min="1794" max="1794" width="45.26953125" customWidth="1"/>
    <col min="1795" max="1795" width="13.7265625" customWidth="1"/>
    <col min="1796" max="1796" width="11.7265625" bestFit="1" customWidth="1"/>
    <col min="1797" max="1797" width="17.26953125" customWidth="1"/>
    <col min="1798" max="1798" width="15.7265625" customWidth="1"/>
    <col min="1799" max="1799" width="14.26953125" customWidth="1"/>
    <col min="1800" max="1800" width="17.54296875" customWidth="1"/>
    <col min="1801" max="1801" width="13.453125" customWidth="1"/>
    <col min="1802" max="1802" width="19.1796875" customWidth="1"/>
    <col min="1803" max="1803" width="18.1796875" customWidth="1"/>
    <col min="1804" max="1804" width="15.54296875" customWidth="1"/>
    <col min="2049" max="2049" width="12.7265625" customWidth="1"/>
    <col min="2050" max="2050" width="45.26953125" customWidth="1"/>
    <col min="2051" max="2051" width="13.7265625" customWidth="1"/>
    <col min="2052" max="2052" width="11.7265625" bestFit="1" customWidth="1"/>
    <col min="2053" max="2053" width="17.26953125" customWidth="1"/>
    <col min="2054" max="2054" width="15.7265625" customWidth="1"/>
    <col min="2055" max="2055" width="14.26953125" customWidth="1"/>
    <col min="2056" max="2056" width="17.54296875" customWidth="1"/>
    <col min="2057" max="2057" width="13.453125" customWidth="1"/>
    <col min="2058" max="2058" width="19.1796875" customWidth="1"/>
    <col min="2059" max="2059" width="18.1796875" customWidth="1"/>
    <col min="2060" max="2060" width="15.54296875" customWidth="1"/>
    <col min="2305" max="2305" width="12.7265625" customWidth="1"/>
    <col min="2306" max="2306" width="45.26953125" customWidth="1"/>
    <col min="2307" max="2307" width="13.7265625" customWidth="1"/>
    <col min="2308" max="2308" width="11.7265625" bestFit="1" customWidth="1"/>
    <col min="2309" max="2309" width="17.26953125" customWidth="1"/>
    <col min="2310" max="2310" width="15.7265625" customWidth="1"/>
    <col min="2311" max="2311" width="14.26953125" customWidth="1"/>
    <col min="2312" max="2312" width="17.54296875" customWidth="1"/>
    <col min="2313" max="2313" width="13.453125" customWidth="1"/>
    <col min="2314" max="2314" width="19.1796875" customWidth="1"/>
    <col min="2315" max="2315" width="18.1796875" customWidth="1"/>
    <col min="2316" max="2316" width="15.54296875" customWidth="1"/>
    <col min="2561" max="2561" width="12.7265625" customWidth="1"/>
    <col min="2562" max="2562" width="45.26953125" customWidth="1"/>
    <col min="2563" max="2563" width="13.7265625" customWidth="1"/>
    <col min="2564" max="2564" width="11.7265625" bestFit="1" customWidth="1"/>
    <col min="2565" max="2565" width="17.26953125" customWidth="1"/>
    <col min="2566" max="2566" width="15.7265625" customWidth="1"/>
    <col min="2567" max="2567" width="14.26953125" customWidth="1"/>
    <col min="2568" max="2568" width="17.54296875" customWidth="1"/>
    <col min="2569" max="2569" width="13.453125" customWidth="1"/>
    <col min="2570" max="2570" width="19.1796875" customWidth="1"/>
    <col min="2571" max="2571" width="18.1796875" customWidth="1"/>
    <col min="2572" max="2572" width="15.54296875" customWidth="1"/>
    <col min="2817" max="2817" width="12.7265625" customWidth="1"/>
    <col min="2818" max="2818" width="45.26953125" customWidth="1"/>
    <col min="2819" max="2819" width="13.7265625" customWidth="1"/>
    <col min="2820" max="2820" width="11.7265625" bestFit="1" customWidth="1"/>
    <col min="2821" max="2821" width="17.26953125" customWidth="1"/>
    <col min="2822" max="2822" width="15.7265625" customWidth="1"/>
    <col min="2823" max="2823" width="14.26953125" customWidth="1"/>
    <col min="2824" max="2824" width="17.54296875" customWidth="1"/>
    <col min="2825" max="2825" width="13.453125" customWidth="1"/>
    <col min="2826" max="2826" width="19.1796875" customWidth="1"/>
    <col min="2827" max="2827" width="18.1796875" customWidth="1"/>
    <col min="2828" max="2828" width="15.54296875" customWidth="1"/>
    <col min="3073" max="3073" width="12.7265625" customWidth="1"/>
    <col min="3074" max="3074" width="45.26953125" customWidth="1"/>
    <col min="3075" max="3075" width="13.7265625" customWidth="1"/>
    <col min="3076" max="3076" width="11.7265625" bestFit="1" customWidth="1"/>
    <col min="3077" max="3077" width="17.26953125" customWidth="1"/>
    <col min="3078" max="3078" width="15.7265625" customWidth="1"/>
    <col min="3079" max="3079" width="14.26953125" customWidth="1"/>
    <col min="3080" max="3080" width="17.54296875" customWidth="1"/>
    <col min="3081" max="3081" width="13.453125" customWidth="1"/>
    <col min="3082" max="3082" width="19.1796875" customWidth="1"/>
    <col min="3083" max="3083" width="18.1796875" customWidth="1"/>
    <col min="3084" max="3084" width="15.54296875" customWidth="1"/>
    <col min="3329" max="3329" width="12.7265625" customWidth="1"/>
    <col min="3330" max="3330" width="45.26953125" customWidth="1"/>
    <col min="3331" max="3331" width="13.7265625" customWidth="1"/>
    <col min="3332" max="3332" width="11.7265625" bestFit="1" customWidth="1"/>
    <col min="3333" max="3333" width="17.26953125" customWidth="1"/>
    <col min="3334" max="3334" width="15.7265625" customWidth="1"/>
    <col min="3335" max="3335" width="14.26953125" customWidth="1"/>
    <col min="3336" max="3336" width="17.54296875" customWidth="1"/>
    <col min="3337" max="3337" width="13.453125" customWidth="1"/>
    <col min="3338" max="3338" width="19.1796875" customWidth="1"/>
    <col min="3339" max="3339" width="18.1796875" customWidth="1"/>
    <col min="3340" max="3340" width="15.54296875" customWidth="1"/>
    <col min="3585" max="3585" width="12.7265625" customWidth="1"/>
    <col min="3586" max="3586" width="45.26953125" customWidth="1"/>
    <col min="3587" max="3587" width="13.7265625" customWidth="1"/>
    <col min="3588" max="3588" width="11.7265625" bestFit="1" customWidth="1"/>
    <col min="3589" max="3589" width="17.26953125" customWidth="1"/>
    <col min="3590" max="3590" width="15.7265625" customWidth="1"/>
    <col min="3591" max="3591" width="14.26953125" customWidth="1"/>
    <col min="3592" max="3592" width="17.54296875" customWidth="1"/>
    <col min="3593" max="3593" width="13.453125" customWidth="1"/>
    <col min="3594" max="3594" width="19.1796875" customWidth="1"/>
    <col min="3595" max="3595" width="18.1796875" customWidth="1"/>
    <col min="3596" max="3596" width="15.54296875" customWidth="1"/>
    <col min="3841" max="3841" width="12.7265625" customWidth="1"/>
    <col min="3842" max="3842" width="45.26953125" customWidth="1"/>
    <col min="3843" max="3843" width="13.7265625" customWidth="1"/>
    <col min="3844" max="3844" width="11.7265625" bestFit="1" customWidth="1"/>
    <col min="3845" max="3845" width="17.26953125" customWidth="1"/>
    <col min="3846" max="3846" width="15.7265625" customWidth="1"/>
    <col min="3847" max="3847" width="14.26953125" customWidth="1"/>
    <col min="3848" max="3848" width="17.54296875" customWidth="1"/>
    <col min="3849" max="3849" width="13.453125" customWidth="1"/>
    <col min="3850" max="3850" width="19.1796875" customWidth="1"/>
    <col min="3851" max="3851" width="18.1796875" customWidth="1"/>
    <col min="3852" max="3852" width="15.54296875" customWidth="1"/>
    <col min="4097" max="4097" width="12.7265625" customWidth="1"/>
    <col min="4098" max="4098" width="45.26953125" customWidth="1"/>
    <col min="4099" max="4099" width="13.7265625" customWidth="1"/>
    <col min="4100" max="4100" width="11.7265625" bestFit="1" customWidth="1"/>
    <col min="4101" max="4101" width="17.26953125" customWidth="1"/>
    <col min="4102" max="4102" width="15.7265625" customWidth="1"/>
    <col min="4103" max="4103" width="14.26953125" customWidth="1"/>
    <col min="4104" max="4104" width="17.54296875" customWidth="1"/>
    <col min="4105" max="4105" width="13.453125" customWidth="1"/>
    <col min="4106" max="4106" width="19.1796875" customWidth="1"/>
    <col min="4107" max="4107" width="18.1796875" customWidth="1"/>
    <col min="4108" max="4108" width="15.54296875" customWidth="1"/>
    <col min="4353" max="4353" width="12.7265625" customWidth="1"/>
    <col min="4354" max="4354" width="45.26953125" customWidth="1"/>
    <col min="4355" max="4355" width="13.7265625" customWidth="1"/>
    <col min="4356" max="4356" width="11.7265625" bestFit="1" customWidth="1"/>
    <col min="4357" max="4357" width="17.26953125" customWidth="1"/>
    <col min="4358" max="4358" width="15.7265625" customWidth="1"/>
    <col min="4359" max="4359" width="14.26953125" customWidth="1"/>
    <col min="4360" max="4360" width="17.54296875" customWidth="1"/>
    <col min="4361" max="4361" width="13.453125" customWidth="1"/>
    <col min="4362" max="4362" width="19.1796875" customWidth="1"/>
    <col min="4363" max="4363" width="18.1796875" customWidth="1"/>
    <col min="4364" max="4364" width="15.54296875" customWidth="1"/>
    <col min="4609" max="4609" width="12.7265625" customWidth="1"/>
    <col min="4610" max="4610" width="45.26953125" customWidth="1"/>
    <col min="4611" max="4611" width="13.7265625" customWidth="1"/>
    <col min="4612" max="4612" width="11.7265625" bestFit="1" customWidth="1"/>
    <col min="4613" max="4613" width="17.26953125" customWidth="1"/>
    <col min="4614" max="4614" width="15.7265625" customWidth="1"/>
    <col min="4615" max="4615" width="14.26953125" customWidth="1"/>
    <col min="4616" max="4616" width="17.54296875" customWidth="1"/>
    <col min="4617" max="4617" width="13.453125" customWidth="1"/>
    <col min="4618" max="4618" width="19.1796875" customWidth="1"/>
    <col min="4619" max="4619" width="18.1796875" customWidth="1"/>
    <col min="4620" max="4620" width="15.54296875" customWidth="1"/>
    <col min="4865" max="4865" width="12.7265625" customWidth="1"/>
    <col min="4866" max="4866" width="45.26953125" customWidth="1"/>
    <col min="4867" max="4867" width="13.7265625" customWidth="1"/>
    <col min="4868" max="4868" width="11.7265625" bestFit="1" customWidth="1"/>
    <col min="4869" max="4869" width="17.26953125" customWidth="1"/>
    <col min="4870" max="4870" width="15.7265625" customWidth="1"/>
    <col min="4871" max="4871" width="14.26953125" customWidth="1"/>
    <col min="4872" max="4872" width="17.54296875" customWidth="1"/>
    <col min="4873" max="4873" width="13.453125" customWidth="1"/>
    <col min="4874" max="4874" width="19.1796875" customWidth="1"/>
    <col min="4875" max="4875" width="18.1796875" customWidth="1"/>
    <col min="4876" max="4876" width="15.54296875" customWidth="1"/>
    <col min="5121" max="5121" width="12.7265625" customWidth="1"/>
    <col min="5122" max="5122" width="45.26953125" customWidth="1"/>
    <col min="5123" max="5123" width="13.7265625" customWidth="1"/>
    <col min="5124" max="5124" width="11.7265625" bestFit="1" customWidth="1"/>
    <col min="5125" max="5125" width="17.26953125" customWidth="1"/>
    <col min="5126" max="5126" width="15.7265625" customWidth="1"/>
    <col min="5127" max="5127" width="14.26953125" customWidth="1"/>
    <col min="5128" max="5128" width="17.54296875" customWidth="1"/>
    <col min="5129" max="5129" width="13.453125" customWidth="1"/>
    <col min="5130" max="5130" width="19.1796875" customWidth="1"/>
    <col min="5131" max="5131" width="18.1796875" customWidth="1"/>
    <col min="5132" max="5132" width="15.54296875" customWidth="1"/>
    <col min="5377" max="5377" width="12.7265625" customWidth="1"/>
    <col min="5378" max="5378" width="45.26953125" customWidth="1"/>
    <col min="5379" max="5379" width="13.7265625" customWidth="1"/>
    <col min="5380" max="5380" width="11.7265625" bestFit="1" customWidth="1"/>
    <col min="5381" max="5381" width="17.26953125" customWidth="1"/>
    <col min="5382" max="5382" width="15.7265625" customWidth="1"/>
    <col min="5383" max="5383" width="14.26953125" customWidth="1"/>
    <col min="5384" max="5384" width="17.54296875" customWidth="1"/>
    <col min="5385" max="5385" width="13.453125" customWidth="1"/>
    <col min="5386" max="5386" width="19.1796875" customWidth="1"/>
    <col min="5387" max="5387" width="18.1796875" customWidth="1"/>
    <col min="5388" max="5388" width="15.54296875" customWidth="1"/>
    <col min="5633" max="5633" width="12.7265625" customWidth="1"/>
    <col min="5634" max="5634" width="45.26953125" customWidth="1"/>
    <col min="5635" max="5635" width="13.7265625" customWidth="1"/>
    <col min="5636" max="5636" width="11.7265625" bestFit="1" customWidth="1"/>
    <col min="5637" max="5637" width="17.26953125" customWidth="1"/>
    <col min="5638" max="5638" width="15.7265625" customWidth="1"/>
    <col min="5639" max="5639" width="14.26953125" customWidth="1"/>
    <col min="5640" max="5640" width="17.54296875" customWidth="1"/>
    <col min="5641" max="5641" width="13.453125" customWidth="1"/>
    <col min="5642" max="5642" width="19.1796875" customWidth="1"/>
    <col min="5643" max="5643" width="18.1796875" customWidth="1"/>
    <col min="5644" max="5644" width="15.54296875" customWidth="1"/>
    <col min="5889" max="5889" width="12.7265625" customWidth="1"/>
    <col min="5890" max="5890" width="45.26953125" customWidth="1"/>
    <col min="5891" max="5891" width="13.7265625" customWidth="1"/>
    <col min="5892" max="5892" width="11.7265625" bestFit="1" customWidth="1"/>
    <col min="5893" max="5893" width="17.26953125" customWidth="1"/>
    <col min="5894" max="5894" width="15.7265625" customWidth="1"/>
    <col min="5895" max="5895" width="14.26953125" customWidth="1"/>
    <col min="5896" max="5896" width="17.54296875" customWidth="1"/>
    <col min="5897" max="5897" width="13.453125" customWidth="1"/>
    <col min="5898" max="5898" width="19.1796875" customWidth="1"/>
    <col min="5899" max="5899" width="18.1796875" customWidth="1"/>
    <col min="5900" max="5900" width="15.54296875" customWidth="1"/>
    <col min="6145" max="6145" width="12.7265625" customWidth="1"/>
    <col min="6146" max="6146" width="45.26953125" customWidth="1"/>
    <col min="6147" max="6147" width="13.7265625" customWidth="1"/>
    <col min="6148" max="6148" width="11.7265625" bestFit="1" customWidth="1"/>
    <col min="6149" max="6149" width="17.26953125" customWidth="1"/>
    <col min="6150" max="6150" width="15.7265625" customWidth="1"/>
    <col min="6151" max="6151" width="14.26953125" customWidth="1"/>
    <col min="6152" max="6152" width="17.54296875" customWidth="1"/>
    <col min="6153" max="6153" width="13.453125" customWidth="1"/>
    <col min="6154" max="6154" width="19.1796875" customWidth="1"/>
    <col min="6155" max="6155" width="18.1796875" customWidth="1"/>
    <col min="6156" max="6156" width="15.54296875" customWidth="1"/>
    <col min="6401" max="6401" width="12.7265625" customWidth="1"/>
    <col min="6402" max="6402" width="45.26953125" customWidth="1"/>
    <col min="6403" max="6403" width="13.7265625" customWidth="1"/>
    <col min="6404" max="6404" width="11.7265625" bestFit="1" customWidth="1"/>
    <col min="6405" max="6405" width="17.26953125" customWidth="1"/>
    <col min="6406" max="6406" width="15.7265625" customWidth="1"/>
    <col min="6407" max="6407" width="14.26953125" customWidth="1"/>
    <col min="6408" max="6408" width="17.54296875" customWidth="1"/>
    <col min="6409" max="6409" width="13.453125" customWidth="1"/>
    <col min="6410" max="6410" width="19.1796875" customWidth="1"/>
    <col min="6411" max="6411" width="18.1796875" customWidth="1"/>
    <col min="6412" max="6412" width="15.54296875" customWidth="1"/>
    <col min="6657" max="6657" width="12.7265625" customWidth="1"/>
    <col min="6658" max="6658" width="45.26953125" customWidth="1"/>
    <col min="6659" max="6659" width="13.7265625" customWidth="1"/>
    <col min="6660" max="6660" width="11.7265625" bestFit="1" customWidth="1"/>
    <col min="6661" max="6661" width="17.26953125" customWidth="1"/>
    <col min="6662" max="6662" width="15.7265625" customWidth="1"/>
    <col min="6663" max="6663" width="14.26953125" customWidth="1"/>
    <col min="6664" max="6664" width="17.54296875" customWidth="1"/>
    <col min="6665" max="6665" width="13.453125" customWidth="1"/>
    <col min="6666" max="6666" width="19.1796875" customWidth="1"/>
    <col min="6667" max="6667" width="18.1796875" customWidth="1"/>
    <col min="6668" max="6668" width="15.54296875" customWidth="1"/>
    <col min="6913" max="6913" width="12.7265625" customWidth="1"/>
    <col min="6914" max="6914" width="45.26953125" customWidth="1"/>
    <col min="6915" max="6915" width="13.7265625" customWidth="1"/>
    <col min="6916" max="6916" width="11.7265625" bestFit="1" customWidth="1"/>
    <col min="6917" max="6917" width="17.26953125" customWidth="1"/>
    <col min="6918" max="6918" width="15.7265625" customWidth="1"/>
    <col min="6919" max="6919" width="14.26953125" customWidth="1"/>
    <col min="6920" max="6920" width="17.54296875" customWidth="1"/>
    <col min="6921" max="6921" width="13.453125" customWidth="1"/>
    <col min="6922" max="6922" width="19.1796875" customWidth="1"/>
    <col min="6923" max="6923" width="18.1796875" customWidth="1"/>
    <col min="6924" max="6924" width="15.54296875" customWidth="1"/>
    <col min="7169" max="7169" width="12.7265625" customWidth="1"/>
    <col min="7170" max="7170" width="45.26953125" customWidth="1"/>
    <col min="7171" max="7171" width="13.7265625" customWidth="1"/>
    <col min="7172" max="7172" width="11.7265625" bestFit="1" customWidth="1"/>
    <col min="7173" max="7173" width="17.26953125" customWidth="1"/>
    <col min="7174" max="7174" width="15.7265625" customWidth="1"/>
    <col min="7175" max="7175" width="14.26953125" customWidth="1"/>
    <col min="7176" max="7176" width="17.54296875" customWidth="1"/>
    <col min="7177" max="7177" width="13.453125" customWidth="1"/>
    <col min="7178" max="7178" width="19.1796875" customWidth="1"/>
    <col min="7179" max="7179" width="18.1796875" customWidth="1"/>
    <col min="7180" max="7180" width="15.54296875" customWidth="1"/>
    <col min="7425" max="7425" width="12.7265625" customWidth="1"/>
    <col min="7426" max="7426" width="45.26953125" customWidth="1"/>
    <col min="7427" max="7427" width="13.7265625" customWidth="1"/>
    <col min="7428" max="7428" width="11.7265625" bestFit="1" customWidth="1"/>
    <col min="7429" max="7429" width="17.26953125" customWidth="1"/>
    <col min="7430" max="7430" width="15.7265625" customWidth="1"/>
    <col min="7431" max="7431" width="14.26953125" customWidth="1"/>
    <col min="7432" max="7432" width="17.54296875" customWidth="1"/>
    <col min="7433" max="7433" width="13.453125" customWidth="1"/>
    <col min="7434" max="7434" width="19.1796875" customWidth="1"/>
    <col min="7435" max="7435" width="18.1796875" customWidth="1"/>
    <col min="7436" max="7436" width="15.54296875" customWidth="1"/>
    <col min="7681" max="7681" width="12.7265625" customWidth="1"/>
    <col min="7682" max="7682" width="45.26953125" customWidth="1"/>
    <col min="7683" max="7683" width="13.7265625" customWidth="1"/>
    <col min="7684" max="7684" width="11.7265625" bestFit="1" customWidth="1"/>
    <col min="7685" max="7685" width="17.26953125" customWidth="1"/>
    <col min="7686" max="7686" width="15.7265625" customWidth="1"/>
    <col min="7687" max="7687" width="14.26953125" customWidth="1"/>
    <col min="7688" max="7688" width="17.54296875" customWidth="1"/>
    <col min="7689" max="7689" width="13.453125" customWidth="1"/>
    <col min="7690" max="7690" width="19.1796875" customWidth="1"/>
    <col min="7691" max="7691" width="18.1796875" customWidth="1"/>
    <col min="7692" max="7692" width="15.54296875" customWidth="1"/>
    <col min="7937" max="7937" width="12.7265625" customWidth="1"/>
    <col min="7938" max="7938" width="45.26953125" customWidth="1"/>
    <col min="7939" max="7939" width="13.7265625" customWidth="1"/>
    <col min="7940" max="7940" width="11.7265625" bestFit="1" customWidth="1"/>
    <col min="7941" max="7941" width="17.26953125" customWidth="1"/>
    <col min="7942" max="7942" width="15.7265625" customWidth="1"/>
    <col min="7943" max="7943" width="14.26953125" customWidth="1"/>
    <col min="7944" max="7944" width="17.54296875" customWidth="1"/>
    <col min="7945" max="7945" width="13.453125" customWidth="1"/>
    <col min="7946" max="7946" width="19.1796875" customWidth="1"/>
    <col min="7947" max="7947" width="18.1796875" customWidth="1"/>
    <col min="7948" max="7948" width="15.54296875" customWidth="1"/>
    <col min="8193" max="8193" width="12.7265625" customWidth="1"/>
    <col min="8194" max="8194" width="45.26953125" customWidth="1"/>
    <col min="8195" max="8195" width="13.7265625" customWidth="1"/>
    <col min="8196" max="8196" width="11.7265625" bestFit="1" customWidth="1"/>
    <col min="8197" max="8197" width="17.26953125" customWidth="1"/>
    <col min="8198" max="8198" width="15.7265625" customWidth="1"/>
    <col min="8199" max="8199" width="14.26953125" customWidth="1"/>
    <col min="8200" max="8200" width="17.54296875" customWidth="1"/>
    <col min="8201" max="8201" width="13.453125" customWidth="1"/>
    <col min="8202" max="8202" width="19.1796875" customWidth="1"/>
    <col min="8203" max="8203" width="18.1796875" customWidth="1"/>
    <col min="8204" max="8204" width="15.54296875" customWidth="1"/>
    <col min="8449" max="8449" width="12.7265625" customWidth="1"/>
    <col min="8450" max="8450" width="45.26953125" customWidth="1"/>
    <col min="8451" max="8451" width="13.7265625" customWidth="1"/>
    <col min="8452" max="8452" width="11.7265625" bestFit="1" customWidth="1"/>
    <col min="8453" max="8453" width="17.26953125" customWidth="1"/>
    <col min="8454" max="8454" width="15.7265625" customWidth="1"/>
    <col min="8455" max="8455" width="14.26953125" customWidth="1"/>
    <col min="8456" max="8456" width="17.54296875" customWidth="1"/>
    <col min="8457" max="8457" width="13.453125" customWidth="1"/>
    <col min="8458" max="8458" width="19.1796875" customWidth="1"/>
    <col min="8459" max="8459" width="18.1796875" customWidth="1"/>
    <col min="8460" max="8460" width="15.54296875" customWidth="1"/>
    <col min="8705" max="8705" width="12.7265625" customWidth="1"/>
    <col min="8706" max="8706" width="45.26953125" customWidth="1"/>
    <col min="8707" max="8707" width="13.7265625" customWidth="1"/>
    <col min="8708" max="8708" width="11.7265625" bestFit="1" customWidth="1"/>
    <col min="8709" max="8709" width="17.26953125" customWidth="1"/>
    <col min="8710" max="8710" width="15.7265625" customWidth="1"/>
    <col min="8711" max="8711" width="14.26953125" customWidth="1"/>
    <col min="8712" max="8712" width="17.54296875" customWidth="1"/>
    <col min="8713" max="8713" width="13.453125" customWidth="1"/>
    <col min="8714" max="8714" width="19.1796875" customWidth="1"/>
    <col min="8715" max="8715" width="18.1796875" customWidth="1"/>
    <col min="8716" max="8716" width="15.54296875" customWidth="1"/>
    <col min="8961" max="8961" width="12.7265625" customWidth="1"/>
    <col min="8962" max="8962" width="45.26953125" customWidth="1"/>
    <col min="8963" max="8963" width="13.7265625" customWidth="1"/>
    <col min="8964" max="8964" width="11.7265625" bestFit="1" customWidth="1"/>
    <col min="8965" max="8965" width="17.26953125" customWidth="1"/>
    <col min="8966" max="8966" width="15.7265625" customWidth="1"/>
    <col min="8967" max="8967" width="14.26953125" customWidth="1"/>
    <col min="8968" max="8968" width="17.54296875" customWidth="1"/>
    <col min="8969" max="8969" width="13.453125" customWidth="1"/>
    <col min="8970" max="8970" width="19.1796875" customWidth="1"/>
    <col min="8971" max="8971" width="18.1796875" customWidth="1"/>
    <col min="8972" max="8972" width="15.54296875" customWidth="1"/>
    <col min="9217" max="9217" width="12.7265625" customWidth="1"/>
    <col min="9218" max="9218" width="45.26953125" customWidth="1"/>
    <col min="9219" max="9219" width="13.7265625" customWidth="1"/>
    <col min="9220" max="9220" width="11.7265625" bestFit="1" customWidth="1"/>
    <col min="9221" max="9221" width="17.26953125" customWidth="1"/>
    <col min="9222" max="9222" width="15.7265625" customWidth="1"/>
    <col min="9223" max="9223" width="14.26953125" customWidth="1"/>
    <col min="9224" max="9224" width="17.54296875" customWidth="1"/>
    <col min="9225" max="9225" width="13.453125" customWidth="1"/>
    <col min="9226" max="9226" width="19.1796875" customWidth="1"/>
    <col min="9227" max="9227" width="18.1796875" customWidth="1"/>
    <col min="9228" max="9228" width="15.54296875" customWidth="1"/>
    <col min="9473" max="9473" width="12.7265625" customWidth="1"/>
    <col min="9474" max="9474" width="45.26953125" customWidth="1"/>
    <col min="9475" max="9475" width="13.7265625" customWidth="1"/>
    <col min="9476" max="9476" width="11.7265625" bestFit="1" customWidth="1"/>
    <col min="9477" max="9477" width="17.26953125" customWidth="1"/>
    <col min="9478" max="9478" width="15.7265625" customWidth="1"/>
    <col min="9479" max="9479" width="14.26953125" customWidth="1"/>
    <col min="9480" max="9480" width="17.54296875" customWidth="1"/>
    <col min="9481" max="9481" width="13.453125" customWidth="1"/>
    <col min="9482" max="9482" width="19.1796875" customWidth="1"/>
    <col min="9483" max="9483" width="18.1796875" customWidth="1"/>
    <col min="9484" max="9484" width="15.54296875" customWidth="1"/>
    <col min="9729" max="9729" width="12.7265625" customWidth="1"/>
    <col min="9730" max="9730" width="45.26953125" customWidth="1"/>
    <col min="9731" max="9731" width="13.7265625" customWidth="1"/>
    <col min="9732" max="9732" width="11.7265625" bestFit="1" customWidth="1"/>
    <col min="9733" max="9733" width="17.26953125" customWidth="1"/>
    <col min="9734" max="9734" width="15.7265625" customWidth="1"/>
    <col min="9735" max="9735" width="14.26953125" customWidth="1"/>
    <col min="9736" max="9736" width="17.54296875" customWidth="1"/>
    <col min="9737" max="9737" width="13.453125" customWidth="1"/>
    <col min="9738" max="9738" width="19.1796875" customWidth="1"/>
    <col min="9739" max="9739" width="18.1796875" customWidth="1"/>
    <col min="9740" max="9740" width="15.54296875" customWidth="1"/>
    <col min="9985" max="9985" width="12.7265625" customWidth="1"/>
    <col min="9986" max="9986" width="45.26953125" customWidth="1"/>
    <col min="9987" max="9987" width="13.7265625" customWidth="1"/>
    <col min="9988" max="9988" width="11.7265625" bestFit="1" customWidth="1"/>
    <col min="9989" max="9989" width="17.26953125" customWidth="1"/>
    <col min="9990" max="9990" width="15.7265625" customWidth="1"/>
    <col min="9991" max="9991" width="14.26953125" customWidth="1"/>
    <col min="9992" max="9992" width="17.54296875" customWidth="1"/>
    <col min="9993" max="9993" width="13.453125" customWidth="1"/>
    <col min="9994" max="9994" width="19.1796875" customWidth="1"/>
    <col min="9995" max="9995" width="18.1796875" customWidth="1"/>
    <col min="9996" max="9996" width="15.54296875" customWidth="1"/>
    <col min="10241" max="10241" width="12.7265625" customWidth="1"/>
    <col min="10242" max="10242" width="45.26953125" customWidth="1"/>
    <col min="10243" max="10243" width="13.7265625" customWidth="1"/>
    <col min="10244" max="10244" width="11.7265625" bestFit="1" customWidth="1"/>
    <col min="10245" max="10245" width="17.26953125" customWidth="1"/>
    <col min="10246" max="10246" width="15.7265625" customWidth="1"/>
    <col min="10247" max="10247" width="14.26953125" customWidth="1"/>
    <col min="10248" max="10248" width="17.54296875" customWidth="1"/>
    <col min="10249" max="10249" width="13.453125" customWidth="1"/>
    <col min="10250" max="10250" width="19.1796875" customWidth="1"/>
    <col min="10251" max="10251" width="18.1796875" customWidth="1"/>
    <col min="10252" max="10252" width="15.54296875" customWidth="1"/>
    <col min="10497" max="10497" width="12.7265625" customWidth="1"/>
    <col min="10498" max="10498" width="45.26953125" customWidth="1"/>
    <col min="10499" max="10499" width="13.7265625" customWidth="1"/>
    <col min="10500" max="10500" width="11.7265625" bestFit="1" customWidth="1"/>
    <col min="10501" max="10501" width="17.26953125" customWidth="1"/>
    <col min="10502" max="10502" width="15.7265625" customWidth="1"/>
    <col min="10503" max="10503" width="14.26953125" customWidth="1"/>
    <col min="10504" max="10504" width="17.54296875" customWidth="1"/>
    <col min="10505" max="10505" width="13.453125" customWidth="1"/>
    <col min="10506" max="10506" width="19.1796875" customWidth="1"/>
    <col min="10507" max="10507" width="18.1796875" customWidth="1"/>
    <col min="10508" max="10508" width="15.54296875" customWidth="1"/>
    <col min="10753" max="10753" width="12.7265625" customWidth="1"/>
    <col min="10754" max="10754" width="45.26953125" customWidth="1"/>
    <col min="10755" max="10755" width="13.7265625" customWidth="1"/>
    <col min="10756" max="10756" width="11.7265625" bestFit="1" customWidth="1"/>
    <col min="10757" max="10757" width="17.26953125" customWidth="1"/>
    <col min="10758" max="10758" width="15.7265625" customWidth="1"/>
    <col min="10759" max="10759" width="14.26953125" customWidth="1"/>
    <col min="10760" max="10760" width="17.54296875" customWidth="1"/>
    <col min="10761" max="10761" width="13.453125" customWidth="1"/>
    <col min="10762" max="10762" width="19.1796875" customWidth="1"/>
    <col min="10763" max="10763" width="18.1796875" customWidth="1"/>
    <col min="10764" max="10764" width="15.54296875" customWidth="1"/>
    <col min="11009" max="11009" width="12.7265625" customWidth="1"/>
    <col min="11010" max="11010" width="45.26953125" customWidth="1"/>
    <col min="11011" max="11011" width="13.7265625" customWidth="1"/>
    <col min="11012" max="11012" width="11.7265625" bestFit="1" customWidth="1"/>
    <col min="11013" max="11013" width="17.26953125" customWidth="1"/>
    <col min="11014" max="11014" width="15.7265625" customWidth="1"/>
    <col min="11015" max="11015" width="14.26953125" customWidth="1"/>
    <col min="11016" max="11016" width="17.54296875" customWidth="1"/>
    <col min="11017" max="11017" width="13.453125" customWidth="1"/>
    <col min="11018" max="11018" width="19.1796875" customWidth="1"/>
    <col min="11019" max="11019" width="18.1796875" customWidth="1"/>
    <col min="11020" max="11020" width="15.54296875" customWidth="1"/>
    <col min="11265" max="11265" width="12.7265625" customWidth="1"/>
    <col min="11266" max="11266" width="45.26953125" customWidth="1"/>
    <col min="11267" max="11267" width="13.7265625" customWidth="1"/>
    <col min="11268" max="11268" width="11.7265625" bestFit="1" customWidth="1"/>
    <col min="11269" max="11269" width="17.26953125" customWidth="1"/>
    <col min="11270" max="11270" width="15.7265625" customWidth="1"/>
    <col min="11271" max="11271" width="14.26953125" customWidth="1"/>
    <col min="11272" max="11272" width="17.54296875" customWidth="1"/>
    <col min="11273" max="11273" width="13.453125" customWidth="1"/>
    <col min="11274" max="11274" width="19.1796875" customWidth="1"/>
    <col min="11275" max="11275" width="18.1796875" customWidth="1"/>
    <col min="11276" max="11276" width="15.54296875" customWidth="1"/>
    <col min="11521" max="11521" width="12.7265625" customWidth="1"/>
    <col min="11522" max="11522" width="45.26953125" customWidth="1"/>
    <col min="11523" max="11523" width="13.7265625" customWidth="1"/>
    <col min="11524" max="11524" width="11.7265625" bestFit="1" customWidth="1"/>
    <col min="11525" max="11525" width="17.26953125" customWidth="1"/>
    <col min="11526" max="11526" width="15.7265625" customWidth="1"/>
    <col min="11527" max="11527" width="14.26953125" customWidth="1"/>
    <col min="11528" max="11528" width="17.54296875" customWidth="1"/>
    <col min="11529" max="11529" width="13.453125" customWidth="1"/>
    <col min="11530" max="11530" width="19.1796875" customWidth="1"/>
    <col min="11531" max="11531" width="18.1796875" customWidth="1"/>
    <col min="11532" max="11532" width="15.54296875" customWidth="1"/>
    <col min="11777" max="11777" width="12.7265625" customWidth="1"/>
    <col min="11778" max="11778" width="45.26953125" customWidth="1"/>
    <col min="11779" max="11779" width="13.7265625" customWidth="1"/>
    <col min="11780" max="11780" width="11.7265625" bestFit="1" customWidth="1"/>
    <col min="11781" max="11781" width="17.26953125" customWidth="1"/>
    <col min="11782" max="11782" width="15.7265625" customWidth="1"/>
    <col min="11783" max="11783" width="14.26953125" customWidth="1"/>
    <col min="11784" max="11784" width="17.54296875" customWidth="1"/>
    <col min="11785" max="11785" width="13.453125" customWidth="1"/>
    <col min="11786" max="11786" width="19.1796875" customWidth="1"/>
    <col min="11787" max="11787" width="18.1796875" customWidth="1"/>
    <col min="11788" max="11788" width="15.54296875" customWidth="1"/>
    <col min="12033" max="12033" width="12.7265625" customWidth="1"/>
    <col min="12034" max="12034" width="45.26953125" customWidth="1"/>
    <col min="12035" max="12035" width="13.7265625" customWidth="1"/>
    <col min="12036" max="12036" width="11.7265625" bestFit="1" customWidth="1"/>
    <col min="12037" max="12037" width="17.26953125" customWidth="1"/>
    <col min="12038" max="12038" width="15.7265625" customWidth="1"/>
    <col min="12039" max="12039" width="14.26953125" customWidth="1"/>
    <col min="12040" max="12040" width="17.54296875" customWidth="1"/>
    <col min="12041" max="12041" width="13.453125" customWidth="1"/>
    <col min="12042" max="12042" width="19.1796875" customWidth="1"/>
    <col min="12043" max="12043" width="18.1796875" customWidth="1"/>
    <col min="12044" max="12044" width="15.54296875" customWidth="1"/>
    <col min="12289" max="12289" width="12.7265625" customWidth="1"/>
    <col min="12290" max="12290" width="45.26953125" customWidth="1"/>
    <col min="12291" max="12291" width="13.7265625" customWidth="1"/>
    <col min="12292" max="12292" width="11.7265625" bestFit="1" customWidth="1"/>
    <col min="12293" max="12293" width="17.26953125" customWidth="1"/>
    <col min="12294" max="12294" width="15.7265625" customWidth="1"/>
    <col min="12295" max="12295" width="14.26953125" customWidth="1"/>
    <col min="12296" max="12296" width="17.54296875" customWidth="1"/>
    <col min="12297" max="12297" width="13.453125" customWidth="1"/>
    <col min="12298" max="12298" width="19.1796875" customWidth="1"/>
    <col min="12299" max="12299" width="18.1796875" customWidth="1"/>
    <col min="12300" max="12300" width="15.54296875" customWidth="1"/>
    <col min="12545" max="12545" width="12.7265625" customWidth="1"/>
    <col min="12546" max="12546" width="45.26953125" customWidth="1"/>
    <col min="12547" max="12547" width="13.7265625" customWidth="1"/>
    <col min="12548" max="12548" width="11.7265625" bestFit="1" customWidth="1"/>
    <col min="12549" max="12549" width="17.26953125" customWidth="1"/>
    <col min="12550" max="12550" width="15.7265625" customWidth="1"/>
    <col min="12551" max="12551" width="14.26953125" customWidth="1"/>
    <col min="12552" max="12552" width="17.54296875" customWidth="1"/>
    <col min="12553" max="12553" width="13.453125" customWidth="1"/>
    <col min="12554" max="12554" width="19.1796875" customWidth="1"/>
    <col min="12555" max="12555" width="18.1796875" customWidth="1"/>
    <col min="12556" max="12556" width="15.54296875" customWidth="1"/>
    <col min="12801" max="12801" width="12.7265625" customWidth="1"/>
    <col min="12802" max="12802" width="45.26953125" customWidth="1"/>
    <col min="12803" max="12803" width="13.7265625" customWidth="1"/>
    <col min="12804" max="12804" width="11.7265625" bestFit="1" customWidth="1"/>
    <col min="12805" max="12805" width="17.26953125" customWidth="1"/>
    <col min="12806" max="12806" width="15.7265625" customWidth="1"/>
    <col min="12807" max="12807" width="14.26953125" customWidth="1"/>
    <col min="12808" max="12808" width="17.54296875" customWidth="1"/>
    <col min="12809" max="12809" width="13.453125" customWidth="1"/>
    <col min="12810" max="12810" width="19.1796875" customWidth="1"/>
    <col min="12811" max="12811" width="18.1796875" customWidth="1"/>
    <col min="12812" max="12812" width="15.54296875" customWidth="1"/>
    <col min="13057" max="13057" width="12.7265625" customWidth="1"/>
    <col min="13058" max="13058" width="45.26953125" customWidth="1"/>
    <col min="13059" max="13059" width="13.7265625" customWidth="1"/>
    <col min="13060" max="13060" width="11.7265625" bestFit="1" customWidth="1"/>
    <col min="13061" max="13061" width="17.26953125" customWidth="1"/>
    <col min="13062" max="13062" width="15.7265625" customWidth="1"/>
    <col min="13063" max="13063" width="14.26953125" customWidth="1"/>
    <col min="13064" max="13064" width="17.54296875" customWidth="1"/>
    <col min="13065" max="13065" width="13.453125" customWidth="1"/>
    <col min="13066" max="13066" width="19.1796875" customWidth="1"/>
    <col min="13067" max="13067" width="18.1796875" customWidth="1"/>
    <col min="13068" max="13068" width="15.54296875" customWidth="1"/>
    <col min="13313" max="13313" width="12.7265625" customWidth="1"/>
    <col min="13314" max="13314" width="45.26953125" customWidth="1"/>
    <col min="13315" max="13315" width="13.7265625" customWidth="1"/>
    <col min="13316" max="13316" width="11.7265625" bestFit="1" customWidth="1"/>
    <col min="13317" max="13317" width="17.26953125" customWidth="1"/>
    <col min="13318" max="13318" width="15.7265625" customWidth="1"/>
    <col min="13319" max="13319" width="14.26953125" customWidth="1"/>
    <col min="13320" max="13320" width="17.54296875" customWidth="1"/>
    <col min="13321" max="13321" width="13.453125" customWidth="1"/>
    <col min="13322" max="13322" width="19.1796875" customWidth="1"/>
    <col min="13323" max="13323" width="18.1796875" customWidth="1"/>
    <col min="13324" max="13324" width="15.54296875" customWidth="1"/>
    <col min="13569" max="13569" width="12.7265625" customWidth="1"/>
    <col min="13570" max="13570" width="45.26953125" customWidth="1"/>
    <col min="13571" max="13571" width="13.7265625" customWidth="1"/>
    <col min="13572" max="13572" width="11.7265625" bestFit="1" customWidth="1"/>
    <col min="13573" max="13573" width="17.26953125" customWidth="1"/>
    <col min="13574" max="13574" width="15.7265625" customWidth="1"/>
    <col min="13575" max="13575" width="14.26953125" customWidth="1"/>
    <col min="13576" max="13576" width="17.54296875" customWidth="1"/>
    <col min="13577" max="13577" width="13.453125" customWidth="1"/>
    <col min="13578" max="13578" width="19.1796875" customWidth="1"/>
    <col min="13579" max="13579" width="18.1796875" customWidth="1"/>
    <col min="13580" max="13580" width="15.54296875" customWidth="1"/>
    <col min="13825" max="13825" width="12.7265625" customWidth="1"/>
    <col min="13826" max="13826" width="45.26953125" customWidth="1"/>
    <col min="13827" max="13827" width="13.7265625" customWidth="1"/>
    <col min="13828" max="13828" width="11.7265625" bestFit="1" customWidth="1"/>
    <col min="13829" max="13829" width="17.26953125" customWidth="1"/>
    <col min="13830" max="13830" width="15.7265625" customWidth="1"/>
    <col min="13831" max="13831" width="14.26953125" customWidth="1"/>
    <col min="13832" max="13832" width="17.54296875" customWidth="1"/>
    <col min="13833" max="13833" width="13.453125" customWidth="1"/>
    <col min="13834" max="13834" width="19.1796875" customWidth="1"/>
    <col min="13835" max="13835" width="18.1796875" customWidth="1"/>
    <col min="13836" max="13836" width="15.54296875" customWidth="1"/>
    <col min="14081" max="14081" width="12.7265625" customWidth="1"/>
    <col min="14082" max="14082" width="45.26953125" customWidth="1"/>
    <col min="14083" max="14083" width="13.7265625" customWidth="1"/>
    <col min="14084" max="14084" width="11.7265625" bestFit="1" customWidth="1"/>
    <col min="14085" max="14085" width="17.26953125" customWidth="1"/>
    <col min="14086" max="14086" width="15.7265625" customWidth="1"/>
    <col min="14087" max="14087" width="14.26953125" customWidth="1"/>
    <col min="14088" max="14088" width="17.54296875" customWidth="1"/>
    <col min="14089" max="14089" width="13.453125" customWidth="1"/>
    <col min="14090" max="14090" width="19.1796875" customWidth="1"/>
    <col min="14091" max="14091" width="18.1796875" customWidth="1"/>
    <col min="14092" max="14092" width="15.54296875" customWidth="1"/>
    <col min="14337" max="14337" width="12.7265625" customWidth="1"/>
    <col min="14338" max="14338" width="45.26953125" customWidth="1"/>
    <col min="14339" max="14339" width="13.7265625" customWidth="1"/>
    <col min="14340" max="14340" width="11.7265625" bestFit="1" customWidth="1"/>
    <col min="14341" max="14341" width="17.26953125" customWidth="1"/>
    <col min="14342" max="14342" width="15.7265625" customWidth="1"/>
    <col min="14343" max="14343" width="14.26953125" customWidth="1"/>
    <col min="14344" max="14344" width="17.54296875" customWidth="1"/>
    <col min="14345" max="14345" width="13.453125" customWidth="1"/>
    <col min="14346" max="14346" width="19.1796875" customWidth="1"/>
    <col min="14347" max="14347" width="18.1796875" customWidth="1"/>
    <col min="14348" max="14348" width="15.54296875" customWidth="1"/>
    <col min="14593" max="14593" width="12.7265625" customWidth="1"/>
    <col min="14594" max="14594" width="45.26953125" customWidth="1"/>
    <col min="14595" max="14595" width="13.7265625" customWidth="1"/>
    <col min="14596" max="14596" width="11.7265625" bestFit="1" customWidth="1"/>
    <col min="14597" max="14597" width="17.26953125" customWidth="1"/>
    <col min="14598" max="14598" width="15.7265625" customWidth="1"/>
    <col min="14599" max="14599" width="14.26953125" customWidth="1"/>
    <col min="14600" max="14600" width="17.54296875" customWidth="1"/>
    <col min="14601" max="14601" width="13.453125" customWidth="1"/>
    <col min="14602" max="14602" width="19.1796875" customWidth="1"/>
    <col min="14603" max="14603" width="18.1796875" customWidth="1"/>
    <col min="14604" max="14604" width="15.54296875" customWidth="1"/>
    <col min="14849" max="14849" width="12.7265625" customWidth="1"/>
    <col min="14850" max="14850" width="45.26953125" customWidth="1"/>
    <col min="14851" max="14851" width="13.7265625" customWidth="1"/>
    <col min="14852" max="14852" width="11.7265625" bestFit="1" customWidth="1"/>
    <col min="14853" max="14853" width="17.26953125" customWidth="1"/>
    <col min="14854" max="14854" width="15.7265625" customWidth="1"/>
    <col min="14855" max="14855" width="14.26953125" customWidth="1"/>
    <col min="14856" max="14856" width="17.54296875" customWidth="1"/>
    <col min="14857" max="14857" width="13.453125" customWidth="1"/>
    <col min="14858" max="14858" width="19.1796875" customWidth="1"/>
    <col min="14859" max="14859" width="18.1796875" customWidth="1"/>
    <col min="14860" max="14860" width="15.54296875" customWidth="1"/>
    <col min="15105" max="15105" width="12.7265625" customWidth="1"/>
    <col min="15106" max="15106" width="45.26953125" customWidth="1"/>
    <col min="15107" max="15107" width="13.7265625" customWidth="1"/>
    <col min="15108" max="15108" width="11.7265625" bestFit="1" customWidth="1"/>
    <col min="15109" max="15109" width="17.26953125" customWidth="1"/>
    <col min="15110" max="15110" width="15.7265625" customWidth="1"/>
    <col min="15111" max="15111" width="14.26953125" customWidth="1"/>
    <col min="15112" max="15112" width="17.54296875" customWidth="1"/>
    <col min="15113" max="15113" width="13.453125" customWidth="1"/>
    <col min="15114" max="15114" width="19.1796875" customWidth="1"/>
    <col min="15115" max="15115" width="18.1796875" customWidth="1"/>
    <col min="15116" max="15116" width="15.54296875" customWidth="1"/>
    <col min="15361" max="15361" width="12.7265625" customWidth="1"/>
    <col min="15362" max="15362" width="45.26953125" customWidth="1"/>
    <col min="15363" max="15363" width="13.7265625" customWidth="1"/>
    <col min="15364" max="15364" width="11.7265625" bestFit="1" customWidth="1"/>
    <col min="15365" max="15365" width="17.26953125" customWidth="1"/>
    <col min="15366" max="15366" width="15.7265625" customWidth="1"/>
    <col min="15367" max="15367" width="14.26953125" customWidth="1"/>
    <col min="15368" max="15368" width="17.54296875" customWidth="1"/>
    <col min="15369" max="15369" width="13.453125" customWidth="1"/>
    <col min="15370" max="15370" width="19.1796875" customWidth="1"/>
    <col min="15371" max="15371" width="18.1796875" customWidth="1"/>
    <col min="15372" max="15372" width="15.54296875" customWidth="1"/>
    <col min="15617" max="15617" width="12.7265625" customWidth="1"/>
    <col min="15618" max="15618" width="45.26953125" customWidth="1"/>
    <col min="15619" max="15619" width="13.7265625" customWidth="1"/>
    <col min="15620" max="15620" width="11.7265625" bestFit="1" customWidth="1"/>
    <col min="15621" max="15621" width="17.26953125" customWidth="1"/>
    <col min="15622" max="15622" width="15.7265625" customWidth="1"/>
    <col min="15623" max="15623" width="14.26953125" customWidth="1"/>
    <col min="15624" max="15624" width="17.54296875" customWidth="1"/>
    <col min="15625" max="15625" width="13.453125" customWidth="1"/>
    <col min="15626" max="15626" width="19.1796875" customWidth="1"/>
    <col min="15627" max="15627" width="18.1796875" customWidth="1"/>
    <col min="15628" max="15628" width="15.54296875" customWidth="1"/>
    <col min="15873" max="15873" width="12.7265625" customWidth="1"/>
    <col min="15874" max="15874" width="45.26953125" customWidth="1"/>
    <col min="15875" max="15875" width="13.7265625" customWidth="1"/>
    <col min="15876" max="15876" width="11.7265625" bestFit="1" customWidth="1"/>
    <col min="15877" max="15877" width="17.26953125" customWidth="1"/>
    <col min="15878" max="15878" width="15.7265625" customWidth="1"/>
    <col min="15879" max="15879" width="14.26953125" customWidth="1"/>
    <col min="15880" max="15880" width="17.54296875" customWidth="1"/>
    <col min="15881" max="15881" width="13.453125" customWidth="1"/>
    <col min="15882" max="15882" width="19.1796875" customWidth="1"/>
    <col min="15883" max="15883" width="18.1796875" customWidth="1"/>
    <col min="15884" max="15884" width="15.54296875" customWidth="1"/>
    <col min="16129" max="16129" width="12.7265625" customWidth="1"/>
    <col min="16130" max="16130" width="45.26953125" customWidth="1"/>
    <col min="16131" max="16131" width="13.7265625" customWidth="1"/>
    <col min="16132" max="16132" width="11.7265625" bestFit="1" customWidth="1"/>
    <col min="16133" max="16133" width="17.26953125" customWidth="1"/>
    <col min="16134" max="16134" width="15.7265625" customWidth="1"/>
    <col min="16135" max="16135" width="14.26953125" customWidth="1"/>
    <col min="16136" max="16136" width="17.54296875" customWidth="1"/>
    <col min="16137" max="16137" width="13.453125" customWidth="1"/>
    <col min="16138" max="16138" width="19.1796875" customWidth="1"/>
    <col min="16139" max="16139" width="18.1796875" customWidth="1"/>
    <col min="16140" max="16140" width="15.54296875" customWidth="1"/>
  </cols>
  <sheetData>
    <row r="1" spans="1:10" x14ac:dyDescent="0.35">
      <c r="A1" s="2"/>
      <c r="B1" s="2"/>
      <c r="C1" s="2"/>
      <c r="D1" s="2"/>
      <c r="E1" s="2"/>
      <c r="F1" s="2"/>
      <c r="G1" s="2"/>
      <c r="H1" s="2"/>
    </row>
    <row r="2" spans="1:10" x14ac:dyDescent="0.35">
      <c r="A2" s="2"/>
      <c r="B2" s="2"/>
      <c r="C2" s="2"/>
      <c r="D2" s="2"/>
      <c r="E2" s="2"/>
      <c r="F2" s="2"/>
      <c r="G2" s="2"/>
      <c r="H2" s="2"/>
    </row>
    <row r="3" spans="1:10" x14ac:dyDescent="0.35">
      <c r="A3" s="2"/>
      <c r="B3" s="2"/>
      <c r="C3" s="2"/>
      <c r="D3" s="2"/>
      <c r="E3" s="2"/>
      <c r="F3" s="2"/>
      <c r="G3" s="2"/>
      <c r="H3" s="2"/>
    </row>
    <row r="4" spans="1:10" x14ac:dyDescent="0.35">
      <c r="A4" s="2"/>
      <c r="B4" s="2"/>
      <c r="C4" s="2"/>
      <c r="D4" s="2"/>
      <c r="E4" s="2"/>
      <c r="F4" s="2"/>
      <c r="G4" s="2"/>
      <c r="H4" s="2"/>
    </row>
    <row r="5" spans="1:10" x14ac:dyDescent="0.35">
      <c r="A5" s="2"/>
      <c r="B5" s="2"/>
      <c r="C5" s="2"/>
      <c r="D5" s="2"/>
      <c r="E5" s="2"/>
      <c r="F5" s="2"/>
      <c r="G5" s="2"/>
      <c r="H5" s="2"/>
    </row>
    <row r="6" spans="1:10" x14ac:dyDescent="0.35">
      <c r="A6" s="2"/>
      <c r="B6" s="2"/>
      <c r="C6" s="2"/>
      <c r="D6" s="2"/>
      <c r="E6" s="2"/>
      <c r="F6" s="2"/>
      <c r="G6" s="2"/>
      <c r="H6" s="2"/>
    </row>
    <row r="7" spans="1:10" x14ac:dyDescent="0.35">
      <c r="A7" s="2"/>
      <c r="B7" s="2"/>
      <c r="C7" s="2"/>
      <c r="D7" s="2"/>
      <c r="E7" s="2"/>
      <c r="F7" s="2"/>
      <c r="G7" s="2"/>
      <c r="H7" s="2"/>
    </row>
    <row r="8" spans="1:10" x14ac:dyDescent="0.35">
      <c r="A8" s="2"/>
      <c r="B8" s="2"/>
      <c r="C8" s="2"/>
      <c r="D8" s="2"/>
      <c r="E8" s="2"/>
      <c r="F8" s="2"/>
      <c r="G8" s="2"/>
      <c r="H8" s="2"/>
    </row>
    <row r="9" spans="1:10" x14ac:dyDescent="0.35">
      <c r="A9" s="2"/>
      <c r="B9" s="2"/>
      <c r="C9" s="2"/>
      <c r="D9" s="2"/>
      <c r="E9" s="2"/>
      <c r="F9" s="2"/>
      <c r="G9" s="2"/>
      <c r="H9" s="2"/>
    </row>
    <row r="10" spans="1:10" ht="15.5" x14ac:dyDescent="0.35">
      <c r="A10" s="127" t="s">
        <v>150</v>
      </c>
      <c r="B10" s="209" t="s">
        <v>151</v>
      </c>
      <c r="C10" s="199"/>
      <c r="D10" s="199"/>
      <c r="E10" s="199"/>
      <c r="F10" s="199"/>
      <c r="G10" s="199"/>
      <c r="H10" s="199"/>
      <c r="I10" s="199"/>
      <c r="J10" s="199"/>
    </row>
    <row r="11" spans="1:10" x14ac:dyDescent="0.35">
      <c r="A11" s="209" t="s">
        <v>129</v>
      </c>
      <c r="B11" s="199"/>
      <c r="C11" s="199"/>
      <c r="D11" s="199"/>
      <c r="E11" s="199"/>
      <c r="F11" s="199"/>
      <c r="G11" s="199"/>
      <c r="H11" s="199"/>
      <c r="I11" s="199"/>
      <c r="J11" s="199"/>
    </row>
    <row r="12" spans="1:10" ht="26" x14ac:dyDescent="0.35">
      <c r="A12" s="210" t="s">
        <v>2</v>
      </c>
      <c r="B12" s="211" t="s">
        <v>49</v>
      </c>
      <c r="C12" s="211" t="s">
        <v>50</v>
      </c>
      <c r="D12" s="211" t="s">
        <v>51</v>
      </c>
      <c r="E12" s="128" t="s">
        <v>52</v>
      </c>
      <c r="F12" s="211" t="s">
        <v>53</v>
      </c>
      <c r="G12" s="212" t="s">
        <v>54</v>
      </c>
      <c r="H12" s="128" t="s">
        <v>55</v>
      </c>
      <c r="I12" s="128" t="s">
        <v>0</v>
      </c>
      <c r="J12" s="211" t="s">
        <v>7</v>
      </c>
    </row>
    <row r="13" spans="1:10" x14ac:dyDescent="0.35">
      <c r="A13" s="206"/>
      <c r="B13" s="206"/>
      <c r="C13" s="206"/>
      <c r="D13" s="206"/>
      <c r="E13" s="128" t="s">
        <v>26</v>
      </c>
      <c r="F13" s="206"/>
      <c r="G13" s="206"/>
      <c r="H13" s="128">
        <v>2.6</v>
      </c>
      <c r="I13" s="129">
        <v>0.19</v>
      </c>
      <c r="J13" s="206"/>
    </row>
    <row r="14" spans="1:10" x14ac:dyDescent="0.35">
      <c r="A14" s="130" t="s">
        <v>152</v>
      </c>
      <c r="B14" s="131" t="s">
        <v>56</v>
      </c>
      <c r="C14" s="132"/>
      <c r="D14" s="132"/>
      <c r="E14" s="132"/>
      <c r="F14" s="132"/>
      <c r="G14" s="132"/>
      <c r="H14" s="133"/>
      <c r="I14" s="133"/>
      <c r="J14" s="134"/>
    </row>
    <row r="15" spans="1:10" x14ac:dyDescent="0.35">
      <c r="A15" s="135" t="s">
        <v>153</v>
      </c>
      <c r="B15" s="136" t="s">
        <v>57</v>
      </c>
      <c r="C15" s="132"/>
      <c r="D15" s="132"/>
      <c r="E15" s="132"/>
      <c r="F15" s="132"/>
      <c r="G15" s="132"/>
      <c r="H15" s="133"/>
      <c r="I15" s="133"/>
      <c r="J15" s="137"/>
    </row>
    <row r="16" spans="1:10" x14ac:dyDescent="0.35">
      <c r="A16" s="135" t="s">
        <v>154</v>
      </c>
      <c r="B16" s="136" t="s">
        <v>58</v>
      </c>
      <c r="C16" s="138">
        <v>7035600</v>
      </c>
      <c r="D16" s="139">
        <v>1</v>
      </c>
      <c r="E16" s="139">
        <v>4</v>
      </c>
      <c r="F16" s="140">
        <v>0.5</v>
      </c>
      <c r="G16" s="138">
        <f>+ROUND(C16*D16*E16*F16,0)</f>
        <v>14071200</v>
      </c>
      <c r="H16" s="138">
        <f>G16*$H$13</f>
        <v>36585120</v>
      </c>
      <c r="I16" s="141">
        <f>H16*$I$13</f>
        <v>6951172.7999999998</v>
      </c>
      <c r="J16" s="141">
        <f>ROUND(H16+I16,)</f>
        <v>43536293</v>
      </c>
    </row>
    <row r="17" spans="1:12" x14ac:dyDescent="0.35">
      <c r="A17" s="135" t="s">
        <v>155</v>
      </c>
      <c r="B17" s="136" t="s">
        <v>59</v>
      </c>
      <c r="C17" s="138">
        <v>5662800</v>
      </c>
      <c r="D17" s="139">
        <v>1</v>
      </c>
      <c r="E17" s="139">
        <v>4</v>
      </c>
      <c r="F17" s="140">
        <v>0.3</v>
      </c>
      <c r="G17" s="138">
        <f>+ROUND(C17*D17*E17*F17,0)</f>
        <v>6795360</v>
      </c>
      <c r="H17" s="138">
        <f>G17*$H$13</f>
        <v>17667936</v>
      </c>
      <c r="I17" s="141">
        <f>H17*$I$13</f>
        <v>3356907.84</v>
      </c>
      <c r="J17" s="141">
        <f>ROUND(H17+I17,)</f>
        <v>21024844</v>
      </c>
    </row>
    <row r="18" spans="1:12" x14ac:dyDescent="0.35">
      <c r="A18" s="135" t="s">
        <v>156</v>
      </c>
      <c r="B18" s="136" t="s">
        <v>60</v>
      </c>
      <c r="C18" s="138">
        <v>5662800</v>
      </c>
      <c r="D18" s="139">
        <v>1</v>
      </c>
      <c r="E18" s="139">
        <v>4</v>
      </c>
      <c r="F18" s="140">
        <v>0.2</v>
      </c>
      <c r="G18" s="138">
        <f>+ROUND(C18*D18*E18*F18,0)</f>
        <v>4530240</v>
      </c>
      <c r="H18" s="138">
        <f>G18*$H$13</f>
        <v>11778624</v>
      </c>
      <c r="I18" s="141">
        <f>H18*$I$13</f>
        <v>2237938.56</v>
      </c>
      <c r="J18" s="141">
        <f>ROUND(H18+I18,)</f>
        <v>14016563</v>
      </c>
    </row>
    <row r="19" spans="1:12" x14ac:dyDescent="0.35">
      <c r="A19" s="135" t="s">
        <v>157</v>
      </c>
      <c r="B19" s="136" t="s">
        <v>61</v>
      </c>
      <c r="C19" s="138">
        <v>4804800</v>
      </c>
      <c r="D19" s="139">
        <v>1</v>
      </c>
      <c r="E19" s="139">
        <v>4</v>
      </c>
      <c r="F19" s="140">
        <v>0.2</v>
      </c>
      <c r="G19" s="138">
        <f>+ROUND(C19*D19*E19*F19,0)</f>
        <v>3843840</v>
      </c>
      <c r="H19" s="138">
        <f>G19*$H$13</f>
        <v>9993984</v>
      </c>
      <c r="I19" s="141">
        <f>H19*$I$13</f>
        <v>1898856.96</v>
      </c>
      <c r="J19" s="141">
        <f>ROUND(H19+I19,)</f>
        <v>11892841</v>
      </c>
      <c r="L19" s="54"/>
    </row>
    <row r="20" spans="1:12" x14ac:dyDescent="0.35">
      <c r="A20" s="135" t="s">
        <v>158</v>
      </c>
      <c r="B20" s="136" t="s">
        <v>62</v>
      </c>
      <c r="C20" s="138">
        <v>4804800</v>
      </c>
      <c r="D20" s="139">
        <v>1</v>
      </c>
      <c r="E20" s="139">
        <v>4</v>
      </c>
      <c r="F20" s="140">
        <v>0.2</v>
      </c>
      <c r="G20" s="138">
        <f>+ROUND(C20*D20*E20*F20,0)</f>
        <v>3843840</v>
      </c>
      <c r="H20" s="138">
        <f>G20*$H$13</f>
        <v>9993984</v>
      </c>
      <c r="I20" s="141">
        <f>H20*$I$13</f>
        <v>1898856.96</v>
      </c>
      <c r="J20" s="141">
        <f>ROUND(H20+I20,)</f>
        <v>11892841</v>
      </c>
      <c r="L20" s="54"/>
    </row>
    <row r="21" spans="1:12" x14ac:dyDescent="0.35">
      <c r="A21" s="142"/>
      <c r="B21" s="205" t="s">
        <v>63</v>
      </c>
      <c r="C21" s="206"/>
      <c r="D21" s="206"/>
      <c r="E21" s="206"/>
      <c r="F21" s="206"/>
      <c r="G21" s="143">
        <f>SUM(G16:G20)</f>
        <v>33084480</v>
      </c>
      <c r="H21" s="143">
        <f>SUM(H16:H20)</f>
        <v>86019648</v>
      </c>
      <c r="I21" s="143">
        <f>SUM(I16:I20)</f>
        <v>16343733.120000001</v>
      </c>
      <c r="J21" s="143">
        <f>SUM(J16:J20)</f>
        <v>102363382</v>
      </c>
      <c r="L21" s="54"/>
    </row>
    <row r="22" spans="1:12" x14ac:dyDescent="0.35">
      <c r="A22" s="144" t="s">
        <v>159</v>
      </c>
      <c r="B22" s="131" t="s">
        <v>64</v>
      </c>
      <c r="C22" s="132"/>
      <c r="D22" s="132"/>
      <c r="E22" s="145"/>
      <c r="F22" s="132"/>
      <c r="G22" s="146"/>
      <c r="H22" s="141"/>
      <c r="I22" s="141"/>
      <c r="J22" s="147"/>
    </row>
    <row r="23" spans="1:12" x14ac:dyDescent="0.35">
      <c r="A23" s="148" t="s">
        <v>160</v>
      </c>
      <c r="B23" s="136" t="s">
        <v>65</v>
      </c>
      <c r="C23" s="149">
        <v>1320000</v>
      </c>
      <c r="D23" s="138"/>
      <c r="E23" s="139">
        <v>4</v>
      </c>
      <c r="F23" s="140">
        <v>1</v>
      </c>
      <c r="G23" s="150">
        <f>C23*E23*F23</f>
        <v>5280000</v>
      </c>
      <c r="H23" s="151"/>
      <c r="I23" s="152">
        <f>G23*$I$13</f>
        <v>1003200</v>
      </c>
      <c r="J23" s="141">
        <f>ROUND(G23+I23,)</f>
        <v>6283200</v>
      </c>
    </row>
    <row r="24" spans="1:12" x14ac:dyDescent="0.35">
      <c r="A24" s="148" t="s">
        <v>161</v>
      </c>
      <c r="B24" s="136" t="s">
        <v>66</v>
      </c>
      <c r="C24" s="149">
        <v>1188000</v>
      </c>
      <c r="D24" s="138"/>
      <c r="E24" s="139"/>
      <c r="F24" s="140"/>
      <c r="G24" s="150"/>
      <c r="H24" s="138"/>
      <c r="I24" s="152"/>
      <c r="J24" s="141"/>
    </row>
    <row r="25" spans="1:12" ht="37.5" x14ac:dyDescent="0.35">
      <c r="A25" s="148" t="s">
        <v>162</v>
      </c>
      <c r="B25" s="136" t="s">
        <v>67</v>
      </c>
      <c r="C25" s="149">
        <v>594000</v>
      </c>
      <c r="D25" s="138"/>
      <c r="E25" s="139">
        <v>4</v>
      </c>
      <c r="F25" s="140">
        <v>1.0004999999999999</v>
      </c>
      <c r="G25" s="150">
        <f>C25*E25*F25</f>
        <v>2377188</v>
      </c>
      <c r="H25" s="138"/>
      <c r="I25" s="141">
        <f>G25*$I$13</f>
        <v>451665.72000000003</v>
      </c>
      <c r="J25" s="141">
        <f>ROUND(G25+I25,)</f>
        <v>2828854</v>
      </c>
    </row>
    <row r="26" spans="1:12" x14ac:dyDescent="0.35">
      <c r="A26" s="207" t="s">
        <v>68</v>
      </c>
      <c r="B26" s="206"/>
      <c r="C26" s="206"/>
      <c r="D26" s="206"/>
      <c r="E26" s="206"/>
      <c r="F26" s="206"/>
      <c r="G26" s="153">
        <f>SUM(G23:G25)</f>
        <v>7657188</v>
      </c>
      <c r="H26" s="153">
        <f>SUM(H23:H25)</f>
        <v>0</v>
      </c>
      <c r="I26" s="153">
        <f>SUM(I23:I25)</f>
        <v>1454865.72</v>
      </c>
      <c r="J26" s="153">
        <f>SUM(J23:J25)</f>
        <v>9112054</v>
      </c>
    </row>
    <row r="27" spans="1:12" ht="15.5" x14ac:dyDescent="0.35">
      <c r="A27" s="154"/>
      <c r="B27" s="208" t="s">
        <v>43</v>
      </c>
      <c r="C27" s="206"/>
      <c r="D27" s="206"/>
      <c r="E27" s="206"/>
      <c r="F27" s="206"/>
      <c r="G27" s="155">
        <f>G21+G26</f>
        <v>40741668</v>
      </c>
      <c r="H27" s="155">
        <f>H21+H26</f>
        <v>86019648</v>
      </c>
      <c r="I27" s="155">
        <f>I21+I26</f>
        <v>17798598.84</v>
      </c>
      <c r="J27" s="156">
        <f>J21+J26</f>
        <v>111475436</v>
      </c>
      <c r="K27" s="56"/>
      <c r="L27" s="57"/>
    </row>
    <row r="28" spans="1:12" ht="16" thickBot="1" x14ac:dyDescent="0.4">
      <c r="A28" s="59"/>
      <c r="B28" s="59"/>
      <c r="C28" s="59"/>
      <c r="D28" s="59"/>
      <c r="E28" s="59"/>
      <c r="F28" s="59"/>
      <c r="G28" s="202" t="s">
        <v>69</v>
      </c>
      <c r="H28" s="203"/>
      <c r="I28" s="204"/>
      <c r="J28" s="126">
        <f>+J27</f>
        <v>111475436</v>
      </c>
      <c r="K28" s="58"/>
      <c r="L28" s="58"/>
    </row>
    <row r="36" spans="10:10" x14ac:dyDescent="0.35">
      <c r="J36" s="60"/>
    </row>
  </sheetData>
  <mergeCells count="13">
    <mergeCell ref="G28:I28"/>
    <mergeCell ref="B21:F21"/>
    <mergeCell ref="A26:F26"/>
    <mergeCell ref="B27:F27"/>
    <mergeCell ref="B10:J10"/>
    <mergeCell ref="A12:A13"/>
    <mergeCell ref="B12:B13"/>
    <mergeCell ref="C12:C13"/>
    <mergeCell ref="D12:D13"/>
    <mergeCell ref="F12:F13"/>
    <mergeCell ref="G12:G13"/>
    <mergeCell ref="J12:J13"/>
    <mergeCell ref="A11:J11"/>
  </mergeCells>
  <pageMargins left="0.7" right="0.7" top="0.75" bottom="0.75" header="0.3" footer="0.3"/>
  <pageSetup scale="5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367FA-BE35-4B63-84AD-FA2EA2AB3E53}">
  <sheetPr>
    <tabColor theme="9" tint="-0.249977111117893"/>
  </sheetPr>
  <dimension ref="A1:L35"/>
  <sheetViews>
    <sheetView showGridLines="0" topLeftCell="A8" zoomScale="80" zoomScaleNormal="80" workbookViewId="0">
      <selection activeCell="F17" sqref="F17"/>
    </sheetView>
  </sheetViews>
  <sheetFormatPr baseColWidth="10" defaultColWidth="10.90625" defaultRowHeight="14.5" x14ac:dyDescent="0.35"/>
  <cols>
    <col min="1" max="1" width="9.81640625" bestFit="1" customWidth="1"/>
    <col min="2" max="2" width="54.7265625" customWidth="1"/>
    <col min="3" max="3" width="7.453125" customWidth="1"/>
    <col min="4" max="4" width="9.7265625" customWidth="1"/>
    <col min="5" max="5" width="17.7265625" bestFit="1" customWidth="1"/>
    <col min="6" max="6" width="19.54296875" bestFit="1" customWidth="1"/>
    <col min="7" max="7" width="19.26953125" customWidth="1"/>
    <col min="8" max="8" width="19.54296875" bestFit="1" customWidth="1"/>
    <col min="9" max="9" width="3.7265625" customWidth="1"/>
    <col min="10" max="10" width="15.26953125" customWidth="1"/>
    <col min="11" max="11" width="15.7265625" customWidth="1"/>
    <col min="12" max="12" width="15.26953125" customWidth="1"/>
  </cols>
  <sheetData>
    <row r="1" spans="1:12" s="2" customFormat="1" ht="133.5" customHeight="1" x14ac:dyDescent="0.35"/>
    <row r="2" spans="1:12" ht="15.5" x14ac:dyDescent="0.35">
      <c r="A2" s="113" t="s">
        <v>127</v>
      </c>
      <c r="B2" s="198" t="s">
        <v>163</v>
      </c>
      <c r="C2" s="199"/>
      <c r="D2" s="199"/>
      <c r="E2" s="199"/>
      <c r="F2" s="199"/>
      <c r="G2" s="199"/>
      <c r="H2" s="199"/>
    </row>
    <row r="3" spans="1:12" x14ac:dyDescent="0.35">
      <c r="A3" s="198" t="s">
        <v>164</v>
      </c>
      <c r="B3" s="199"/>
      <c r="C3" s="199"/>
      <c r="D3" s="199"/>
      <c r="E3" s="199"/>
      <c r="F3" s="199"/>
      <c r="G3" s="199"/>
      <c r="H3" s="199"/>
    </row>
    <row r="4" spans="1:12" s="1" customFormat="1" x14ac:dyDescent="0.35">
      <c r="A4" s="200" t="s">
        <v>2</v>
      </c>
      <c r="B4" s="201" t="s">
        <v>3</v>
      </c>
      <c r="C4" s="201" t="s">
        <v>1</v>
      </c>
      <c r="D4" s="201" t="s">
        <v>4</v>
      </c>
      <c r="E4" s="201" t="s">
        <v>5</v>
      </c>
      <c r="F4" s="201" t="s">
        <v>6</v>
      </c>
      <c r="G4" s="114" t="s">
        <v>0</v>
      </c>
      <c r="H4" s="201" t="s">
        <v>7</v>
      </c>
      <c r="L4"/>
    </row>
    <row r="5" spans="1:12" s="1" customFormat="1" x14ac:dyDescent="0.35">
      <c r="A5" s="200"/>
      <c r="B5" s="201"/>
      <c r="C5" s="201"/>
      <c r="D5" s="201"/>
      <c r="E5" s="201"/>
      <c r="F5" s="201"/>
      <c r="G5" s="115">
        <v>0.19</v>
      </c>
      <c r="H5" s="201"/>
      <c r="L5"/>
    </row>
    <row r="6" spans="1:12" x14ac:dyDescent="0.35">
      <c r="A6" s="159" t="s">
        <v>130</v>
      </c>
      <c r="B6" s="23" t="s">
        <v>34</v>
      </c>
      <c r="C6" s="24"/>
      <c r="D6" s="25"/>
      <c r="E6" s="26"/>
      <c r="F6" s="27"/>
      <c r="G6" s="28"/>
      <c r="H6" s="28"/>
    </row>
    <row r="7" spans="1:12" ht="37.5" x14ac:dyDescent="0.35">
      <c r="A7" s="110" t="s">
        <v>131</v>
      </c>
      <c r="B7" s="21" t="s">
        <v>10</v>
      </c>
      <c r="C7" s="7" t="s">
        <v>11</v>
      </c>
      <c r="D7" s="8">
        <f>'[38]Cantidades La Elvira'!D7</f>
        <v>5650</v>
      </c>
      <c r="E7" s="111">
        <v>3114</v>
      </c>
      <c r="F7" s="29">
        <f>ROUND(D7*E7,0)</f>
        <v>17594100</v>
      </c>
      <c r="G7" s="29">
        <f>ROUND(F7*$G$5,0)</f>
        <v>3342879</v>
      </c>
      <c r="H7" s="29">
        <f>ROUND(F7+G7,0)</f>
        <v>20936979</v>
      </c>
      <c r="K7" s="19"/>
    </row>
    <row r="8" spans="1:12" ht="26" x14ac:dyDescent="0.35">
      <c r="A8" s="110" t="s">
        <v>132</v>
      </c>
      <c r="B8" s="64" t="s">
        <v>35</v>
      </c>
      <c r="C8" s="7" t="s">
        <v>1</v>
      </c>
      <c r="D8" s="8">
        <v>12</v>
      </c>
      <c r="E8" s="111">
        <v>915646</v>
      </c>
      <c r="F8" s="29">
        <f t="shared" ref="F8:F13" si="0">ROUND(D8*E8,0)</f>
        <v>10987752</v>
      </c>
      <c r="G8" s="29">
        <f t="shared" ref="G8:G25" si="1">ROUND(F8*$G$5,0)</f>
        <v>2087673</v>
      </c>
      <c r="H8" s="29">
        <f t="shared" ref="H8:H25" si="2">ROUND(F8+G8,0)</f>
        <v>13075425</v>
      </c>
      <c r="K8" s="19"/>
    </row>
    <row r="9" spans="1:12" x14ac:dyDescent="0.35">
      <c r="A9" s="110" t="s">
        <v>133</v>
      </c>
      <c r="B9" s="13" t="s">
        <v>29</v>
      </c>
      <c r="C9" s="7" t="s">
        <v>8</v>
      </c>
      <c r="D9" s="9">
        <f>'[38]Cantidades La Elvira'!D9</f>
        <v>1</v>
      </c>
      <c r="E9" s="111">
        <v>23916795</v>
      </c>
      <c r="F9" s="29">
        <f t="shared" si="0"/>
        <v>23916795</v>
      </c>
      <c r="G9" s="29">
        <f t="shared" si="1"/>
        <v>4544191</v>
      </c>
      <c r="H9" s="29">
        <f t="shared" si="2"/>
        <v>28460986</v>
      </c>
      <c r="K9" s="19"/>
    </row>
    <row r="10" spans="1:12" x14ac:dyDescent="0.35">
      <c r="A10" s="110" t="s">
        <v>134</v>
      </c>
      <c r="B10" s="20" t="s">
        <v>36</v>
      </c>
      <c r="C10" s="7" t="s">
        <v>8</v>
      </c>
      <c r="D10" s="10">
        <f>'[38]Cantidades La Elvira'!D10</f>
        <v>1</v>
      </c>
      <c r="E10" s="111">
        <v>28710240</v>
      </c>
      <c r="F10" s="29">
        <f t="shared" si="0"/>
        <v>28710240</v>
      </c>
      <c r="G10" s="29">
        <f t="shared" si="1"/>
        <v>5454946</v>
      </c>
      <c r="H10" s="29">
        <f t="shared" si="2"/>
        <v>34165186</v>
      </c>
      <c r="K10" s="19"/>
    </row>
    <row r="11" spans="1:12" ht="37.5" x14ac:dyDescent="0.35">
      <c r="A11" s="110" t="s">
        <v>135</v>
      </c>
      <c r="B11" s="21" t="s">
        <v>33</v>
      </c>
      <c r="C11" s="7" t="s">
        <v>1</v>
      </c>
      <c r="D11" s="8">
        <v>12</v>
      </c>
      <c r="E11" s="111">
        <v>2284094</v>
      </c>
      <c r="F11" s="29">
        <f t="shared" si="0"/>
        <v>27409128</v>
      </c>
      <c r="G11" s="29">
        <f t="shared" si="1"/>
        <v>5207734</v>
      </c>
      <c r="H11" s="29">
        <f t="shared" si="2"/>
        <v>32616862</v>
      </c>
      <c r="K11" s="19"/>
    </row>
    <row r="12" spans="1:12" ht="58.15" customHeight="1" x14ac:dyDescent="0.35">
      <c r="A12" s="110" t="s">
        <v>136</v>
      </c>
      <c r="B12" s="22" t="s">
        <v>20</v>
      </c>
      <c r="C12" s="7" t="s">
        <v>8</v>
      </c>
      <c r="D12" s="8">
        <f>'[38]Cantidades La Elvira'!D12</f>
        <v>1</v>
      </c>
      <c r="E12" s="111">
        <v>32663400</v>
      </c>
      <c r="F12" s="29">
        <f t="shared" si="0"/>
        <v>32663400</v>
      </c>
      <c r="G12" s="29">
        <f t="shared" si="1"/>
        <v>6206046</v>
      </c>
      <c r="H12" s="29">
        <f t="shared" si="2"/>
        <v>38869446</v>
      </c>
      <c r="K12" s="19"/>
    </row>
    <row r="13" spans="1:12" ht="50" x14ac:dyDescent="0.35">
      <c r="A13" s="110" t="s">
        <v>137</v>
      </c>
      <c r="B13" s="22" t="s">
        <v>13</v>
      </c>
      <c r="C13" s="7" t="s">
        <v>8</v>
      </c>
      <c r="D13" s="8">
        <f>'[38]Cantidades La Elvira'!D13</f>
        <v>1</v>
      </c>
      <c r="E13" s="111">
        <v>26851520</v>
      </c>
      <c r="F13" s="29">
        <f t="shared" si="0"/>
        <v>26851520</v>
      </c>
      <c r="G13" s="29">
        <f t="shared" si="1"/>
        <v>5101789</v>
      </c>
      <c r="H13" s="29">
        <f t="shared" si="2"/>
        <v>31953309</v>
      </c>
      <c r="K13" s="19"/>
    </row>
    <row r="14" spans="1:12" x14ac:dyDescent="0.35">
      <c r="A14" s="159" t="s">
        <v>138</v>
      </c>
      <c r="B14" s="23" t="s">
        <v>24</v>
      </c>
      <c r="C14" s="24"/>
      <c r="D14" s="25"/>
      <c r="E14" s="26"/>
      <c r="F14" s="27"/>
      <c r="G14" s="28"/>
      <c r="H14" s="28"/>
      <c r="K14" s="19"/>
    </row>
    <row r="15" spans="1:12" ht="37.5" x14ac:dyDescent="0.35">
      <c r="A15" s="110" t="s">
        <v>139</v>
      </c>
      <c r="B15" s="21" t="s">
        <v>14</v>
      </c>
      <c r="C15" s="7" t="s">
        <v>9</v>
      </c>
      <c r="D15" s="8">
        <f>'[38]Cantidades La Elvira'!D15</f>
        <v>1690</v>
      </c>
      <c r="E15" s="111">
        <v>8019</v>
      </c>
      <c r="F15" s="29">
        <f t="shared" ref="F15:F17" si="3">ROUND(D15*E15,0)</f>
        <v>13552110</v>
      </c>
      <c r="G15" s="29">
        <f t="shared" si="1"/>
        <v>2574901</v>
      </c>
      <c r="H15" s="29">
        <f t="shared" si="2"/>
        <v>16127011</v>
      </c>
      <c r="K15" s="19"/>
    </row>
    <row r="16" spans="1:12" ht="38.5" x14ac:dyDescent="0.35">
      <c r="A16" s="110" t="s">
        <v>140</v>
      </c>
      <c r="B16" s="64" t="s">
        <v>15</v>
      </c>
      <c r="C16" s="7" t="s">
        <v>1</v>
      </c>
      <c r="D16" s="8">
        <v>4</v>
      </c>
      <c r="E16" s="111">
        <v>915646</v>
      </c>
      <c r="F16" s="29">
        <f t="shared" si="3"/>
        <v>3662584</v>
      </c>
      <c r="G16" s="29">
        <f t="shared" si="1"/>
        <v>695891</v>
      </c>
      <c r="H16" s="29">
        <f t="shared" si="2"/>
        <v>4358475</v>
      </c>
      <c r="K16" s="19"/>
    </row>
    <row r="17" spans="1:11" ht="38.5" x14ac:dyDescent="0.35">
      <c r="A17" s="110" t="s">
        <v>141</v>
      </c>
      <c r="B17" s="64" t="s">
        <v>30</v>
      </c>
      <c r="C17" s="7" t="s">
        <v>1</v>
      </c>
      <c r="D17" s="8">
        <v>6</v>
      </c>
      <c r="E17" s="111">
        <v>2284094</v>
      </c>
      <c r="F17" s="29">
        <f t="shared" si="3"/>
        <v>13704564</v>
      </c>
      <c r="G17" s="29">
        <f t="shared" si="1"/>
        <v>2603867</v>
      </c>
      <c r="H17" s="29">
        <f t="shared" si="2"/>
        <v>16308431</v>
      </c>
      <c r="K17" s="19"/>
    </row>
    <row r="18" spans="1:11" x14ac:dyDescent="0.35">
      <c r="A18" s="159" t="s">
        <v>142</v>
      </c>
      <c r="B18" s="23" t="s">
        <v>37</v>
      </c>
      <c r="C18" s="24"/>
      <c r="D18" s="25"/>
      <c r="E18" s="26"/>
      <c r="F18" s="27"/>
      <c r="G18" s="28"/>
      <c r="H18" s="28"/>
      <c r="K18" s="19"/>
    </row>
    <row r="19" spans="1:11" ht="76.900000000000006" customHeight="1" x14ac:dyDescent="0.35">
      <c r="A19" s="110" t="s">
        <v>143</v>
      </c>
      <c r="B19" s="15" t="s">
        <v>17</v>
      </c>
      <c r="C19" s="7" t="s">
        <v>8</v>
      </c>
      <c r="D19" s="6">
        <f>'[38]Cantidades La Elvira'!D19</f>
        <v>1</v>
      </c>
      <c r="E19" s="112">
        <v>25300140</v>
      </c>
      <c r="F19" s="29">
        <f t="shared" ref="F19:F21" si="4">ROUND(D19*E19,0)</f>
        <v>25300140</v>
      </c>
      <c r="G19" s="29">
        <f t="shared" si="1"/>
        <v>4807027</v>
      </c>
      <c r="H19" s="29">
        <f t="shared" si="2"/>
        <v>30107167</v>
      </c>
      <c r="K19" s="19"/>
    </row>
    <row r="20" spans="1:11" ht="25" x14ac:dyDescent="0.35">
      <c r="A20" s="110" t="s">
        <v>144</v>
      </c>
      <c r="B20" s="15" t="s">
        <v>38</v>
      </c>
      <c r="C20" s="7" t="s">
        <v>8</v>
      </c>
      <c r="D20" s="6">
        <f>'[38]Cantidades La Elvira'!D20</f>
        <v>1</v>
      </c>
      <c r="E20" s="112">
        <v>12765540</v>
      </c>
      <c r="F20" s="29">
        <f t="shared" si="4"/>
        <v>12765540</v>
      </c>
      <c r="G20" s="29">
        <f t="shared" si="1"/>
        <v>2425453</v>
      </c>
      <c r="H20" s="29">
        <f t="shared" si="2"/>
        <v>15190993</v>
      </c>
      <c r="K20" s="19"/>
    </row>
    <row r="21" spans="1:11" x14ac:dyDescent="0.35">
      <c r="A21" s="110" t="s">
        <v>145</v>
      </c>
      <c r="B21" s="15" t="s">
        <v>16</v>
      </c>
      <c r="C21" s="7" t="s">
        <v>8</v>
      </c>
      <c r="D21" s="6">
        <f>'[38]Cantidades La Elvira'!D21</f>
        <v>1</v>
      </c>
      <c r="E21" s="112">
        <v>8617800</v>
      </c>
      <c r="F21" s="29">
        <f t="shared" si="4"/>
        <v>8617800</v>
      </c>
      <c r="G21" s="29">
        <f t="shared" si="1"/>
        <v>1637382</v>
      </c>
      <c r="H21" s="29">
        <f t="shared" si="2"/>
        <v>10255182</v>
      </c>
      <c r="K21" s="19"/>
    </row>
    <row r="22" spans="1:11" x14ac:dyDescent="0.35">
      <c r="A22" s="159" t="s">
        <v>146</v>
      </c>
      <c r="B22" s="23" t="s">
        <v>23</v>
      </c>
      <c r="C22" s="7"/>
      <c r="D22" s="25"/>
      <c r="E22" s="26"/>
      <c r="F22" s="27"/>
      <c r="G22" s="28"/>
      <c r="H22" s="28"/>
      <c r="K22" s="19"/>
    </row>
    <row r="23" spans="1:11" x14ac:dyDescent="0.35">
      <c r="A23" s="110" t="s">
        <v>147</v>
      </c>
      <c r="B23" s="17" t="s">
        <v>18</v>
      </c>
      <c r="C23" s="7" t="s">
        <v>8</v>
      </c>
      <c r="D23" s="6">
        <f>'[38]Cantidades La Elvira'!D23</f>
        <v>1</v>
      </c>
      <c r="E23" s="111">
        <v>8617800</v>
      </c>
      <c r="F23" s="29">
        <f t="shared" ref="F23:F25" si="5">ROUND(D23*E23,0)</f>
        <v>8617800</v>
      </c>
      <c r="G23" s="29">
        <f t="shared" si="1"/>
        <v>1637382</v>
      </c>
      <c r="H23" s="29">
        <f t="shared" si="2"/>
        <v>10255182</v>
      </c>
      <c r="K23" s="19"/>
    </row>
    <row r="24" spans="1:11" x14ac:dyDescent="0.35">
      <c r="A24" s="110" t="s">
        <v>148</v>
      </c>
      <c r="B24" s="17" t="s">
        <v>21</v>
      </c>
      <c r="C24" s="7" t="s">
        <v>8</v>
      </c>
      <c r="D24" s="6">
        <v>1</v>
      </c>
      <c r="E24" s="111">
        <v>17250240</v>
      </c>
      <c r="F24" s="29">
        <f t="shared" si="5"/>
        <v>17250240</v>
      </c>
      <c r="G24" s="29">
        <f t="shared" si="1"/>
        <v>3277546</v>
      </c>
      <c r="H24" s="29">
        <f t="shared" si="2"/>
        <v>20527786</v>
      </c>
      <c r="K24" s="19"/>
    </row>
    <row r="25" spans="1:11" x14ac:dyDescent="0.35">
      <c r="A25" s="110" t="s">
        <v>149</v>
      </c>
      <c r="B25" s="17" t="s">
        <v>32</v>
      </c>
      <c r="C25" s="7" t="s">
        <v>8</v>
      </c>
      <c r="D25" s="6">
        <v>1</v>
      </c>
      <c r="E25" s="111">
        <v>7830180</v>
      </c>
      <c r="F25" s="29">
        <f t="shared" si="5"/>
        <v>7830180</v>
      </c>
      <c r="G25" s="29">
        <f t="shared" si="1"/>
        <v>1487734</v>
      </c>
      <c r="H25" s="29">
        <f t="shared" si="2"/>
        <v>9317914</v>
      </c>
      <c r="K25" s="19"/>
    </row>
    <row r="26" spans="1:11" x14ac:dyDescent="0.35">
      <c r="A26" s="197" t="s">
        <v>7</v>
      </c>
      <c r="B26" s="197"/>
      <c r="C26" s="197"/>
      <c r="D26" s="197"/>
      <c r="E26" s="197"/>
      <c r="F26" s="121">
        <f>SUM(F6:F25)</f>
        <v>279433893</v>
      </c>
      <c r="G26" s="121">
        <f>SUM(G6:G25)</f>
        <v>53092441</v>
      </c>
      <c r="H26" s="121">
        <f>SUM(H6:H25)</f>
        <v>332526334</v>
      </c>
      <c r="K26" s="19"/>
    </row>
    <row r="27" spans="1:11" ht="15" thickBot="1" x14ac:dyDescent="0.4">
      <c r="A27" s="61"/>
      <c r="B27" s="62"/>
      <c r="C27" s="62"/>
      <c r="D27" s="62"/>
      <c r="E27" s="62"/>
      <c r="F27" s="62"/>
      <c r="G27" s="157" t="s">
        <v>7</v>
      </c>
      <c r="H27" s="158">
        <f>H26</f>
        <v>332526334</v>
      </c>
      <c r="J27" s="30"/>
    </row>
    <row r="30" spans="1:11" x14ac:dyDescent="0.35">
      <c r="H30" s="3"/>
    </row>
    <row r="32" spans="1:11" x14ac:dyDescent="0.35">
      <c r="H32" s="4"/>
    </row>
    <row r="35" spans="6:6" x14ac:dyDescent="0.35">
      <c r="F35" s="31"/>
    </row>
  </sheetData>
  <mergeCells count="10">
    <mergeCell ref="A26:E26"/>
    <mergeCell ref="B2:H2"/>
    <mergeCell ref="A4:A5"/>
    <mergeCell ref="B4:B5"/>
    <mergeCell ref="C4:C5"/>
    <mergeCell ref="D4:D5"/>
    <mergeCell ref="E4:E5"/>
    <mergeCell ref="F4:F5"/>
    <mergeCell ref="H4:H5"/>
    <mergeCell ref="A3:H3"/>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DD62F-0A3B-4FD8-AD78-3B9DCB91C3B5}">
  <sheetPr>
    <tabColor theme="9" tint="0.79998168889431442"/>
  </sheetPr>
  <dimension ref="A1:L36"/>
  <sheetViews>
    <sheetView zoomScale="80" zoomScaleNormal="80" workbookViewId="0">
      <selection activeCell="F17" sqref="F17"/>
    </sheetView>
  </sheetViews>
  <sheetFormatPr baseColWidth="10" defaultColWidth="10.90625" defaultRowHeight="14.5" x14ac:dyDescent="0.35"/>
  <cols>
    <col min="1" max="1" width="12.7265625" customWidth="1"/>
    <col min="2" max="2" width="45.26953125" customWidth="1"/>
    <col min="3" max="3" width="13.7265625" customWidth="1"/>
    <col min="4" max="4" width="11.7265625" bestFit="1" customWidth="1"/>
    <col min="5" max="5" width="17.26953125" customWidth="1"/>
    <col min="6" max="6" width="15.7265625" customWidth="1"/>
    <col min="7" max="7" width="17.453125" bestFit="1" customWidth="1"/>
    <col min="8" max="8" width="17.54296875" customWidth="1"/>
    <col min="9" max="9" width="17.1796875" bestFit="1" customWidth="1"/>
    <col min="10" max="10" width="19.1796875" customWidth="1"/>
    <col min="11" max="11" width="18.1796875" customWidth="1"/>
    <col min="12" max="12" width="15.54296875" customWidth="1"/>
    <col min="257" max="257" width="12.7265625" customWidth="1"/>
    <col min="258" max="258" width="45.26953125" customWidth="1"/>
    <col min="259" max="259" width="13.7265625" customWidth="1"/>
    <col min="260" max="260" width="11.7265625" bestFit="1" customWidth="1"/>
    <col min="261" max="261" width="17.26953125" customWidth="1"/>
    <col min="262" max="262" width="15.7265625" customWidth="1"/>
    <col min="263" max="263" width="14.26953125" customWidth="1"/>
    <col min="264" max="264" width="17.54296875" customWidth="1"/>
    <col min="265" max="265" width="13.453125" customWidth="1"/>
    <col min="266" max="266" width="19.1796875" customWidth="1"/>
    <col min="267" max="267" width="18.1796875" customWidth="1"/>
    <col min="268" max="268" width="15.54296875" customWidth="1"/>
    <col min="513" max="513" width="12.7265625" customWidth="1"/>
    <col min="514" max="514" width="45.26953125" customWidth="1"/>
    <col min="515" max="515" width="13.7265625" customWidth="1"/>
    <col min="516" max="516" width="11.7265625" bestFit="1" customWidth="1"/>
    <col min="517" max="517" width="17.26953125" customWidth="1"/>
    <col min="518" max="518" width="15.7265625" customWidth="1"/>
    <col min="519" max="519" width="14.26953125" customWidth="1"/>
    <col min="520" max="520" width="17.54296875" customWidth="1"/>
    <col min="521" max="521" width="13.453125" customWidth="1"/>
    <col min="522" max="522" width="19.1796875" customWidth="1"/>
    <col min="523" max="523" width="18.1796875" customWidth="1"/>
    <col min="524" max="524" width="15.54296875" customWidth="1"/>
    <col min="769" max="769" width="12.7265625" customWidth="1"/>
    <col min="770" max="770" width="45.26953125" customWidth="1"/>
    <col min="771" max="771" width="13.7265625" customWidth="1"/>
    <col min="772" max="772" width="11.7265625" bestFit="1" customWidth="1"/>
    <col min="773" max="773" width="17.26953125" customWidth="1"/>
    <col min="774" max="774" width="15.7265625" customWidth="1"/>
    <col min="775" max="775" width="14.26953125" customWidth="1"/>
    <col min="776" max="776" width="17.54296875" customWidth="1"/>
    <col min="777" max="777" width="13.453125" customWidth="1"/>
    <col min="778" max="778" width="19.1796875" customWidth="1"/>
    <col min="779" max="779" width="18.1796875" customWidth="1"/>
    <col min="780" max="780" width="15.54296875" customWidth="1"/>
    <col min="1025" max="1025" width="12.7265625" customWidth="1"/>
    <col min="1026" max="1026" width="45.26953125" customWidth="1"/>
    <col min="1027" max="1027" width="13.7265625" customWidth="1"/>
    <col min="1028" max="1028" width="11.7265625" bestFit="1" customWidth="1"/>
    <col min="1029" max="1029" width="17.26953125" customWidth="1"/>
    <col min="1030" max="1030" width="15.7265625" customWidth="1"/>
    <col min="1031" max="1031" width="14.26953125" customWidth="1"/>
    <col min="1032" max="1032" width="17.54296875" customWidth="1"/>
    <col min="1033" max="1033" width="13.453125" customWidth="1"/>
    <col min="1034" max="1034" width="19.1796875" customWidth="1"/>
    <col min="1035" max="1035" width="18.1796875" customWidth="1"/>
    <col min="1036" max="1036" width="15.54296875" customWidth="1"/>
    <col min="1281" max="1281" width="12.7265625" customWidth="1"/>
    <col min="1282" max="1282" width="45.26953125" customWidth="1"/>
    <col min="1283" max="1283" width="13.7265625" customWidth="1"/>
    <col min="1284" max="1284" width="11.7265625" bestFit="1" customWidth="1"/>
    <col min="1285" max="1285" width="17.26953125" customWidth="1"/>
    <col min="1286" max="1286" width="15.7265625" customWidth="1"/>
    <col min="1287" max="1287" width="14.26953125" customWidth="1"/>
    <col min="1288" max="1288" width="17.54296875" customWidth="1"/>
    <col min="1289" max="1289" width="13.453125" customWidth="1"/>
    <col min="1290" max="1290" width="19.1796875" customWidth="1"/>
    <col min="1291" max="1291" width="18.1796875" customWidth="1"/>
    <col min="1292" max="1292" width="15.54296875" customWidth="1"/>
    <col min="1537" max="1537" width="12.7265625" customWidth="1"/>
    <col min="1538" max="1538" width="45.26953125" customWidth="1"/>
    <col min="1539" max="1539" width="13.7265625" customWidth="1"/>
    <col min="1540" max="1540" width="11.7265625" bestFit="1" customWidth="1"/>
    <col min="1541" max="1541" width="17.26953125" customWidth="1"/>
    <col min="1542" max="1542" width="15.7265625" customWidth="1"/>
    <col min="1543" max="1543" width="14.26953125" customWidth="1"/>
    <col min="1544" max="1544" width="17.54296875" customWidth="1"/>
    <col min="1545" max="1545" width="13.453125" customWidth="1"/>
    <col min="1546" max="1546" width="19.1796875" customWidth="1"/>
    <col min="1547" max="1547" width="18.1796875" customWidth="1"/>
    <col min="1548" max="1548" width="15.54296875" customWidth="1"/>
    <col min="1793" max="1793" width="12.7265625" customWidth="1"/>
    <col min="1794" max="1794" width="45.26953125" customWidth="1"/>
    <col min="1795" max="1795" width="13.7265625" customWidth="1"/>
    <col min="1796" max="1796" width="11.7265625" bestFit="1" customWidth="1"/>
    <col min="1797" max="1797" width="17.26953125" customWidth="1"/>
    <col min="1798" max="1798" width="15.7265625" customWidth="1"/>
    <col min="1799" max="1799" width="14.26953125" customWidth="1"/>
    <col min="1800" max="1800" width="17.54296875" customWidth="1"/>
    <col min="1801" max="1801" width="13.453125" customWidth="1"/>
    <col min="1802" max="1802" width="19.1796875" customWidth="1"/>
    <col min="1803" max="1803" width="18.1796875" customWidth="1"/>
    <col min="1804" max="1804" width="15.54296875" customWidth="1"/>
    <col min="2049" max="2049" width="12.7265625" customWidth="1"/>
    <col min="2050" max="2050" width="45.26953125" customWidth="1"/>
    <col min="2051" max="2051" width="13.7265625" customWidth="1"/>
    <col min="2052" max="2052" width="11.7265625" bestFit="1" customWidth="1"/>
    <col min="2053" max="2053" width="17.26953125" customWidth="1"/>
    <col min="2054" max="2054" width="15.7265625" customWidth="1"/>
    <col min="2055" max="2055" width="14.26953125" customWidth="1"/>
    <col min="2056" max="2056" width="17.54296875" customWidth="1"/>
    <col min="2057" max="2057" width="13.453125" customWidth="1"/>
    <col min="2058" max="2058" width="19.1796875" customWidth="1"/>
    <col min="2059" max="2059" width="18.1796875" customWidth="1"/>
    <col min="2060" max="2060" width="15.54296875" customWidth="1"/>
    <col min="2305" max="2305" width="12.7265625" customWidth="1"/>
    <col min="2306" max="2306" width="45.26953125" customWidth="1"/>
    <col min="2307" max="2307" width="13.7265625" customWidth="1"/>
    <col min="2308" max="2308" width="11.7265625" bestFit="1" customWidth="1"/>
    <col min="2309" max="2309" width="17.26953125" customWidth="1"/>
    <col min="2310" max="2310" width="15.7265625" customWidth="1"/>
    <col min="2311" max="2311" width="14.26953125" customWidth="1"/>
    <col min="2312" max="2312" width="17.54296875" customWidth="1"/>
    <col min="2313" max="2313" width="13.453125" customWidth="1"/>
    <col min="2314" max="2314" width="19.1796875" customWidth="1"/>
    <col min="2315" max="2315" width="18.1796875" customWidth="1"/>
    <col min="2316" max="2316" width="15.54296875" customWidth="1"/>
    <col min="2561" max="2561" width="12.7265625" customWidth="1"/>
    <col min="2562" max="2562" width="45.26953125" customWidth="1"/>
    <col min="2563" max="2563" width="13.7265625" customWidth="1"/>
    <col min="2564" max="2564" width="11.7265625" bestFit="1" customWidth="1"/>
    <col min="2565" max="2565" width="17.26953125" customWidth="1"/>
    <col min="2566" max="2566" width="15.7265625" customWidth="1"/>
    <col min="2567" max="2567" width="14.26953125" customWidth="1"/>
    <col min="2568" max="2568" width="17.54296875" customWidth="1"/>
    <col min="2569" max="2569" width="13.453125" customWidth="1"/>
    <col min="2570" max="2570" width="19.1796875" customWidth="1"/>
    <col min="2571" max="2571" width="18.1796875" customWidth="1"/>
    <col min="2572" max="2572" width="15.54296875" customWidth="1"/>
    <col min="2817" max="2817" width="12.7265625" customWidth="1"/>
    <col min="2818" max="2818" width="45.26953125" customWidth="1"/>
    <col min="2819" max="2819" width="13.7265625" customWidth="1"/>
    <col min="2820" max="2820" width="11.7265625" bestFit="1" customWidth="1"/>
    <col min="2821" max="2821" width="17.26953125" customWidth="1"/>
    <col min="2822" max="2822" width="15.7265625" customWidth="1"/>
    <col min="2823" max="2823" width="14.26953125" customWidth="1"/>
    <col min="2824" max="2824" width="17.54296875" customWidth="1"/>
    <col min="2825" max="2825" width="13.453125" customWidth="1"/>
    <col min="2826" max="2826" width="19.1796875" customWidth="1"/>
    <col min="2827" max="2827" width="18.1796875" customWidth="1"/>
    <col min="2828" max="2828" width="15.54296875" customWidth="1"/>
    <col min="3073" max="3073" width="12.7265625" customWidth="1"/>
    <col min="3074" max="3074" width="45.26953125" customWidth="1"/>
    <col min="3075" max="3075" width="13.7265625" customWidth="1"/>
    <col min="3076" max="3076" width="11.7265625" bestFit="1" customWidth="1"/>
    <col min="3077" max="3077" width="17.26953125" customWidth="1"/>
    <col min="3078" max="3078" width="15.7265625" customWidth="1"/>
    <col min="3079" max="3079" width="14.26953125" customWidth="1"/>
    <col min="3080" max="3080" width="17.54296875" customWidth="1"/>
    <col min="3081" max="3081" width="13.453125" customWidth="1"/>
    <col min="3082" max="3082" width="19.1796875" customWidth="1"/>
    <col min="3083" max="3083" width="18.1796875" customWidth="1"/>
    <col min="3084" max="3084" width="15.54296875" customWidth="1"/>
    <col min="3329" max="3329" width="12.7265625" customWidth="1"/>
    <col min="3330" max="3330" width="45.26953125" customWidth="1"/>
    <col min="3331" max="3331" width="13.7265625" customWidth="1"/>
    <col min="3332" max="3332" width="11.7265625" bestFit="1" customWidth="1"/>
    <col min="3333" max="3333" width="17.26953125" customWidth="1"/>
    <col min="3334" max="3334" width="15.7265625" customWidth="1"/>
    <col min="3335" max="3335" width="14.26953125" customWidth="1"/>
    <col min="3336" max="3336" width="17.54296875" customWidth="1"/>
    <col min="3337" max="3337" width="13.453125" customWidth="1"/>
    <col min="3338" max="3338" width="19.1796875" customWidth="1"/>
    <col min="3339" max="3339" width="18.1796875" customWidth="1"/>
    <col min="3340" max="3340" width="15.54296875" customWidth="1"/>
    <col min="3585" max="3585" width="12.7265625" customWidth="1"/>
    <col min="3586" max="3586" width="45.26953125" customWidth="1"/>
    <col min="3587" max="3587" width="13.7265625" customWidth="1"/>
    <col min="3588" max="3588" width="11.7265625" bestFit="1" customWidth="1"/>
    <col min="3589" max="3589" width="17.26953125" customWidth="1"/>
    <col min="3590" max="3590" width="15.7265625" customWidth="1"/>
    <col min="3591" max="3591" width="14.26953125" customWidth="1"/>
    <col min="3592" max="3592" width="17.54296875" customWidth="1"/>
    <col min="3593" max="3593" width="13.453125" customWidth="1"/>
    <col min="3594" max="3594" width="19.1796875" customWidth="1"/>
    <col min="3595" max="3595" width="18.1796875" customWidth="1"/>
    <col min="3596" max="3596" width="15.54296875" customWidth="1"/>
    <col min="3841" max="3841" width="12.7265625" customWidth="1"/>
    <col min="3842" max="3842" width="45.26953125" customWidth="1"/>
    <col min="3843" max="3843" width="13.7265625" customWidth="1"/>
    <col min="3844" max="3844" width="11.7265625" bestFit="1" customWidth="1"/>
    <col min="3845" max="3845" width="17.26953125" customWidth="1"/>
    <col min="3846" max="3846" width="15.7265625" customWidth="1"/>
    <col min="3847" max="3847" width="14.26953125" customWidth="1"/>
    <col min="3848" max="3848" width="17.54296875" customWidth="1"/>
    <col min="3849" max="3849" width="13.453125" customWidth="1"/>
    <col min="3850" max="3850" width="19.1796875" customWidth="1"/>
    <col min="3851" max="3851" width="18.1796875" customWidth="1"/>
    <col min="3852" max="3852" width="15.54296875" customWidth="1"/>
    <col min="4097" max="4097" width="12.7265625" customWidth="1"/>
    <col min="4098" max="4098" width="45.26953125" customWidth="1"/>
    <col min="4099" max="4099" width="13.7265625" customWidth="1"/>
    <col min="4100" max="4100" width="11.7265625" bestFit="1" customWidth="1"/>
    <col min="4101" max="4101" width="17.26953125" customWidth="1"/>
    <col min="4102" max="4102" width="15.7265625" customWidth="1"/>
    <col min="4103" max="4103" width="14.26953125" customWidth="1"/>
    <col min="4104" max="4104" width="17.54296875" customWidth="1"/>
    <col min="4105" max="4105" width="13.453125" customWidth="1"/>
    <col min="4106" max="4106" width="19.1796875" customWidth="1"/>
    <col min="4107" max="4107" width="18.1796875" customWidth="1"/>
    <col min="4108" max="4108" width="15.54296875" customWidth="1"/>
    <col min="4353" max="4353" width="12.7265625" customWidth="1"/>
    <col min="4354" max="4354" width="45.26953125" customWidth="1"/>
    <col min="4355" max="4355" width="13.7265625" customWidth="1"/>
    <col min="4356" max="4356" width="11.7265625" bestFit="1" customWidth="1"/>
    <col min="4357" max="4357" width="17.26953125" customWidth="1"/>
    <col min="4358" max="4358" width="15.7265625" customWidth="1"/>
    <col min="4359" max="4359" width="14.26953125" customWidth="1"/>
    <col min="4360" max="4360" width="17.54296875" customWidth="1"/>
    <col min="4361" max="4361" width="13.453125" customWidth="1"/>
    <col min="4362" max="4362" width="19.1796875" customWidth="1"/>
    <col min="4363" max="4363" width="18.1796875" customWidth="1"/>
    <col min="4364" max="4364" width="15.54296875" customWidth="1"/>
    <col min="4609" max="4609" width="12.7265625" customWidth="1"/>
    <col min="4610" max="4610" width="45.26953125" customWidth="1"/>
    <col min="4611" max="4611" width="13.7265625" customWidth="1"/>
    <col min="4612" max="4612" width="11.7265625" bestFit="1" customWidth="1"/>
    <col min="4613" max="4613" width="17.26953125" customWidth="1"/>
    <col min="4614" max="4614" width="15.7265625" customWidth="1"/>
    <col min="4615" max="4615" width="14.26953125" customWidth="1"/>
    <col min="4616" max="4616" width="17.54296875" customWidth="1"/>
    <col min="4617" max="4617" width="13.453125" customWidth="1"/>
    <col min="4618" max="4618" width="19.1796875" customWidth="1"/>
    <col min="4619" max="4619" width="18.1796875" customWidth="1"/>
    <col min="4620" max="4620" width="15.54296875" customWidth="1"/>
    <col min="4865" max="4865" width="12.7265625" customWidth="1"/>
    <col min="4866" max="4866" width="45.26953125" customWidth="1"/>
    <col min="4867" max="4867" width="13.7265625" customWidth="1"/>
    <col min="4868" max="4868" width="11.7265625" bestFit="1" customWidth="1"/>
    <col min="4869" max="4869" width="17.26953125" customWidth="1"/>
    <col min="4870" max="4870" width="15.7265625" customWidth="1"/>
    <col min="4871" max="4871" width="14.26953125" customWidth="1"/>
    <col min="4872" max="4872" width="17.54296875" customWidth="1"/>
    <col min="4873" max="4873" width="13.453125" customWidth="1"/>
    <col min="4874" max="4874" width="19.1796875" customWidth="1"/>
    <col min="4875" max="4875" width="18.1796875" customWidth="1"/>
    <col min="4876" max="4876" width="15.54296875" customWidth="1"/>
    <col min="5121" max="5121" width="12.7265625" customWidth="1"/>
    <col min="5122" max="5122" width="45.26953125" customWidth="1"/>
    <col min="5123" max="5123" width="13.7265625" customWidth="1"/>
    <col min="5124" max="5124" width="11.7265625" bestFit="1" customWidth="1"/>
    <col min="5125" max="5125" width="17.26953125" customWidth="1"/>
    <col min="5126" max="5126" width="15.7265625" customWidth="1"/>
    <col min="5127" max="5127" width="14.26953125" customWidth="1"/>
    <col min="5128" max="5128" width="17.54296875" customWidth="1"/>
    <col min="5129" max="5129" width="13.453125" customWidth="1"/>
    <col min="5130" max="5130" width="19.1796875" customWidth="1"/>
    <col min="5131" max="5131" width="18.1796875" customWidth="1"/>
    <col min="5132" max="5132" width="15.54296875" customWidth="1"/>
    <col min="5377" max="5377" width="12.7265625" customWidth="1"/>
    <col min="5378" max="5378" width="45.26953125" customWidth="1"/>
    <col min="5379" max="5379" width="13.7265625" customWidth="1"/>
    <col min="5380" max="5380" width="11.7265625" bestFit="1" customWidth="1"/>
    <col min="5381" max="5381" width="17.26953125" customWidth="1"/>
    <col min="5382" max="5382" width="15.7265625" customWidth="1"/>
    <col min="5383" max="5383" width="14.26953125" customWidth="1"/>
    <col min="5384" max="5384" width="17.54296875" customWidth="1"/>
    <col min="5385" max="5385" width="13.453125" customWidth="1"/>
    <col min="5386" max="5386" width="19.1796875" customWidth="1"/>
    <col min="5387" max="5387" width="18.1796875" customWidth="1"/>
    <col min="5388" max="5388" width="15.54296875" customWidth="1"/>
    <col min="5633" max="5633" width="12.7265625" customWidth="1"/>
    <col min="5634" max="5634" width="45.26953125" customWidth="1"/>
    <col min="5635" max="5635" width="13.7265625" customWidth="1"/>
    <col min="5636" max="5636" width="11.7265625" bestFit="1" customWidth="1"/>
    <col min="5637" max="5637" width="17.26953125" customWidth="1"/>
    <col min="5638" max="5638" width="15.7265625" customWidth="1"/>
    <col min="5639" max="5639" width="14.26953125" customWidth="1"/>
    <col min="5640" max="5640" width="17.54296875" customWidth="1"/>
    <col min="5641" max="5641" width="13.453125" customWidth="1"/>
    <col min="5642" max="5642" width="19.1796875" customWidth="1"/>
    <col min="5643" max="5643" width="18.1796875" customWidth="1"/>
    <col min="5644" max="5644" width="15.54296875" customWidth="1"/>
    <col min="5889" max="5889" width="12.7265625" customWidth="1"/>
    <col min="5890" max="5890" width="45.26953125" customWidth="1"/>
    <col min="5891" max="5891" width="13.7265625" customWidth="1"/>
    <col min="5892" max="5892" width="11.7265625" bestFit="1" customWidth="1"/>
    <col min="5893" max="5893" width="17.26953125" customWidth="1"/>
    <col min="5894" max="5894" width="15.7265625" customWidth="1"/>
    <col min="5895" max="5895" width="14.26953125" customWidth="1"/>
    <col min="5896" max="5896" width="17.54296875" customWidth="1"/>
    <col min="5897" max="5897" width="13.453125" customWidth="1"/>
    <col min="5898" max="5898" width="19.1796875" customWidth="1"/>
    <col min="5899" max="5899" width="18.1796875" customWidth="1"/>
    <col min="5900" max="5900" width="15.54296875" customWidth="1"/>
    <col min="6145" max="6145" width="12.7265625" customWidth="1"/>
    <col min="6146" max="6146" width="45.26953125" customWidth="1"/>
    <col min="6147" max="6147" width="13.7265625" customWidth="1"/>
    <col min="6148" max="6148" width="11.7265625" bestFit="1" customWidth="1"/>
    <col min="6149" max="6149" width="17.26953125" customWidth="1"/>
    <col min="6150" max="6150" width="15.7265625" customWidth="1"/>
    <col min="6151" max="6151" width="14.26953125" customWidth="1"/>
    <col min="6152" max="6152" width="17.54296875" customWidth="1"/>
    <col min="6153" max="6153" width="13.453125" customWidth="1"/>
    <col min="6154" max="6154" width="19.1796875" customWidth="1"/>
    <col min="6155" max="6155" width="18.1796875" customWidth="1"/>
    <col min="6156" max="6156" width="15.54296875" customWidth="1"/>
    <col min="6401" max="6401" width="12.7265625" customWidth="1"/>
    <col min="6402" max="6402" width="45.26953125" customWidth="1"/>
    <col min="6403" max="6403" width="13.7265625" customWidth="1"/>
    <col min="6404" max="6404" width="11.7265625" bestFit="1" customWidth="1"/>
    <col min="6405" max="6405" width="17.26953125" customWidth="1"/>
    <col min="6406" max="6406" width="15.7265625" customWidth="1"/>
    <col min="6407" max="6407" width="14.26953125" customWidth="1"/>
    <col min="6408" max="6408" width="17.54296875" customWidth="1"/>
    <col min="6409" max="6409" width="13.453125" customWidth="1"/>
    <col min="6410" max="6410" width="19.1796875" customWidth="1"/>
    <col min="6411" max="6411" width="18.1796875" customWidth="1"/>
    <col min="6412" max="6412" width="15.54296875" customWidth="1"/>
    <col min="6657" max="6657" width="12.7265625" customWidth="1"/>
    <col min="6658" max="6658" width="45.26953125" customWidth="1"/>
    <col min="6659" max="6659" width="13.7265625" customWidth="1"/>
    <col min="6660" max="6660" width="11.7265625" bestFit="1" customWidth="1"/>
    <col min="6661" max="6661" width="17.26953125" customWidth="1"/>
    <col min="6662" max="6662" width="15.7265625" customWidth="1"/>
    <col min="6663" max="6663" width="14.26953125" customWidth="1"/>
    <col min="6664" max="6664" width="17.54296875" customWidth="1"/>
    <col min="6665" max="6665" width="13.453125" customWidth="1"/>
    <col min="6666" max="6666" width="19.1796875" customWidth="1"/>
    <col min="6667" max="6667" width="18.1796875" customWidth="1"/>
    <col min="6668" max="6668" width="15.54296875" customWidth="1"/>
    <col min="6913" max="6913" width="12.7265625" customWidth="1"/>
    <col min="6914" max="6914" width="45.26953125" customWidth="1"/>
    <col min="6915" max="6915" width="13.7265625" customWidth="1"/>
    <col min="6916" max="6916" width="11.7265625" bestFit="1" customWidth="1"/>
    <col min="6917" max="6917" width="17.26953125" customWidth="1"/>
    <col min="6918" max="6918" width="15.7265625" customWidth="1"/>
    <col min="6919" max="6919" width="14.26953125" customWidth="1"/>
    <col min="6920" max="6920" width="17.54296875" customWidth="1"/>
    <col min="6921" max="6921" width="13.453125" customWidth="1"/>
    <col min="6922" max="6922" width="19.1796875" customWidth="1"/>
    <col min="6923" max="6923" width="18.1796875" customWidth="1"/>
    <col min="6924" max="6924" width="15.54296875" customWidth="1"/>
    <col min="7169" max="7169" width="12.7265625" customWidth="1"/>
    <col min="7170" max="7170" width="45.26953125" customWidth="1"/>
    <col min="7171" max="7171" width="13.7265625" customWidth="1"/>
    <col min="7172" max="7172" width="11.7265625" bestFit="1" customWidth="1"/>
    <col min="7173" max="7173" width="17.26953125" customWidth="1"/>
    <col min="7174" max="7174" width="15.7265625" customWidth="1"/>
    <col min="7175" max="7175" width="14.26953125" customWidth="1"/>
    <col min="7176" max="7176" width="17.54296875" customWidth="1"/>
    <col min="7177" max="7177" width="13.453125" customWidth="1"/>
    <col min="7178" max="7178" width="19.1796875" customWidth="1"/>
    <col min="7179" max="7179" width="18.1796875" customWidth="1"/>
    <col min="7180" max="7180" width="15.54296875" customWidth="1"/>
    <col min="7425" max="7425" width="12.7265625" customWidth="1"/>
    <col min="7426" max="7426" width="45.26953125" customWidth="1"/>
    <col min="7427" max="7427" width="13.7265625" customWidth="1"/>
    <col min="7428" max="7428" width="11.7265625" bestFit="1" customWidth="1"/>
    <col min="7429" max="7429" width="17.26953125" customWidth="1"/>
    <col min="7430" max="7430" width="15.7265625" customWidth="1"/>
    <col min="7431" max="7431" width="14.26953125" customWidth="1"/>
    <col min="7432" max="7432" width="17.54296875" customWidth="1"/>
    <col min="7433" max="7433" width="13.453125" customWidth="1"/>
    <col min="7434" max="7434" width="19.1796875" customWidth="1"/>
    <col min="7435" max="7435" width="18.1796875" customWidth="1"/>
    <col min="7436" max="7436" width="15.54296875" customWidth="1"/>
    <col min="7681" max="7681" width="12.7265625" customWidth="1"/>
    <col min="7682" max="7682" width="45.26953125" customWidth="1"/>
    <col min="7683" max="7683" width="13.7265625" customWidth="1"/>
    <col min="7684" max="7684" width="11.7265625" bestFit="1" customWidth="1"/>
    <col min="7685" max="7685" width="17.26953125" customWidth="1"/>
    <col min="7686" max="7686" width="15.7265625" customWidth="1"/>
    <col min="7687" max="7687" width="14.26953125" customWidth="1"/>
    <col min="7688" max="7688" width="17.54296875" customWidth="1"/>
    <col min="7689" max="7689" width="13.453125" customWidth="1"/>
    <col min="7690" max="7690" width="19.1796875" customWidth="1"/>
    <col min="7691" max="7691" width="18.1796875" customWidth="1"/>
    <col min="7692" max="7692" width="15.54296875" customWidth="1"/>
    <col min="7937" max="7937" width="12.7265625" customWidth="1"/>
    <col min="7938" max="7938" width="45.26953125" customWidth="1"/>
    <col min="7939" max="7939" width="13.7265625" customWidth="1"/>
    <col min="7940" max="7940" width="11.7265625" bestFit="1" customWidth="1"/>
    <col min="7941" max="7941" width="17.26953125" customWidth="1"/>
    <col min="7942" max="7942" width="15.7265625" customWidth="1"/>
    <col min="7943" max="7943" width="14.26953125" customWidth="1"/>
    <col min="7944" max="7944" width="17.54296875" customWidth="1"/>
    <col min="7945" max="7945" width="13.453125" customWidth="1"/>
    <col min="7946" max="7946" width="19.1796875" customWidth="1"/>
    <col min="7947" max="7947" width="18.1796875" customWidth="1"/>
    <col min="7948" max="7948" width="15.54296875" customWidth="1"/>
    <col min="8193" max="8193" width="12.7265625" customWidth="1"/>
    <col min="8194" max="8194" width="45.26953125" customWidth="1"/>
    <col min="8195" max="8195" width="13.7265625" customWidth="1"/>
    <col min="8196" max="8196" width="11.7265625" bestFit="1" customWidth="1"/>
    <col min="8197" max="8197" width="17.26953125" customWidth="1"/>
    <col min="8198" max="8198" width="15.7265625" customWidth="1"/>
    <col min="8199" max="8199" width="14.26953125" customWidth="1"/>
    <col min="8200" max="8200" width="17.54296875" customWidth="1"/>
    <col min="8201" max="8201" width="13.453125" customWidth="1"/>
    <col min="8202" max="8202" width="19.1796875" customWidth="1"/>
    <col min="8203" max="8203" width="18.1796875" customWidth="1"/>
    <col min="8204" max="8204" width="15.54296875" customWidth="1"/>
    <col min="8449" max="8449" width="12.7265625" customWidth="1"/>
    <col min="8450" max="8450" width="45.26953125" customWidth="1"/>
    <col min="8451" max="8451" width="13.7265625" customWidth="1"/>
    <col min="8452" max="8452" width="11.7265625" bestFit="1" customWidth="1"/>
    <col min="8453" max="8453" width="17.26953125" customWidth="1"/>
    <col min="8454" max="8454" width="15.7265625" customWidth="1"/>
    <col min="8455" max="8455" width="14.26953125" customWidth="1"/>
    <col min="8456" max="8456" width="17.54296875" customWidth="1"/>
    <col min="8457" max="8457" width="13.453125" customWidth="1"/>
    <col min="8458" max="8458" width="19.1796875" customWidth="1"/>
    <col min="8459" max="8459" width="18.1796875" customWidth="1"/>
    <col min="8460" max="8460" width="15.54296875" customWidth="1"/>
    <col min="8705" max="8705" width="12.7265625" customWidth="1"/>
    <col min="8706" max="8706" width="45.26953125" customWidth="1"/>
    <col min="8707" max="8707" width="13.7265625" customWidth="1"/>
    <col min="8708" max="8708" width="11.7265625" bestFit="1" customWidth="1"/>
    <col min="8709" max="8709" width="17.26953125" customWidth="1"/>
    <col min="8710" max="8710" width="15.7265625" customWidth="1"/>
    <col min="8711" max="8711" width="14.26953125" customWidth="1"/>
    <col min="8712" max="8712" width="17.54296875" customWidth="1"/>
    <col min="8713" max="8713" width="13.453125" customWidth="1"/>
    <col min="8714" max="8714" width="19.1796875" customWidth="1"/>
    <col min="8715" max="8715" width="18.1796875" customWidth="1"/>
    <col min="8716" max="8716" width="15.54296875" customWidth="1"/>
    <col min="8961" max="8961" width="12.7265625" customWidth="1"/>
    <col min="8962" max="8962" width="45.26953125" customWidth="1"/>
    <col min="8963" max="8963" width="13.7265625" customWidth="1"/>
    <col min="8964" max="8964" width="11.7265625" bestFit="1" customWidth="1"/>
    <col min="8965" max="8965" width="17.26953125" customWidth="1"/>
    <col min="8966" max="8966" width="15.7265625" customWidth="1"/>
    <col min="8967" max="8967" width="14.26953125" customWidth="1"/>
    <col min="8968" max="8968" width="17.54296875" customWidth="1"/>
    <col min="8969" max="8969" width="13.453125" customWidth="1"/>
    <col min="8970" max="8970" width="19.1796875" customWidth="1"/>
    <col min="8971" max="8971" width="18.1796875" customWidth="1"/>
    <col min="8972" max="8972" width="15.54296875" customWidth="1"/>
    <col min="9217" max="9217" width="12.7265625" customWidth="1"/>
    <col min="9218" max="9218" width="45.26953125" customWidth="1"/>
    <col min="9219" max="9219" width="13.7265625" customWidth="1"/>
    <col min="9220" max="9220" width="11.7265625" bestFit="1" customWidth="1"/>
    <col min="9221" max="9221" width="17.26953125" customWidth="1"/>
    <col min="9222" max="9222" width="15.7265625" customWidth="1"/>
    <col min="9223" max="9223" width="14.26953125" customWidth="1"/>
    <col min="9224" max="9224" width="17.54296875" customWidth="1"/>
    <col min="9225" max="9225" width="13.453125" customWidth="1"/>
    <col min="9226" max="9226" width="19.1796875" customWidth="1"/>
    <col min="9227" max="9227" width="18.1796875" customWidth="1"/>
    <col min="9228" max="9228" width="15.54296875" customWidth="1"/>
    <col min="9473" max="9473" width="12.7265625" customWidth="1"/>
    <col min="9474" max="9474" width="45.26953125" customWidth="1"/>
    <col min="9475" max="9475" width="13.7265625" customWidth="1"/>
    <col min="9476" max="9476" width="11.7265625" bestFit="1" customWidth="1"/>
    <col min="9477" max="9477" width="17.26953125" customWidth="1"/>
    <col min="9478" max="9478" width="15.7265625" customWidth="1"/>
    <col min="9479" max="9479" width="14.26953125" customWidth="1"/>
    <col min="9480" max="9480" width="17.54296875" customWidth="1"/>
    <col min="9481" max="9481" width="13.453125" customWidth="1"/>
    <col min="9482" max="9482" width="19.1796875" customWidth="1"/>
    <col min="9483" max="9483" width="18.1796875" customWidth="1"/>
    <col min="9484" max="9484" width="15.54296875" customWidth="1"/>
    <col min="9729" max="9729" width="12.7265625" customWidth="1"/>
    <col min="9730" max="9730" width="45.26953125" customWidth="1"/>
    <col min="9731" max="9731" width="13.7265625" customWidth="1"/>
    <col min="9732" max="9732" width="11.7265625" bestFit="1" customWidth="1"/>
    <col min="9733" max="9733" width="17.26953125" customWidth="1"/>
    <col min="9734" max="9734" width="15.7265625" customWidth="1"/>
    <col min="9735" max="9735" width="14.26953125" customWidth="1"/>
    <col min="9736" max="9736" width="17.54296875" customWidth="1"/>
    <col min="9737" max="9737" width="13.453125" customWidth="1"/>
    <col min="9738" max="9738" width="19.1796875" customWidth="1"/>
    <col min="9739" max="9739" width="18.1796875" customWidth="1"/>
    <col min="9740" max="9740" width="15.54296875" customWidth="1"/>
    <col min="9985" max="9985" width="12.7265625" customWidth="1"/>
    <col min="9986" max="9986" width="45.26953125" customWidth="1"/>
    <col min="9987" max="9987" width="13.7265625" customWidth="1"/>
    <col min="9988" max="9988" width="11.7265625" bestFit="1" customWidth="1"/>
    <col min="9989" max="9989" width="17.26953125" customWidth="1"/>
    <col min="9990" max="9990" width="15.7265625" customWidth="1"/>
    <col min="9991" max="9991" width="14.26953125" customWidth="1"/>
    <col min="9992" max="9992" width="17.54296875" customWidth="1"/>
    <col min="9993" max="9993" width="13.453125" customWidth="1"/>
    <col min="9994" max="9994" width="19.1796875" customWidth="1"/>
    <col min="9995" max="9995" width="18.1796875" customWidth="1"/>
    <col min="9996" max="9996" width="15.54296875" customWidth="1"/>
    <col min="10241" max="10241" width="12.7265625" customWidth="1"/>
    <col min="10242" max="10242" width="45.26953125" customWidth="1"/>
    <col min="10243" max="10243" width="13.7265625" customWidth="1"/>
    <col min="10244" max="10244" width="11.7265625" bestFit="1" customWidth="1"/>
    <col min="10245" max="10245" width="17.26953125" customWidth="1"/>
    <col min="10246" max="10246" width="15.7265625" customWidth="1"/>
    <col min="10247" max="10247" width="14.26953125" customWidth="1"/>
    <col min="10248" max="10248" width="17.54296875" customWidth="1"/>
    <col min="10249" max="10249" width="13.453125" customWidth="1"/>
    <col min="10250" max="10250" width="19.1796875" customWidth="1"/>
    <col min="10251" max="10251" width="18.1796875" customWidth="1"/>
    <col min="10252" max="10252" width="15.54296875" customWidth="1"/>
    <col min="10497" max="10497" width="12.7265625" customWidth="1"/>
    <col min="10498" max="10498" width="45.26953125" customWidth="1"/>
    <col min="10499" max="10499" width="13.7265625" customWidth="1"/>
    <col min="10500" max="10500" width="11.7265625" bestFit="1" customWidth="1"/>
    <col min="10501" max="10501" width="17.26953125" customWidth="1"/>
    <col min="10502" max="10502" width="15.7265625" customWidth="1"/>
    <col min="10503" max="10503" width="14.26953125" customWidth="1"/>
    <col min="10504" max="10504" width="17.54296875" customWidth="1"/>
    <col min="10505" max="10505" width="13.453125" customWidth="1"/>
    <col min="10506" max="10506" width="19.1796875" customWidth="1"/>
    <col min="10507" max="10507" width="18.1796875" customWidth="1"/>
    <col min="10508" max="10508" width="15.54296875" customWidth="1"/>
    <col min="10753" max="10753" width="12.7265625" customWidth="1"/>
    <col min="10754" max="10754" width="45.26953125" customWidth="1"/>
    <col min="10755" max="10755" width="13.7265625" customWidth="1"/>
    <col min="10756" max="10756" width="11.7265625" bestFit="1" customWidth="1"/>
    <col min="10757" max="10757" width="17.26953125" customWidth="1"/>
    <col min="10758" max="10758" width="15.7265625" customWidth="1"/>
    <col min="10759" max="10759" width="14.26953125" customWidth="1"/>
    <col min="10760" max="10760" width="17.54296875" customWidth="1"/>
    <col min="10761" max="10761" width="13.453125" customWidth="1"/>
    <col min="10762" max="10762" width="19.1796875" customWidth="1"/>
    <col min="10763" max="10763" width="18.1796875" customWidth="1"/>
    <col min="10764" max="10764" width="15.54296875" customWidth="1"/>
    <col min="11009" max="11009" width="12.7265625" customWidth="1"/>
    <col min="11010" max="11010" width="45.26953125" customWidth="1"/>
    <col min="11011" max="11011" width="13.7265625" customWidth="1"/>
    <col min="11012" max="11012" width="11.7265625" bestFit="1" customWidth="1"/>
    <col min="11013" max="11013" width="17.26953125" customWidth="1"/>
    <col min="11014" max="11014" width="15.7265625" customWidth="1"/>
    <col min="11015" max="11015" width="14.26953125" customWidth="1"/>
    <col min="11016" max="11016" width="17.54296875" customWidth="1"/>
    <col min="11017" max="11017" width="13.453125" customWidth="1"/>
    <col min="11018" max="11018" width="19.1796875" customWidth="1"/>
    <col min="11019" max="11019" width="18.1796875" customWidth="1"/>
    <col min="11020" max="11020" width="15.54296875" customWidth="1"/>
    <col min="11265" max="11265" width="12.7265625" customWidth="1"/>
    <col min="11266" max="11266" width="45.26953125" customWidth="1"/>
    <col min="11267" max="11267" width="13.7265625" customWidth="1"/>
    <col min="11268" max="11268" width="11.7265625" bestFit="1" customWidth="1"/>
    <col min="11269" max="11269" width="17.26953125" customWidth="1"/>
    <col min="11270" max="11270" width="15.7265625" customWidth="1"/>
    <col min="11271" max="11271" width="14.26953125" customWidth="1"/>
    <col min="11272" max="11272" width="17.54296875" customWidth="1"/>
    <col min="11273" max="11273" width="13.453125" customWidth="1"/>
    <col min="11274" max="11274" width="19.1796875" customWidth="1"/>
    <col min="11275" max="11275" width="18.1796875" customWidth="1"/>
    <col min="11276" max="11276" width="15.54296875" customWidth="1"/>
    <col min="11521" max="11521" width="12.7265625" customWidth="1"/>
    <col min="11522" max="11522" width="45.26953125" customWidth="1"/>
    <col min="11523" max="11523" width="13.7265625" customWidth="1"/>
    <col min="11524" max="11524" width="11.7265625" bestFit="1" customWidth="1"/>
    <col min="11525" max="11525" width="17.26953125" customWidth="1"/>
    <col min="11526" max="11526" width="15.7265625" customWidth="1"/>
    <col min="11527" max="11527" width="14.26953125" customWidth="1"/>
    <col min="11528" max="11528" width="17.54296875" customWidth="1"/>
    <col min="11529" max="11529" width="13.453125" customWidth="1"/>
    <col min="11530" max="11530" width="19.1796875" customWidth="1"/>
    <col min="11531" max="11531" width="18.1796875" customWidth="1"/>
    <col min="11532" max="11532" width="15.54296875" customWidth="1"/>
    <col min="11777" max="11777" width="12.7265625" customWidth="1"/>
    <col min="11778" max="11778" width="45.26953125" customWidth="1"/>
    <col min="11779" max="11779" width="13.7265625" customWidth="1"/>
    <col min="11780" max="11780" width="11.7265625" bestFit="1" customWidth="1"/>
    <col min="11781" max="11781" width="17.26953125" customWidth="1"/>
    <col min="11782" max="11782" width="15.7265625" customWidth="1"/>
    <col min="11783" max="11783" width="14.26953125" customWidth="1"/>
    <col min="11784" max="11784" width="17.54296875" customWidth="1"/>
    <col min="11785" max="11785" width="13.453125" customWidth="1"/>
    <col min="11786" max="11786" width="19.1796875" customWidth="1"/>
    <col min="11787" max="11787" width="18.1796875" customWidth="1"/>
    <col min="11788" max="11788" width="15.54296875" customWidth="1"/>
    <col min="12033" max="12033" width="12.7265625" customWidth="1"/>
    <col min="12034" max="12034" width="45.26953125" customWidth="1"/>
    <col min="12035" max="12035" width="13.7265625" customWidth="1"/>
    <col min="12036" max="12036" width="11.7265625" bestFit="1" customWidth="1"/>
    <col min="12037" max="12037" width="17.26953125" customWidth="1"/>
    <col min="12038" max="12038" width="15.7265625" customWidth="1"/>
    <col min="12039" max="12039" width="14.26953125" customWidth="1"/>
    <col min="12040" max="12040" width="17.54296875" customWidth="1"/>
    <col min="12041" max="12041" width="13.453125" customWidth="1"/>
    <col min="12042" max="12042" width="19.1796875" customWidth="1"/>
    <col min="12043" max="12043" width="18.1796875" customWidth="1"/>
    <col min="12044" max="12044" width="15.54296875" customWidth="1"/>
    <col min="12289" max="12289" width="12.7265625" customWidth="1"/>
    <col min="12290" max="12290" width="45.26953125" customWidth="1"/>
    <col min="12291" max="12291" width="13.7265625" customWidth="1"/>
    <col min="12292" max="12292" width="11.7265625" bestFit="1" customWidth="1"/>
    <col min="12293" max="12293" width="17.26953125" customWidth="1"/>
    <col min="12294" max="12294" width="15.7265625" customWidth="1"/>
    <col min="12295" max="12295" width="14.26953125" customWidth="1"/>
    <col min="12296" max="12296" width="17.54296875" customWidth="1"/>
    <col min="12297" max="12297" width="13.453125" customWidth="1"/>
    <col min="12298" max="12298" width="19.1796875" customWidth="1"/>
    <col min="12299" max="12299" width="18.1796875" customWidth="1"/>
    <col min="12300" max="12300" width="15.54296875" customWidth="1"/>
    <col min="12545" max="12545" width="12.7265625" customWidth="1"/>
    <col min="12546" max="12546" width="45.26953125" customWidth="1"/>
    <col min="12547" max="12547" width="13.7265625" customWidth="1"/>
    <col min="12548" max="12548" width="11.7265625" bestFit="1" customWidth="1"/>
    <col min="12549" max="12549" width="17.26953125" customWidth="1"/>
    <col min="12550" max="12550" width="15.7265625" customWidth="1"/>
    <col min="12551" max="12551" width="14.26953125" customWidth="1"/>
    <col min="12552" max="12552" width="17.54296875" customWidth="1"/>
    <col min="12553" max="12553" width="13.453125" customWidth="1"/>
    <col min="12554" max="12554" width="19.1796875" customWidth="1"/>
    <col min="12555" max="12555" width="18.1796875" customWidth="1"/>
    <col min="12556" max="12556" width="15.54296875" customWidth="1"/>
    <col min="12801" max="12801" width="12.7265625" customWidth="1"/>
    <col min="12802" max="12802" width="45.26953125" customWidth="1"/>
    <col min="12803" max="12803" width="13.7265625" customWidth="1"/>
    <col min="12804" max="12804" width="11.7265625" bestFit="1" customWidth="1"/>
    <col min="12805" max="12805" width="17.26953125" customWidth="1"/>
    <col min="12806" max="12806" width="15.7265625" customWidth="1"/>
    <col min="12807" max="12807" width="14.26953125" customWidth="1"/>
    <col min="12808" max="12808" width="17.54296875" customWidth="1"/>
    <col min="12809" max="12809" width="13.453125" customWidth="1"/>
    <col min="12810" max="12810" width="19.1796875" customWidth="1"/>
    <col min="12811" max="12811" width="18.1796875" customWidth="1"/>
    <col min="12812" max="12812" width="15.54296875" customWidth="1"/>
    <col min="13057" max="13057" width="12.7265625" customWidth="1"/>
    <col min="13058" max="13058" width="45.26953125" customWidth="1"/>
    <col min="13059" max="13059" width="13.7265625" customWidth="1"/>
    <col min="13060" max="13060" width="11.7265625" bestFit="1" customWidth="1"/>
    <col min="13061" max="13061" width="17.26953125" customWidth="1"/>
    <col min="13062" max="13062" width="15.7265625" customWidth="1"/>
    <col min="13063" max="13063" width="14.26953125" customWidth="1"/>
    <col min="13064" max="13064" width="17.54296875" customWidth="1"/>
    <col min="13065" max="13065" width="13.453125" customWidth="1"/>
    <col min="13066" max="13066" width="19.1796875" customWidth="1"/>
    <col min="13067" max="13067" width="18.1796875" customWidth="1"/>
    <col min="13068" max="13068" width="15.54296875" customWidth="1"/>
    <col min="13313" max="13313" width="12.7265625" customWidth="1"/>
    <col min="13314" max="13314" width="45.26953125" customWidth="1"/>
    <col min="13315" max="13315" width="13.7265625" customWidth="1"/>
    <col min="13316" max="13316" width="11.7265625" bestFit="1" customWidth="1"/>
    <col min="13317" max="13317" width="17.26953125" customWidth="1"/>
    <col min="13318" max="13318" width="15.7265625" customWidth="1"/>
    <col min="13319" max="13319" width="14.26953125" customWidth="1"/>
    <col min="13320" max="13320" width="17.54296875" customWidth="1"/>
    <col min="13321" max="13321" width="13.453125" customWidth="1"/>
    <col min="13322" max="13322" width="19.1796875" customWidth="1"/>
    <col min="13323" max="13323" width="18.1796875" customWidth="1"/>
    <col min="13324" max="13324" width="15.54296875" customWidth="1"/>
    <col min="13569" max="13569" width="12.7265625" customWidth="1"/>
    <col min="13570" max="13570" width="45.26953125" customWidth="1"/>
    <col min="13571" max="13571" width="13.7265625" customWidth="1"/>
    <col min="13572" max="13572" width="11.7265625" bestFit="1" customWidth="1"/>
    <col min="13573" max="13573" width="17.26953125" customWidth="1"/>
    <col min="13574" max="13574" width="15.7265625" customWidth="1"/>
    <col min="13575" max="13575" width="14.26953125" customWidth="1"/>
    <col min="13576" max="13576" width="17.54296875" customWidth="1"/>
    <col min="13577" max="13577" width="13.453125" customWidth="1"/>
    <col min="13578" max="13578" width="19.1796875" customWidth="1"/>
    <col min="13579" max="13579" width="18.1796875" customWidth="1"/>
    <col min="13580" max="13580" width="15.54296875" customWidth="1"/>
    <col min="13825" max="13825" width="12.7265625" customWidth="1"/>
    <col min="13826" max="13826" width="45.26953125" customWidth="1"/>
    <col min="13827" max="13827" width="13.7265625" customWidth="1"/>
    <col min="13828" max="13828" width="11.7265625" bestFit="1" customWidth="1"/>
    <col min="13829" max="13829" width="17.26953125" customWidth="1"/>
    <col min="13830" max="13830" width="15.7265625" customWidth="1"/>
    <col min="13831" max="13831" width="14.26953125" customWidth="1"/>
    <col min="13832" max="13832" width="17.54296875" customWidth="1"/>
    <col min="13833" max="13833" width="13.453125" customWidth="1"/>
    <col min="13834" max="13834" width="19.1796875" customWidth="1"/>
    <col min="13835" max="13835" width="18.1796875" customWidth="1"/>
    <col min="13836" max="13836" width="15.54296875" customWidth="1"/>
    <col min="14081" max="14081" width="12.7265625" customWidth="1"/>
    <col min="14082" max="14082" width="45.26953125" customWidth="1"/>
    <col min="14083" max="14083" width="13.7265625" customWidth="1"/>
    <col min="14084" max="14084" width="11.7265625" bestFit="1" customWidth="1"/>
    <col min="14085" max="14085" width="17.26953125" customWidth="1"/>
    <col min="14086" max="14086" width="15.7265625" customWidth="1"/>
    <col min="14087" max="14087" width="14.26953125" customWidth="1"/>
    <col min="14088" max="14088" width="17.54296875" customWidth="1"/>
    <col min="14089" max="14089" width="13.453125" customWidth="1"/>
    <col min="14090" max="14090" width="19.1796875" customWidth="1"/>
    <col min="14091" max="14091" width="18.1796875" customWidth="1"/>
    <col min="14092" max="14092" width="15.54296875" customWidth="1"/>
    <col min="14337" max="14337" width="12.7265625" customWidth="1"/>
    <col min="14338" max="14338" width="45.26953125" customWidth="1"/>
    <col min="14339" max="14339" width="13.7265625" customWidth="1"/>
    <col min="14340" max="14340" width="11.7265625" bestFit="1" customWidth="1"/>
    <col min="14341" max="14341" width="17.26953125" customWidth="1"/>
    <col min="14342" max="14342" width="15.7265625" customWidth="1"/>
    <col min="14343" max="14343" width="14.26953125" customWidth="1"/>
    <col min="14344" max="14344" width="17.54296875" customWidth="1"/>
    <col min="14345" max="14345" width="13.453125" customWidth="1"/>
    <col min="14346" max="14346" width="19.1796875" customWidth="1"/>
    <col min="14347" max="14347" width="18.1796875" customWidth="1"/>
    <col min="14348" max="14348" width="15.54296875" customWidth="1"/>
    <col min="14593" max="14593" width="12.7265625" customWidth="1"/>
    <col min="14594" max="14594" width="45.26953125" customWidth="1"/>
    <col min="14595" max="14595" width="13.7265625" customWidth="1"/>
    <col min="14596" max="14596" width="11.7265625" bestFit="1" customWidth="1"/>
    <col min="14597" max="14597" width="17.26953125" customWidth="1"/>
    <col min="14598" max="14598" width="15.7265625" customWidth="1"/>
    <col min="14599" max="14599" width="14.26953125" customWidth="1"/>
    <col min="14600" max="14600" width="17.54296875" customWidth="1"/>
    <col min="14601" max="14601" width="13.453125" customWidth="1"/>
    <col min="14602" max="14602" width="19.1796875" customWidth="1"/>
    <col min="14603" max="14603" width="18.1796875" customWidth="1"/>
    <col min="14604" max="14604" width="15.54296875" customWidth="1"/>
    <col min="14849" max="14849" width="12.7265625" customWidth="1"/>
    <col min="14850" max="14850" width="45.26953125" customWidth="1"/>
    <col min="14851" max="14851" width="13.7265625" customWidth="1"/>
    <col min="14852" max="14852" width="11.7265625" bestFit="1" customWidth="1"/>
    <col min="14853" max="14853" width="17.26953125" customWidth="1"/>
    <col min="14854" max="14854" width="15.7265625" customWidth="1"/>
    <col min="14855" max="14855" width="14.26953125" customWidth="1"/>
    <col min="14856" max="14856" width="17.54296875" customWidth="1"/>
    <col min="14857" max="14857" width="13.453125" customWidth="1"/>
    <col min="14858" max="14858" width="19.1796875" customWidth="1"/>
    <col min="14859" max="14859" width="18.1796875" customWidth="1"/>
    <col min="14860" max="14860" width="15.54296875" customWidth="1"/>
    <col min="15105" max="15105" width="12.7265625" customWidth="1"/>
    <col min="15106" max="15106" width="45.26953125" customWidth="1"/>
    <col min="15107" max="15107" width="13.7265625" customWidth="1"/>
    <col min="15108" max="15108" width="11.7265625" bestFit="1" customWidth="1"/>
    <col min="15109" max="15109" width="17.26953125" customWidth="1"/>
    <col min="15110" max="15110" width="15.7265625" customWidth="1"/>
    <col min="15111" max="15111" width="14.26953125" customWidth="1"/>
    <col min="15112" max="15112" width="17.54296875" customWidth="1"/>
    <col min="15113" max="15113" width="13.453125" customWidth="1"/>
    <col min="15114" max="15114" width="19.1796875" customWidth="1"/>
    <col min="15115" max="15115" width="18.1796875" customWidth="1"/>
    <col min="15116" max="15116" width="15.54296875" customWidth="1"/>
    <col min="15361" max="15361" width="12.7265625" customWidth="1"/>
    <col min="15362" max="15362" width="45.26953125" customWidth="1"/>
    <col min="15363" max="15363" width="13.7265625" customWidth="1"/>
    <col min="15364" max="15364" width="11.7265625" bestFit="1" customWidth="1"/>
    <col min="15365" max="15365" width="17.26953125" customWidth="1"/>
    <col min="15366" max="15366" width="15.7265625" customWidth="1"/>
    <col min="15367" max="15367" width="14.26953125" customWidth="1"/>
    <col min="15368" max="15368" width="17.54296875" customWidth="1"/>
    <col min="15369" max="15369" width="13.453125" customWidth="1"/>
    <col min="15370" max="15370" width="19.1796875" customWidth="1"/>
    <col min="15371" max="15371" width="18.1796875" customWidth="1"/>
    <col min="15372" max="15372" width="15.54296875" customWidth="1"/>
    <col min="15617" max="15617" width="12.7265625" customWidth="1"/>
    <col min="15618" max="15618" width="45.26953125" customWidth="1"/>
    <col min="15619" max="15619" width="13.7265625" customWidth="1"/>
    <col min="15620" max="15620" width="11.7265625" bestFit="1" customWidth="1"/>
    <col min="15621" max="15621" width="17.26953125" customWidth="1"/>
    <col min="15622" max="15622" width="15.7265625" customWidth="1"/>
    <col min="15623" max="15623" width="14.26953125" customWidth="1"/>
    <col min="15624" max="15624" width="17.54296875" customWidth="1"/>
    <col min="15625" max="15625" width="13.453125" customWidth="1"/>
    <col min="15626" max="15626" width="19.1796875" customWidth="1"/>
    <col min="15627" max="15627" width="18.1796875" customWidth="1"/>
    <col min="15628" max="15628" width="15.54296875" customWidth="1"/>
    <col min="15873" max="15873" width="12.7265625" customWidth="1"/>
    <col min="15874" max="15874" width="45.26953125" customWidth="1"/>
    <col min="15875" max="15875" width="13.7265625" customWidth="1"/>
    <col min="15876" max="15876" width="11.7265625" bestFit="1" customWidth="1"/>
    <col min="15877" max="15877" width="17.26953125" customWidth="1"/>
    <col min="15878" max="15878" width="15.7265625" customWidth="1"/>
    <col min="15879" max="15879" width="14.26953125" customWidth="1"/>
    <col min="15880" max="15880" width="17.54296875" customWidth="1"/>
    <col min="15881" max="15881" width="13.453125" customWidth="1"/>
    <col min="15882" max="15882" width="19.1796875" customWidth="1"/>
    <col min="15883" max="15883" width="18.1796875" customWidth="1"/>
    <col min="15884" max="15884" width="15.54296875" customWidth="1"/>
    <col min="16129" max="16129" width="12.7265625" customWidth="1"/>
    <col min="16130" max="16130" width="45.26953125" customWidth="1"/>
    <col min="16131" max="16131" width="13.7265625" customWidth="1"/>
    <col min="16132" max="16132" width="11.7265625" bestFit="1" customWidth="1"/>
    <col min="16133" max="16133" width="17.26953125" customWidth="1"/>
    <col min="16134" max="16134" width="15.7265625" customWidth="1"/>
    <col min="16135" max="16135" width="14.26953125" customWidth="1"/>
    <col min="16136" max="16136" width="17.54296875" customWidth="1"/>
    <col min="16137" max="16137" width="13.453125" customWidth="1"/>
    <col min="16138" max="16138" width="19.1796875" customWidth="1"/>
    <col min="16139" max="16139" width="18.1796875" customWidth="1"/>
    <col min="16140" max="16140" width="15.54296875" customWidth="1"/>
  </cols>
  <sheetData>
    <row r="1" spans="1:10" x14ac:dyDescent="0.35">
      <c r="A1" s="2"/>
      <c r="B1" s="2"/>
      <c r="C1" s="2"/>
      <c r="D1" s="2"/>
      <c r="E1" s="2"/>
      <c r="F1" s="2"/>
      <c r="G1" s="2"/>
      <c r="H1" s="2"/>
    </row>
    <row r="2" spans="1:10" x14ac:dyDescent="0.35">
      <c r="A2" s="2"/>
      <c r="B2" s="2"/>
      <c r="C2" s="2"/>
      <c r="D2" s="2"/>
      <c r="E2" s="2"/>
      <c r="F2" s="2"/>
      <c r="G2" s="2"/>
      <c r="H2" s="2"/>
    </row>
    <row r="3" spans="1:10" x14ac:dyDescent="0.35">
      <c r="A3" s="2"/>
      <c r="B3" s="2"/>
      <c r="C3" s="2"/>
      <c r="D3" s="2"/>
      <c r="E3" s="2"/>
      <c r="F3" s="2"/>
      <c r="G3" s="2"/>
      <c r="H3" s="2"/>
    </row>
    <row r="4" spans="1:10" x14ac:dyDescent="0.35">
      <c r="A4" s="2"/>
      <c r="B4" s="2"/>
      <c r="C4" s="2"/>
      <c r="D4" s="2"/>
      <c r="E4" s="2"/>
      <c r="F4" s="2"/>
      <c r="G4" s="2"/>
      <c r="H4" s="2"/>
    </row>
    <row r="5" spans="1:10" x14ac:dyDescent="0.35">
      <c r="A5" s="2"/>
      <c r="B5" s="2"/>
      <c r="C5" s="2"/>
      <c r="D5" s="2"/>
      <c r="E5" s="2"/>
      <c r="F5" s="2"/>
      <c r="G5" s="2"/>
      <c r="H5" s="2"/>
    </row>
    <row r="6" spans="1:10" x14ac:dyDescent="0.35">
      <c r="A6" s="2"/>
      <c r="B6" s="2"/>
      <c r="C6" s="2"/>
      <c r="D6" s="2"/>
      <c r="E6" s="2"/>
      <c r="F6" s="2"/>
      <c r="G6" s="2"/>
      <c r="H6" s="2"/>
    </row>
    <row r="7" spans="1:10" x14ac:dyDescent="0.35">
      <c r="A7" s="2"/>
      <c r="B7" s="2"/>
      <c r="C7" s="2"/>
      <c r="D7" s="2"/>
      <c r="E7" s="2"/>
      <c r="F7" s="2"/>
      <c r="G7" s="2"/>
      <c r="H7" s="2"/>
    </row>
    <row r="8" spans="1:10" x14ac:dyDescent="0.35">
      <c r="A8" s="2"/>
      <c r="B8" s="2"/>
      <c r="C8" s="2"/>
      <c r="D8" s="2"/>
      <c r="E8" s="2"/>
      <c r="F8" s="2"/>
      <c r="G8" s="2"/>
      <c r="H8" s="2"/>
    </row>
    <row r="9" spans="1:10" x14ac:dyDescent="0.35">
      <c r="A9" s="2"/>
      <c r="B9" s="2"/>
      <c r="C9" s="2"/>
      <c r="D9" s="2"/>
      <c r="E9" s="2"/>
      <c r="F9" s="2"/>
      <c r="G9" s="2"/>
      <c r="H9" s="2"/>
    </row>
    <row r="10" spans="1:10" ht="16.5" customHeight="1" x14ac:dyDescent="0.35">
      <c r="A10" s="127" t="s">
        <v>150</v>
      </c>
      <c r="B10" s="209" t="s">
        <v>151</v>
      </c>
      <c r="C10" s="199"/>
      <c r="D10" s="199"/>
      <c r="E10" s="199"/>
      <c r="F10" s="199"/>
      <c r="G10" s="199"/>
      <c r="H10" s="199"/>
      <c r="I10" s="199"/>
      <c r="J10" s="199"/>
    </row>
    <row r="11" spans="1:10" x14ac:dyDescent="0.35">
      <c r="A11" s="209" t="s">
        <v>164</v>
      </c>
      <c r="B11" s="199"/>
      <c r="C11" s="199"/>
      <c r="D11" s="199"/>
      <c r="E11" s="199"/>
      <c r="F11" s="199"/>
      <c r="G11" s="199"/>
      <c r="H11" s="199"/>
      <c r="I11" s="199"/>
      <c r="J11" s="199"/>
    </row>
    <row r="12" spans="1:10" ht="26" x14ac:dyDescent="0.35">
      <c r="A12" s="210" t="s">
        <v>2</v>
      </c>
      <c r="B12" s="211" t="s">
        <v>49</v>
      </c>
      <c r="C12" s="211" t="s">
        <v>50</v>
      </c>
      <c r="D12" s="211" t="s">
        <v>51</v>
      </c>
      <c r="E12" s="128" t="s">
        <v>52</v>
      </c>
      <c r="F12" s="211" t="s">
        <v>53</v>
      </c>
      <c r="G12" s="212" t="s">
        <v>54</v>
      </c>
      <c r="H12" s="128" t="s">
        <v>55</v>
      </c>
      <c r="I12" s="128" t="s">
        <v>0</v>
      </c>
      <c r="J12" s="211" t="s">
        <v>7</v>
      </c>
    </row>
    <row r="13" spans="1:10" x14ac:dyDescent="0.35">
      <c r="A13" s="206"/>
      <c r="B13" s="206"/>
      <c r="C13" s="206"/>
      <c r="D13" s="206"/>
      <c r="E13" s="128" t="s">
        <v>26</v>
      </c>
      <c r="F13" s="206"/>
      <c r="G13" s="206"/>
      <c r="H13" s="128">
        <v>2.6</v>
      </c>
      <c r="I13" s="129">
        <v>0.19</v>
      </c>
      <c r="J13" s="206"/>
    </row>
    <row r="14" spans="1:10" x14ac:dyDescent="0.35">
      <c r="A14" s="130" t="s">
        <v>152</v>
      </c>
      <c r="B14" s="131" t="s">
        <v>56</v>
      </c>
      <c r="C14" s="132"/>
      <c r="D14" s="132"/>
      <c r="E14" s="132"/>
      <c r="F14" s="132"/>
      <c r="G14" s="132"/>
      <c r="H14" s="133"/>
      <c r="I14" s="133"/>
      <c r="J14" s="134"/>
    </row>
    <row r="15" spans="1:10" x14ac:dyDescent="0.35">
      <c r="A15" s="135" t="s">
        <v>153</v>
      </c>
      <c r="B15" s="136" t="s">
        <v>57</v>
      </c>
      <c r="C15" s="132"/>
      <c r="D15" s="132"/>
      <c r="E15" s="132"/>
      <c r="F15" s="132"/>
      <c r="G15" s="132"/>
      <c r="H15" s="133"/>
      <c r="I15" s="133"/>
      <c r="J15" s="137"/>
    </row>
    <row r="16" spans="1:10" x14ac:dyDescent="0.35">
      <c r="A16" s="135" t="s">
        <v>154</v>
      </c>
      <c r="B16" s="136" t="s">
        <v>58</v>
      </c>
      <c r="C16" s="138">
        <v>7035600</v>
      </c>
      <c r="D16" s="139">
        <v>1</v>
      </c>
      <c r="E16" s="139">
        <v>4</v>
      </c>
      <c r="F16" s="140">
        <v>0.5</v>
      </c>
      <c r="G16" s="138">
        <f>+ROUND(C16*D16*E16*F16,0)</f>
        <v>14071200</v>
      </c>
      <c r="H16" s="138">
        <f>G16*$H$13</f>
        <v>36585120</v>
      </c>
      <c r="I16" s="141">
        <f>H16*$I$13</f>
        <v>6951172.7999999998</v>
      </c>
      <c r="J16" s="141">
        <f>ROUND(H16+I16,)</f>
        <v>43536293</v>
      </c>
    </row>
    <row r="17" spans="1:12" x14ac:dyDescent="0.35">
      <c r="A17" s="135" t="s">
        <v>155</v>
      </c>
      <c r="B17" s="136" t="s">
        <v>59</v>
      </c>
      <c r="C17" s="138">
        <v>5662800</v>
      </c>
      <c r="D17" s="139">
        <v>1</v>
      </c>
      <c r="E17" s="139">
        <v>4</v>
      </c>
      <c r="F17" s="140">
        <v>0.3</v>
      </c>
      <c r="G17" s="138">
        <f>+ROUND(C17*D17*E17*F17,0)</f>
        <v>6795360</v>
      </c>
      <c r="H17" s="138">
        <f>G17*$H$13</f>
        <v>17667936</v>
      </c>
      <c r="I17" s="141">
        <f>H17*$I$13</f>
        <v>3356907.84</v>
      </c>
      <c r="J17" s="141">
        <f>ROUND(H17+I17,)</f>
        <v>21024844</v>
      </c>
    </row>
    <row r="18" spans="1:12" x14ac:dyDescent="0.35">
      <c r="A18" s="135" t="s">
        <v>156</v>
      </c>
      <c r="B18" s="136" t="s">
        <v>60</v>
      </c>
      <c r="C18" s="138">
        <v>5662800</v>
      </c>
      <c r="D18" s="139">
        <v>1</v>
      </c>
      <c r="E18" s="139">
        <v>4</v>
      </c>
      <c r="F18" s="140">
        <v>0.15</v>
      </c>
      <c r="G18" s="138">
        <f>+ROUND(C18*D18*E18*F18,0)</f>
        <v>3397680</v>
      </c>
      <c r="H18" s="138">
        <f>G18*$H$13</f>
        <v>8833968</v>
      </c>
      <c r="I18" s="141">
        <f>H18*$I$13</f>
        <v>1678453.92</v>
      </c>
      <c r="J18" s="141">
        <f>ROUND(H18+I18,)</f>
        <v>10512422</v>
      </c>
    </row>
    <row r="19" spans="1:12" x14ac:dyDescent="0.35">
      <c r="A19" s="135" t="s">
        <v>157</v>
      </c>
      <c r="B19" s="136" t="s">
        <v>61</v>
      </c>
      <c r="C19" s="138">
        <v>4804800</v>
      </c>
      <c r="D19" s="139">
        <v>1</v>
      </c>
      <c r="E19" s="139">
        <v>4</v>
      </c>
      <c r="F19" s="140">
        <v>0.1</v>
      </c>
      <c r="G19" s="138">
        <f>+ROUND(C19*D19*E19*F19,0)</f>
        <v>1921920</v>
      </c>
      <c r="H19" s="138">
        <f>G19*$H$13</f>
        <v>4996992</v>
      </c>
      <c r="I19" s="141">
        <f>H19*$I$13</f>
        <v>949428.48</v>
      </c>
      <c r="J19" s="141">
        <f>ROUND(H19+I19,)</f>
        <v>5946420</v>
      </c>
    </row>
    <row r="20" spans="1:12" x14ac:dyDescent="0.35">
      <c r="A20" s="135" t="s">
        <v>158</v>
      </c>
      <c r="B20" s="136" t="s">
        <v>62</v>
      </c>
      <c r="C20" s="138">
        <v>4804800</v>
      </c>
      <c r="D20" s="139">
        <v>1</v>
      </c>
      <c r="E20" s="139">
        <v>4</v>
      </c>
      <c r="F20" s="140">
        <v>0.1</v>
      </c>
      <c r="G20" s="138">
        <f>+ROUND(C20*D20*E20*F20,0)</f>
        <v>1921920</v>
      </c>
      <c r="H20" s="138">
        <f>G20*$H$13</f>
        <v>4996992</v>
      </c>
      <c r="I20" s="141">
        <f>H20*$I$13</f>
        <v>949428.48</v>
      </c>
      <c r="J20" s="141">
        <f>ROUND(H20+I20,)</f>
        <v>5946420</v>
      </c>
    </row>
    <row r="21" spans="1:12" x14ac:dyDescent="0.35">
      <c r="A21" s="142"/>
      <c r="B21" s="205" t="s">
        <v>63</v>
      </c>
      <c r="C21" s="206"/>
      <c r="D21" s="206"/>
      <c r="E21" s="206"/>
      <c r="F21" s="206"/>
      <c r="G21" s="143">
        <f>SUM(G16:G20)</f>
        <v>28108080</v>
      </c>
      <c r="H21" s="143">
        <f>SUM(H16:H20)</f>
        <v>73081008</v>
      </c>
      <c r="I21" s="143">
        <f>SUM(I16:I20)</f>
        <v>13885391.520000001</v>
      </c>
      <c r="J21" s="143">
        <f>SUM(J16:J20)</f>
        <v>86966399</v>
      </c>
    </row>
    <row r="22" spans="1:12" x14ac:dyDescent="0.35">
      <c r="A22" s="144" t="s">
        <v>159</v>
      </c>
      <c r="B22" s="131" t="s">
        <v>64</v>
      </c>
      <c r="C22" s="132"/>
      <c r="D22" s="132"/>
      <c r="E22" s="145"/>
      <c r="F22" s="132"/>
      <c r="G22" s="146"/>
      <c r="H22" s="141"/>
      <c r="I22" s="141"/>
      <c r="J22" s="147"/>
    </row>
    <row r="23" spans="1:12" x14ac:dyDescent="0.35">
      <c r="A23" s="148" t="s">
        <v>160</v>
      </c>
      <c r="B23" s="136" t="s">
        <v>65</v>
      </c>
      <c r="C23" s="149">
        <v>1320000</v>
      </c>
      <c r="D23" s="138"/>
      <c r="E23" s="139">
        <v>4</v>
      </c>
      <c r="F23" s="140">
        <v>1</v>
      </c>
      <c r="G23" s="150">
        <f>C23*E23*F23</f>
        <v>5280000</v>
      </c>
      <c r="H23" s="151"/>
      <c r="I23" s="152">
        <f>G23*$I$13</f>
        <v>1003200</v>
      </c>
      <c r="J23" s="141">
        <f>ROUND(G23+I23,)</f>
        <v>6283200</v>
      </c>
    </row>
    <row r="24" spans="1:12" x14ac:dyDescent="0.35">
      <c r="A24" s="148" t="s">
        <v>161</v>
      </c>
      <c r="B24" s="136" t="s">
        <v>66</v>
      </c>
      <c r="C24" s="149">
        <v>1188000</v>
      </c>
      <c r="D24" s="138"/>
      <c r="E24" s="139"/>
      <c r="F24" s="140"/>
      <c r="G24" s="150"/>
      <c r="H24" s="138"/>
      <c r="I24" s="152"/>
      <c r="J24" s="141"/>
      <c r="K24" s="58"/>
      <c r="L24" s="18"/>
    </row>
    <row r="25" spans="1:12" ht="37.5" x14ac:dyDescent="0.35">
      <c r="A25" s="148" t="s">
        <v>162</v>
      </c>
      <c r="B25" s="136" t="s">
        <v>67</v>
      </c>
      <c r="C25" s="149">
        <v>594000</v>
      </c>
      <c r="D25" s="138"/>
      <c r="E25" s="139">
        <v>4</v>
      </c>
      <c r="F25" s="140">
        <v>1.0004999999999999</v>
      </c>
      <c r="G25" s="150">
        <f>C25*E25*F25</f>
        <v>2377188</v>
      </c>
      <c r="H25" s="138"/>
      <c r="I25" s="141">
        <f>G25*$I$13</f>
        <v>451665.72000000003</v>
      </c>
      <c r="J25" s="141">
        <f>ROUND(G25+I25,)</f>
        <v>2828854</v>
      </c>
      <c r="K25" s="58"/>
      <c r="L25" s="18"/>
    </row>
    <row r="26" spans="1:12" x14ac:dyDescent="0.35">
      <c r="A26" s="207" t="s">
        <v>68</v>
      </c>
      <c r="B26" s="206"/>
      <c r="C26" s="206"/>
      <c r="D26" s="206"/>
      <c r="E26" s="206"/>
      <c r="F26" s="206"/>
      <c r="G26" s="153">
        <f>SUM(G23:G25)</f>
        <v>7657188</v>
      </c>
      <c r="H26" s="153">
        <f>SUM(H23:H25)</f>
        <v>0</v>
      </c>
      <c r="I26" s="153">
        <f>SUM(I23:I25)</f>
        <v>1454865.72</v>
      </c>
      <c r="J26" s="153">
        <f>SUM(J23:J25)</f>
        <v>9112054</v>
      </c>
      <c r="K26" s="58"/>
      <c r="L26" s="18"/>
    </row>
    <row r="27" spans="1:12" ht="15.5" x14ac:dyDescent="0.35">
      <c r="A27" s="154"/>
      <c r="B27" s="208" t="s">
        <v>43</v>
      </c>
      <c r="C27" s="206"/>
      <c r="D27" s="206"/>
      <c r="E27" s="206"/>
      <c r="F27" s="206"/>
      <c r="G27" s="155">
        <f>G21+G26</f>
        <v>35765268</v>
      </c>
      <c r="H27" s="155">
        <f>H21+H26</f>
        <v>73081008</v>
      </c>
      <c r="I27" s="155">
        <f>I21+I26</f>
        <v>15340257.240000002</v>
      </c>
      <c r="J27" s="156">
        <f>J21+J26</f>
        <v>96078453</v>
      </c>
      <c r="K27" s="58"/>
      <c r="L27" s="57"/>
    </row>
    <row r="28" spans="1:12" ht="16" thickBot="1" x14ac:dyDescent="0.4">
      <c r="A28" s="59"/>
      <c r="B28" s="59"/>
      <c r="C28" s="59"/>
      <c r="D28" s="59"/>
      <c r="E28" s="59"/>
      <c r="F28" s="59"/>
      <c r="G28" s="202" t="s">
        <v>69</v>
      </c>
      <c r="H28" s="203"/>
      <c r="I28" s="204"/>
      <c r="J28" s="126">
        <f>+J27</f>
        <v>96078453</v>
      </c>
      <c r="K28" s="58"/>
      <c r="L28" s="58"/>
    </row>
    <row r="36" spans="10:10" x14ac:dyDescent="0.35">
      <c r="J36" s="60"/>
    </row>
  </sheetData>
  <mergeCells count="13">
    <mergeCell ref="G28:I28"/>
    <mergeCell ref="A26:F26"/>
    <mergeCell ref="B27:F27"/>
    <mergeCell ref="B21:F21"/>
    <mergeCell ref="B10:J10"/>
    <mergeCell ref="A12:A13"/>
    <mergeCell ref="B12:B13"/>
    <mergeCell ref="C12:C13"/>
    <mergeCell ref="D12:D13"/>
    <mergeCell ref="F12:F13"/>
    <mergeCell ref="G12:G13"/>
    <mergeCell ref="J12:J13"/>
    <mergeCell ref="A11:J11"/>
  </mergeCells>
  <pageMargins left="0.7" right="0.7" top="0.75" bottom="0.75" header="0.3" footer="0.3"/>
  <pageSetup scale="5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1A0D3-B6C4-48A7-BF2D-1557D28768F7}">
  <sheetPr>
    <tabColor rgb="FF00B050"/>
  </sheetPr>
  <dimension ref="A1:L32"/>
  <sheetViews>
    <sheetView showGridLines="0" topLeftCell="A2" zoomScale="67" zoomScaleNormal="80" workbookViewId="0">
      <selection activeCell="F17" sqref="F17"/>
    </sheetView>
  </sheetViews>
  <sheetFormatPr baseColWidth="10" defaultColWidth="10.90625" defaultRowHeight="14.5" x14ac:dyDescent="0.35"/>
  <cols>
    <col min="1" max="1" width="12.1796875" customWidth="1"/>
    <col min="2" max="2" width="54.7265625" customWidth="1"/>
    <col min="3" max="3" width="7.453125" customWidth="1"/>
    <col min="4" max="4" width="9.7265625" customWidth="1"/>
    <col min="5" max="5" width="17.7265625" bestFit="1" customWidth="1"/>
    <col min="6" max="6" width="18.26953125" bestFit="1" customWidth="1"/>
    <col min="7" max="7" width="19.26953125" customWidth="1"/>
    <col min="8" max="8" width="21.54296875" customWidth="1"/>
    <col min="9" max="9" width="3.7265625" customWidth="1"/>
    <col min="10" max="10" width="18.26953125" customWidth="1"/>
    <col min="12" max="12" width="15.26953125" customWidth="1"/>
  </cols>
  <sheetData>
    <row r="1" spans="1:12" s="2" customFormat="1" ht="133.5" customHeight="1" x14ac:dyDescent="0.35"/>
    <row r="2" spans="1:12" ht="15.5" x14ac:dyDescent="0.35">
      <c r="A2" s="113" t="s">
        <v>127</v>
      </c>
      <c r="B2" s="198" t="s">
        <v>163</v>
      </c>
      <c r="C2" s="199"/>
      <c r="D2" s="199"/>
      <c r="E2" s="199"/>
      <c r="F2" s="199"/>
      <c r="G2" s="199"/>
      <c r="H2" s="199"/>
    </row>
    <row r="3" spans="1:12" x14ac:dyDescent="0.35">
      <c r="A3" s="213" t="s">
        <v>165</v>
      </c>
      <c r="B3" s="199"/>
      <c r="C3" s="199"/>
      <c r="D3" s="199"/>
      <c r="E3" s="199"/>
      <c r="F3" s="199"/>
      <c r="G3" s="199"/>
      <c r="H3" s="199"/>
    </row>
    <row r="4" spans="1:12" s="1" customFormat="1" x14ac:dyDescent="0.35">
      <c r="A4" s="200" t="s">
        <v>2</v>
      </c>
      <c r="B4" s="201" t="s">
        <v>3</v>
      </c>
      <c r="C4" s="201" t="s">
        <v>1</v>
      </c>
      <c r="D4" s="201" t="s">
        <v>4</v>
      </c>
      <c r="E4" s="201" t="s">
        <v>5</v>
      </c>
      <c r="F4" s="201" t="s">
        <v>6</v>
      </c>
      <c r="G4" s="114" t="s">
        <v>0</v>
      </c>
      <c r="H4" s="201" t="s">
        <v>7</v>
      </c>
      <c r="J4"/>
      <c r="L4"/>
    </row>
    <row r="5" spans="1:12" s="1" customFormat="1" x14ac:dyDescent="0.35">
      <c r="A5" s="200"/>
      <c r="B5" s="201"/>
      <c r="C5" s="201"/>
      <c r="D5" s="201"/>
      <c r="E5" s="201"/>
      <c r="F5" s="201"/>
      <c r="G5" s="115">
        <v>0.19</v>
      </c>
      <c r="H5" s="201"/>
      <c r="L5"/>
    </row>
    <row r="6" spans="1:12" x14ac:dyDescent="0.35">
      <c r="A6" s="116" t="s">
        <v>130</v>
      </c>
      <c r="B6" s="117" t="s">
        <v>34</v>
      </c>
      <c r="C6" s="117"/>
      <c r="D6" s="117"/>
      <c r="E6" s="117"/>
      <c r="F6" s="117"/>
      <c r="G6" s="117"/>
      <c r="H6" s="117"/>
    </row>
    <row r="7" spans="1:12" ht="37.5" x14ac:dyDescent="0.35">
      <c r="A7" s="110" t="s">
        <v>131</v>
      </c>
      <c r="B7" s="21" t="s">
        <v>10</v>
      </c>
      <c r="C7" s="7" t="s">
        <v>11</v>
      </c>
      <c r="D7" s="8">
        <v>10356</v>
      </c>
      <c r="E7" s="111">
        <v>3114</v>
      </c>
      <c r="F7" s="29">
        <f>ROUND(D7*E7,0)</f>
        <v>32248584</v>
      </c>
      <c r="G7" s="29">
        <f>ROUND(F7*$G$5,0)</f>
        <v>6127231</v>
      </c>
      <c r="H7" s="160">
        <f>+G7+F7</f>
        <v>38375815</v>
      </c>
      <c r="J7" s="32"/>
    </row>
    <row r="8" spans="1:12" ht="26" x14ac:dyDescent="0.35">
      <c r="A8" s="110" t="s">
        <v>132</v>
      </c>
      <c r="B8" s="64" t="s">
        <v>35</v>
      </c>
      <c r="C8" s="7" t="s">
        <v>1</v>
      </c>
      <c r="D8" s="8">
        <v>12</v>
      </c>
      <c r="E8" s="111">
        <v>915646</v>
      </c>
      <c r="F8" s="29">
        <f t="shared" ref="F8:F13" si="0">ROUND(D8*E8,0)</f>
        <v>10987752</v>
      </c>
      <c r="G8" s="29">
        <f t="shared" ref="G8:G25" si="1">ROUND(F8*$G$5,0)</f>
        <v>2087673</v>
      </c>
      <c r="H8" s="160">
        <f t="shared" ref="H8:H13" si="2">+G8+F8</f>
        <v>13075425</v>
      </c>
    </row>
    <row r="9" spans="1:12" x14ac:dyDescent="0.35">
      <c r="A9" s="110" t="s">
        <v>133</v>
      </c>
      <c r="B9" s="13" t="s">
        <v>29</v>
      </c>
      <c r="C9" s="7" t="s">
        <v>8</v>
      </c>
      <c r="D9" s="9">
        <v>2</v>
      </c>
      <c r="E9" s="111">
        <v>23916795</v>
      </c>
      <c r="F9" s="29">
        <f t="shared" si="0"/>
        <v>47833590</v>
      </c>
      <c r="G9" s="29">
        <f t="shared" si="1"/>
        <v>9088382</v>
      </c>
      <c r="H9" s="160">
        <f t="shared" si="2"/>
        <v>56921972</v>
      </c>
    </row>
    <row r="10" spans="1:12" x14ac:dyDescent="0.35">
      <c r="A10" s="110" t="s">
        <v>134</v>
      </c>
      <c r="B10" s="20" t="s">
        <v>36</v>
      </c>
      <c r="C10" s="7" t="s">
        <v>8</v>
      </c>
      <c r="D10" s="10">
        <v>2</v>
      </c>
      <c r="E10" s="111">
        <v>28710240</v>
      </c>
      <c r="F10" s="29">
        <f t="shared" si="0"/>
        <v>57420480</v>
      </c>
      <c r="G10" s="29">
        <f t="shared" si="1"/>
        <v>10909891</v>
      </c>
      <c r="H10" s="160">
        <f t="shared" si="2"/>
        <v>68330371</v>
      </c>
    </row>
    <row r="11" spans="1:12" ht="37.5" x14ac:dyDescent="0.35">
      <c r="A11" s="110" t="s">
        <v>135</v>
      </c>
      <c r="B11" s="22" t="s">
        <v>33</v>
      </c>
      <c r="C11" s="7" t="s">
        <v>1</v>
      </c>
      <c r="D11" s="8">
        <v>22</v>
      </c>
      <c r="E11" s="111">
        <v>2284094</v>
      </c>
      <c r="F11" s="29">
        <f t="shared" si="0"/>
        <v>50250068</v>
      </c>
      <c r="G11" s="29">
        <f t="shared" si="1"/>
        <v>9547513</v>
      </c>
      <c r="H11" s="160">
        <f t="shared" si="2"/>
        <v>59797581</v>
      </c>
    </row>
    <row r="12" spans="1:12" ht="50" x14ac:dyDescent="0.35">
      <c r="A12" s="110" t="s">
        <v>136</v>
      </c>
      <c r="B12" s="22" t="s">
        <v>39</v>
      </c>
      <c r="C12" s="7" t="s">
        <v>8</v>
      </c>
      <c r="D12" s="8">
        <v>2</v>
      </c>
      <c r="E12" s="111">
        <v>32663400</v>
      </c>
      <c r="F12" s="29">
        <f t="shared" si="0"/>
        <v>65326800</v>
      </c>
      <c r="G12" s="29">
        <f t="shared" si="1"/>
        <v>12412092</v>
      </c>
      <c r="H12" s="160">
        <f t="shared" si="2"/>
        <v>77738892</v>
      </c>
    </row>
    <row r="13" spans="1:12" ht="50" x14ac:dyDescent="0.35">
      <c r="A13" s="110" t="s">
        <v>137</v>
      </c>
      <c r="B13" s="22" t="s">
        <v>13</v>
      </c>
      <c r="C13" s="7" t="s">
        <v>8</v>
      </c>
      <c r="D13" s="8">
        <v>2</v>
      </c>
      <c r="E13" s="111">
        <v>26851520</v>
      </c>
      <c r="F13" s="29">
        <f t="shared" si="0"/>
        <v>53703040</v>
      </c>
      <c r="G13" s="29">
        <f t="shared" si="1"/>
        <v>10203578</v>
      </c>
      <c r="H13" s="160">
        <f t="shared" si="2"/>
        <v>63906618</v>
      </c>
    </row>
    <row r="14" spans="1:12" x14ac:dyDescent="0.35">
      <c r="A14" s="116" t="s">
        <v>138</v>
      </c>
      <c r="B14" s="117" t="s">
        <v>24</v>
      </c>
      <c r="C14" s="117"/>
      <c r="D14" s="117"/>
      <c r="E14" s="117"/>
      <c r="F14" s="117"/>
      <c r="G14" s="117"/>
      <c r="H14" s="117"/>
    </row>
    <row r="15" spans="1:12" ht="37.5" x14ac:dyDescent="0.35">
      <c r="A15" s="110" t="s">
        <v>139</v>
      </c>
      <c r="B15" s="21" t="s">
        <v>14</v>
      </c>
      <c r="C15" s="7" t="s">
        <v>9</v>
      </c>
      <c r="D15" s="8">
        <v>2180</v>
      </c>
      <c r="E15" s="111">
        <v>8019</v>
      </c>
      <c r="F15" s="29">
        <f t="shared" ref="F15:F17" si="3">ROUND(D15*E15,0)</f>
        <v>17481420</v>
      </c>
      <c r="G15" s="29">
        <f t="shared" si="1"/>
        <v>3321470</v>
      </c>
      <c r="H15" s="160">
        <f t="shared" ref="H15:H17" si="4">+G15+F15</f>
        <v>20802890</v>
      </c>
    </row>
    <row r="16" spans="1:12" ht="38.5" x14ac:dyDescent="0.35">
      <c r="A16" s="110" t="s">
        <v>140</v>
      </c>
      <c r="B16" s="64" t="s">
        <v>15</v>
      </c>
      <c r="C16" s="7" t="s">
        <v>1</v>
      </c>
      <c r="D16" s="8">
        <v>4</v>
      </c>
      <c r="E16" s="111">
        <v>915646</v>
      </c>
      <c r="F16" s="29">
        <f t="shared" si="3"/>
        <v>3662584</v>
      </c>
      <c r="G16" s="29">
        <f t="shared" si="1"/>
        <v>695891</v>
      </c>
      <c r="H16" s="160">
        <f t="shared" si="4"/>
        <v>4358475</v>
      </c>
    </row>
    <row r="17" spans="1:11" ht="45" customHeight="1" x14ac:dyDescent="0.35">
      <c r="A17" s="110" t="s">
        <v>141</v>
      </c>
      <c r="B17" s="64" t="s">
        <v>30</v>
      </c>
      <c r="C17" s="7" t="s">
        <v>1</v>
      </c>
      <c r="D17" s="8">
        <v>6</v>
      </c>
      <c r="E17" s="111">
        <v>2284094</v>
      </c>
      <c r="F17" s="29">
        <f t="shared" si="3"/>
        <v>13704564</v>
      </c>
      <c r="G17" s="29">
        <f t="shared" si="1"/>
        <v>2603867</v>
      </c>
      <c r="H17" s="160">
        <f t="shared" si="4"/>
        <v>16308431</v>
      </c>
    </row>
    <row r="18" spans="1:11" x14ac:dyDescent="0.35">
      <c r="A18" s="116" t="s">
        <v>142</v>
      </c>
      <c r="B18" s="117" t="s">
        <v>25</v>
      </c>
      <c r="C18" s="117"/>
      <c r="D18" s="117"/>
      <c r="E18" s="117"/>
      <c r="F18" s="117"/>
      <c r="G18" s="117"/>
      <c r="H18" s="117"/>
    </row>
    <row r="19" spans="1:11" ht="74.5" customHeight="1" x14ac:dyDescent="0.35">
      <c r="A19" s="110" t="s">
        <v>143</v>
      </c>
      <c r="B19" s="33" t="s">
        <v>17</v>
      </c>
      <c r="C19" s="5" t="s">
        <v>8</v>
      </c>
      <c r="D19" s="6">
        <v>2</v>
      </c>
      <c r="E19" s="112">
        <v>25300140</v>
      </c>
      <c r="F19" s="29">
        <f t="shared" ref="F19:F21" si="5">ROUND(D19*E19,0)</f>
        <v>50600280</v>
      </c>
      <c r="G19" s="29">
        <f t="shared" si="1"/>
        <v>9614053</v>
      </c>
      <c r="H19" s="160">
        <f t="shared" ref="H19:H21" si="6">+G19+F19</f>
        <v>60214333</v>
      </c>
    </row>
    <row r="20" spans="1:11" ht="25" x14ac:dyDescent="0.35">
      <c r="A20" s="110" t="s">
        <v>144</v>
      </c>
      <c r="B20" s="33" t="s">
        <v>40</v>
      </c>
      <c r="C20" s="5" t="s">
        <v>8</v>
      </c>
      <c r="D20" s="6">
        <v>2</v>
      </c>
      <c r="E20" s="112">
        <v>12765540</v>
      </c>
      <c r="F20" s="29">
        <f t="shared" si="5"/>
        <v>25531080</v>
      </c>
      <c r="G20" s="29">
        <f t="shared" si="1"/>
        <v>4850905</v>
      </c>
      <c r="H20" s="160">
        <f t="shared" si="6"/>
        <v>30381985</v>
      </c>
    </row>
    <row r="21" spans="1:11" x14ac:dyDescent="0.35">
      <c r="A21" s="110" t="s">
        <v>145</v>
      </c>
      <c r="B21" s="33" t="s">
        <v>16</v>
      </c>
      <c r="C21" s="5" t="s">
        <v>8</v>
      </c>
      <c r="D21" s="6">
        <v>2</v>
      </c>
      <c r="E21" s="112">
        <v>8617800</v>
      </c>
      <c r="F21" s="29">
        <f t="shared" si="5"/>
        <v>17235600</v>
      </c>
      <c r="G21" s="29">
        <f t="shared" si="1"/>
        <v>3274764</v>
      </c>
      <c r="H21" s="160">
        <f t="shared" si="6"/>
        <v>20510364</v>
      </c>
    </row>
    <row r="22" spans="1:11" x14ac:dyDescent="0.35">
      <c r="A22" s="116" t="s">
        <v>146</v>
      </c>
      <c r="B22" s="117" t="s">
        <v>23</v>
      </c>
      <c r="C22" s="117"/>
      <c r="D22" s="117"/>
      <c r="E22" s="117"/>
      <c r="F22" s="117"/>
      <c r="G22" s="117"/>
      <c r="H22" s="117"/>
    </row>
    <row r="23" spans="1:11" x14ac:dyDescent="0.35">
      <c r="A23" s="110" t="s">
        <v>147</v>
      </c>
      <c r="B23" s="34" t="s">
        <v>18</v>
      </c>
      <c r="C23" s="5" t="s">
        <v>8</v>
      </c>
      <c r="D23" s="6">
        <v>2</v>
      </c>
      <c r="E23" s="111">
        <v>8617800</v>
      </c>
      <c r="F23" s="29">
        <f t="shared" ref="F23:F25" si="7">ROUND(D23*E23,0)</f>
        <v>17235600</v>
      </c>
      <c r="G23" s="29">
        <f t="shared" si="1"/>
        <v>3274764</v>
      </c>
      <c r="H23" s="160">
        <f t="shared" ref="H23:H25" si="8">+G23+F23</f>
        <v>20510364</v>
      </c>
    </row>
    <row r="24" spans="1:11" x14ac:dyDescent="0.35">
      <c r="A24" s="110" t="s">
        <v>148</v>
      </c>
      <c r="B24" s="34" t="s">
        <v>21</v>
      </c>
      <c r="C24" s="5" t="s">
        <v>8</v>
      </c>
      <c r="D24" s="6">
        <v>2</v>
      </c>
      <c r="E24" s="111">
        <v>17250240</v>
      </c>
      <c r="F24" s="29">
        <f t="shared" si="7"/>
        <v>34500480</v>
      </c>
      <c r="G24" s="29">
        <f t="shared" si="1"/>
        <v>6555091</v>
      </c>
      <c r="H24" s="160">
        <f t="shared" si="8"/>
        <v>41055571</v>
      </c>
    </row>
    <row r="25" spans="1:11" x14ac:dyDescent="0.35">
      <c r="A25" s="110" t="s">
        <v>149</v>
      </c>
      <c r="B25" s="17" t="s">
        <v>32</v>
      </c>
      <c r="C25" s="5" t="s">
        <v>8</v>
      </c>
      <c r="D25" s="6">
        <v>2</v>
      </c>
      <c r="E25" s="111">
        <v>7830180</v>
      </c>
      <c r="F25" s="29">
        <f t="shared" si="7"/>
        <v>15660360</v>
      </c>
      <c r="G25" s="29">
        <f t="shared" si="1"/>
        <v>2975468</v>
      </c>
      <c r="H25" s="160">
        <f t="shared" si="8"/>
        <v>18635828</v>
      </c>
    </row>
    <row r="26" spans="1:11" x14ac:dyDescent="0.35">
      <c r="A26" s="197" t="s">
        <v>7</v>
      </c>
      <c r="B26" s="197"/>
      <c r="C26" s="197"/>
      <c r="D26" s="197"/>
      <c r="E26" s="197"/>
      <c r="F26" s="121">
        <f>SUM(F6:F25)</f>
        <v>513382282</v>
      </c>
      <c r="G26" s="121">
        <f>SUM(G6:G25)</f>
        <v>97542633</v>
      </c>
      <c r="H26" s="121">
        <f>SUM(H6:H25)</f>
        <v>610924915</v>
      </c>
    </row>
    <row r="27" spans="1:11" ht="15" thickBot="1" x14ac:dyDescent="0.4">
      <c r="A27" s="61"/>
      <c r="B27" s="62"/>
      <c r="C27" s="62"/>
      <c r="D27" s="62"/>
      <c r="E27" s="62"/>
      <c r="F27" s="62"/>
      <c r="G27" s="157" t="s">
        <v>7</v>
      </c>
      <c r="H27" s="158">
        <f>H26</f>
        <v>610924915</v>
      </c>
      <c r="J27" s="35"/>
      <c r="K27" s="36"/>
    </row>
    <row r="30" spans="1:11" x14ac:dyDescent="0.35">
      <c r="H30" s="3"/>
    </row>
    <row r="32" spans="1:11" x14ac:dyDescent="0.35">
      <c r="H32" s="4"/>
    </row>
  </sheetData>
  <mergeCells count="10">
    <mergeCell ref="A26:E26"/>
    <mergeCell ref="B2:H2"/>
    <mergeCell ref="A4:A5"/>
    <mergeCell ref="B4:B5"/>
    <mergeCell ref="C4:C5"/>
    <mergeCell ref="D4:D5"/>
    <mergeCell ref="E4:E5"/>
    <mergeCell ref="F4:F5"/>
    <mergeCell ref="H4:H5"/>
    <mergeCell ref="A3:H3"/>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E8E3B4-B426-4FBA-B13C-04D8BE744AB9}">
  <sheetPr>
    <tabColor theme="9" tint="0.79998168889431442"/>
  </sheetPr>
  <dimension ref="A1:L36"/>
  <sheetViews>
    <sheetView zoomScale="80" zoomScaleNormal="80" workbookViewId="0">
      <selection activeCell="F17" sqref="F17"/>
    </sheetView>
  </sheetViews>
  <sheetFormatPr baseColWidth="10" defaultColWidth="10.90625" defaultRowHeight="14.5" x14ac:dyDescent="0.35"/>
  <cols>
    <col min="1" max="1" width="12.7265625" customWidth="1"/>
    <col min="2" max="2" width="45.26953125" customWidth="1"/>
    <col min="3" max="3" width="13.7265625" customWidth="1"/>
    <col min="4" max="4" width="11.7265625" bestFit="1" customWidth="1"/>
    <col min="5" max="5" width="17.26953125" customWidth="1"/>
    <col min="6" max="6" width="15.7265625" customWidth="1"/>
    <col min="7" max="7" width="17.453125" bestFit="1" customWidth="1"/>
    <col min="8" max="8" width="17.54296875" customWidth="1"/>
    <col min="9" max="9" width="17.1796875" bestFit="1" customWidth="1"/>
    <col min="10" max="10" width="19.1796875" customWidth="1"/>
    <col min="11" max="11" width="18.1796875" customWidth="1"/>
    <col min="12" max="12" width="15.54296875" customWidth="1"/>
    <col min="257" max="257" width="12.7265625" customWidth="1"/>
    <col min="258" max="258" width="45.26953125" customWidth="1"/>
    <col min="259" max="259" width="13.7265625" customWidth="1"/>
    <col min="260" max="260" width="11.7265625" bestFit="1" customWidth="1"/>
    <col min="261" max="261" width="17.26953125" customWidth="1"/>
    <col min="262" max="262" width="15.7265625" customWidth="1"/>
    <col min="263" max="263" width="14.26953125" customWidth="1"/>
    <col min="264" max="264" width="17.54296875" customWidth="1"/>
    <col min="265" max="265" width="13.453125" customWidth="1"/>
    <col min="266" max="266" width="19.1796875" customWidth="1"/>
    <col min="267" max="267" width="18.1796875" customWidth="1"/>
    <col min="268" max="268" width="15.54296875" customWidth="1"/>
    <col min="513" max="513" width="12.7265625" customWidth="1"/>
    <col min="514" max="514" width="45.26953125" customWidth="1"/>
    <col min="515" max="515" width="13.7265625" customWidth="1"/>
    <col min="516" max="516" width="11.7265625" bestFit="1" customWidth="1"/>
    <col min="517" max="517" width="17.26953125" customWidth="1"/>
    <col min="518" max="518" width="15.7265625" customWidth="1"/>
    <col min="519" max="519" width="14.26953125" customWidth="1"/>
    <col min="520" max="520" width="17.54296875" customWidth="1"/>
    <col min="521" max="521" width="13.453125" customWidth="1"/>
    <col min="522" max="522" width="19.1796875" customWidth="1"/>
    <col min="523" max="523" width="18.1796875" customWidth="1"/>
    <col min="524" max="524" width="15.54296875" customWidth="1"/>
    <col min="769" max="769" width="12.7265625" customWidth="1"/>
    <col min="770" max="770" width="45.26953125" customWidth="1"/>
    <col min="771" max="771" width="13.7265625" customWidth="1"/>
    <col min="772" max="772" width="11.7265625" bestFit="1" customWidth="1"/>
    <col min="773" max="773" width="17.26953125" customWidth="1"/>
    <col min="774" max="774" width="15.7265625" customWidth="1"/>
    <col min="775" max="775" width="14.26953125" customWidth="1"/>
    <col min="776" max="776" width="17.54296875" customWidth="1"/>
    <col min="777" max="777" width="13.453125" customWidth="1"/>
    <col min="778" max="778" width="19.1796875" customWidth="1"/>
    <col min="779" max="779" width="18.1796875" customWidth="1"/>
    <col min="780" max="780" width="15.54296875" customWidth="1"/>
    <col min="1025" max="1025" width="12.7265625" customWidth="1"/>
    <col min="1026" max="1026" width="45.26953125" customWidth="1"/>
    <col min="1027" max="1027" width="13.7265625" customWidth="1"/>
    <col min="1028" max="1028" width="11.7265625" bestFit="1" customWidth="1"/>
    <col min="1029" max="1029" width="17.26953125" customWidth="1"/>
    <col min="1030" max="1030" width="15.7265625" customWidth="1"/>
    <col min="1031" max="1031" width="14.26953125" customWidth="1"/>
    <col min="1032" max="1032" width="17.54296875" customWidth="1"/>
    <col min="1033" max="1033" width="13.453125" customWidth="1"/>
    <col min="1034" max="1034" width="19.1796875" customWidth="1"/>
    <col min="1035" max="1035" width="18.1796875" customWidth="1"/>
    <col min="1036" max="1036" width="15.54296875" customWidth="1"/>
    <col min="1281" max="1281" width="12.7265625" customWidth="1"/>
    <col min="1282" max="1282" width="45.26953125" customWidth="1"/>
    <col min="1283" max="1283" width="13.7265625" customWidth="1"/>
    <col min="1284" max="1284" width="11.7265625" bestFit="1" customWidth="1"/>
    <col min="1285" max="1285" width="17.26953125" customWidth="1"/>
    <col min="1286" max="1286" width="15.7265625" customWidth="1"/>
    <col min="1287" max="1287" width="14.26953125" customWidth="1"/>
    <col min="1288" max="1288" width="17.54296875" customWidth="1"/>
    <col min="1289" max="1289" width="13.453125" customWidth="1"/>
    <col min="1290" max="1290" width="19.1796875" customWidth="1"/>
    <col min="1291" max="1291" width="18.1796875" customWidth="1"/>
    <col min="1292" max="1292" width="15.54296875" customWidth="1"/>
    <col min="1537" max="1537" width="12.7265625" customWidth="1"/>
    <col min="1538" max="1538" width="45.26953125" customWidth="1"/>
    <col min="1539" max="1539" width="13.7265625" customWidth="1"/>
    <col min="1540" max="1540" width="11.7265625" bestFit="1" customWidth="1"/>
    <col min="1541" max="1541" width="17.26953125" customWidth="1"/>
    <col min="1542" max="1542" width="15.7265625" customWidth="1"/>
    <col min="1543" max="1543" width="14.26953125" customWidth="1"/>
    <col min="1544" max="1544" width="17.54296875" customWidth="1"/>
    <col min="1545" max="1545" width="13.453125" customWidth="1"/>
    <col min="1546" max="1546" width="19.1796875" customWidth="1"/>
    <col min="1547" max="1547" width="18.1796875" customWidth="1"/>
    <col min="1548" max="1548" width="15.54296875" customWidth="1"/>
    <col min="1793" max="1793" width="12.7265625" customWidth="1"/>
    <col min="1794" max="1794" width="45.26953125" customWidth="1"/>
    <col min="1795" max="1795" width="13.7265625" customWidth="1"/>
    <col min="1796" max="1796" width="11.7265625" bestFit="1" customWidth="1"/>
    <col min="1797" max="1797" width="17.26953125" customWidth="1"/>
    <col min="1798" max="1798" width="15.7265625" customWidth="1"/>
    <col min="1799" max="1799" width="14.26953125" customWidth="1"/>
    <col min="1800" max="1800" width="17.54296875" customWidth="1"/>
    <col min="1801" max="1801" width="13.453125" customWidth="1"/>
    <col min="1802" max="1802" width="19.1796875" customWidth="1"/>
    <col min="1803" max="1803" width="18.1796875" customWidth="1"/>
    <col min="1804" max="1804" width="15.54296875" customWidth="1"/>
    <col min="2049" max="2049" width="12.7265625" customWidth="1"/>
    <col min="2050" max="2050" width="45.26953125" customWidth="1"/>
    <col min="2051" max="2051" width="13.7265625" customWidth="1"/>
    <col min="2052" max="2052" width="11.7265625" bestFit="1" customWidth="1"/>
    <col min="2053" max="2053" width="17.26953125" customWidth="1"/>
    <col min="2054" max="2054" width="15.7265625" customWidth="1"/>
    <col min="2055" max="2055" width="14.26953125" customWidth="1"/>
    <col min="2056" max="2056" width="17.54296875" customWidth="1"/>
    <col min="2057" max="2057" width="13.453125" customWidth="1"/>
    <col min="2058" max="2058" width="19.1796875" customWidth="1"/>
    <col min="2059" max="2059" width="18.1796875" customWidth="1"/>
    <col min="2060" max="2060" width="15.54296875" customWidth="1"/>
    <col min="2305" max="2305" width="12.7265625" customWidth="1"/>
    <col min="2306" max="2306" width="45.26953125" customWidth="1"/>
    <col min="2307" max="2307" width="13.7265625" customWidth="1"/>
    <col min="2308" max="2308" width="11.7265625" bestFit="1" customWidth="1"/>
    <col min="2309" max="2309" width="17.26953125" customWidth="1"/>
    <col min="2310" max="2310" width="15.7265625" customWidth="1"/>
    <col min="2311" max="2311" width="14.26953125" customWidth="1"/>
    <col min="2312" max="2312" width="17.54296875" customWidth="1"/>
    <col min="2313" max="2313" width="13.453125" customWidth="1"/>
    <col min="2314" max="2314" width="19.1796875" customWidth="1"/>
    <col min="2315" max="2315" width="18.1796875" customWidth="1"/>
    <col min="2316" max="2316" width="15.54296875" customWidth="1"/>
    <col min="2561" max="2561" width="12.7265625" customWidth="1"/>
    <col min="2562" max="2562" width="45.26953125" customWidth="1"/>
    <col min="2563" max="2563" width="13.7265625" customWidth="1"/>
    <col min="2564" max="2564" width="11.7265625" bestFit="1" customWidth="1"/>
    <col min="2565" max="2565" width="17.26953125" customWidth="1"/>
    <col min="2566" max="2566" width="15.7265625" customWidth="1"/>
    <col min="2567" max="2567" width="14.26953125" customWidth="1"/>
    <col min="2568" max="2568" width="17.54296875" customWidth="1"/>
    <col min="2569" max="2569" width="13.453125" customWidth="1"/>
    <col min="2570" max="2570" width="19.1796875" customWidth="1"/>
    <col min="2571" max="2571" width="18.1796875" customWidth="1"/>
    <col min="2572" max="2572" width="15.54296875" customWidth="1"/>
    <col min="2817" max="2817" width="12.7265625" customWidth="1"/>
    <col min="2818" max="2818" width="45.26953125" customWidth="1"/>
    <col min="2819" max="2819" width="13.7265625" customWidth="1"/>
    <col min="2820" max="2820" width="11.7265625" bestFit="1" customWidth="1"/>
    <col min="2821" max="2821" width="17.26953125" customWidth="1"/>
    <col min="2822" max="2822" width="15.7265625" customWidth="1"/>
    <col min="2823" max="2823" width="14.26953125" customWidth="1"/>
    <col min="2824" max="2824" width="17.54296875" customWidth="1"/>
    <col min="2825" max="2825" width="13.453125" customWidth="1"/>
    <col min="2826" max="2826" width="19.1796875" customWidth="1"/>
    <col min="2827" max="2827" width="18.1796875" customWidth="1"/>
    <col min="2828" max="2828" width="15.54296875" customWidth="1"/>
    <col min="3073" max="3073" width="12.7265625" customWidth="1"/>
    <col min="3074" max="3074" width="45.26953125" customWidth="1"/>
    <col min="3075" max="3075" width="13.7265625" customWidth="1"/>
    <col min="3076" max="3076" width="11.7265625" bestFit="1" customWidth="1"/>
    <col min="3077" max="3077" width="17.26953125" customWidth="1"/>
    <col min="3078" max="3078" width="15.7265625" customWidth="1"/>
    <col min="3079" max="3079" width="14.26953125" customWidth="1"/>
    <col min="3080" max="3080" width="17.54296875" customWidth="1"/>
    <col min="3081" max="3081" width="13.453125" customWidth="1"/>
    <col min="3082" max="3082" width="19.1796875" customWidth="1"/>
    <col min="3083" max="3083" width="18.1796875" customWidth="1"/>
    <col min="3084" max="3084" width="15.54296875" customWidth="1"/>
    <col min="3329" max="3329" width="12.7265625" customWidth="1"/>
    <col min="3330" max="3330" width="45.26953125" customWidth="1"/>
    <col min="3331" max="3331" width="13.7265625" customWidth="1"/>
    <col min="3332" max="3332" width="11.7265625" bestFit="1" customWidth="1"/>
    <col min="3333" max="3333" width="17.26953125" customWidth="1"/>
    <col min="3334" max="3334" width="15.7265625" customWidth="1"/>
    <col min="3335" max="3335" width="14.26953125" customWidth="1"/>
    <col min="3336" max="3336" width="17.54296875" customWidth="1"/>
    <col min="3337" max="3337" width="13.453125" customWidth="1"/>
    <col min="3338" max="3338" width="19.1796875" customWidth="1"/>
    <col min="3339" max="3339" width="18.1796875" customWidth="1"/>
    <col min="3340" max="3340" width="15.54296875" customWidth="1"/>
    <col min="3585" max="3585" width="12.7265625" customWidth="1"/>
    <col min="3586" max="3586" width="45.26953125" customWidth="1"/>
    <col min="3587" max="3587" width="13.7265625" customWidth="1"/>
    <col min="3588" max="3588" width="11.7265625" bestFit="1" customWidth="1"/>
    <col min="3589" max="3589" width="17.26953125" customWidth="1"/>
    <col min="3590" max="3590" width="15.7265625" customWidth="1"/>
    <col min="3591" max="3591" width="14.26953125" customWidth="1"/>
    <col min="3592" max="3592" width="17.54296875" customWidth="1"/>
    <col min="3593" max="3593" width="13.453125" customWidth="1"/>
    <col min="3594" max="3594" width="19.1796875" customWidth="1"/>
    <col min="3595" max="3595" width="18.1796875" customWidth="1"/>
    <col min="3596" max="3596" width="15.54296875" customWidth="1"/>
    <col min="3841" max="3841" width="12.7265625" customWidth="1"/>
    <col min="3842" max="3842" width="45.26953125" customWidth="1"/>
    <col min="3843" max="3843" width="13.7265625" customWidth="1"/>
    <col min="3844" max="3844" width="11.7265625" bestFit="1" customWidth="1"/>
    <col min="3845" max="3845" width="17.26953125" customWidth="1"/>
    <col min="3846" max="3846" width="15.7265625" customWidth="1"/>
    <col min="3847" max="3847" width="14.26953125" customWidth="1"/>
    <col min="3848" max="3848" width="17.54296875" customWidth="1"/>
    <col min="3849" max="3849" width="13.453125" customWidth="1"/>
    <col min="3850" max="3850" width="19.1796875" customWidth="1"/>
    <col min="3851" max="3851" width="18.1796875" customWidth="1"/>
    <col min="3852" max="3852" width="15.54296875" customWidth="1"/>
    <col min="4097" max="4097" width="12.7265625" customWidth="1"/>
    <col min="4098" max="4098" width="45.26953125" customWidth="1"/>
    <col min="4099" max="4099" width="13.7265625" customWidth="1"/>
    <col min="4100" max="4100" width="11.7265625" bestFit="1" customWidth="1"/>
    <col min="4101" max="4101" width="17.26953125" customWidth="1"/>
    <col min="4102" max="4102" width="15.7265625" customWidth="1"/>
    <col min="4103" max="4103" width="14.26953125" customWidth="1"/>
    <col min="4104" max="4104" width="17.54296875" customWidth="1"/>
    <col min="4105" max="4105" width="13.453125" customWidth="1"/>
    <col min="4106" max="4106" width="19.1796875" customWidth="1"/>
    <col min="4107" max="4107" width="18.1796875" customWidth="1"/>
    <col min="4108" max="4108" width="15.54296875" customWidth="1"/>
    <col min="4353" max="4353" width="12.7265625" customWidth="1"/>
    <col min="4354" max="4354" width="45.26953125" customWidth="1"/>
    <col min="4355" max="4355" width="13.7265625" customWidth="1"/>
    <col min="4356" max="4356" width="11.7265625" bestFit="1" customWidth="1"/>
    <col min="4357" max="4357" width="17.26953125" customWidth="1"/>
    <col min="4358" max="4358" width="15.7265625" customWidth="1"/>
    <col min="4359" max="4359" width="14.26953125" customWidth="1"/>
    <col min="4360" max="4360" width="17.54296875" customWidth="1"/>
    <col min="4361" max="4361" width="13.453125" customWidth="1"/>
    <col min="4362" max="4362" width="19.1796875" customWidth="1"/>
    <col min="4363" max="4363" width="18.1796875" customWidth="1"/>
    <col min="4364" max="4364" width="15.54296875" customWidth="1"/>
    <col min="4609" max="4609" width="12.7265625" customWidth="1"/>
    <col min="4610" max="4610" width="45.26953125" customWidth="1"/>
    <col min="4611" max="4611" width="13.7265625" customWidth="1"/>
    <col min="4612" max="4612" width="11.7265625" bestFit="1" customWidth="1"/>
    <col min="4613" max="4613" width="17.26953125" customWidth="1"/>
    <col min="4614" max="4614" width="15.7265625" customWidth="1"/>
    <col min="4615" max="4615" width="14.26953125" customWidth="1"/>
    <col min="4616" max="4616" width="17.54296875" customWidth="1"/>
    <col min="4617" max="4617" width="13.453125" customWidth="1"/>
    <col min="4618" max="4618" width="19.1796875" customWidth="1"/>
    <col min="4619" max="4619" width="18.1796875" customWidth="1"/>
    <col min="4620" max="4620" width="15.54296875" customWidth="1"/>
    <col min="4865" max="4865" width="12.7265625" customWidth="1"/>
    <col min="4866" max="4866" width="45.26953125" customWidth="1"/>
    <col min="4867" max="4867" width="13.7265625" customWidth="1"/>
    <col min="4868" max="4868" width="11.7265625" bestFit="1" customWidth="1"/>
    <col min="4869" max="4869" width="17.26953125" customWidth="1"/>
    <col min="4870" max="4870" width="15.7265625" customWidth="1"/>
    <col min="4871" max="4871" width="14.26953125" customWidth="1"/>
    <col min="4872" max="4872" width="17.54296875" customWidth="1"/>
    <col min="4873" max="4873" width="13.453125" customWidth="1"/>
    <col min="4874" max="4874" width="19.1796875" customWidth="1"/>
    <col min="4875" max="4875" width="18.1796875" customWidth="1"/>
    <col min="4876" max="4876" width="15.54296875" customWidth="1"/>
    <col min="5121" max="5121" width="12.7265625" customWidth="1"/>
    <col min="5122" max="5122" width="45.26953125" customWidth="1"/>
    <col min="5123" max="5123" width="13.7265625" customWidth="1"/>
    <col min="5124" max="5124" width="11.7265625" bestFit="1" customWidth="1"/>
    <col min="5125" max="5125" width="17.26953125" customWidth="1"/>
    <col min="5126" max="5126" width="15.7265625" customWidth="1"/>
    <col min="5127" max="5127" width="14.26953125" customWidth="1"/>
    <col min="5128" max="5128" width="17.54296875" customWidth="1"/>
    <col min="5129" max="5129" width="13.453125" customWidth="1"/>
    <col min="5130" max="5130" width="19.1796875" customWidth="1"/>
    <col min="5131" max="5131" width="18.1796875" customWidth="1"/>
    <col min="5132" max="5132" width="15.54296875" customWidth="1"/>
    <col min="5377" max="5377" width="12.7265625" customWidth="1"/>
    <col min="5378" max="5378" width="45.26953125" customWidth="1"/>
    <col min="5379" max="5379" width="13.7265625" customWidth="1"/>
    <col min="5380" max="5380" width="11.7265625" bestFit="1" customWidth="1"/>
    <col min="5381" max="5381" width="17.26953125" customWidth="1"/>
    <col min="5382" max="5382" width="15.7265625" customWidth="1"/>
    <col min="5383" max="5383" width="14.26953125" customWidth="1"/>
    <col min="5384" max="5384" width="17.54296875" customWidth="1"/>
    <col min="5385" max="5385" width="13.453125" customWidth="1"/>
    <col min="5386" max="5386" width="19.1796875" customWidth="1"/>
    <col min="5387" max="5387" width="18.1796875" customWidth="1"/>
    <col min="5388" max="5388" width="15.54296875" customWidth="1"/>
    <col min="5633" max="5633" width="12.7265625" customWidth="1"/>
    <col min="5634" max="5634" width="45.26953125" customWidth="1"/>
    <col min="5635" max="5635" width="13.7265625" customWidth="1"/>
    <col min="5636" max="5636" width="11.7265625" bestFit="1" customWidth="1"/>
    <col min="5637" max="5637" width="17.26953125" customWidth="1"/>
    <col min="5638" max="5638" width="15.7265625" customWidth="1"/>
    <col min="5639" max="5639" width="14.26953125" customWidth="1"/>
    <col min="5640" max="5640" width="17.54296875" customWidth="1"/>
    <col min="5641" max="5641" width="13.453125" customWidth="1"/>
    <col min="5642" max="5642" width="19.1796875" customWidth="1"/>
    <col min="5643" max="5643" width="18.1796875" customWidth="1"/>
    <col min="5644" max="5644" width="15.54296875" customWidth="1"/>
    <col min="5889" max="5889" width="12.7265625" customWidth="1"/>
    <col min="5890" max="5890" width="45.26953125" customWidth="1"/>
    <col min="5891" max="5891" width="13.7265625" customWidth="1"/>
    <col min="5892" max="5892" width="11.7265625" bestFit="1" customWidth="1"/>
    <col min="5893" max="5893" width="17.26953125" customWidth="1"/>
    <col min="5894" max="5894" width="15.7265625" customWidth="1"/>
    <col min="5895" max="5895" width="14.26953125" customWidth="1"/>
    <col min="5896" max="5896" width="17.54296875" customWidth="1"/>
    <col min="5897" max="5897" width="13.453125" customWidth="1"/>
    <col min="5898" max="5898" width="19.1796875" customWidth="1"/>
    <col min="5899" max="5899" width="18.1796875" customWidth="1"/>
    <col min="5900" max="5900" width="15.54296875" customWidth="1"/>
    <col min="6145" max="6145" width="12.7265625" customWidth="1"/>
    <col min="6146" max="6146" width="45.26953125" customWidth="1"/>
    <col min="6147" max="6147" width="13.7265625" customWidth="1"/>
    <col min="6148" max="6148" width="11.7265625" bestFit="1" customWidth="1"/>
    <col min="6149" max="6149" width="17.26953125" customWidth="1"/>
    <col min="6150" max="6150" width="15.7265625" customWidth="1"/>
    <col min="6151" max="6151" width="14.26953125" customWidth="1"/>
    <col min="6152" max="6152" width="17.54296875" customWidth="1"/>
    <col min="6153" max="6153" width="13.453125" customWidth="1"/>
    <col min="6154" max="6154" width="19.1796875" customWidth="1"/>
    <col min="6155" max="6155" width="18.1796875" customWidth="1"/>
    <col min="6156" max="6156" width="15.54296875" customWidth="1"/>
    <col min="6401" max="6401" width="12.7265625" customWidth="1"/>
    <col min="6402" max="6402" width="45.26953125" customWidth="1"/>
    <col min="6403" max="6403" width="13.7265625" customWidth="1"/>
    <col min="6404" max="6404" width="11.7265625" bestFit="1" customWidth="1"/>
    <col min="6405" max="6405" width="17.26953125" customWidth="1"/>
    <col min="6406" max="6406" width="15.7265625" customWidth="1"/>
    <col min="6407" max="6407" width="14.26953125" customWidth="1"/>
    <col min="6408" max="6408" width="17.54296875" customWidth="1"/>
    <col min="6409" max="6409" width="13.453125" customWidth="1"/>
    <col min="6410" max="6410" width="19.1796875" customWidth="1"/>
    <col min="6411" max="6411" width="18.1796875" customWidth="1"/>
    <col min="6412" max="6412" width="15.54296875" customWidth="1"/>
    <col min="6657" max="6657" width="12.7265625" customWidth="1"/>
    <col min="6658" max="6658" width="45.26953125" customWidth="1"/>
    <col min="6659" max="6659" width="13.7265625" customWidth="1"/>
    <col min="6660" max="6660" width="11.7265625" bestFit="1" customWidth="1"/>
    <col min="6661" max="6661" width="17.26953125" customWidth="1"/>
    <col min="6662" max="6662" width="15.7265625" customWidth="1"/>
    <col min="6663" max="6663" width="14.26953125" customWidth="1"/>
    <col min="6664" max="6664" width="17.54296875" customWidth="1"/>
    <col min="6665" max="6665" width="13.453125" customWidth="1"/>
    <col min="6666" max="6666" width="19.1796875" customWidth="1"/>
    <col min="6667" max="6667" width="18.1796875" customWidth="1"/>
    <col min="6668" max="6668" width="15.54296875" customWidth="1"/>
    <col min="6913" max="6913" width="12.7265625" customWidth="1"/>
    <col min="6914" max="6914" width="45.26953125" customWidth="1"/>
    <col min="6915" max="6915" width="13.7265625" customWidth="1"/>
    <col min="6916" max="6916" width="11.7265625" bestFit="1" customWidth="1"/>
    <col min="6917" max="6917" width="17.26953125" customWidth="1"/>
    <col min="6918" max="6918" width="15.7265625" customWidth="1"/>
    <col min="6919" max="6919" width="14.26953125" customWidth="1"/>
    <col min="6920" max="6920" width="17.54296875" customWidth="1"/>
    <col min="6921" max="6921" width="13.453125" customWidth="1"/>
    <col min="6922" max="6922" width="19.1796875" customWidth="1"/>
    <col min="6923" max="6923" width="18.1796875" customWidth="1"/>
    <col min="6924" max="6924" width="15.54296875" customWidth="1"/>
    <col min="7169" max="7169" width="12.7265625" customWidth="1"/>
    <col min="7170" max="7170" width="45.26953125" customWidth="1"/>
    <col min="7171" max="7171" width="13.7265625" customWidth="1"/>
    <col min="7172" max="7172" width="11.7265625" bestFit="1" customWidth="1"/>
    <col min="7173" max="7173" width="17.26953125" customWidth="1"/>
    <col min="7174" max="7174" width="15.7265625" customWidth="1"/>
    <col min="7175" max="7175" width="14.26953125" customWidth="1"/>
    <col min="7176" max="7176" width="17.54296875" customWidth="1"/>
    <col min="7177" max="7177" width="13.453125" customWidth="1"/>
    <col min="7178" max="7178" width="19.1796875" customWidth="1"/>
    <col min="7179" max="7179" width="18.1796875" customWidth="1"/>
    <col min="7180" max="7180" width="15.54296875" customWidth="1"/>
    <col min="7425" max="7425" width="12.7265625" customWidth="1"/>
    <col min="7426" max="7426" width="45.26953125" customWidth="1"/>
    <col min="7427" max="7427" width="13.7265625" customWidth="1"/>
    <col min="7428" max="7428" width="11.7265625" bestFit="1" customWidth="1"/>
    <col min="7429" max="7429" width="17.26953125" customWidth="1"/>
    <col min="7430" max="7430" width="15.7265625" customWidth="1"/>
    <col min="7431" max="7431" width="14.26953125" customWidth="1"/>
    <col min="7432" max="7432" width="17.54296875" customWidth="1"/>
    <col min="7433" max="7433" width="13.453125" customWidth="1"/>
    <col min="7434" max="7434" width="19.1796875" customWidth="1"/>
    <col min="7435" max="7435" width="18.1796875" customWidth="1"/>
    <col min="7436" max="7436" width="15.54296875" customWidth="1"/>
    <col min="7681" max="7681" width="12.7265625" customWidth="1"/>
    <col min="7682" max="7682" width="45.26953125" customWidth="1"/>
    <col min="7683" max="7683" width="13.7265625" customWidth="1"/>
    <col min="7684" max="7684" width="11.7265625" bestFit="1" customWidth="1"/>
    <col min="7685" max="7685" width="17.26953125" customWidth="1"/>
    <col min="7686" max="7686" width="15.7265625" customWidth="1"/>
    <col min="7687" max="7687" width="14.26953125" customWidth="1"/>
    <col min="7688" max="7688" width="17.54296875" customWidth="1"/>
    <col min="7689" max="7689" width="13.453125" customWidth="1"/>
    <col min="7690" max="7690" width="19.1796875" customWidth="1"/>
    <col min="7691" max="7691" width="18.1796875" customWidth="1"/>
    <col min="7692" max="7692" width="15.54296875" customWidth="1"/>
    <col min="7937" max="7937" width="12.7265625" customWidth="1"/>
    <col min="7938" max="7938" width="45.26953125" customWidth="1"/>
    <col min="7939" max="7939" width="13.7265625" customWidth="1"/>
    <col min="7940" max="7940" width="11.7265625" bestFit="1" customWidth="1"/>
    <col min="7941" max="7941" width="17.26953125" customWidth="1"/>
    <col min="7942" max="7942" width="15.7265625" customWidth="1"/>
    <col min="7943" max="7943" width="14.26953125" customWidth="1"/>
    <col min="7944" max="7944" width="17.54296875" customWidth="1"/>
    <col min="7945" max="7945" width="13.453125" customWidth="1"/>
    <col min="7946" max="7946" width="19.1796875" customWidth="1"/>
    <col min="7947" max="7947" width="18.1796875" customWidth="1"/>
    <col min="7948" max="7948" width="15.54296875" customWidth="1"/>
    <col min="8193" max="8193" width="12.7265625" customWidth="1"/>
    <col min="8194" max="8194" width="45.26953125" customWidth="1"/>
    <col min="8195" max="8195" width="13.7265625" customWidth="1"/>
    <col min="8196" max="8196" width="11.7265625" bestFit="1" customWidth="1"/>
    <col min="8197" max="8197" width="17.26953125" customWidth="1"/>
    <col min="8198" max="8198" width="15.7265625" customWidth="1"/>
    <col min="8199" max="8199" width="14.26953125" customWidth="1"/>
    <col min="8200" max="8200" width="17.54296875" customWidth="1"/>
    <col min="8201" max="8201" width="13.453125" customWidth="1"/>
    <col min="8202" max="8202" width="19.1796875" customWidth="1"/>
    <col min="8203" max="8203" width="18.1796875" customWidth="1"/>
    <col min="8204" max="8204" width="15.54296875" customWidth="1"/>
    <col min="8449" max="8449" width="12.7265625" customWidth="1"/>
    <col min="8450" max="8450" width="45.26953125" customWidth="1"/>
    <col min="8451" max="8451" width="13.7265625" customWidth="1"/>
    <col min="8452" max="8452" width="11.7265625" bestFit="1" customWidth="1"/>
    <col min="8453" max="8453" width="17.26953125" customWidth="1"/>
    <col min="8454" max="8454" width="15.7265625" customWidth="1"/>
    <col min="8455" max="8455" width="14.26953125" customWidth="1"/>
    <col min="8456" max="8456" width="17.54296875" customWidth="1"/>
    <col min="8457" max="8457" width="13.453125" customWidth="1"/>
    <col min="8458" max="8458" width="19.1796875" customWidth="1"/>
    <col min="8459" max="8459" width="18.1796875" customWidth="1"/>
    <col min="8460" max="8460" width="15.54296875" customWidth="1"/>
    <col min="8705" max="8705" width="12.7265625" customWidth="1"/>
    <col min="8706" max="8706" width="45.26953125" customWidth="1"/>
    <col min="8707" max="8707" width="13.7265625" customWidth="1"/>
    <col min="8708" max="8708" width="11.7265625" bestFit="1" customWidth="1"/>
    <col min="8709" max="8709" width="17.26953125" customWidth="1"/>
    <col min="8710" max="8710" width="15.7265625" customWidth="1"/>
    <col min="8711" max="8711" width="14.26953125" customWidth="1"/>
    <col min="8712" max="8712" width="17.54296875" customWidth="1"/>
    <col min="8713" max="8713" width="13.453125" customWidth="1"/>
    <col min="8714" max="8714" width="19.1796875" customWidth="1"/>
    <col min="8715" max="8715" width="18.1796875" customWidth="1"/>
    <col min="8716" max="8716" width="15.54296875" customWidth="1"/>
    <col min="8961" max="8961" width="12.7265625" customWidth="1"/>
    <col min="8962" max="8962" width="45.26953125" customWidth="1"/>
    <col min="8963" max="8963" width="13.7265625" customWidth="1"/>
    <col min="8964" max="8964" width="11.7265625" bestFit="1" customWidth="1"/>
    <col min="8965" max="8965" width="17.26953125" customWidth="1"/>
    <col min="8966" max="8966" width="15.7265625" customWidth="1"/>
    <col min="8967" max="8967" width="14.26953125" customWidth="1"/>
    <col min="8968" max="8968" width="17.54296875" customWidth="1"/>
    <col min="8969" max="8969" width="13.453125" customWidth="1"/>
    <col min="8970" max="8970" width="19.1796875" customWidth="1"/>
    <col min="8971" max="8971" width="18.1796875" customWidth="1"/>
    <col min="8972" max="8972" width="15.54296875" customWidth="1"/>
    <col min="9217" max="9217" width="12.7265625" customWidth="1"/>
    <col min="9218" max="9218" width="45.26953125" customWidth="1"/>
    <col min="9219" max="9219" width="13.7265625" customWidth="1"/>
    <col min="9220" max="9220" width="11.7265625" bestFit="1" customWidth="1"/>
    <col min="9221" max="9221" width="17.26953125" customWidth="1"/>
    <col min="9222" max="9222" width="15.7265625" customWidth="1"/>
    <col min="9223" max="9223" width="14.26953125" customWidth="1"/>
    <col min="9224" max="9224" width="17.54296875" customWidth="1"/>
    <col min="9225" max="9225" width="13.453125" customWidth="1"/>
    <col min="9226" max="9226" width="19.1796875" customWidth="1"/>
    <col min="9227" max="9227" width="18.1796875" customWidth="1"/>
    <col min="9228" max="9228" width="15.54296875" customWidth="1"/>
    <col min="9473" max="9473" width="12.7265625" customWidth="1"/>
    <col min="9474" max="9474" width="45.26953125" customWidth="1"/>
    <col min="9475" max="9475" width="13.7265625" customWidth="1"/>
    <col min="9476" max="9476" width="11.7265625" bestFit="1" customWidth="1"/>
    <col min="9477" max="9477" width="17.26953125" customWidth="1"/>
    <col min="9478" max="9478" width="15.7265625" customWidth="1"/>
    <col min="9479" max="9479" width="14.26953125" customWidth="1"/>
    <col min="9480" max="9480" width="17.54296875" customWidth="1"/>
    <col min="9481" max="9481" width="13.453125" customWidth="1"/>
    <col min="9482" max="9482" width="19.1796875" customWidth="1"/>
    <col min="9483" max="9483" width="18.1796875" customWidth="1"/>
    <col min="9484" max="9484" width="15.54296875" customWidth="1"/>
    <col min="9729" max="9729" width="12.7265625" customWidth="1"/>
    <col min="9730" max="9730" width="45.26953125" customWidth="1"/>
    <col min="9731" max="9731" width="13.7265625" customWidth="1"/>
    <col min="9732" max="9732" width="11.7265625" bestFit="1" customWidth="1"/>
    <col min="9733" max="9733" width="17.26953125" customWidth="1"/>
    <col min="9734" max="9734" width="15.7265625" customWidth="1"/>
    <col min="9735" max="9735" width="14.26953125" customWidth="1"/>
    <col min="9736" max="9736" width="17.54296875" customWidth="1"/>
    <col min="9737" max="9737" width="13.453125" customWidth="1"/>
    <col min="9738" max="9738" width="19.1796875" customWidth="1"/>
    <col min="9739" max="9739" width="18.1796875" customWidth="1"/>
    <col min="9740" max="9740" width="15.54296875" customWidth="1"/>
    <col min="9985" max="9985" width="12.7265625" customWidth="1"/>
    <col min="9986" max="9986" width="45.26953125" customWidth="1"/>
    <col min="9987" max="9987" width="13.7265625" customWidth="1"/>
    <col min="9988" max="9988" width="11.7265625" bestFit="1" customWidth="1"/>
    <col min="9989" max="9989" width="17.26953125" customWidth="1"/>
    <col min="9990" max="9990" width="15.7265625" customWidth="1"/>
    <col min="9991" max="9991" width="14.26953125" customWidth="1"/>
    <col min="9992" max="9992" width="17.54296875" customWidth="1"/>
    <col min="9993" max="9993" width="13.453125" customWidth="1"/>
    <col min="9994" max="9994" width="19.1796875" customWidth="1"/>
    <col min="9995" max="9995" width="18.1796875" customWidth="1"/>
    <col min="9996" max="9996" width="15.54296875" customWidth="1"/>
    <col min="10241" max="10241" width="12.7265625" customWidth="1"/>
    <col min="10242" max="10242" width="45.26953125" customWidth="1"/>
    <col min="10243" max="10243" width="13.7265625" customWidth="1"/>
    <col min="10244" max="10244" width="11.7265625" bestFit="1" customWidth="1"/>
    <col min="10245" max="10245" width="17.26953125" customWidth="1"/>
    <col min="10246" max="10246" width="15.7265625" customWidth="1"/>
    <col min="10247" max="10247" width="14.26953125" customWidth="1"/>
    <col min="10248" max="10248" width="17.54296875" customWidth="1"/>
    <col min="10249" max="10249" width="13.453125" customWidth="1"/>
    <col min="10250" max="10250" width="19.1796875" customWidth="1"/>
    <col min="10251" max="10251" width="18.1796875" customWidth="1"/>
    <col min="10252" max="10252" width="15.54296875" customWidth="1"/>
    <col min="10497" max="10497" width="12.7265625" customWidth="1"/>
    <col min="10498" max="10498" width="45.26953125" customWidth="1"/>
    <col min="10499" max="10499" width="13.7265625" customWidth="1"/>
    <col min="10500" max="10500" width="11.7265625" bestFit="1" customWidth="1"/>
    <col min="10501" max="10501" width="17.26953125" customWidth="1"/>
    <col min="10502" max="10502" width="15.7265625" customWidth="1"/>
    <col min="10503" max="10503" width="14.26953125" customWidth="1"/>
    <col min="10504" max="10504" width="17.54296875" customWidth="1"/>
    <col min="10505" max="10505" width="13.453125" customWidth="1"/>
    <col min="10506" max="10506" width="19.1796875" customWidth="1"/>
    <col min="10507" max="10507" width="18.1796875" customWidth="1"/>
    <col min="10508" max="10508" width="15.54296875" customWidth="1"/>
    <col min="10753" max="10753" width="12.7265625" customWidth="1"/>
    <col min="10754" max="10754" width="45.26953125" customWidth="1"/>
    <col min="10755" max="10755" width="13.7265625" customWidth="1"/>
    <col min="10756" max="10756" width="11.7265625" bestFit="1" customWidth="1"/>
    <col min="10757" max="10757" width="17.26953125" customWidth="1"/>
    <col min="10758" max="10758" width="15.7265625" customWidth="1"/>
    <col min="10759" max="10759" width="14.26953125" customWidth="1"/>
    <col min="10760" max="10760" width="17.54296875" customWidth="1"/>
    <col min="10761" max="10761" width="13.453125" customWidth="1"/>
    <col min="10762" max="10762" width="19.1796875" customWidth="1"/>
    <col min="10763" max="10763" width="18.1796875" customWidth="1"/>
    <col min="10764" max="10764" width="15.54296875" customWidth="1"/>
    <col min="11009" max="11009" width="12.7265625" customWidth="1"/>
    <col min="11010" max="11010" width="45.26953125" customWidth="1"/>
    <col min="11011" max="11011" width="13.7265625" customWidth="1"/>
    <col min="11012" max="11012" width="11.7265625" bestFit="1" customWidth="1"/>
    <col min="11013" max="11013" width="17.26953125" customWidth="1"/>
    <col min="11014" max="11014" width="15.7265625" customWidth="1"/>
    <col min="11015" max="11015" width="14.26953125" customWidth="1"/>
    <col min="11016" max="11016" width="17.54296875" customWidth="1"/>
    <col min="11017" max="11017" width="13.453125" customWidth="1"/>
    <col min="11018" max="11018" width="19.1796875" customWidth="1"/>
    <col min="11019" max="11019" width="18.1796875" customWidth="1"/>
    <col min="11020" max="11020" width="15.54296875" customWidth="1"/>
    <col min="11265" max="11265" width="12.7265625" customWidth="1"/>
    <col min="11266" max="11266" width="45.26953125" customWidth="1"/>
    <col min="11267" max="11267" width="13.7265625" customWidth="1"/>
    <col min="11268" max="11268" width="11.7265625" bestFit="1" customWidth="1"/>
    <col min="11269" max="11269" width="17.26953125" customWidth="1"/>
    <col min="11270" max="11270" width="15.7265625" customWidth="1"/>
    <col min="11271" max="11271" width="14.26953125" customWidth="1"/>
    <col min="11272" max="11272" width="17.54296875" customWidth="1"/>
    <col min="11273" max="11273" width="13.453125" customWidth="1"/>
    <col min="11274" max="11274" width="19.1796875" customWidth="1"/>
    <col min="11275" max="11275" width="18.1796875" customWidth="1"/>
    <col min="11276" max="11276" width="15.54296875" customWidth="1"/>
    <col min="11521" max="11521" width="12.7265625" customWidth="1"/>
    <col min="11522" max="11522" width="45.26953125" customWidth="1"/>
    <col min="11523" max="11523" width="13.7265625" customWidth="1"/>
    <col min="11524" max="11524" width="11.7265625" bestFit="1" customWidth="1"/>
    <col min="11525" max="11525" width="17.26953125" customWidth="1"/>
    <col min="11526" max="11526" width="15.7265625" customWidth="1"/>
    <col min="11527" max="11527" width="14.26953125" customWidth="1"/>
    <col min="11528" max="11528" width="17.54296875" customWidth="1"/>
    <col min="11529" max="11529" width="13.453125" customWidth="1"/>
    <col min="11530" max="11530" width="19.1796875" customWidth="1"/>
    <col min="11531" max="11531" width="18.1796875" customWidth="1"/>
    <col min="11532" max="11532" width="15.54296875" customWidth="1"/>
    <col min="11777" max="11777" width="12.7265625" customWidth="1"/>
    <col min="11778" max="11778" width="45.26953125" customWidth="1"/>
    <col min="11779" max="11779" width="13.7265625" customWidth="1"/>
    <col min="11780" max="11780" width="11.7265625" bestFit="1" customWidth="1"/>
    <col min="11781" max="11781" width="17.26953125" customWidth="1"/>
    <col min="11782" max="11782" width="15.7265625" customWidth="1"/>
    <col min="11783" max="11783" width="14.26953125" customWidth="1"/>
    <col min="11784" max="11784" width="17.54296875" customWidth="1"/>
    <col min="11785" max="11785" width="13.453125" customWidth="1"/>
    <col min="11786" max="11786" width="19.1796875" customWidth="1"/>
    <col min="11787" max="11787" width="18.1796875" customWidth="1"/>
    <col min="11788" max="11788" width="15.54296875" customWidth="1"/>
    <col min="12033" max="12033" width="12.7265625" customWidth="1"/>
    <col min="12034" max="12034" width="45.26953125" customWidth="1"/>
    <col min="12035" max="12035" width="13.7265625" customWidth="1"/>
    <col min="12036" max="12036" width="11.7265625" bestFit="1" customWidth="1"/>
    <col min="12037" max="12037" width="17.26953125" customWidth="1"/>
    <col min="12038" max="12038" width="15.7265625" customWidth="1"/>
    <col min="12039" max="12039" width="14.26953125" customWidth="1"/>
    <col min="12040" max="12040" width="17.54296875" customWidth="1"/>
    <col min="12041" max="12041" width="13.453125" customWidth="1"/>
    <col min="12042" max="12042" width="19.1796875" customWidth="1"/>
    <col min="12043" max="12043" width="18.1796875" customWidth="1"/>
    <col min="12044" max="12044" width="15.54296875" customWidth="1"/>
    <col min="12289" max="12289" width="12.7265625" customWidth="1"/>
    <col min="12290" max="12290" width="45.26953125" customWidth="1"/>
    <col min="12291" max="12291" width="13.7265625" customWidth="1"/>
    <col min="12292" max="12292" width="11.7265625" bestFit="1" customWidth="1"/>
    <col min="12293" max="12293" width="17.26953125" customWidth="1"/>
    <col min="12294" max="12294" width="15.7265625" customWidth="1"/>
    <col min="12295" max="12295" width="14.26953125" customWidth="1"/>
    <col min="12296" max="12296" width="17.54296875" customWidth="1"/>
    <col min="12297" max="12297" width="13.453125" customWidth="1"/>
    <col min="12298" max="12298" width="19.1796875" customWidth="1"/>
    <col min="12299" max="12299" width="18.1796875" customWidth="1"/>
    <col min="12300" max="12300" width="15.54296875" customWidth="1"/>
    <col min="12545" max="12545" width="12.7265625" customWidth="1"/>
    <col min="12546" max="12546" width="45.26953125" customWidth="1"/>
    <col min="12547" max="12547" width="13.7265625" customWidth="1"/>
    <col min="12548" max="12548" width="11.7265625" bestFit="1" customWidth="1"/>
    <col min="12549" max="12549" width="17.26953125" customWidth="1"/>
    <col min="12550" max="12550" width="15.7265625" customWidth="1"/>
    <col min="12551" max="12551" width="14.26953125" customWidth="1"/>
    <col min="12552" max="12552" width="17.54296875" customWidth="1"/>
    <col min="12553" max="12553" width="13.453125" customWidth="1"/>
    <col min="12554" max="12554" width="19.1796875" customWidth="1"/>
    <col min="12555" max="12555" width="18.1796875" customWidth="1"/>
    <col min="12556" max="12556" width="15.54296875" customWidth="1"/>
    <col min="12801" max="12801" width="12.7265625" customWidth="1"/>
    <col min="12802" max="12802" width="45.26953125" customWidth="1"/>
    <col min="12803" max="12803" width="13.7265625" customWidth="1"/>
    <col min="12804" max="12804" width="11.7265625" bestFit="1" customWidth="1"/>
    <col min="12805" max="12805" width="17.26953125" customWidth="1"/>
    <col min="12806" max="12806" width="15.7265625" customWidth="1"/>
    <col min="12807" max="12807" width="14.26953125" customWidth="1"/>
    <col min="12808" max="12808" width="17.54296875" customWidth="1"/>
    <col min="12809" max="12809" width="13.453125" customWidth="1"/>
    <col min="12810" max="12810" width="19.1796875" customWidth="1"/>
    <col min="12811" max="12811" width="18.1796875" customWidth="1"/>
    <col min="12812" max="12812" width="15.54296875" customWidth="1"/>
    <col min="13057" max="13057" width="12.7265625" customWidth="1"/>
    <col min="13058" max="13058" width="45.26953125" customWidth="1"/>
    <col min="13059" max="13059" width="13.7265625" customWidth="1"/>
    <col min="13060" max="13060" width="11.7265625" bestFit="1" customWidth="1"/>
    <col min="13061" max="13061" width="17.26953125" customWidth="1"/>
    <col min="13062" max="13062" width="15.7265625" customWidth="1"/>
    <col min="13063" max="13063" width="14.26953125" customWidth="1"/>
    <col min="13064" max="13064" width="17.54296875" customWidth="1"/>
    <col min="13065" max="13065" width="13.453125" customWidth="1"/>
    <col min="13066" max="13066" width="19.1796875" customWidth="1"/>
    <col min="13067" max="13067" width="18.1796875" customWidth="1"/>
    <col min="13068" max="13068" width="15.54296875" customWidth="1"/>
    <col min="13313" max="13313" width="12.7265625" customWidth="1"/>
    <col min="13314" max="13314" width="45.26953125" customWidth="1"/>
    <col min="13315" max="13315" width="13.7265625" customWidth="1"/>
    <col min="13316" max="13316" width="11.7265625" bestFit="1" customWidth="1"/>
    <col min="13317" max="13317" width="17.26953125" customWidth="1"/>
    <col min="13318" max="13318" width="15.7265625" customWidth="1"/>
    <col min="13319" max="13319" width="14.26953125" customWidth="1"/>
    <col min="13320" max="13320" width="17.54296875" customWidth="1"/>
    <col min="13321" max="13321" width="13.453125" customWidth="1"/>
    <col min="13322" max="13322" width="19.1796875" customWidth="1"/>
    <col min="13323" max="13323" width="18.1796875" customWidth="1"/>
    <col min="13324" max="13324" width="15.54296875" customWidth="1"/>
    <col min="13569" max="13569" width="12.7265625" customWidth="1"/>
    <col min="13570" max="13570" width="45.26953125" customWidth="1"/>
    <col min="13571" max="13571" width="13.7265625" customWidth="1"/>
    <col min="13572" max="13572" width="11.7265625" bestFit="1" customWidth="1"/>
    <col min="13573" max="13573" width="17.26953125" customWidth="1"/>
    <col min="13574" max="13574" width="15.7265625" customWidth="1"/>
    <col min="13575" max="13575" width="14.26953125" customWidth="1"/>
    <col min="13576" max="13576" width="17.54296875" customWidth="1"/>
    <col min="13577" max="13577" width="13.453125" customWidth="1"/>
    <col min="13578" max="13578" width="19.1796875" customWidth="1"/>
    <col min="13579" max="13579" width="18.1796875" customWidth="1"/>
    <col min="13580" max="13580" width="15.54296875" customWidth="1"/>
    <col min="13825" max="13825" width="12.7265625" customWidth="1"/>
    <col min="13826" max="13826" width="45.26953125" customWidth="1"/>
    <col min="13827" max="13827" width="13.7265625" customWidth="1"/>
    <col min="13828" max="13828" width="11.7265625" bestFit="1" customWidth="1"/>
    <col min="13829" max="13829" width="17.26953125" customWidth="1"/>
    <col min="13830" max="13830" width="15.7265625" customWidth="1"/>
    <col min="13831" max="13831" width="14.26953125" customWidth="1"/>
    <col min="13832" max="13832" width="17.54296875" customWidth="1"/>
    <col min="13833" max="13833" width="13.453125" customWidth="1"/>
    <col min="13834" max="13834" width="19.1796875" customWidth="1"/>
    <col min="13835" max="13835" width="18.1796875" customWidth="1"/>
    <col min="13836" max="13836" width="15.54296875" customWidth="1"/>
    <col min="14081" max="14081" width="12.7265625" customWidth="1"/>
    <col min="14082" max="14082" width="45.26953125" customWidth="1"/>
    <col min="14083" max="14083" width="13.7265625" customWidth="1"/>
    <col min="14084" max="14084" width="11.7265625" bestFit="1" customWidth="1"/>
    <col min="14085" max="14085" width="17.26953125" customWidth="1"/>
    <col min="14086" max="14086" width="15.7265625" customWidth="1"/>
    <col min="14087" max="14087" width="14.26953125" customWidth="1"/>
    <col min="14088" max="14088" width="17.54296875" customWidth="1"/>
    <col min="14089" max="14089" width="13.453125" customWidth="1"/>
    <col min="14090" max="14090" width="19.1796875" customWidth="1"/>
    <col min="14091" max="14091" width="18.1796875" customWidth="1"/>
    <col min="14092" max="14092" width="15.54296875" customWidth="1"/>
    <col min="14337" max="14337" width="12.7265625" customWidth="1"/>
    <col min="14338" max="14338" width="45.26953125" customWidth="1"/>
    <col min="14339" max="14339" width="13.7265625" customWidth="1"/>
    <col min="14340" max="14340" width="11.7265625" bestFit="1" customWidth="1"/>
    <col min="14341" max="14341" width="17.26953125" customWidth="1"/>
    <col min="14342" max="14342" width="15.7265625" customWidth="1"/>
    <col min="14343" max="14343" width="14.26953125" customWidth="1"/>
    <col min="14344" max="14344" width="17.54296875" customWidth="1"/>
    <col min="14345" max="14345" width="13.453125" customWidth="1"/>
    <col min="14346" max="14346" width="19.1796875" customWidth="1"/>
    <col min="14347" max="14347" width="18.1796875" customWidth="1"/>
    <col min="14348" max="14348" width="15.54296875" customWidth="1"/>
    <col min="14593" max="14593" width="12.7265625" customWidth="1"/>
    <col min="14594" max="14594" width="45.26953125" customWidth="1"/>
    <col min="14595" max="14595" width="13.7265625" customWidth="1"/>
    <col min="14596" max="14596" width="11.7265625" bestFit="1" customWidth="1"/>
    <col min="14597" max="14597" width="17.26953125" customWidth="1"/>
    <col min="14598" max="14598" width="15.7265625" customWidth="1"/>
    <col min="14599" max="14599" width="14.26953125" customWidth="1"/>
    <col min="14600" max="14600" width="17.54296875" customWidth="1"/>
    <col min="14601" max="14601" width="13.453125" customWidth="1"/>
    <col min="14602" max="14602" width="19.1796875" customWidth="1"/>
    <col min="14603" max="14603" width="18.1796875" customWidth="1"/>
    <col min="14604" max="14604" width="15.54296875" customWidth="1"/>
    <col min="14849" max="14849" width="12.7265625" customWidth="1"/>
    <col min="14850" max="14850" width="45.26953125" customWidth="1"/>
    <col min="14851" max="14851" width="13.7265625" customWidth="1"/>
    <col min="14852" max="14852" width="11.7265625" bestFit="1" customWidth="1"/>
    <col min="14853" max="14853" width="17.26953125" customWidth="1"/>
    <col min="14854" max="14854" width="15.7265625" customWidth="1"/>
    <col min="14855" max="14855" width="14.26953125" customWidth="1"/>
    <col min="14856" max="14856" width="17.54296875" customWidth="1"/>
    <col min="14857" max="14857" width="13.453125" customWidth="1"/>
    <col min="14858" max="14858" width="19.1796875" customWidth="1"/>
    <col min="14859" max="14859" width="18.1796875" customWidth="1"/>
    <col min="14860" max="14860" width="15.54296875" customWidth="1"/>
    <col min="15105" max="15105" width="12.7265625" customWidth="1"/>
    <col min="15106" max="15106" width="45.26953125" customWidth="1"/>
    <col min="15107" max="15107" width="13.7265625" customWidth="1"/>
    <col min="15108" max="15108" width="11.7265625" bestFit="1" customWidth="1"/>
    <col min="15109" max="15109" width="17.26953125" customWidth="1"/>
    <col min="15110" max="15110" width="15.7265625" customWidth="1"/>
    <col min="15111" max="15111" width="14.26953125" customWidth="1"/>
    <col min="15112" max="15112" width="17.54296875" customWidth="1"/>
    <col min="15113" max="15113" width="13.453125" customWidth="1"/>
    <col min="15114" max="15114" width="19.1796875" customWidth="1"/>
    <col min="15115" max="15115" width="18.1796875" customWidth="1"/>
    <col min="15116" max="15116" width="15.54296875" customWidth="1"/>
    <col min="15361" max="15361" width="12.7265625" customWidth="1"/>
    <col min="15362" max="15362" width="45.26953125" customWidth="1"/>
    <col min="15363" max="15363" width="13.7265625" customWidth="1"/>
    <col min="15364" max="15364" width="11.7265625" bestFit="1" customWidth="1"/>
    <col min="15365" max="15365" width="17.26953125" customWidth="1"/>
    <col min="15366" max="15366" width="15.7265625" customWidth="1"/>
    <col min="15367" max="15367" width="14.26953125" customWidth="1"/>
    <col min="15368" max="15368" width="17.54296875" customWidth="1"/>
    <col min="15369" max="15369" width="13.453125" customWidth="1"/>
    <col min="15370" max="15370" width="19.1796875" customWidth="1"/>
    <col min="15371" max="15371" width="18.1796875" customWidth="1"/>
    <col min="15372" max="15372" width="15.54296875" customWidth="1"/>
    <col min="15617" max="15617" width="12.7265625" customWidth="1"/>
    <col min="15618" max="15618" width="45.26953125" customWidth="1"/>
    <col min="15619" max="15619" width="13.7265625" customWidth="1"/>
    <col min="15620" max="15620" width="11.7265625" bestFit="1" customWidth="1"/>
    <col min="15621" max="15621" width="17.26953125" customWidth="1"/>
    <col min="15622" max="15622" width="15.7265625" customWidth="1"/>
    <col min="15623" max="15623" width="14.26953125" customWidth="1"/>
    <col min="15624" max="15624" width="17.54296875" customWidth="1"/>
    <col min="15625" max="15625" width="13.453125" customWidth="1"/>
    <col min="15626" max="15626" width="19.1796875" customWidth="1"/>
    <col min="15627" max="15627" width="18.1796875" customWidth="1"/>
    <col min="15628" max="15628" width="15.54296875" customWidth="1"/>
    <col min="15873" max="15873" width="12.7265625" customWidth="1"/>
    <col min="15874" max="15874" width="45.26953125" customWidth="1"/>
    <col min="15875" max="15875" width="13.7265625" customWidth="1"/>
    <col min="15876" max="15876" width="11.7265625" bestFit="1" customWidth="1"/>
    <col min="15877" max="15877" width="17.26953125" customWidth="1"/>
    <col min="15878" max="15878" width="15.7265625" customWidth="1"/>
    <col min="15879" max="15879" width="14.26953125" customWidth="1"/>
    <col min="15880" max="15880" width="17.54296875" customWidth="1"/>
    <col min="15881" max="15881" width="13.453125" customWidth="1"/>
    <col min="15882" max="15882" width="19.1796875" customWidth="1"/>
    <col min="15883" max="15883" width="18.1796875" customWidth="1"/>
    <col min="15884" max="15884" width="15.54296875" customWidth="1"/>
    <col min="16129" max="16129" width="12.7265625" customWidth="1"/>
    <col min="16130" max="16130" width="45.26953125" customWidth="1"/>
    <col min="16131" max="16131" width="13.7265625" customWidth="1"/>
    <col min="16132" max="16132" width="11.7265625" bestFit="1" customWidth="1"/>
    <col min="16133" max="16133" width="17.26953125" customWidth="1"/>
    <col min="16134" max="16134" width="15.7265625" customWidth="1"/>
    <col min="16135" max="16135" width="14.26953125" customWidth="1"/>
    <col min="16136" max="16136" width="17.54296875" customWidth="1"/>
    <col min="16137" max="16137" width="13.453125" customWidth="1"/>
    <col min="16138" max="16138" width="19.1796875" customWidth="1"/>
    <col min="16139" max="16139" width="18.1796875" customWidth="1"/>
    <col min="16140" max="16140" width="15.54296875" customWidth="1"/>
  </cols>
  <sheetData>
    <row r="1" spans="1:10" x14ac:dyDescent="0.35">
      <c r="A1" s="2"/>
      <c r="B1" s="2"/>
      <c r="C1" s="2"/>
      <c r="D1" s="2"/>
      <c r="E1" s="2"/>
      <c r="F1" s="2"/>
      <c r="G1" s="2"/>
      <c r="H1" s="2"/>
    </row>
    <row r="2" spans="1:10" x14ac:dyDescent="0.35">
      <c r="A2" s="2"/>
      <c r="B2" s="2"/>
      <c r="C2" s="2"/>
      <c r="D2" s="2"/>
      <c r="E2" s="2"/>
      <c r="F2" s="2"/>
      <c r="G2" s="2"/>
      <c r="H2" s="2"/>
    </row>
    <row r="3" spans="1:10" x14ac:dyDescent="0.35">
      <c r="A3" s="2"/>
      <c r="B3" s="2"/>
      <c r="C3" s="2"/>
      <c r="D3" s="2"/>
      <c r="E3" s="2"/>
      <c r="F3" s="2"/>
      <c r="G3" s="2"/>
      <c r="H3" s="2"/>
    </row>
    <row r="4" spans="1:10" x14ac:dyDescent="0.35">
      <c r="A4" s="2"/>
      <c r="B4" s="2"/>
      <c r="C4" s="2"/>
      <c r="D4" s="2"/>
      <c r="E4" s="2"/>
      <c r="F4" s="2"/>
      <c r="G4" s="2"/>
      <c r="H4" s="2"/>
    </row>
    <row r="5" spans="1:10" x14ac:dyDescent="0.35">
      <c r="A5" s="2"/>
      <c r="B5" s="2"/>
      <c r="C5" s="2"/>
      <c r="D5" s="2"/>
      <c r="E5" s="2"/>
      <c r="F5" s="2"/>
      <c r="G5" s="2"/>
      <c r="H5" s="2"/>
    </row>
    <row r="6" spans="1:10" x14ac:dyDescent="0.35">
      <c r="A6" s="2"/>
      <c r="B6" s="2"/>
      <c r="C6" s="2"/>
      <c r="D6" s="2"/>
      <c r="E6" s="2"/>
      <c r="F6" s="2"/>
      <c r="G6" s="2"/>
      <c r="H6" s="2"/>
    </row>
    <row r="7" spans="1:10" x14ac:dyDescent="0.35">
      <c r="A7" s="2"/>
      <c r="B7" s="2"/>
      <c r="C7" s="2"/>
      <c r="D7" s="2"/>
      <c r="E7" s="2"/>
      <c r="F7" s="2"/>
      <c r="G7" s="2"/>
      <c r="H7" s="2"/>
    </row>
    <row r="8" spans="1:10" x14ac:dyDescent="0.35">
      <c r="A8" s="2"/>
      <c r="B8" s="2"/>
      <c r="C8" s="2"/>
      <c r="D8" s="2"/>
      <c r="E8" s="2"/>
      <c r="F8" s="2"/>
      <c r="G8" s="2"/>
      <c r="H8" s="2"/>
    </row>
    <row r="9" spans="1:10" x14ac:dyDescent="0.35">
      <c r="A9" s="2"/>
      <c r="B9" s="2"/>
      <c r="C9" s="2"/>
      <c r="D9" s="2"/>
      <c r="E9" s="2"/>
      <c r="F9" s="2"/>
      <c r="G9" s="2"/>
      <c r="H9" s="2"/>
    </row>
    <row r="10" spans="1:10" ht="16.5" customHeight="1" x14ac:dyDescent="0.35">
      <c r="A10" s="127" t="s">
        <v>150</v>
      </c>
      <c r="B10" s="209" t="s">
        <v>151</v>
      </c>
      <c r="C10" s="199"/>
      <c r="D10" s="199"/>
      <c r="E10" s="199"/>
      <c r="F10" s="199"/>
      <c r="G10" s="199"/>
      <c r="H10" s="199"/>
      <c r="I10" s="199"/>
      <c r="J10" s="199"/>
    </row>
    <row r="11" spans="1:10" x14ac:dyDescent="0.35">
      <c r="A11" s="219" t="s">
        <v>165</v>
      </c>
      <c r="B11" s="199"/>
      <c r="C11" s="199"/>
      <c r="D11" s="199"/>
      <c r="E11" s="199"/>
      <c r="F11" s="199"/>
      <c r="G11" s="199"/>
      <c r="H11" s="199"/>
      <c r="I11" s="199"/>
      <c r="J11" s="199"/>
    </row>
    <row r="12" spans="1:10" ht="26" x14ac:dyDescent="0.35">
      <c r="A12" s="210" t="s">
        <v>2</v>
      </c>
      <c r="B12" s="211" t="s">
        <v>49</v>
      </c>
      <c r="C12" s="211" t="s">
        <v>50</v>
      </c>
      <c r="D12" s="211" t="s">
        <v>51</v>
      </c>
      <c r="E12" s="128" t="s">
        <v>52</v>
      </c>
      <c r="F12" s="211" t="s">
        <v>53</v>
      </c>
      <c r="G12" s="212" t="s">
        <v>54</v>
      </c>
      <c r="H12" s="128" t="s">
        <v>55</v>
      </c>
      <c r="I12" s="128" t="s">
        <v>0</v>
      </c>
      <c r="J12" s="211" t="s">
        <v>7</v>
      </c>
    </row>
    <row r="13" spans="1:10" x14ac:dyDescent="0.35">
      <c r="A13" s="206"/>
      <c r="B13" s="206"/>
      <c r="C13" s="206"/>
      <c r="D13" s="206"/>
      <c r="E13" s="128" t="s">
        <v>26</v>
      </c>
      <c r="F13" s="206"/>
      <c r="G13" s="206"/>
      <c r="H13" s="128">
        <v>2.6</v>
      </c>
      <c r="I13" s="129">
        <v>0.19</v>
      </c>
      <c r="J13" s="206"/>
    </row>
    <row r="14" spans="1:10" x14ac:dyDescent="0.35">
      <c r="A14" s="130" t="s">
        <v>152</v>
      </c>
      <c r="B14" s="131" t="s">
        <v>56</v>
      </c>
      <c r="C14" s="132"/>
      <c r="D14" s="132"/>
      <c r="E14" s="132"/>
      <c r="F14" s="132"/>
      <c r="G14" s="132"/>
      <c r="H14" s="133"/>
      <c r="I14" s="133"/>
      <c r="J14" s="134"/>
    </row>
    <row r="15" spans="1:10" x14ac:dyDescent="0.35">
      <c r="A15" s="135" t="s">
        <v>153</v>
      </c>
      <c r="B15" s="136" t="s">
        <v>57</v>
      </c>
      <c r="C15" s="132"/>
      <c r="D15" s="132"/>
      <c r="E15" s="132"/>
      <c r="F15" s="132"/>
      <c r="G15" s="132"/>
      <c r="H15" s="133"/>
      <c r="I15" s="133"/>
      <c r="J15" s="137"/>
    </row>
    <row r="16" spans="1:10" x14ac:dyDescent="0.35">
      <c r="A16" s="135" t="s">
        <v>154</v>
      </c>
      <c r="B16" s="136" t="s">
        <v>58</v>
      </c>
      <c r="C16" s="138">
        <v>7035600</v>
      </c>
      <c r="D16" s="139">
        <v>1</v>
      </c>
      <c r="E16" s="139">
        <v>4</v>
      </c>
      <c r="F16" s="140">
        <v>0.5</v>
      </c>
      <c r="G16" s="138">
        <f>+ROUND(C16*D16*E16*F16,0)</f>
        <v>14071200</v>
      </c>
      <c r="H16" s="138">
        <f>G16*$H$13</f>
        <v>36585120</v>
      </c>
      <c r="I16" s="141">
        <f>H16*$I$13</f>
        <v>6951172.7999999998</v>
      </c>
      <c r="J16" s="141">
        <f>ROUND(H16+I16,)</f>
        <v>43536293</v>
      </c>
    </row>
    <row r="17" spans="1:12" x14ac:dyDescent="0.35">
      <c r="A17" s="135" t="s">
        <v>155</v>
      </c>
      <c r="B17" s="136" t="s">
        <v>59</v>
      </c>
      <c r="C17" s="138">
        <v>5662800</v>
      </c>
      <c r="D17" s="139">
        <v>2</v>
      </c>
      <c r="E17" s="139">
        <v>4</v>
      </c>
      <c r="F17" s="140">
        <v>0.3</v>
      </c>
      <c r="G17" s="138">
        <f>+ROUND(C17*D17*E17*F17,0)</f>
        <v>13590720</v>
      </c>
      <c r="H17" s="138">
        <f>G17*$H$13</f>
        <v>35335872</v>
      </c>
      <c r="I17" s="141">
        <f>H17*$I$13</f>
        <v>6713815.6799999997</v>
      </c>
      <c r="J17" s="141">
        <f>ROUND(H17+I17,)</f>
        <v>42049688</v>
      </c>
    </row>
    <row r="18" spans="1:12" x14ac:dyDescent="0.35">
      <c r="A18" s="135" t="s">
        <v>156</v>
      </c>
      <c r="B18" s="136" t="s">
        <v>60</v>
      </c>
      <c r="C18" s="138">
        <v>5662800</v>
      </c>
      <c r="D18" s="139">
        <v>2</v>
      </c>
      <c r="E18" s="139">
        <v>4</v>
      </c>
      <c r="F18" s="140">
        <v>0.15</v>
      </c>
      <c r="G18" s="138">
        <f>+ROUND(C18*D18*E18*F18,0)</f>
        <v>6795360</v>
      </c>
      <c r="H18" s="138">
        <f>G18*$H$13</f>
        <v>17667936</v>
      </c>
      <c r="I18" s="141">
        <f>H18*$I$13</f>
        <v>3356907.84</v>
      </c>
      <c r="J18" s="141">
        <f>ROUND(H18+I18,)</f>
        <v>21024844</v>
      </c>
    </row>
    <row r="19" spans="1:12" x14ac:dyDescent="0.35">
      <c r="A19" s="135" t="s">
        <v>157</v>
      </c>
      <c r="B19" s="136" t="s">
        <v>61</v>
      </c>
      <c r="C19" s="138">
        <v>4804800</v>
      </c>
      <c r="D19" s="139">
        <v>2</v>
      </c>
      <c r="E19" s="139">
        <v>4</v>
      </c>
      <c r="F19" s="140">
        <v>0.15</v>
      </c>
      <c r="G19" s="138">
        <f>+ROUND(C19*D19*E19*F19,0)</f>
        <v>5765760</v>
      </c>
      <c r="H19" s="138">
        <f>G19*$H$13</f>
        <v>14990976</v>
      </c>
      <c r="I19" s="141">
        <f>H19*$I$13</f>
        <v>2848285.44</v>
      </c>
      <c r="J19" s="141">
        <f>ROUND(H19+I19,)</f>
        <v>17839261</v>
      </c>
    </row>
    <row r="20" spans="1:12" x14ac:dyDescent="0.35">
      <c r="A20" s="135" t="s">
        <v>158</v>
      </c>
      <c r="B20" s="136" t="s">
        <v>62</v>
      </c>
      <c r="C20" s="138">
        <v>4804800</v>
      </c>
      <c r="D20" s="139">
        <v>2</v>
      </c>
      <c r="E20" s="139">
        <v>4</v>
      </c>
      <c r="F20" s="140">
        <v>0.15</v>
      </c>
      <c r="G20" s="138">
        <f>+ROUND(C20*D20*E20*F20,0)</f>
        <v>5765760</v>
      </c>
      <c r="H20" s="138">
        <f>G20*$H$13</f>
        <v>14990976</v>
      </c>
      <c r="I20" s="141">
        <f>H20*$I$13</f>
        <v>2848285.44</v>
      </c>
      <c r="J20" s="141">
        <f>ROUND(H20+I20,)</f>
        <v>17839261</v>
      </c>
    </row>
    <row r="21" spans="1:12" x14ac:dyDescent="0.35">
      <c r="A21" s="142"/>
      <c r="B21" s="205" t="s">
        <v>63</v>
      </c>
      <c r="C21" s="206"/>
      <c r="D21" s="206"/>
      <c r="E21" s="206"/>
      <c r="F21" s="206"/>
      <c r="G21" s="143">
        <f>SUM(G16:G20)</f>
        <v>45988800</v>
      </c>
      <c r="H21" s="143">
        <f>SUM(H16:H20)</f>
        <v>119570880</v>
      </c>
      <c r="I21" s="143">
        <f>SUM(I16:I20)</f>
        <v>22718467.200000003</v>
      </c>
      <c r="J21" s="143">
        <f>SUM(J16:J20)</f>
        <v>142289347</v>
      </c>
    </row>
    <row r="22" spans="1:12" x14ac:dyDescent="0.35">
      <c r="A22" s="144" t="s">
        <v>159</v>
      </c>
      <c r="B22" s="131" t="s">
        <v>64</v>
      </c>
      <c r="C22" s="132"/>
      <c r="D22" s="132"/>
      <c r="E22" s="145"/>
      <c r="F22" s="132"/>
      <c r="G22" s="146"/>
      <c r="H22" s="141"/>
      <c r="I22" s="141"/>
      <c r="J22" s="147"/>
    </row>
    <row r="23" spans="1:12" x14ac:dyDescent="0.35">
      <c r="A23" s="148" t="s">
        <v>160</v>
      </c>
      <c r="B23" s="136" t="s">
        <v>65</v>
      </c>
      <c r="C23" s="149">
        <v>1320000</v>
      </c>
      <c r="D23" s="138"/>
      <c r="E23" s="139">
        <v>4</v>
      </c>
      <c r="F23" s="140">
        <v>1</v>
      </c>
      <c r="G23" s="150">
        <f>C23*E23*F23</f>
        <v>5280000</v>
      </c>
      <c r="H23" s="151"/>
      <c r="I23" s="152">
        <f>G23*$I$13</f>
        <v>1003200</v>
      </c>
      <c r="J23" s="141">
        <f>ROUND(G23+I23,)</f>
        <v>6283200</v>
      </c>
    </row>
    <row r="24" spans="1:12" x14ac:dyDescent="0.35">
      <c r="A24" s="148" t="s">
        <v>161</v>
      </c>
      <c r="B24" s="136" t="s">
        <v>66</v>
      </c>
      <c r="C24" s="149">
        <v>1188000</v>
      </c>
      <c r="D24" s="138"/>
      <c r="E24" s="139"/>
      <c r="F24" s="140"/>
      <c r="G24" s="150"/>
      <c r="H24" s="138"/>
      <c r="I24" s="152"/>
      <c r="J24" s="141"/>
    </row>
    <row r="25" spans="1:12" ht="37.5" x14ac:dyDescent="0.35">
      <c r="A25" s="148" t="s">
        <v>162</v>
      </c>
      <c r="B25" s="136" t="s">
        <v>67</v>
      </c>
      <c r="C25" s="149">
        <v>594000</v>
      </c>
      <c r="D25" s="138"/>
      <c r="E25" s="139">
        <v>4</v>
      </c>
      <c r="F25" s="140">
        <v>1.0004999999999999</v>
      </c>
      <c r="G25" s="150">
        <f>C25*E25*F25</f>
        <v>2377188</v>
      </c>
      <c r="H25" s="138"/>
      <c r="I25" s="141">
        <f>G25*$I$13</f>
        <v>451665.72000000003</v>
      </c>
      <c r="J25" s="141">
        <f>ROUND(G25+I25,)</f>
        <v>2828854</v>
      </c>
    </row>
    <row r="26" spans="1:12" x14ac:dyDescent="0.35">
      <c r="A26" s="207" t="s">
        <v>68</v>
      </c>
      <c r="B26" s="206"/>
      <c r="C26" s="206"/>
      <c r="D26" s="206"/>
      <c r="E26" s="206"/>
      <c r="F26" s="206"/>
      <c r="G26" s="153">
        <f>SUM(G23:G25)</f>
        <v>7657188</v>
      </c>
      <c r="H26" s="153">
        <f>SUM(H23:H25)</f>
        <v>0</v>
      </c>
      <c r="I26" s="153">
        <f>SUM(I23:I25)</f>
        <v>1454865.72</v>
      </c>
      <c r="J26" s="153">
        <f>SUM(J23:J25)</f>
        <v>9112054</v>
      </c>
    </row>
    <row r="27" spans="1:12" ht="16" thickBot="1" x14ac:dyDescent="0.4">
      <c r="A27" s="161"/>
      <c r="B27" s="217" t="s">
        <v>43</v>
      </c>
      <c r="C27" s="203"/>
      <c r="D27" s="203"/>
      <c r="E27" s="203"/>
      <c r="F27" s="218"/>
      <c r="G27" s="162">
        <f>G21+G26</f>
        <v>53645988</v>
      </c>
      <c r="H27" s="162">
        <f>H21+H26</f>
        <v>119570880</v>
      </c>
      <c r="I27" s="162">
        <f>I21+I26</f>
        <v>24173332.920000002</v>
      </c>
      <c r="J27" s="126">
        <f>J21+J26</f>
        <v>151401401</v>
      </c>
      <c r="K27" s="58"/>
      <c r="L27" s="57"/>
    </row>
    <row r="28" spans="1:12" ht="16" thickBot="1" x14ac:dyDescent="0.4">
      <c r="A28" s="59"/>
      <c r="B28" s="59"/>
      <c r="C28" s="59"/>
      <c r="D28" s="59"/>
      <c r="E28" s="59"/>
      <c r="F28" s="59"/>
      <c r="G28" s="214" t="s">
        <v>69</v>
      </c>
      <c r="H28" s="215"/>
      <c r="I28" s="216"/>
      <c r="J28" s="55">
        <f>+J27</f>
        <v>151401401</v>
      </c>
      <c r="K28" s="58"/>
      <c r="L28" s="58"/>
    </row>
    <row r="36" spans="10:10" x14ac:dyDescent="0.35">
      <c r="J36" s="60"/>
    </row>
  </sheetData>
  <mergeCells count="13">
    <mergeCell ref="G28:I28"/>
    <mergeCell ref="B21:F21"/>
    <mergeCell ref="A26:F26"/>
    <mergeCell ref="B27:F27"/>
    <mergeCell ref="B10:J10"/>
    <mergeCell ref="A12:A13"/>
    <mergeCell ref="B12:B13"/>
    <mergeCell ref="C12:C13"/>
    <mergeCell ref="D12:D13"/>
    <mergeCell ref="F12:F13"/>
    <mergeCell ref="G12:G13"/>
    <mergeCell ref="J12:J13"/>
    <mergeCell ref="A11:J11"/>
  </mergeCells>
  <pageMargins left="0.7" right="0.7" top="0.75" bottom="0.75" header="0.3" footer="0.3"/>
  <pageSetup scale="5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EF1FD-71D6-44B4-86C0-AB4EC08AF591}">
  <sheetPr>
    <tabColor rgb="FF00B050"/>
  </sheetPr>
  <dimension ref="A1:L31"/>
  <sheetViews>
    <sheetView showGridLines="0" topLeftCell="A2" zoomScale="80" zoomScaleNormal="80" zoomScalePageLayoutView="90" workbookViewId="0">
      <selection activeCell="J18" sqref="J18"/>
    </sheetView>
  </sheetViews>
  <sheetFormatPr baseColWidth="10" defaultColWidth="11.453125" defaultRowHeight="14.5" x14ac:dyDescent="0.35"/>
  <cols>
    <col min="1" max="1" width="10.7265625" style="32" customWidth="1"/>
    <col min="2" max="2" width="59.26953125" style="44" customWidth="1"/>
    <col min="3" max="3" width="7.1796875" style="45" bestFit="1" customWidth="1"/>
    <col min="4" max="4" width="10.81640625" style="32" bestFit="1" customWidth="1"/>
    <col min="5" max="5" width="13.7265625" style="46" customWidth="1"/>
    <col min="6" max="6" width="15.54296875" customWidth="1"/>
    <col min="7" max="7" width="13.81640625" bestFit="1" customWidth="1"/>
    <col min="8" max="8" width="18.1796875" bestFit="1" customWidth="1"/>
    <col min="9" max="9" width="14.81640625" bestFit="1" customWidth="1"/>
    <col min="10" max="10" width="22.81640625" customWidth="1"/>
    <col min="11" max="11" width="7.1796875" customWidth="1"/>
  </cols>
  <sheetData>
    <row r="1" spans="1:12" s="2" customFormat="1" ht="126.75" customHeight="1" x14ac:dyDescent="0.35">
      <c r="A1" s="37"/>
      <c r="B1" s="37"/>
      <c r="C1" s="38"/>
      <c r="D1" s="37"/>
      <c r="E1" s="37"/>
      <c r="F1" s="37"/>
      <c r="G1" s="37"/>
      <c r="H1" s="37"/>
      <c r="I1" s="37"/>
    </row>
    <row r="2" spans="1:12" s="2" customFormat="1" ht="5.25" customHeight="1" x14ac:dyDescent="0.35">
      <c r="A2" s="37"/>
      <c r="B2" s="37"/>
      <c r="C2" s="38"/>
      <c r="D2" s="37"/>
      <c r="E2" s="37"/>
      <c r="F2" s="37"/>
      <c r="G2" s="37"/>
      <c r="H2" s="37"/>
      <c r="I2" s="37"/>
    </row>
    <row r="3" spans="1:12" s="2" customFormat="1" ht="5.25" customHeight="1" x14ac:dyDescent="0.35">
      <c r="A3" s="37"/>
      <c r="B3" s="37"/>
      <c r="C3" s="38"/>
      <c r="D3" s="37"/>
      <c r="E3" s="37"/>
      <c r="F3" s="37"/>
      <c r="G3" s="37"/>
      <c r="H3" s="37"/>
      <c r="I3" s="37"/>
    </row>
    <row r="4" spans="1:12" s="2" customFormat="1" ht="15.5" x14ac:dyDescent="0.35">
      <c r="A4" s="113" t="s">
        <v>127</v>
      </c>
      <c r="B4" s="198" t="s">
        <v>163</v>
      </c>
      <c r="C4" s="199"/>
      <c r="D4" s="199"/>
      <c r="E4" s="199"/>
      <c r="F4" s="199"/>
      <c r="G4" s="199"/>
      <c r="H4" s="199"/>
      <c r="I4" s="37"/>
    </row>
    <row r="5" spans="1:12" s="2" customFormat="1" x14ac:dyDescent="0.35">
      <c r="A5" s="224" t="s">
        <v>170</v>
      </c>
      <c r="B5" s="199"/>
      <c r="C5" s="199"/>
      <c r="D5" s="199"/>
      <c r="E5" s="199"/>
      <c r="F5" s="199"/>
      <c r="G5" s="199"/>
      <c r="H5" s="199"/>
      <c r="I5" s="37"/>
    </row>
    <row r="6" spans="1:12" s="2" customFormat="1" x14ac:dyDescent="0.35">
      <c r="A6" s="200" t="s">
        <v>2</v>
      </c>
      <c r="B6" s="201" t="s">
        <v>3</v>
      </c>
      <c r="C6" s="201" t="s">
        <v>1</v>
      </c>
      <c r="D6" s="201" t="s">
        <v>4</v>
      </c>
      <c r="E6" s="201" t="s">
        <v>5</v>
      </c>
      <c r="F6" s="201" t="s">
        <v>6</v>
      </c>
      <c r="G6" s="114" t="s">
        <v>0</v>
      </c>
      <c r="H6" s="201" t="s">
        <v>7</v>
      </c>
      <c r="I6" s="37"/>
    </row>
    <row r="7" spans="1:12" s="2" customFormat="1" x14ac:dyDescent="0.35">
      <c r="A7" s="200"/>
      <c r="B7" s="201"/>
      <c r="C7" s="201"/>
      <c r="D7" s="201"/>
      <c r="E7" s="201"/>
      <c r="F7" s="201"/>
      <c r="G7" s="115">
        <v>0.19</v>
      </c>
      <c r="H7" s="201"/>
      <c r="I7" s="37"/>
    </row>
    <row r="8" spans="1:12" x14ac:dyDescent="0.35">
      <c r="A8" s="164" t="s">
        <v>130</v>
      </c>
      <c r="B8" s="165" t="s">
        <v>22</v>
      </c>
      <c r="C8" s="166"/>
      <c r="D8" s="167"/>
      <c r="E8" s="168"/>
      <c r="F8" s="169"/>
      <c r="G8" s="86"/>
      <c r="H8" s="86"/>
    </row>
    <row r="9" spans="1:12" ht="41.5" customHeight="1" x14ac:dyDescent="0.35">
      <c r="A9" s="170" t="s">
        <v>131</v>
      </c>
      <c r="B9" s="34" t="s">
        <v>41</v>
      </c>
      <c r="C9" s="39" t="s">
        <v>11</v>
      </c>
      <c r="D9" s="40">
        <v>6591</v>
      </c>
      <c r="E9" s="41">
        <v>3114</v>
      </c>
      <c r="F9" s="41">
        <f>ROUND(D9*E9,)</f>
        <v>20524374</v>
      </c>
      <c r="G9" s="29">
        <f>ROUND(F9*$G$7,0)</f>
        <v>3899631</v>
      </c>
      <c r="H9" s="29">
        <f>ROUND(F9+G9,0)</f>
        <v>24424005</v>
      </c>
      <c r="J9" s="47"/>
      <c r="K9" s="48"/>
      <c r="L9" s="48"/>
    </row>
    <row r="10" spans="1:12" ht="26" x14ac:dyDescent="0.35">
      <c r="A10" s="170" t="s">
        <v>132</v>
      </c>
      <c r="B10" s="34" t="s">
        <v>35</v>
      </c>
      <c r="C10" s="39" t="s">
        <v>1</v>
      </c>
      <c r="D10" s="40">
        <v>14</v>
      </c>
      <c r="E10" s="41">
        <v>915646</v>
      </c>
      <c r="F10" s="41">
        <f t="shared" ref="F10:F17" si="0">ROUND(D10*E10,)</f>
        <v>12819044</v>
      </c>
      <c r="G10" s="29">
        <f t="shared" ref="G10:G17" si="1">ROUND(F10*$G$7,0)</f>
        <v>2435618</v>
      </c>
      <c r="H10" s="29">
        <f t="shared" ref="H10:H19" si="2">ROUND(F10+G10,0)</f>
        <v>15254662</v>
      </c>
      <c r="J10" s="16"/>
      <c r="K10" s="48"/>
      <c r="L10" s="48"/>
    </row>
    <row r="11" spans="1:12" x14ac:dyDescent="0.35">
      <c r="A11" s="170" t="s">
        <v>133</v>
      </c>
      <c r="B11" s="34" t="s">
        <v>28</v>
      </c>
      <c r="C11" s="39" t="s">
        <v>8</v>
      </c>
      <c r="D11" s="40">
        <v>1</v>
      </c>
      <c r="E11" s="41">
        <v>23916795</v>
      </c>
      <c r="F11" s="41">
        <f t="shared" si="0"/>
        <v>23916795</v>
      </c>
      <c r="G11" s="29">
        <f t="shared" si="1"/>
        <v>4544191</v>
      </c>
      <c r="H11" s="29">
        <f t="shared" si="2"/>
        <v>28460986</v>
      </c>
      <c r="J11" s="16"/>
      <c r="K11" s="48"/>
      <c r="L11" s="48"/>
    </row>
    <row r="12" spans="1:12" x14ac:dyDescent="0.35">
      <c r="A12" s="170" t="s">
        <v>134</v>
      </c>
      <c r="B12" s="34" t="s">
        <v>45</v>
      </c>
      <c r="C12" s="39" t="s">
        <v>8</v>
      </c>
      <c r="D12" s="40">
        <v>1</v>
      </c>
      <c r="E12" s="41">
        <v>28710240</v>
      </c>
      <c r="F12" s="41">
        <f t="shared" si="0"/>
        <v>28710240</v>
      </c>
      <c r="G12" s="29">
        <f t="shared" si="1"/>
        <v>5454946</v>
      </c>
      <c r="H12" s="29">
        <f t="shared" si="2"/>
        <v>34165186</v>
      </c>
      <c r="J12" s="16"/>
      <c r="K12" s="48"/>
      <c r="L12" s="48"/>
    </row>
    <row r="13" spans="1:12" ht="45.65" customHeight="1" x14ac:dyDescent="0.35">
      <c r="A13" s="170" t="s">
        <v>135</v>
      </c>
      <c r="B13" s="34" t="s">
        <v>33</v>
      </c>
      <c r="C13" s="39" t="s">
        <v>1</v>
      </c>
      <c r="D13" s="40">
        <v>14</v>
      </c>
      <c r="E13" s="41">
        <v>2284094</v>
      </c>
      <c r="F13" s="41">
        <f t="shared" si="0"/>
        <v>31977316</v>
      </c>
      <c r="G13" s="29">
        <f t="shared" si="1"/>
        <v>6075690</v>
      </c>
      <c r="H13" s="29">
        <f t="shared" si="2"/>
        <v>38053006</v>
      </c>
      <c r="J13" s="16"/>
      <c r="K13" s="48"/>
      <c r="L13" s="48"/>
    </row>
    <row r="14" spans="1:12" x14ac:dyDescent="0.35">
      <c r="A14" s="170" t="s">
        <v>136</v>
      </c>
      <c r="B14" s="34" t="s">
        <v>46</v>
      </c>
      <c r="C14" s="39" t="s">
        <v>8</v>
      </c>
      <c r="D14" s="40">
        <v>1</v>
      </c>
      <c r="E14" s="41">
        <v>25286320</v>
      </c>
      <c r="F14" s="41">
        <f t="shared" si="0"/>
        <v>25286320</v>
      </c>
      <c r="G14" s="29">
        <f t="shared" si="1"/>
        <v>4804401</v>
      </c>
      <c r="H14" s="29">
        <f t="shared" si="2"/>
        <v>30090721</v>
      </c>
      <c r="J14" s="16"/>
      <c r="K14" s="48"/>
      <c r="L14" s="48"/>
    </row>
    <row r="15" spans="1:12" ht="51" x14ac:dyDescent="0.35">
      <c r="A15" s="170" t="s">
        <v>137</v>
      </c>
      <c r="B15" s="34" t="s">
        <v>19</v>
      </c>
      <c r="C15" s="39" t="s">
        <v>8</v>
      </c>
      <c r="D15" s="42">
        <v>1</v>
      </c>
      <c r="E15" s="41">
        <v>32663400</v>
      </c>
      <c r="F15" s="41">
        <f t="shared" si="0"/>
        <v>32663400</v>
      </c>
      <c r="G15" s="29">
        <f t="shared" si="1"/>
        <v>6206046</v>
      </c>
      <c r="H15" s="29">
        <f t="shared" si="2"/>
        <v>38869446</v>
      </c>
      <c r="J15" s="16"/>
      <c r="K15" s="48"/>
      <c r="L15" s="48"/>
    </row>
    <row r="16" spans="1:12" ht="38.5" x14ac:dyDescent="0.35">
      <c r="A16" s="170" t="s">
        <v>166</v>
      </c>
      <c r="B16" s="34" t="s">
        <v>13</v>
      </c>
      <c r="C16" s="39" t="s">
        <v>8</v>
      </c>
      <c r="D16" s="42">
        <v>1</v>
      </c>
      <c r="E16" s="41">
        <v>26851520</v>
      </c>
      <c r="F16" s="41">
        <f t="shared" si="0"/>
        <v>26851520</v>
      </c>
      <c r="G16" s="29">
        <f t="shared" si="1"/>
        <v>5101789</v>
      </c>
      <c r="H16" s="29">
        <f t="shared" si="2"/>
        <v>31953309</v>
      </c>
      <c r="J16" s="47"/>
      <c r="K16" s="48"/>
      <c r="L16" s="48"/>
    </row>
    <row r="17" spans="1:12" ht="51" x14ac:dyDescent="0.35">
      <c r="A17" s="170" t="s">
        <v>167</v>
      </c>
      <c r="B17" s="34" t="s">
        <v>47</v>
      </c>
      <c r="C17" s="39" t="s">
        <v>8</v>
      </c>
      <c r="D17" s="42">
        <v>1</v>
      </c>
      <c r="E17" s="41">
        <v>19688600</v>
      </c>
      <c r="F17" s="41">
        <f t="shared" si="0"/>
        <v>19688600</v>
      </c>
      <c r="G17" s="29">
        <f t="shared" si="1"/>
        <v>3740834</v>
      </c>
      <c r="H17" s="29">
        <f t="shared" si="2"/>
        <v>23429434</v>
      </c>
      <c r="J17" s="47"/>
      <c r="K17" s="48"/>
      <c r="L17" s="48"/>
    </row>
    <row r="18" spans="1:12" ht="33.65" customHeight="1" x14ac:dyDescent="0.35">
      <c r="A18" s="170" t="s">
        <v>168</v>
      </c>
      <c r="B18" s="34" t="s">
        <v>40</v>
      </c>
      <c r="C18" s="39" t="s">
        <v>8</v>
      </c>
      <c r="D18" s="42">
        <v>1</v>
      </c>
      <c r="E18" s="41">
        <v>12765540</v>
      </c>
      <c r="F18" s="41">
        <f>ROUND(D18*E18,)</f>
        <v>12765540</v>
      </c>
      <c r="G18" s="29">
        <f>ROUND(F18*$G$7,0)</f>
        <v>2425453</v>
      </c>
      <c r="H18" s="29">
        <f t="shared" si="2"/>
        <v>15190993</v>
      </c>
      <c r="J18" s="47"/>
      <c r="K18" s="48"/>
      <c r="L18" s="48"/>
    </row>
    <row r="19" spans="1:12" x14ac:dyDescent="0.35">
      <c r="A19" s="170" t="s">
        <v>169</v>
      </c>
      <c r="B19" s="34" t="s">
        <v>16</v>
      </c>
      <c r="C19" s="39" t="s">
        <v>8</v>
      </c>
      <c r="D19" s="42">
        <v>1</v>
      </c>
      <c r="E19" s="41">
        <v>8617800</v>
      </c>
      <c r="F19" s="41">
        <f>ROUND(D19*E19,)</f>
        <v>8617800</v>
      </c>
      <c r="G19" s="29">
        <f>ROUND(F19*$G$7,0)</f>
        <v>1637382</v>
      </c>
      <c r="H19" s="29">
        <f t="shared" si="2"/>
        <v>10255182</v>
      </c>
      <c r="J19" s="16"/>
      <c r="K19" s="48"/>
      <c r="L19" s="48"/>
    </row>
    <row r="20" spans="1:12" x14ac:dyDescent="0.35">
      <c r="A20" s="171"/>
      <c r="B20" s="220" t="s">
        <v>42</v>
      </c>
      <c r="C20" s="220"/>
      <c r="D20" s="220"/>
      <c r="E20" s="220"/>
      <c r="F20" s="52">
        <f>SUM(F9:F19)</f>
        <v>243820949</v>
      </c>
      <c r="G20" s="52">
        <f>SUM(G9:G19)</f>
        <v>46325981</v>
      </c>
      <c r="H20" s="52">
        <f>SUM(H9:H19)</f>
        <v>290146930</v>
      </c>
    </row>
    <row r="21" spans="1:12" x14ac:dyDescent="0.35">
      <c r="A21" s="164" t="s">
        <v>138</v>
      </c>
      <c r="B21" s="165" t="s">
        <v>23</v>
      </c>
      <c r="C21" s="166"/>
      <c r="D21" s="167"/>
      <c r="E21" s="168"/>
      <c r="F21" s="169"/>
      <c r="G21" s="86"/>
      <c r="H21" s="86"/>
    </row>
    <row r="22" spans="1:12" x14ac:dyDescent="0.35">
      <c r="A22" s="110" t="s">
        <v>139</v>
      </c>
      <c r="B22" s="34" t="s">
        <v>18</v>
      </c>
      <c r="C22" s="5" t="s">
        <v>8</v>
      </c>
      <c r="D22" s="6">
        <v>1</v>
      </c>
      <c r="E22" s="41">
        <v>8617800</v>
      </c>
      <c r="F22" s="29">
        <f t="shared" ref="F22:F24" si="3">ROUND(D22*E22,0)</f>
        <v>8617800</v>
      </c>
      <c r="G22" s="29">
        <f t="shared" ref="G22:G24" si="4">ROUND(F22*$G$7,0)</f>
        <v>1637382</v>
      </c>
      <c r="H22" s="29">
        <f t="shared" ref="H22:H24" si="5">ROUND(F22+G22,0)</f>
        <v>10255182</v>
      </c>
    </row>
    <row r="23" spans="1:12" x14ac:dyDescent="0.35">
      <c r="A23" s="110" t="s">
        <v>140</v>
      </c>
      <c r="B23" s="34" t="s">
        <v>21</v>
      </c>
      <c r="C23" s="5" t="s">
        <v>8</v>
      </c>
      <c r="D23" s="6">
        <v>1</v>
      </c>
      <c r="E23" s="41">
        <v>17250240</v>
      </c>
      <c r="F23" s="29">
        <f t="shared" si="3"/>
        <v>17250240</v>
      </c>
      <c r="G23" s="29">
        <f t="shared" si="4"/>
        <v>3277546</v>
      </c>
      <c r="H23" s="29">
        <f t="shared" si="5"/>
        <v>20527786</v>
      </c>
    </row>
    <row r="24" spans="1:12" x14ac:dyDescent="0.35">
      <c r="A24" s="110" t="s">
        <v>141</v>
      </c>
      <c r="B24" s="34" t="s">
        <v>32</v>
      </c>
      <c r="C24" s="5" t="s">
        <v>8</v>
      </c>
      <c r="D24" s="6">
        <v>1</v>
      </c>
      <c r="E24" s="41">
        <v>7830180</v>
      </c>
      <c r="F24" s="29">
        <f t="shared" si="3"/>
        <v>7830180</v>
      </c>
      <c r="G24" s="29">
        <f t="shared" si="4"/>
        <v>1487734</v>
      </c>
      <c r="H24" s="29">
        <f t="shared" si="5"/>
        <v>9317914</v>
      </c>
    </row>
    <row r="25" spans="1:12" x14ac:dyDescent="0.35">
      <c r="A25" s="173"/>
      <c r="B25" s="220" t="s">
        <v>48</v>
      </c>
      <c r="C25" s="220"/>
      <c r="D25" s="220"/>
      <c r="E25" s="220"/>
      <c r="F25" s="52">
        <f>SUM(F22:F24)</f>
        <v>33698220</v>
      </c>
      <c r="G25" s="52">
        <f t="shared" ref="G25:H25" si="6">SUM(G22:G24)</f>
        <v>6402662</v>
      </c>
      <c r="H25" s="52">
        <f t="shared" si="6"/>
        <v>40100882</v>
      </c>
    </row>
    <row r="26" spans="1:12" x14ac:dyDescent="0.35">
      <c r="A26" s="197" t="s">
        <v>7</v>
      </c>
      <c r="B26" s="197"/>
      <c r="C26" s="197"/>
      <c r="D26" s="197"/>
      <c r="E26" s="197"/>
      <c r="F26" s="70">
        <f>+F20+F25</f>
        <v>277519169</v>
      </c>
      <c r="G26" s="70">
        <f t="shared" ref="G26:H26" si="7">+G20+G25</f>
        <v>52728643</v>
      </c>
      <c r="H26" s="70">
        <f t="shared" si="7"/>
        <v>330247812</v>
      </c>
    </row>
    <row r="27" spans="1:12" ht="15" thickBot="1" x14ac:dyDescent="0.4">
      <c r="A27" s="221" t="s">
        <v>43</v>
      </c>
      <c r="B27" s="222"/>
      <c r="C27" s="222"/>
      <c r="D27" s="222"/>
      <c r="E27" s="222"/>
      <c r="F27" s="222"/>
      <c r="G27" s="223"/>
      <c r="H27" s="163">
        <f>+H26</f>
        <v>330247812</v>
      </c>
      <c r="I27" s="49"/>
      <c r="J27" s="18"/>
    </row>
    <row r="29" spans="1:12" x14ac:dyDescent="0.35">
      <c r="A29" s="43" t="s">
        <v>44</v>
      </c>
      <c r="H29" s="3"/>
      <c r="K29" s="50"/>
    </row>
    <row r="30" spans="1:12" x14ac:dyDescent="0.35">
      <c r="K30" s="50"/>
    </row>
    <row r="31" spans="1:12" x14ac:dyDescent="0.35">
      <c r="H31" s="4"/>
    </row>
  </sheetData>
  <mergeCells count="13">
    <mergeCell ref="B20:E20"/>
    <mergeCell ref="B25:E25"/>
    <mergeCell ref="A26:E26"/>
    <mergeCell ref="A27:G27"/>
    <mergeCell ref="B4:H4"/>
    <mergeCell ref="A6:A7"/>
    <mergeCell ref="B6:B7"/>
    <mergeCell ref="C6:C7"/>
    <mergeCell ref="D6:D7"/>
    <mergeCell ref="E6:E7"/>
    <mergeCell ref="F6:F7"/>
    <mergeCell ref="H6:H7"/>
    <mergeCell ref="A5:H5"/>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2549FE-E3F1-4A7D-B635-496E2C377CD6}">
  <sheetPr>
    <tabColor theme="9" tint="0.79998168889431442"/>
  </sheetPr>
  <dimension ref="A1:L36"/>
  <sheetViews>
    <sheetView zoomScale="80" zoomScaleNormal="80" workbookViewId="0">
      <selection activeCell="J18" sqref="J18"/>
    </sheetView>
  </sheetViews>
  <sheetFormatPr baseColWidth="10" defaultColWidth="10.90625" defaultRowHeight="14.5" x14ac:dyDescent="0.35"/>
  <cols>
    <col min="1" max="1" width="12.7265625" customWidth="1"/>
    <col min="2" max="2" width="45.26953125" customWidth="1"/>
    <col min="3" max="3" width="15.453125" customWidth="1"/>
    <col min="4" max="4" width="14.54296875" customWidth="1"/>
    <col min="5" max="5" width="17.26953125" customWidth="1"/>
    <col min="6" max="6" width="15.7265625" customWidth="1"/>
    <col min="7" max="7" width="17.1796875" bestFit="1" customWidth="1"/>
    <col min="8" max="8" width="17.54296875" customWidth="1"/>
    <col min="9" max="9" width="17.1796875" bestFit="1" customWidth="1"/>
    <col min="10" max="10" width="19.1796875" customWidth="1"/>
    <col min="11" max="11" width="18.1796875" customWidth="1"/>
    <col min="12" max="12" width="15.54296875" customWidth="1"/>
    <col min="257" max="257" width="12.7265625" customWidth="1"/>
    <col min="258" max="258" width="45.26953125" customWidth="1"/>
    <col min="259" max="259" width="13.7265625" customWidth="1"/>
    <col min="260" max="260" width="11.7265625" bestFit="1" customWidth="1"/>
    <col min="261" max="261" width="17.26953125" customWidth="1"/>
    <col min="262" max="262" width="15.7265625" customWidth="1"/>
    <col min="263" max="263" width="14.26953125" customWidth="1"/>
    <col min="264" max="264" width="17.54296875" customWidth="1"/>
    <col min="265" max="265" width="13.453125" customWidth="1"/>
    <col min="266" max="266" width="19.1796875" customWidth="1"/>
    <col min="267" max="267" width="18.1796875" customWidth="1"/>
    <col min="268" max="268" width="15.54296875" customWidth="1"/>
    <col min="513" max="513" width="12.7265625" customWidth="1"/>
    <col min="514" max="514" width="45.26953125" customWidth="1"/>
    <col min="515" max="515" width="13.7265625" customWidth="1"/>
    <col min="516" max="516" width="11.7265625" bestFit="1" customWidth="1"/>
    <col min="517" max="517" width="17.26953125" customWidth="1"/>
    <col min="518" max="518" width="15.7265625" customWidth="1"/>
    <col min="519" max="519" width="14.26953125" customWidth="1"/>
    <col min="520" max="520" width="17.54296875" customWidth="1"/>
    <col min="521" max="521" width="13.453125" customWidth="1"/>
    <col min="522" max="522" width="19.1796875" customWidth="1"/>
    <col min="523" max="523" width="18.1796875" customWidth="1"/>
    <col min="524" max="524" width="15.54296875" customWidth="1"/>
    <col min="769" max="769" width="12.7265625" customWidth="1"/>
    <col min="770" max="770" width="45.26953125" customWidth="1"/>
    <col min="771" max="771" width="13.7265625" customWidth="1"/>
    <col min="772" max="772" width="11.7265625" bestFit="1" customWidth="1"/>
    <col min="773" max="773" width="17.26953125" customWidth="1"/>
    <col min="774" max="774" width="15.7265625" customWidth="1"/>
    <col min="775" max="775" width="14.26953125" customWidth="1"/>
    <col min="776" max="776" width="17.54296875" customWidth="1"/>
    <col min="777" max="777" width="13.453125" customWidth="1"/>
    <col min="778" max="778" width="19.1796875" customWidth="1"/>
    <col min="779" max="779" width="18.1796875" customWidth="1"/>
    <col min="780" max="780" width="15.54296875" customWidth="1"/>
    <col min="1025" max="1025" width="12.7265625" customWidth="1"/>
    <col min="1026" max="1026" width="45.26953125" customWidth="1"/>
    <col min="1027" max="1027" width="13.7265625" customWidth="1"/>
    <col min="1028" max="1028" width="11.7265625" bestFit="1" customWidth="1"/>
    <col min="1029" max="1029" width="17.26953125" customWidth="1"/>
    <col min="1030" max="1030" width="15.7265625" customWidth="1"/>
    <col min="1031" max="1031" width="14.26953125" customWidth="1"/>
    <col min="1032" max="1032" width="17.54296875" customWidth="1"/>
    <col min="1033" max="1033" width="13.453125" customWidth="1"/>
    <col min="1034" max="1034" width="19.1796875" customWidth="1"/>
    <col min="1035" max="1035" width="18.1796875" customWidth="1"/>
    <col min="1036" max="1036" width="15.54296875" customWidth="1"/>
    <col min="1281" max="1281" width="12.7265625" customWidth="1"/>
    <col min="1282" max="1282" width="45.26953125" customWidth="1"/>
    <col min="1283" max="1283" width="13.7265625" customWidth="1"/>
    <col min="1284" max="1284" width="11.7265625" bestFit="1" customWidth="1"/>
    <col min="1285" max="1285" width="17.26953125" customWidth="1"/>
    <col min="1286" max="1286" width="15.7265625" customWidth="1"/>
    <col min="1287" max="1287" width="14.26953125" customWidth="1"/>
    <col min="1288" max="1288" width="17.54296875" customWidth="1"/>
    <col min="1289" max="1289" width="13.453125" customWidth="1"/>
    <col min="1290" max="1290" width="19.1796875" customWidth="1"/>
    <col min="1291" max="1291" width="18.1796875" customWidth="1"/>
    <col min="1292" max="1292" width="15.54296875" customWidth="1"/>
    <col min="1537" max="1537" width="12.7265625" customWidth="1"/>
    <col min="1538" max="1538" width="45.26953125" customWidth="1"/>
    <col min="1539" max="1539" width="13.7265625" customWidth="1"/>
    <col min="1540" max="1540" width="11.7265625" bestFit="1" customWidth="1"/>
    <col min="1541" max="1541" width="17.26953125" customWidth="1"/>
    <col min="1542" max="1542" width="15.7265625" customWidth="1"/>
    <col min="1543" max="1543" width="14.26953125" customWidth="1"/>
    <col min="1544" max="1544" width="17.54296875" customWidth="1"/>
    <col min="1545" max="1545" width="13.453125" customWidth="1"/>
    <col min="1546" max="1546" width="19.1796875" customWidth="1"/>
    <col min="1547" max="1547" width="18.1796875" customWidth="1"/>
    <col min="1548" max="1548" width="15.54296875" customWidth="1"/>
    <col min="1793" max="1793" width="12.7265625" customWidth="1"/>
    <col min="1794" max="1794" width="45.26953125" customWidth="1"/>
    <col min="1795" max="1795" width="13.7265625" customWidth="1"/>
    <col min="1796" max="1796" width="11.7265625" bestFit="1" customWidth="1"/>
    <col min="1797" max="1797" width="17.26953125" customWidth="1"/>
    <col min="1798" max="1798" width="15.7265625" customWidth="1"/>
    <col min="1799" max="1799" width="14.26953125" customWidth="1"/>
    <col min="1800" max="1800" width="17.54296875" customWidth="1"/>
    <col min="1801" max="1801" width="13.453125" customWidth="1"/>
    <col min="1802" max="1802" width="19.1796875" customWidth="1"/>
    <col min="1803" max="1803" width="18.1796875" customWidth="1"/>
    <col min="1804" max="1804" width="15.54296875" customWidth="1"/>
    <col min="2049" max="2049" width="12.7265625" customWidth="1"/>
    <col min="2050" max="2050" width="45.26953125" customWidth="1"/>
    <col min="2051" max="2051" width="13.7265625" customWidth="1"/>
    <col min="2052" max="2052" width="11.7265625" bestFit="1" customWidth="1"/>
    <col min="2053" max="2053" width="17.26953125" customWidth="1"/>
    <col min="2054" max="2054" width="15.7265625" customWidth="1"/>
    <col min="2055" max="2055" width="14.26953125" customWidth="1"/>
    <col min="2056" max="2056" width="17.54296875" customWidth="1"/>
    <col min="2057" max="2057" width="13.453125" customWidth="1"/>
    <col min="2058" max="2058" width="19.1796875" customWidth="1"/>
    <col min="2059" max="2059" width="18.1796875" customWidth="1"/>
    <col min="2060" max="2060" width="15.54296875" customWidth="1"/>
    <col min="2305" max="2305" width="12.7265625" customWidth="1"/>
    <col min="2306" max="2306" width="45.26953125" customWidth="1"/>
    <col min="2307" max="2307" width="13.7265625" customWidth="1"/>
    <col min="2308" max="2308" width="11.7265625" bestFit="1" customWidth="1"/>
    <col min="2309" max="2309" width="17.26953125" customWidth="1"/>
    <col min="2310" max="2310" width="15.7265625" customWidth="1"/>
    <col min="2311" max="2311" width="14.26953125" customWidth="1"/>
    <col min="2312" max="2312" width="17.54296875" customWidth="1"/>
    <col min="2313" max="2313" width="13.453125" customWidth="1"/>
    <col min="2314" max="2314" width="19.1796875" customWidth="1"/>
    <col min="2315" max="2315" width="18.1796875" customWidth="1"/>
    <col min="2316" max="2316" width="15.54296875" customWidth="1"/>
    <col min="2561" max="2561" width="12.7265625" customWidth="1"/>
    <col min="2562" max="2562" width="45.26953125" customWidth="1"/>
    <col min="2563" max="2563" width="13.7265625" customWidth="1"/>
    <col min="2564" max="2564" width="11.7265625" bestFit="1" customWidth="1"/>
    <col min="2565" max="2565" width="17.26953125" customWidth="1"/>
    <col min="2566" max="2566" width="15.7265625" customWidth="1"/>
    <col min="2567" max="2567" width="14.26953125" customWidth="1"/>
    <col min="2568" max="2568" width="17.54296875" customWidth="1"/>
    <col min="2569" max="2569" width="13.453125" customWidth="1"/>
    <col min="2570" max="2570" width="19.1796875" customWidth="1"/>
    <col min="2571" max="2571" width="18.1796875" customWidth="1"/>
    <col min="2572" max="2572" width="15.54296875" customWidth="1"/>
    <col min="2817" max="2817" width="12.7265625" customWidth="1"/>
    <col min="2818" max="2818" width="45.26953125" customWidth="1"/>
    <col min="2819" max="2819" width="13.7265625" customWidth="1"/>
    <col min="2820" max="2820" width="11.7265625" bestFit="1" customWidth="1"/>
    <col min="2821" max="2821" width="17.26953125" customWidth="1"/>
    <col min="2822" max="2822" width="15.7265625" customWidth="1"/>
    <col min="2823" max="2823" width="14.26953125" customWidth="1"/>
    <col min="2824" max="2824" width="17.54296875" customWidth="1"/>
    <col min="2825" max="2825" width="13.453125" customWidth="1"/>
    <col min="2826" max="2826" width="19.1796875" customWidth="1"/>
    <col min="2827" max="2827" width="18.1796875" customWidth="1"/>
    <col min="2828" max="2828" width="15.54296875" customWidth="1"/>
    <col min="3073" max="3073" width="12.7265625" customWidth="1"/>
    <col min="3074" max="3074" width="45.26953125" customWidth="1"/>
    <col min="3075" max="3075" width="13.7265625" customWidth="1"/>
    <col min="3076" max="3076" width="11.7265625" bestFit="1" customWidth="1"/>
    <col min="3077" max="3077" width="17.26953125" customWidth="1"/>
    <col min="3078" max="3078" width="15.7265625" customWidth="1"/>
    <col min="3079" max="3079" width="14.26953125" customWidth="1"/>
    <col min="3080" max="3080" width="17.54296875" customWidth="1"/>
    <col min="3081" max="3081" width="13.453125" customWidth="1"/>
    <col min="3082" max="3082" width="19.1796875" customWidth="1"/>
    <col min="3083" max="3083" width="18.1796875" customWidth="1"/>
    <col min="3084" max="3084" width="15.54296875" customWidth="1"/>
    <col min="3329" max="3329" width="12.7265625" customWidth="1"/>
    <col min="3330" max="3330" width="45.26953125" customWidth="1"/>
    <col min="3331" max="3331" width="13.7265625" customWidth="1"/>
    <col min="3332" max="3332" width="11.7265625" bestFit="1" customWidth="1"/>
    <col min="3333" max="3333" width="17.26953125" customWidth="1"/>
    <col min="3334" max="3334" width="15.7265625" customWidth="1"/>
    <col min="3335" max="3335" width="14.26953125" customWidth="1"/>
    <col min="3336" max="3336" width="17.54296875" customWidth="1"/>
    <col min="3337" max="3337" width="13.453125" customWidth="1"/>
    <col min="3338" max="3338" width="19.1796875" customWidth="1"/>
    <col min="3339" max="3339" width="18.1796875" customWidth="1"/>
    <col min="3340" max="3340" width="15.54296875" customWidth="1"/>
    <col min="3585" max="3585" width="12.7265625" customWidth="1"/>
    <col min="3586" max="3586" width="45.26953125" customWidth="1"/>
    <col min="3587" max="3587" width="13.7265625" customWidth="1"/>
    <col min="3588" max="3588" width="11.7265625" bestFit="1" customWidth="1"/>
    <col min="3589" max="3589" width="17.26953125" customWidth="1"/>
    <col min="3590" max="3590" width="15.7265625" customWidth="1"/>
    <col min="3591" max="3591" width="14.26953125" customWidth="1"/>
    <col min="3592" max="3592" width="17.54296875" customWidth="1"/>
    <col min="3593" max="3593" width="13.453125" customWidth="1"/>
    <col min="3594" max="3594" width="19.1796875" customWidth="1"/>
    <col min="3595" max="3595" width="18.1796875" customWidth="1"/>
    <col min="3596" max="3596" width="15.54296875" customWidth="1"/>
    <col min="3841" max="3841" width="12.7265625" customWidth="1"/>
    <col min="3842" max="3842" width="45.26953125" customWidth="1"/>
    <col min="3843" max="3843" width="13.7265625" customWidth="1"/>
    <col min="3844" max="3844" width="11.7265625" bestFit="1" customWidth="1"/>
    <col min="3845" max="3845" width="17.26953125" customWidth="1"/>
    <col min="3846" max="3846" width="15.7265625" customWidth="1"/>
    <col min="3847" max="3847" width="14.26953125" customWidth="1"/>
    <col min="3848" max="3848" width="17.54296875" customWidth="1"/>
    <col min="3849" max="3849" width="13.453125" customWidth="1"/>
    <col min="3850" max="3850" width="19.1796875" customWidth="1"/>
    <col min="3851" max="3851" width="18.1796875" customWidth="1"/>
    <col min="3852" max="3852" width="15.54296875" customWidth="1"/>
    <col min="4097" max="4097" width="12.7265625" customWidth="1"/>
    <col min="4098" max="4098" width="45.26953125" customWidth="1"/>
    <col min="4099" max="4099" width="13.7265625" customWidth="1"/>
    <col min="4100" max="4100" width="11.7265625" bestFit="1" customWidth="1"/>
    <col min="4101" max="4101" width="17.26953125" customWidth="1"/>
    <col min="4102" max="4102" width="15.7265625" customWidth="1"/>
    <col min="4103" max="4103" width="14.26953125" customWidth="1"/>
    <col min="4104" max="4104" width="17.54296875" customWidth="1"/>
    <col min="4105" max="4105" width="13.453125" customWidth="1"/>
    <col min="4106" max="4106" width="19.1796875" customWidth="1"/>
    <col min="4107" max="4107" width="18.1796875" customWidth="1"/>
    <col min="4108" max="4108" width="15.54296875" customWidth="1"/>
    <col min="4353" max="4353" width="12.7265625" customWidth="1"/>
    <col min="4354" max="4354" width="45.26953125" customWidth="1"/>
    <col min="4355" max="4355" width="13.7265625" customWidth="1"/>
    <col min="4356" max="4356" width="11.7265625" bestFit="1" customWidth="1"/>
    <col min="4357" max="4357" width="17.26953125" customWidth="1"/>
    <col min="4358" max="4358" width="15.7265625" customWidth="1"/>
    <col min="4359" max="4359" width="14.26953125" customWidth="1"/>
    <col min="4360" max="4360" width="17.54296875" customWidth="1"/>
    <col min="4361" max="4361" width="13.453125" customWidth="1"/>
    <col min="4362" max="4362" width="19.1796875" customWidth="1"/>
    <col min="4363" max="4363" width="18.1796875" customWidth="1"/>
    <col min="4364" max="4364" width="15.54296875" customWidth="1"/>
    <col min="4609" max="4609" width="12.7265625" customWidth="1"/>
    <col min="4610" max="4610" width="45.26953125" customWidth="1"/>
    <col min="4611" max="4611" width="13.7265625" customWidth="1"/>
    <col min="4612" max="4612" width="11.7265625" bestFit="1" customWidth="1"/>
    <col min="4613" max="4613" width="17.26953125" customWidth="1"/>
    <col min="4614" max="4614" width="15.7265625" customWidth="1"/>
    <col min="4615" max="4615" width="14.26953125" customWidth="1"/>
    <col min="4616" max="4616" width="17.54296875" customWidth="1"/>
    <col min="4617" max="4617" width="13.453125" customWidth="1"/>
    <col min="4618" max="4618" width="19.1796875" customWidth="1"/>
    <col min="4619" max="4619" width="18.1796875" customWidth="1"/>
    <col min="4620" max="4620" width="15.54296875" customWidth="1"/>
    <col min="4865" max="4865" width="12.7265625" customWidth="1"/>
    <col min="4866" max="4866" width="45.26953125" customWidth="1"/>
    <col min="4867" max="4867" width="13.7265625" customWidth="1"/>
    <col min="4868" max="4868" width="11.7265625" bestFit="1" customWidth="1"/>
    <col min="4869" max="4869" width="17.26953125" customWidth="1"/>
    <col min="4870" max="4870" width="15.7265625" customWidth="1"/>
    <col min="4871" max="4871" width="14.26953125" customWidth="1"/>
    <col min="4872" max="4872" width="17.54296875" customWidth="1"/>
    <col min="4873" max="4873" width="13.453125" customWidth="1"/>
    <col min="4874" max="4874" width="19.1796875" customWidth="1"/>
    <col min="4875" max="4875" width="18.1796875" customWidth="1"/>
    <col min="4876" max="4876" width="15.54296875" customWidth="1"/>
    <col min="5121" max="5121" width="12.7265625" customWidth="1"/>
    <col min="5122" max="5122" width="45.26953125" customWidth="1"/>
    <col min="5123" max="5123" width="13.7265625" customWidth="1"/>
    <col min="5124" max="5124" width="11.7265625" bestFit="1" customWidth="1"/>
    <col min="5125" max="5125" width="17.26953125" customWidth="1"/>
    <col min="5126" max="5126" width="15.7265625" customWidth="1"/>
    <col min="5127" max="5127" width="14.26953125" customWidth="1"/>
    <col min="5128" max="5128" width="17.54296875" customWidth="1"/>
    <col min="5129" max="5129" width="13.453125" customWidth="1"/>
    <col min="5130" max="5130" width="19.1796875" customWidth="1"/>
    <col min="5131" max="5131" width="18.1796875" customWidth="1"/>
    <col min="5132" max="5132" width="15.54296875" customWidth="1"/>
    <col min="5377" max="5377" width="12.7265625" customWidth="1"/>
    <col min="5378" max="5378" width="45.26953125" customWidth="1"/>
    <col min="5379" max="5379" width="13.7265625" customWidth="1"/>
    <col min="5380" max="5380" width="11.7265625" bestFit="1" customWidth="1"/>
    <col min="5381" max="5381" width="17.26953125" customWidth="1"/>
    <col min="5382" max="5382" width="15.7265625" customWidth="1"/>
    <col min="5383" max="5383" width="14.26953125" customWidth="1"/>
    <col min="5384" max="5384" width="17.54296875" customWidth="1"/>
    <col min="5385" max="5385" width="13.453125" customWidth="1"/>
    <col min="5386" max="5386" width="19.1796875" customWidth="1"/>
    <col min="5387" max="5387" width="18.1796875" customWidth="1"/>
    <col min="5388" max="5388" width="15.54296875" customWidth="1"/>
    <col min="5633" max="5633" width="12.7265625" customWidth="1"/>
    <col min="5634" max="5634" width="45.26953125" customWidth="1"/>
    <col min="5635" max="5635" width="13.7265625" customWidth="1"/>
    <col min="5636" max="5636" width="11.7265625" bestFit="1" customWidth="1"/>
    <col min="5637" max="5637" width="17.26953125" customWidth="1"/>
    <col min="5638" max="5638" width="15.7265625" customWidth="1"/>
    <col min="5639" max="5639" width="14.26953125" customWidth="1"/>
    <col min="5640" max="5640" width="17.54296875" customWidth="1"/>
    <col min="5641" max="5641" width="13.453125" customWidth="1"/>
    <col min="5642" max="5642" width="19.1796875" customWidth="1"/>
    <col min="5643" max="5643" width="18.1796875" customWidth="1"/>
    <col min="5644" max="5644" width="15.54296875" customWidth="1"/>
    <col min="5889" max="5889" width="12.7265625" customWidth="1"/>
    <col min="5890" max="5890" width="45.26953125" customWidth="1"/>
    <col min="5891" max="5891" width="13.7265625" customWidth="1"/>
    <col min="5892" max="5892" width="11.7265625" bestFit="1" customWidth="1"/>
    <col min="5893" max="5893" width="17.26953125" customWidth="1"/>
    <col min="5894" max="5894" width="15.7265625" customWidth="1"/>
    <col min="5895" max="5895" width="14.26953125" customWidth="1"/>
    <col min="5896" max="5896" width="17.54296875" customWidth="1"/>
    <col min="5897" max="5897" width="13.453125" customWidth="1"/>
    <col min="5898" max="5898" width="19.1796875" customWidth="1"/>
    <col min="5899" max="5899" width="18.1796875" customWidth="1"/>
    <col min="5900" max="5900" width="15.54296875" customWidth="1"/>
    <col min="6145" max="6145" width="12.7265625" customWidth="1"/>
    <col min="6146" max="6146" width="45.26953125" customWidth="1"/>
    <col min="6147" max="6147" width="13.7265625" customWidth="1"/>
    <col min="6148" max="6148" width="11.7265625" bestFit="1" customWidth="1"/>
    <col min="6149" max="6149" width="17.26953125" customWidth="1"/>
    <col min="6150" max="6150" width="15.7265625" customWidth="1"/>
    <col min="6151" max="6151" width="14.26953125" customWidth="1"/>
    <col min="6152" max="6152" width="17.54296875" customWidth="1"/>
    <col min="6153" max="6153" width="13.453125" customWidth="1"/>
    <col min="6154" max="6154" width="19.1796875" customWidth="1"/>
    <col min="6155" max="6155" width="18.1796875" customWidth="1"/>
    <col min="6156" max="6156" width="15.54296875" customWidth="1"/>
    <col min="6401" max="6401" width="12.7265625" customWidth="1"/>
    <col min="6402" max="6402" width="45.26953125" customWidth="1"/>
    <col min="6403" max="6403" width="13.7265625" customWidth="1"/>
    <col min="6404" max="6404" width="11.7265625" bestFit="1" customWidth="1"/>
    <col min="6405" max="6405" width="17.26953125" customWidth="1"/>
    <col min="6406" max="6406" width="15.7265625" customWidth="1"/>
    <col min="6407" max="6407" width="14.26953125" customWidth="1"/>
    <col min="6408" max="6408" width="17.54296875" customWidth="1"/>
    <col min="6409" max="6409" width="13.453125" customWidth="1"/>
    <col min="6410" max="6410" width="19.1796875" customWidth="1"/>
    <col min="6411" max="6411" width="18.1796875" customWidth="1"/>
    <col min="6412" max="6412" width="15.54296875" customWidth="1"/>
    <col min="6657" max="6657" width="12.7265625" customWidth="1"/>
    <col min="6658" max="6658" width="45.26953125" customWidth="1"/>
    <col min="6659" max="6659" width="13.7265625" customWidth="1"/>
    <col min="6660" max="6660" width="11.7265625" bestFit="1" customWidth="1"/>
    <col min="6661" max="6661" width="17.26953125" customWidth="1"/>
    <col min="6662" max="6662" width="15.7265625" customWidth="1"/>
    <col min="6663" max="6663" width="14.26953125" customWidth="1"/>
    <col min="6664" max="6664" width="17.54296875" customWidth="1"/>
    <col min="6665" max="6665" width="13.453125" customWidth="1"/>
    <col min="6666" max="6666" width="19.1796875" customWidth="1"/>
    <col min="6667" max="6667" width="18.1796875" customWidth="1"/>
    <col min="6668" max="6668" width="15.54296875" customWidth="1"/>
    <col min="6913" max="6913" width="12.7265625" customWidth="1"/>
    <col min="6914" max="6914" width="45.26953125" customWidth="1"/>
    <col min="6915" max="6915" width="13.7265625" customWidth="1"/>
    <col min="6916" max="6916" width="11.7265625" bestFit="1" customWidth="1"/>
    <col min="6917" max="6917" width="17.26953125" customWidth="1"/>
    <col min="6918" max="6918" width="15.7265625" customWidth="1"/>
    <col min="6919" max="6919" width="14.26953125" customWidth="1"/>
    <col min="6920" max="6920" width="17.54296875" customWidth="1"/>
    <col min="6921" max="6921" width="13.453125" customWidth="1"/>
    <col min="6922" max="6922" width="19.1796875" customWidth="1"/>
    <col min="6923" max="6923" width="18.1796875" customWidth="1"/>
    <col min="6924" max="6924" width="15.54296875" customWidth="1"/>
    <col min="7169" max="7169" width="12.7265625" customWidth="1"/>
    <col min="7170" max="7170" width="45.26953125" customWidth="1"/>
    <col min="7171" max="7171" width="13.7265625" customWidth="1"/>
    <col min="7172" max="7172" width="11.7265625" bestFit="1" customWidth="1"/>
    <col min="7173" max="7173" width="17.26953125" customWidth="1"/>
    <col min="7174" max="7174" width="15.7265625" customWidth="1"/>
    <col min="7175" max="7175" width="14.26953125" customWidth="1"/>
    <col min="7176" max="7176" width="17.54296875" customWidth="1"/>
    <col min="7177" max="7177" width="13.453125" customWidth="1"/>
    <col min="7178" max="7178" width="19.1796875" customWidth="1"/>
    <col min="7179" max="7179" width="18.1796875" customWidth="1"/>
    <col min="7180" max="7180" width="15.54296875" customWidth="1"/>
    <col min="7425" max="7425" width="12.7265625" customWidth="1"/>
    <col min="7426" max="7426" width="45.26953125" customWidth="1"/>
    <col min="7427" max="7427" width="13.7265625" customWidth="1"/>
    <col min="7428" max="7428" width="11.7265625" bestFit="1" customWidth="1"/>
    <col min="7429" max="7429" width="17.26953125" customWidth="1"/>
    <col min="7430" max="7430" width="15.7265625" customWidth="1"/>
    <col min="7431" max="7431" width="14.26953125" customWidth="1"/>
    <col min="7432" max="7432" width="17.54296875" customWidth="1"/>
    <col min="7433" max="7433" width="13.453125" customWidth="1"/>
    <col min="7434" max="7434" width="19.1796875" customWidth="1"/>
    <col min="7435" max="7435" width="18.1796875" customWidth="1"/>
    <col min="7436" max="7436" width="15.54296875" customWidth="1"/>
    <col min="7681" max="7681" width="12.7265625" customWidth="1"/>
    <col min="7682" max="7682" width="45.26953125" customWidth="1"/>
    <col min="7683" max="7683" width="13.7265625" customWidth="1"/>
    <col min="7684" max="7684" width="11.7265625" bestFit="1" customWidth="1"/>
    <col min="7685" max="7685" width="17.26953125" customWidth="1"/>
    <col min="7686" max="7686" width="15.7265625" customWidth="1"/>
    <col min="7687" max="7687" width="14.26953125" customWidth="1"/>
    <col min="7688" max="7688" width="17.54296875" customWidth="1"/>
    <col min="7689" max="7689" width="13.453125" customWidth="1"/>
    <col min="7690" max="7690" width="19.1796875" customWidth="1"/>
    <col min="7691" max="7691" width="18.1796875" customWidth="1"/>
    <col min="7692" max="7692" width="15.54296875" customWidth="1"/>
    <col min="7937" max="7937" width="12.7265625" customWidth="1"/>
    <col min="7938" max="7938" width="45.26953125" customWidth="1"/>
    <col min="7939" max="7939" width="13.7265625" customWidth="1"/>
    <col min="7940" max="7940" width="11.7265625" bestFit="1" customWidth="1"/>
    <col min="7941" max="7941" width="17.26953125" customWidth="1"/>
    <col min="7942" max="7942" width="15.7265625" customWidth="1"/>
    <col min="7943" max="7943" width="14.26953125" customWidth="1"/>
    <col min="7944" max="7944" width="17.54296875" customWidth="1"/>
    <col min="7945" max="7945" width="13.453125" customWidth="1"/>
    <col min="7946" max="7946" width="19.1796875" customWidth="1"/>
    <col min="7947" max="7947" width="18.1796875" customWidth="1"/>
    <col min="7948" max="7948" width="15.54296875" customWidth="1"/>
    <col min="8193" max="8193" width="12.7265625" customWidth="1"/>
    <col min="8194" max="8194" width="45.26953125" customWidth="1"/>
    <col min="8195" max="8195" width="13.7265625" customWidth="1"/>
    <col min="8196" max="8196" width="11.7265625" bestFit="1" customWidth="1"/>
    <col min="8197" max="8197" width="17.26953125" customWidth="1"/>
    <col min="8198" max="8198" width="15.7265625" customWidth="1"/>
    <col min="8199" max="8199" width="14.26953125" customWidth="1"/>
    <col min="8200" max="8200" width="17.54296875" customWidth="1"/>
    <col min="8201" max="8201" width="13.453125" customWidth="1"/>
    <col min="8202" max="8202" width="19.1796875" customWidth="1"/>
    <col min="8203" max="8203" width="18.1796875" customWidth="1"/>
    <col min="8204" max="8204" width="15.54296875" customWidth="1"/>
    <col min="8449" max="8449" width="12.7265625" customWidth="1"/>
    <col min="8450" max="8450" width="45.26953125" customWidth="1"/>
    <col min="8451" max="8451" width="13.7265625" customWidth="1"/>
    <col min="8452" max="8452" width="11.7265625" bestFit="1" customWidth="1"/>
    <col min="8453" max="8453" width="17.26953125" customWidth="1"/>
    <col min="8454" max="8454" width="15.7265625" customWidth="1"/>
    <col min="8455" max="8455" width="14.26953125" customWidth="1"/>
    <col min="8456" max="8456" width="17.54296875" customWidth="1"/>
    <col min="8457" max="8457" width="13.453125" customWidth="1"/>
    <col min="8458" max="8458" width="19.1796875" customWidth="1"/>
    <col min="8459" max="8459" width="18.1796875" customWidth="1"/>
    <col min="8460" max="8460" width="15.54296875" customWidth="1"/>
    <col min="8705" max="8705" width="12.7265625" customWidth="1"/>
    <col min="8706" max="8706" width="45.26953125" customWidth="1"/>
    <col min="8707" max="8707" width="13.7265625" customWidth="1"/>
    <col min="8708" max="8708" width="11.7265625" bestFit="1" customWidth="1"/>
    <col min="8709" max="8709" width="17.26953125" customWidth="1"/>
    <col min="8710" max="8710" width="15.7265625" customWidth="1"/>
    <col min="8711" max="8711" width="14.26953125" customWidth="1"/>
    <col min="8712" max="8712" width="17.54296875" customWidth="1"/>
    <col min="8713" max="8713" width="13.453125" customWidth="1"/>
    <col min="8714" max="8714" width="19.1796875" customWidth="1"/>
    <col min="8715" max="8715" width="18.1796875" customWidth="1"/>
    <col min="8716" max="8716" width="15.54296875" customWidth="1"/>
    <col min="8961" max="8961" width="12.7265625" customWidth="1"/>
    <col min="8962" max="8962" width="45.26953125" customWidth="1"/>
    <col min="8963" max="8963" width="13.7265625" customWidth="1"/>
    <col min="8964" max="8964" width="11.7265625" bestFit="1" customWidth="1"/>
    <col min="8965" max="8965" width="17.26953125" customWidth="1"/>
    <col min="8966" max="8966" width="15.7265625" customWidth="1"/>
    <col min="8967" max="8967" width="14.26953125" customWidth="1"/>
    <col min="8968" max="8968" width="17.54296875" customWidth="1"/>
    <col min="8969" max="8969" width="13.453125" customWidth="1"/>
    <col min="8970" max="8970" width="19.1796875" customWidth="1"/>
    <col min="8971" max="8971" width="18.1796875" customWidth="1"/>
    <col min="8972" max="8972" width="15.54296875" customWidth="1"/>
    <col min="9217" max="9217" width="12.7265625" customWidth="1"/>
    <col min="9218" max="9218" width="45.26953125" customWidth="1"/>
    <col min="9219" max="9219" width="13.7265625" customWidth="1"/>
    <col min="9220" max="9220" width="11.7265625" bestFit="1" customWidth="1"/>
    <col min="9221" max="9221" width="17.26953125" customWidth="1"/>
    <col min="9222" max="9222" width="15.7265625" customWidth="1"/>
    <col min="9223" max="9223" width="14.26953125" customWidth="1"/>
    <col min="9224" max="9224" width="17.54296875" customWidth="1"/>
    <col min="9225" max="9225" width="13.453125" customWidth="1"/>
    <col min="9226" max="9226" width="19.1796875" customWidth="1"/>
    <col min="9227" max="9227" width="18.1796875" customWidth="1"/>
    <col min="9228" max="9228" width="15.54296875" customWidth="1"/>
    <col min="9473" max="9473" width="12.7265625" customWidth="1"/>
    <col min="9474" max="9474" width="45.26953125" customWidth="1"/>
    <col min="9475" max="9475" width="13.7265625" customWidth="1"/>
    <col min="9476" max="9476" width="11.7265625" bestFit="1" customWidth="1"/>
    <col min="9477" max="9477" width="17.26953125" customWidth="1"/>
    <col min="9478" max="9478" width="15.7265625" customWidth="1"/>
    <col min="9479" max="9479" width="14.26953125" customWidth="1"/>
    <col min="9480" max="9480" width="17.54296875" customWidth="1"/>
    <col min="9481" max="9481" width="13.453125" customWidth="1"/>
    <col min="9482" max="9482" width="19.1796875" customWidth="1"/>
    <col min="9483" max="9483" width="18.1796875" customWidth="1"/>
    <col min="9484" max="9484" width="15.54296875" customWidth="1"/>
    <col min="9729" max="9729" width="12.7265625" customWidth="1"/>
    <col min="9730" max="9730" width="45.26953125" customWidth="1"/>
    <col min="9731" max="9731" width="13.7265625" customWidth="1"/>
    <col min="9732" max="9732" width="11.7265625" bestFit="1" customWidth="1"/>
    <col min="9733" max="9733" width="17.26953125" customWidth="1"/>
    <col min="9734" max="9734" width="15.7265625" customWidth="1"/>
    <col min="9735" max="9735" width="14.26953125" customWidth="1"/>
    <col min="9736" max="9736" width="17.54296875" customWidth="1"/>
    <col min="9737" max="9737" width="13.453125" customWidth="1"/>
    <col min="9738" max="9738" width="19.1796875" customWidth="1"/>
    <col min="9739" max="9739" width="18.1796875" customWidth="1"/>
    <col min="9740" max="9740" width="15.54296875" customWidth="1"/>
    <col min="9985" max="9985" width="12.7265625" customWidth="1"/>
    <col min="9986" max="9986" width="45.26953125" customWidth="1"/>
    <col min="9987" max="9987" width="13.7265625" customWidth="1"/>
    <col min="9988" max="9988" width="11.7265625" bestFit="1" customWidth="1"/>
    <col min="9989" max="9989" width="17.26953125" customWidth="1"/>
    <col min="9990" max="9990" width="15.7265625" customWidth="1"/>
    <col min="9991" max="9991" width="14.26953125" customWidth="1"/>
    <col min="9992" max="9992" width="17.54296875" customWidth="1"/>
    <col min="9993" max="9993" width="13.453125" customWidth="1"/>
    <col min="9994" max="9994" width="19.1796875" customWidth="1"/>
    <col min="9995" max="9995" width="18.1796875" customWidth="1"/>
    <col min="9996" max="9996" width="15.54296875" customWidth="1"/>
    <col min="10241" max="10241" width="12.7265625" customWidth="1"/>
    <col min="10242" max="10242" width="45.26953125" customWidth="1"/>
    <col min="10243" max="10243" width="13.7265625" customWidth="1"/>
    <col min="10244" max="10244" width="11.7265625" bestFit="1" customWidth="1"/>
    <col min="10245" max="10245" width="17.26953125" customWidth="1"/>
    <col min="10246" max="10246" width="15.7265625" customWidth="1"/>
    <col min="10247" max="10247" width="14.26953125" customWidth="1"/>
    <col min="10248" max="10248" width="17.54296875" customWidth="1"/>
    <col min="10249" max="10249" width="13.453125" customWidth="1"/>
    <col min="10250" max="10250" width="19.1796875" customWidth="1"/>
    <col min="10251" max="10251" width="18.1796875" customWidth="1"/>
    <col min="10252" max="10252" width="15.54296875" customWidth="1"/>
    <col min="10497" max="10497" width="12.7265625" customWidth="1"/>
    <col min="10498" max="10498" width="45.26953125" customWidth="1"/>
    <col min="10499" max="10499" width="13.7265625" customWidth="1"/>
    <col min="10500" max="10500" width="11.7265625" bestFit="1" customWidth="1"/>
    <col min="10501" max="10501" width="17.26953125" customWidth="1"/>
    <col min="10502" max="10502" width="15.7265625" customWidth="1"/>
    <col min="10503" max="10503" width="14.26953125" customWidth="1"/>
    <col min="10504" max="10504" width="17.54296875" customWidth="1"/>
    <col min="10505" max="10505" width="13.453125" customWidth="1"/>
    <col min="10506" max="10506" width="19.1796875" customWidth="1"/>
    <col min="10507" max="10507" width="18.1796875" customWidth="1"/>
    <col min="10508" max="10508" width="15.54296875" customWidth="1"/>
    <col min="10753" max="10753" width="12.7265625" customWidth="1"/>
    <col min="10754" max="10754" width="45.26953125" customWidth="1"/>
    <col min="10755" max="10755" width="13.7265625" customWidth="1"/>
    <col min="10756" max="10756" width="11.7265625" bestFit="1" customWidth="1"/>
    <col min="10757" max="10757" width="17.26953125" customWidth="1"/>
    <col min="10758" max="10758" width="15.7265625" customWidth="1"/>
    <col min="10759" max="10759" width="14.26953125" customWidth="1"/>
    <col min="10760" max="10760" width="17.54296875" customWidth="1"/>
    <col min="10761" max="10761" width="13.453125" customWidth="1"/>
    <col min="10762" max="10762" width="19.1796875" customWidth="1"/>
    <col min="10763" max="10763" width="18.1796875" customWidth="1"/>
    <col min="10764" max="10764" width="15.54296875" customWidth="1"/>
    <col min="11009" max="11009" width="12.7265625" customWidth="1"/>
    <col min="11010" max="11010" width="45.26953125" customWidth="1"/>
    <col min="11011" max="11011" width="13.7265625" customWidth="1"/>
    <col min="11012" max="11012" width="11.7265625" bestFit="1" customWidth="1"/>
    <col min="11013" max="11013" width="17.26953125" customWidth="1"/>
    <col min="11014" max="11014" width="15.7265625" customWidth="1"/>
    <col min="11015" max="11015" width="14.26953125" customWidth="1"/>
    <col min="11016" max="11016" width="17.54296875" customWidth="1"/>
    <col min="11017" max="11017" width="13.453125" customWidth="1"/>
    <col min="11018" max="11018" width="19.1796875" customWidth="1"/>
    <col min="11019" max="11019" width="18.1796875" customWidth="1"/>
    <col min="11020" max="11020" width="15.54296875" customWidth="1"/>
    <col min="11265" max="11265" width="12.7265625" customWidth="1"/>
    <col min="11266" max="11266" width="45.26953125" customWidth="1"/>
    <col min="11267" max="11267" width="13.7265625" customWidth="1"/>
    <col min="11268" max="11268" width="11.7265625" bestFit="1" customWidth="1"/>
    <col min="11269" max="11269" width="17.26953125" customWidth="1"/>
    <col min="11270" max="11270" width="15.7265625" customWidth="1"/>
    <col min="11271" max="11271" width="14.26953125" customWidth="1"/>
    <col min="11272" max="11272" width="17.54296875" customWidth="1"/>
    <col min="11273" max="11273" width="13.453125" customWidth="1"/>
    <col min="11274" max="11274" width="19.1796875" customWidth="1"/>
    <col min="11275" max="11275" width="18.1796875" customWidth="1"/>
    <col min="11276" max="11276" width="15.54296875" customWidth="1"/>
    <col min="11521" max="11521" width="12.7265625" customWidth="1"/>
    <col min="11522" max="11522" width="45.26953125" customWidth="1"/>
    <col min="11523" max="11523" width="13.7265625" customWidth="1"/>
    <col min="11524" max="11524" width="11.7265625" bestFit="1" customWidth="1"/>
    <col min="11525" max="11525" width="17.26953125" customWidth="1"/>
    <col min="11526" max="11526" width="15.7265625" customWidth="1"/>
    <col min="11527" max="11527" width="14.26953125" customWidth="1"/>
    <col min="11528" max="11528" width="17.54296875" customWidth="1"/>
    <col min="11529" max="11529" width="13.453125" customWidth="1"/>
    <col min="11530" max="11530" width="19.1796875" customWidth="1"/>
    <col min="11531" max="11531" width="18.1796875" customWidth="1"/>
    <col min="11532" max="11532" width="15.54296875" customWidth="1"/>
    <col min="11777" max="11777" width="12.7265625" customWidth="1"/>
    <col min="11778" max="11778" width="45.26953125" customWidth="1"/>
    <col min="11779" max="11779" width="13.7265625" customWidth="1"/>
    <col min="11780" max="11780" width="11.7265625" bestFit="1" customWidth="1"/>
    <col min="11781" max="11781" width="17.26953125" customWidth="1"/>
    <col min="11782" max="11782" width="15.7265625" customWidth="1"/>
    <col min="11783" max="11783" width="14.26953125" customWidth="1"/>
    <col min="11784" max="11784" width="17.54296875" customWidth="1"/>
    <col min="11785" max="11785" width="13.453125" customWidth="1"/>
    <col min="11786" max="11786" width="19.1796875" customWidth="1"/>
    <col min="11787" max="11787" width="18.1796875" customWidth="1"/>
    <col min="11788" max="11788" width="15.54296875" customWidth="1"/>
    <col min="12033" max="12033" width="12.7265625" customWidth="1"/>
    <col min="12034" max="12034" width="45.26953125" customWidth="1"/>
    <col min="12035" max="12035" width="13.7265625" customWidth="1"/>
    <col min="12036" max="12036" width="11.7265625" bestFit="1" customWidth="1"/>
    <col min="12037" max="12037" width="17.26953125" customWidth="1"/>
    <col min="12038" max="12038" width="15.7265625" customWidth="1"/>
    <col min="12039" max="12039" width="14.26953125" customWidth="1"/>
    <col min="12040" max="12040" width="17.54296875" customWidth="1"/>
    <col min="12041" max="12041" width="13.453125" customWidth="1"/>
    <col min="12042" max="12042" width="19.1796875" customWidth="1"/>
    <col min="12043" max="12043" width="18.1796875" customWidth="1"/>
    <col min="12044" max="12044" width="15.54296875" customWidth="1"/>
    <col min="12289" max="12289" width="12.7265625" customWidth="1"/>
    <col min="12290" max="12290" width="45.26953125" customWidth="1"/>
    <col min="12291" max="12291" width="13.7265625" customWidth="1"/>
    <col min="12292" max="12292" width="11.7265625" bestFit="1" customWidth="1"/>
    <col min="12293" max="12293" width="17.26953125" customWidth="1"/>
    <col min="12294" max="12294" width="15.7265625" customWidth="1"/>
    <col min="12295" max="12295" width="14.26953125" customWidth="1"/>
    <col min="12296" max="12296" width="17.54296875" customWidth="1"/>
    <col min="12297" max="12297" width="13.453125" customWidth="1"/>
    <col min="12298" max="12298" width="19.1796875" customWidth="1"/>
    <col min="12299" max="12299" width="18.1796875" customWidth="1"/>
    <col min="12300" max="12300" width="15.54296875" customWidth="1"/>
    <col min="12545" max="12545" width="12.7265625" customWidth="1"/>
    <col min="12546" max="12546" width="45.26953125" customWidth="1"/>
    <col min="12547" max="12547" width="13.7265625" customWidth="1"/>
    <col min="12548" max="12548" width="11.7265625" bestFit="1" customWidth="1"/>
    <col min="12549" max="12549" width="17.26953125" customWidth="1"/>
    <col min="12550" max="12550" width="15.7265625" customWidth="1"/>
    <col min="12551" max="12551" width="14.26953125" customWidth="1"/>
    <col min="12552" max="12552" width="17.54296875" customWidth="1"/>
    <col min="12553" max="12553" width="13.453125" customWidth="1"/>
    <col min="12554" max="12554" width="19.1796875" customWidth="1"/>
    <col min="12555" max="12555" width="18.1796875" customWidth="1"/>
    <col min="12556" max="12556" width="15.54296875" customWidth="1"/>
    <col min="12801" max="12801" width="12.7265625" customWidth="1"/>
    <col min="12802" max="12802" width="45.26953125" customWidth="1"/>
    <col min="12803" max="12803" width="13.7265625" customWidth="1"/>
    <col min="12804" max="12804" width="11.7265625" bestFit="1" customWidth="1"/>
    <col min="12805" max="12805" width="17.26953125" customWidth="1"/>
    <col min="12806" max="12806" width="15.7265625" customWidth="1"/>
    <col min="12807" max="12807" width="14.26953125" customWidth="1"/>
    <col min="12808" max="12808" width="17.54296875" customWidth="1"/>
    <col min="12809" max="12809" width="13.453125" customWidth="1"/>
    <col min="12810" max="12810" width="19.1796875" customWidth="1"/>
    <col min="12811" max="12811" width="18.1796875" customWidth="1"/>
    <col min="12812" max="12812" width="15.54296875" customWidth="1"/>
    <col min="13057" max="13057" width="12.7265625" customWidth="1"/>
    <col min="13058" max="13058" width="45.26953125" customWidth="1"/>
    <col min="13059" max="13059" width="13.7265625" customWidth="1"/>
    <col min="13060" max="13060" width="11.7265625" bestFit="1" customWidth="1"/>
    <col min="13061" max="13061" width="17.26953125" customWidth="1"/>
    <col min="13062" max="13062" width="15.7265625" customWidth="1"/>
    <col min="13063" max="13063" width="14.26953125" customWidth="1"/>
    <col min="13064" max="13064" width="17.54296875" customWidth="1"/>
    <col min="13065" max="13065" width="13.453125" customWidth="1"/>
    <col min="13066" max="13066" width="19.1796875" customWidth="1"/>
    <col min="13067" max="13067" width="18.1796875" customWidth="1"/>
    <col min="13068" max="13068" width="15.54296875" customWidth="1"/>
    <col min="13313" max="13313" width="12.7265625" customWidth="1"/>
    <col min="13314" max="13314" width="45.26953125" customWidth="1"/>
    <col min="13315" max="13315" width="13.7265625" customWidth="1"/>
    <col min="13316" max="13316" width="11.7265625" bestFit="1" customWidth="1"/>
    <col min="13317" max="13317" width="17.26953125" customWidth="1"/>
    <col min="13318" max="13318" width="15.7265625" customWidth="1"/>
    <col min="13319" max="13319" width="14.26953125" customWidth="1"/>
    <col min="13320" max="13320" width="17.54296875" customWidth="1"/>
    <col min="13321" max="13321" width="13.453125" customWidth="1"/>
    <col min="13322" max="13322" width="19.1796875" customWidth="1"/>
    <col min="13323" max="13323" width="18.1796875" customWidth="1"/>
    <col min="13324" max="13324" width="15.54296875" customWidth="1"/>
    <col min="13569" max="13569" width="12.7265625" customWidth="1"/>
    <col min="13570" max="13570" width="45.26953125" customWidth="1"/>
    <col min="13571" max="13571" width="13.7265625" customWidth="1"/>
    <col min="13572" max="13572" width="11.7265625" bestFit="1" customWidth="1"/>
    <col min="13573" max="13573" width="17.26953125" customWidth="1"/>
    <col min="13574" max="13574" width="15.7265625" customWidth="1"/>
    <col min="13575" max="13575" width="14.26953125" customWidth="1"/>
    <col min="13576" max="13576" width="17.54296875" customWidth="1"/>
    <col min="13577" max="13577" width="13.453125" customWidth="1"/>
    <col min="13578" max="13578" width="19.1796875" customWidth="1"/>
    <col min="13579" max="13579" width="18.1796875" customWidth="1"/>
    <col min="13580" max="13580" width="15.54296875" customWidth="1"/>
    <col min="13825" max="13825" width="12.7265625" customWidth="1"/>
    <col min="13826" max="13826" width="45.26953125" customWidth="1"/>
    <col min="13827" max="13827" width="13.7265625" customWidth="1"/>
    <col min="13828" max="13828" width="11.7265625" bestFit="1" customWidth="1"/>
    <col min="13829" max="13829" width="17.26953125" customWidth="1"/>
    <col min="13830" max="13830" width="15.7265625" customWidth="1"/>
    <col min="13831" max="13831" width="14.26953125" customWidth="1"/>
    <col min="13832" max="13832" width="17.54296875" customWidth="1"/>
    <col min="13833" max="13833" width="13.453125" customWidth="1"/>
    <col min="13834" max="13834" width="19.1796875" customWidth="1"/>
    <col min="13835" max="13835" width="18.1796875" customWidth="1"/>
    <col min="13836" max="13836" width="15.54296875" customWidth="1"/>
    <col min="14081" max="14081" width="12.7265625" customWidth="1"/>
    <col min="14082" max="14082" width="45.26953125" customWidth="1"/>
    <col min="14083" max="14083" width="13.7265625" customWidth="1"/>
    <col min="14084" max="14084" width="11.7265625" bestFit="1" customWidth="1"/>
    <col min="14085" max="14085" width="17.26953125" customWidth="1"/>
    <col min="14086" max="14086" width="15.7265625" customWidth="1"/>
    <col min="14087" max="14087" width="14.26953125" customWidth="1"/>
    <col min="14088" max="14088" width="17.54296875" customWidth="1"/>
    <col min="14089" max="14089" width="13.453125" customWidth="1"/>
    <col min="14090" max="14090" width="19.1796875" customWidth="1"/>
    <col min="14091" max="14091" width="18.1796875" customWidth="1"/>
    <col min="14092" max="14092" width="15.54296875" customWidth="1"/>
    <col min="14337" max="14337" width="12.7265625" customWidth="1"/>
    <col min="14338" max="14338" width="45.26953125" customWidth="1"/>
    <col min="14339" max="14339" width="13.7265625" customWidth="1"/>
    <col min="14340" max="14340" width="11.7265625" bestFit="1" customWidth="1"/>
    <col min="14341" max="14341" width="17.26953125" customWidth="1"/>
    <col min="14342" max="14342" width="15.7265625" customWidth="1"/>
    <col min="14343" max="14343" width="14.26953125" customWidth="1"/>
    <col min="14344" max="14344" width="17.54296875" customWidth="1"/>
    <col min="14345" max="14345" width="13.453125" customWidth="1"/>
    <col min="14346" max="14346" width="19.1796875" customWidth="1"/>
    <col min="14347" max="14347" width="18.1796875" customWidth="1"/>
    <col min="14348" max="14348" width="15.54296875" customWidth="1"/>
    <col min="14593" max="14593" width="12.7265625" customWidth="1"/>
    <col min="14594" max="14594" width="45.26953125" customWidth="1"/>
    <col min="14595" max="14595" width="13.7265625" customWidth="1"/>
    <col min="14596" max="14596" width="11.7265625" bestFit="1" customWidth="1"/>
    <col min="14597" max="14597" width="17.26953125" customWidth="1"/>
    <col min="14598" max="14598" width="15.7265625" customWidth="1"/>
    <col min="14599" max="14599" width="14.26953125" customWidth="1"/>
    <col min="14600" max="14600" width="17.54296875" customWidth="1"/>
    <col min="14601" max="14601" width="13.453125" customWidth="1"/>
    <col min="14602" max="14602" width="19.1796875" customWidth="1"/>
    <col min="14603" max="14603" width="18.1796875" customWidth="1"/>
    <col min="14604" max="14604" width="15.54296875" customWidth="1"/>
    <col min="14849" max="14849" width="12.7265625" customWidth="1"/>
    <col min="14850" max="14850" width="45.26953125" customWidth="1"/>
    <col min="14851" max="14851" width="13.7265625" customWidth="1"/>
    <col min="14852" max="14852" width="11.7265625" bestFit="1" customWidth="1"/>
    <col min="14853" max="14853" width="17.26953125" customWidth="1"/>
    <col min="14854" max="14854" width="15.7265625" customWidth="1"/>
    <col min="14855" max="14855" width="14.26953125" customWidth="1"/>
    <col min="14856" max="14856" width="17.54296875" customWidth="1"/>
    <col min="14857" max="14857" width="13.453125" customWidth="1"/>
    <col min="14858" max="14858" width="19.1796875" customWidth="1"/>
    <col min="14859" max="14859" width="18.1796875" customWidth="1"/>
    <col min="14860" max="14860" width="15.54296875" customWidth="1"/>
    <col min="15105" max="15105" width="12.7265625" customWidth="1"/>
    <col min="15106" max="15106" width="45.26953125" customWidth="1"/>
    <col min="15107" max="15107" width="13.7265625" customWidth="1"/>
    <col min="15108" max="15108" width="11.7265625" bestFit="1" customWidth="1"/>
    <col min="15109" max="15109" width="17.26953125" customWidth="1"/>
    <col min="15110" max="15110" width="15.7265625" customWidth="1"/>
    <col min="15111" max="15111" width="14.26953125" customWidth="1"/>
    <col min="15112" max="15112" width="17.54296875" customWidth="1"/>
    <col min="15113" max="15113" width="13.453125" customWidth="1"/>
    <col min="15114" max="15114" width="19.1796875" customWidth="1"/>
    <col min="15115" max="15115" width="18.1796875" customWidth="1"/>
    <col min="15116" max="15116" width="15.54296875" customWidth="1"/>
    <col min="15361" max="15361" width="12.7265625" customWidth="1"/>
    <col min="15362" max="15362" width="45.26953125" customWidth="1"/>
    <col min="15363" max="15363" width="13.7265625" customWidth="1"/>
    <col min="15364" max="15364" width="11.7265625" bestFit="1" customWidth="1"/>
    <col min="15365" max="15365" width="17.26953125" customWidth="1"/>
    <col min="15366" max="15366" width="15.7265625" customWidth="1"/>
    <col min="15367" max="15367" width="14.26953125" customWidth="1"/>
    <col min="15368" max="15368" width="17.54296875" customWidth="1"/>
    <col min="15369" max="15369" width="13.453125" customWidth="1"/>
    <col min="15370" max="15370" width="19.1796875" customWidth="1"/>
    <col min="15371" max="15371" width="18.1796875" customWidth="1"/>
    <col min="15372" max="15372" width="15.54296875" customWidth="1"/>
    <col min="15617" max="15617" width="12.7265625" customWidth="1"/>
    <col min="15618" max="15618" width="45.26953125" customWidth="1"/>
    <col min="15619" max="15619" width="13.7265625" customWidth="1"/>
    <col min="15620" max="15620" width="11.7265625" bestFit="1" customWidth="1"/>
    <col min="15621" max="15621" width="17.26953125" customWidth="1"/>
    <col min="15622" max="15622" width="15.7265625" customWidth="1"/>
    <col min="15623" max="15623" width="14.26953125" customWidth="1"/>
    <col min="15624" max="15624" width="17.54296875" customWidth="1"/>
    <col min="15625" max="15625" width="13.453125" customWidth="1"/>
    <col min="15626" max="15626" width="19.1796875" customWidth="1"/>
    <col min="15627" max="15627" width="18.1796875" customWidth="1"/>
    <col min="15628" max="15628" width="15.54296875" customWidth="1"/>
    <col min="15873" max="15873" width="12.7265625" customWidth="1"/>
    <col min="15874" max="15874" width="45.26953125" customWidth="1"/>
    <col min="15875" max="15875" width="13.7265625" customWidth="1"/>
    <col min="15876" max="15876" width="11.7265625" bestFit="1" customWidth="1"/>
    <col min="15877" max="15877" width="17.26953125" customWidth="1"/>
    <col min="15878" max="15878" width="15.7265625" customWidth="1"/>
    <col min="15879" max="15879" width="14.26953125" customWidth="1"/>
    <col min="15880" max="15880" width="17.54296875" customWidth="1"/>
    <col min="15881" max="15881" width="13.453125" customWidth="1"/>
    <col min="15882" max="15882" width="19.1796875" customWidth="1"/>
    <col min="15883" max="15883" width="18.1796875" customWidth="1"/>
    <col min="15884" max="15884" width="15.54296875" customWidth="1"/>
    <col min="16129" max="16129" width="12.7265625" customWidth="1"/>
    <col min="16130" max="16130" width="45.26953125" customWidth="1"/>
    <col min="16131" max="16131" width="13.7265625" customWidth="1"/>
    <col min="16132" max="16132" width="11.7265625" bestFit="1" customWidth="1"/>
    <col min="16133" max="16133" width="17.26953125" customWidth="1"/>
    <col min="16134" max="16134" width="15.7265625" customWidth="1"/>
    <col min="16135" max="16135" width="14.26953125" customWidth="1"/>
    <col min="16136" max="16136" width="17.54296875" customWidth="1"/>
    <col min="16137" max="16137" width="13.453125" customWidth="1"/>
    <col min="16138" max="16138" width="19.1796875" customWidth="1"/>
    <col min="16139" max="16139" width="18.1796875" customWidth="1"/>
    <col min="16140" max="16140" width="15.54296875" customWidth="1"/>
  </cols>
  <sheetData>
    <row r="1" spans="1:10" x14ac:dyDescent="0.35">
      <c r="A1" s="2"/>
      <c r="B1" s="2"/>
      <c r="C1" s="2"/>
      <c r="D1" s="2"/>
      <c r="E1" s="2"/>
      <c r="F1" s="2"/>
      <c r="G1" s="2"/>
      <c r="H1" s="2"/>
    </row>
    <row r="2" spans="1:10" x14ac:dyDescent="0.35">
      <c r="A2" s="2"/>
      <c r="B2" s="2"/>
      <c r="C2" s="2"/>
      <c r="D2" s="2"/>
      <c r="E2" s="2"/>
      <c r="F2" s="2"/>
      <c r="G2" s="2"/>
      <c r="H2" s="2"/>
    </row>
    <row r="3" spans="1:10" x14ac:dyDescent="0.35">
      <c r="A3" s="2"/>
      <c r="B3" s="2"/>
      <c r="C3" s="2"/>
      <c r="D3" s="2"/>
      <c r="E3" s="2"/>
      <c r="F3" s="2"/>
      <c r="G3" s="2"/>
      <c r="H3" s="2"/>
    </row>
    <row r="4" spans="1:10" x14ac:dyDescent="0.35">
      <c r="A4" s="2"/>
      <c r="B4" s="2"/>
      <c r="C4" s="2"/>
      <c r="D4" s="2"/>
      <c r="E4" s="2"/>
      <c r="F4" s="2"/>
      <c r="G4" s="2"/>
      <c r="H4" s="2"/>
    </row>
    <row r="5" spans="1:10" x14ac:dyDescent="0.35">
      <c r="A5" s="2"/>
      <c r="B5" s="2"/>
      <c r="C5" s="2"/>
      <c r="D5" s="2"/>
      <c r="E5" s="2"/>
      <c r="F5" s="2"/>
      <c r="G5" s="2"/>
      <c r="H5" s="2"/>
    </row>
    <row r="6" spans="1:10" x14ac:dyDescent="0.35">
      <c r="A6" s="2"/>
      <c r="B6" s="2"/>
      <c r="C6" s="2"/>
      <c r="D6" s="2"/>
      <c r="E6" s="2"/>
      <c r="F6" s="2"/>
      <c r="G6" s="2"/>
      <c r="H6" s="2"/>
    </row>
    <row r="7" spans="1:10" x14ac:dyDescent="0.35">
      <c r="A7" s="2"/>
      <c r="B7" s="2"/>
      <c r="C7" s="2"/>
      <c r="D7" s="2"/>
      <c r="E7" s="2"/>
      <c r="F7" s="2"/>
      <c r="G7" s="2"/>
      <c r="H7" s="2"/>
    </row>
    <row r="8" spans="1:10" x14ac:dyDescent="0.35">
      <c r="A8" s="2"/>
      <c r="B8" s="2"/>
      <c r="C8" s="2"/>
      <c r="D8" s="2"/>
      <c r="E8" s="2"/>
      <c r="F8" s="2"/>
      <c r="G8" s="2"/>
      <c r="H8" s="2"/>
    </row>
    <row r="9" spans="1:10" x14ac:dyDescent="0.35">
      <c r="A9" s="2"/>
      <c r="B9" s="2"/>
      <c r="C9" s="2"/>
      <c r="D9" s="2"/>
      <c r="E9" s="2"/>
      <c r="F9" s="2"/>
      <c r="G9" s="2"/>
      <c r="H9" s="2"/>
    </row>
    <row r="10" spans="1:10" ht="15.5" x14ac:dyDescent="0.35">
      <c r="A10" s="127" t="s">
        <v>150</v>
      </c>
      <c r="B10" s="209" t="s">
        <v>151</v>
      </c>
      <c r="C10" s="199"/>
      <c r="D10" s="199"/>
      <c r="E10" s="199"/>
      <c r="F10" s="199"/>
      <c r="G10" s="199"/>
      <c r="H10" s="199"/>
      <c r="I10" s="199"/>
      <c r="J10" s="199"/>
    </row>
    <row r="11" spans="1:10" x14ac:dyDescent="0.35">
      <c r="A11" s="219" t="s">
        <v>170</v>
      </c>
      <c r="B11" s="199"/>
      <c r="C11" s="199"/>
      <c r="D11" s="199"/>
      <c r="E11" s="199"/>
      <c r="F11" s="199"/>
      <c r="G11" s="199"/>
      <c r="H11" s="199"/>
      <c r="I11" s="199"/>
      <c r="J11" s="199"/>
    </row>
    <row r="12" spans="1:10" ht="26" x14ac:dyDescent="0.35">
      <c r="A12" s="210" t="s">
        <v>2</v>
      </c>
      <c r="B12" s="211" t="s">
        <v>49</v>
      </c>
      <c r="C12" s="211" t="s">
        <v>50</v>
      </c>
      <c r="D12" s="211" t="s">
        <v>51</v>
      </c>
      <c r="E12" s="128" t="s">
        <v>52</v>
      </c>
      <c r="F12" s="211" t="s">
        <v>53</v>
      </c>
      <c r="G12" s="212" t="s">
        <v>54</v>
      </c>
      <c r="H12" s="128" t="s">
        <v>55</v>
      </c>
      <c r="I12" s="128" t="s">
        <v>0</v>
      </c>
      <c r="J12" s="211" t="s">
        <v>7</v>
      </c>
    </row>
    <row r="13" spans="1:10" x14ac:dyDescent="0.35">
      <c r="A13" s="206"/>
      <c r="B13" s="206"/>
      <c r="C13" s="206"/>
      <c r="D13" s="206"/>
      <c r="E13" s="128" t="s">
        <v>26</v>
      </c>
      <c r="F13" s="206"/>
      <c r="G13" s="206"/>
      <c r="H13" s="128">
        <v>2.6</v>
      </c>
      <c r="I13" s="129">
        <v>0.19</v>
      </c>
      <c r="J13" s="206"/>
    </row>
    <row r="14" spans="1:10" x14ac:dyDescent="0.35">
      <c r="A14" s="130" t="s">
        <v>152</v>
      </c>
      <c r="B14" s="131" t="s">
        <v>56</v>
      </c>
      <c r="C14" s="132"/>
      <c r="D14" s="132"/>
      <c r="E14" s="132"/>
      <c r="F14" s="132"/>
      <c r="G14" s="132"/>
      <c r="H14" s="133"/>
      <c r="I14" s="133"/>
      <c r="J14" s="134"/>
    </row>
    <row r="15" spans="1:10" x14ac:dyDescent="0.35">
      <c r="A15" s="135" t="s">
        <v>153</v>
      </c>
      <c r="B15" s="136" t="s">
        <v>57</v>
      </c>
      <c r="C15" s="132"/>
      <c r="D15" s="132"/>
      <c r="E15" s="132"/>
      <c r="F15" s="132"/>
      <c r="G15" s="132"/>
      <c r="H15" s="133"/>
      <c r="I15" s="133"/>
      <c r="J15" s="137"/>
    </row>
    <row r="16" spans="1:10" x14ac:dyDescent="0.35">
      <c r="A16" s="135" t="s">
        <v>154</v>
      </c>
      <c r="B16" s="136" t="s">
        <v>58</v>
      </c>
      <c r="C16" s="138">
        <v>7035600</v>
      </c>
      <c r="D16" s="139">
        <v>1</v>
      </c>
      <c r="E16" s="139">
        <v>3</v>
      </c>
      <c r="F16" s="140">
        <v>0.5</v>
      </c>
      <c r="G16" s="138">
        <f>+ROUND(C16*D16*E16*F16,0)</f>
        <v>10553400</v>
      </c>
      <c r="H16" s="138">
        <f>G16*$H$13</f>
        <v>27438840</v>
      </c>
      <c r="I16" s="141">
        <f>H16*$I$13</f>
        <v>5213379.5999999996</v>
      </c>
      <c r="J16" s="141">
        <f>ROUND(H16+I16,)</f>
        <v>32652220</v>
      </c>
    </row>
    <row r="17" spans="1:12" x14ac:dyDescent="0.35">
      <c r="A17" s="135" t="s">
        <v>155</v>
      </c>
      <c r="B17" s="136" t="s">
        <v>59</v>
      </c>
      <c r="C17" s="138">
        <v>5662800</v>
      </c>
      <c r="D17" s="139">
        <v>1</v>
      </c>
      <c r="E17" s="139">
        <v>3</v>
      </c>
      <c r="F17" s="140">
        <v>0.3</v>
      </c>
      <c r="G17" s="138">
        <f>+ROUND(C17*D17*E17*F17,0)</f>
        <v>5096520</v>
      </c>
      <c r="H17" s="138">
        <f>G17*$H$13</f>
        <v>13250952</v>
      </c>
      <c r="I17" s="141">
        <f>H17*$I$13</f>
        <v>2517680.88</v>
      </c>
      <c r="J17" s="141">
        <f>ROUND(H17+I17,)</f>
        <v>15768633</v>
      </c>
    </row>
    <row r="18" spans="1:12" x14ac:dyDescent="0.35">
      <c r="A18" s="135" t="s">
        <v>156</v>
      </c>
      <c r="B18" s="136" t="s">
        <v>60</v>
      </c>
      <c r="C18" s="138">
        <v>5662800</v>
      </c>
      <c r="D18" s="139">
        <v>1</v>
      </c>
      <c r="E18" s="139">
        <v>3</v>
      </c>
      <c r="F18" s="140">
        <v>0.2</v>
      </c>
      <c r="G18" s="138">
        <f>+ROUND(C18*D18*E18*F18,0)</f>
        <v>3397680</v>
      </c>
      <c r="H18" s="138">
        <f>G18*$H$13</f>
        <v>8833968</v>
      </c>
      <c r="I18" s="141">
        <f>H18*$I$13</f>
        <v>1678453.92</v>
      </c>
      <c r="J18" s="141">
        <f>ROUND(H18+I18,)</f>
        <v>10512422</v>
      </c>
    </row>
    <row r="19" spans="1:12" x14ac:dyDescent="0.35">
      <c r="A19" s="135" t="s">
        <v>157</v>
      </c>
      <c r="B19" s="136" t="s">
        <v>61</v>
      </c>
      <c r="C19" s="138">
        <v>4804800</v>
      </c>
      <c r="D19" s="139">
        <v>1</v>
      </c>
      <c r="E19" s="139">
        <v>3</v>
      </c>
      <c r="F19" s="140">
        <v>0.2</v>
      </c>
      <c r="G19" s="138">
        <f>+ROUND(C19*D19*E19*F19,0)</f>
        <v>2882880</v>
      </c>
      <c r="H19" s="138">
        <f>G19*$H$13</f>
        <v>7495488</v>
      </c>
      <c r="I19" s="141">
        <f>H19*$I$13</f>
        <v>1424142.72</v>
      </c>
      <c r="J19" s="141">
        <f>ROUND(H19+I19,)</f>
        <v>8919631</v>
      </c>
    </row>
    <row r="20" spans="1:12" x14ac:dyDescent="0.35">
      <c r="A20" s="135" t="s">
        <v>158</v>
      </c>
      <c r="B20" s="136" t="s">
        <v>62</v>
      </c>
      <c r="C20" s="138">
        <v>4804800</v>
      </c>
      <c r="D20" s="139">
        <v>1</v>
      </c>
      <c r="E20" s="139">
        <v>3</v>
      </c>
      <c r="F20" s="140">
        <v>0.2</v>
      </c>
      <c r="G20" s="138">
        <f>+ROUND(C20*D20*E20*F20,0)</f>
        <v>2882880</v>
      </c>
      <c r="H20" s="138">
        <f>G20*$H$13</f>
        <v>7495488</v>
      </c>
      <c r="I20" s="141">
        <f>H20*$I$13</f>
        <v>1424142.72</v>
      </c>
      <c r="J20" s="141">
        <f>ROUND(H20+I20,)</f>
        <v>8919631</v>
      </c>
    </row>
    <row r="21" spans="1:12" x14ac:dyDescent="0.35">
      <c r="A21" s="142"/>
      <c r="B21" s="205" t="s">
        <v>63</v>
      </c>
      <c r="C21" s="206"/>
      <c r="D21" s="206"/>
      <c r="E21" s="206"/>
      <c r="F21" s="206"/>
      <c r="G21" s="143">
        <f>SUM(G16:G20)</f>
        <v>24813360</v>
      </c>
      <c r="H21" s="143">
        <f>SUM(H16:H20)</f>
        <v>64514736</v>
      </c>
      <c r="I21" s="143">
        <f>SUM(I16:I20)</f>
        <v>12257799.84</v>
      </c>
      <c r="J21" s="143">
        <f>SUM(J16:J20)</f>
        <v>76772537</v>
      </c>
    </row>
    <row r="22" spans="1:12" x14ac:dyDescent="0.35">
      <c r="A22" s="130" t="s">
        <v>159</v>
      </c>
      <c r="B22" s="131" t="s">
        <v>64</v>
      </c>
      <c r="C22" s="132"/>
      <c r="D22" s="132"/>
      <c r="E22" s="145"/>
      <c r="F22" s="132"/>
      <c r="G22" s="146"/>
      <c r="H22" s="141"/>
      <c r="I22" s="141"/>
      <c r="J22" s="147"/>
    </row>
    <row r="23" spans="1:12" x14ac:dyDescent="0.35">
      <c r="A23" s="148" t="s">
        <v>160</v>
      </c>
      <c r="B23" s="136" t="s">
        <v>65</v>
      </c>
      <c r="C23" s="149">
        <v>1320000</v>
      </c>
      <c r="D23" s="138"/>
      <c r="E23" s="139">
        <v>3</v>
      </c>
      <c r="F23" s="140">
        <v>1</v>
      </c>
      <c r="G23" s="150">
        <f>C23*E23*F23</f>
        <v>3960000</v>
      </c>
      <c r="H23" s="151"/>
      <c r="I23" s="152">
        <f>G23*$I$13</f>
        <v>752400</v>
      </c>
      <c r="J23" s="141">
        <f>ROUND(G23+I23,)</f>
        <v>4712400</v>
      </c>
    </row>
    <row r="24" spans="1:12" x14ac:dyDescent="0.35">
      <c r="A24" s="148" t="s">
        <v>161</v>
      </c>
      <c r="B24" s="136" t="s">
        <v>66</v>
      </c>
      <c r="C24" s="149">
        <v>1188000</v>
      </c>
      <c r="D24" s="138"/>
      <c r="E24" s="139"/>
      <c r="F24" s="140"/>
      <c r="G24" s="150"/>
      <c r="H24" s="138"/>
      <c r="I24" s="152"/>
      <c r="J24" s="141"/>
    </row>
    <row r="25" spans="1:12" ht="37.5" x14ac:dyDescent="0.35">
      <c r="A25" s="148" t="s">
        <v>162</v>
      </c>
      <c r="B25" s="136" t="s">
        <v>67</v>
      </c>
      <c r="C25" s="149">
        <v>594000</v>
      </c>
      <c r="D25" s="138"/>
      <c r="E25" s="139">
        <v>3</v>
      </c>
      <c r="F25" s="140">
        <v>1.0004999999999999</v>
      </c>
      <c r="G25" s="150">
        <f>C25*E25*F25</f>
        <v>1782891</v>
      </c>
      <c r="H25" s="138"/>
      <c r="I25" s="141">
        <f>G25*$I$13</f>
        <v>338749.29</v>
      </c>
      <c r="J25" s="141">
        <f>ROUND(G25+I25,)</f>
        <v>2121640</v>
      </c>
    </row>
    <row r="26" spans="1:12" x14ac:dyDescent="0.35">
      <c r="A26" s="207" t="s">
        <v>68</v>
      </c>
      <c r="B26" s="206"/>
      <c r="C26" s="206"/>
      <c r="D26" s="206"/>
      <c r="E26" s="206"/>
      <c r="F26" s="206"/>
      <c r="G26" s="153">
        <f>SUM(G23:G25)</f>
        <v>5742891</v>
      </c>
      <c r="H26" s="153">
        <f>SUM(H23:H25)</f>
        <v>0</v>
      </c>
      <c r="I26" s="153">
        <f>SUM(I23:I25)</f>
        <v>1091149.29</v>
      </c>
      <c r="J26" s="153">
        <f>SUM(J23:J25)</f>
        <v>6834040</v>
      </c>
    </row>
    <row r="27" spans="1:12" ht="15.5" x14ac:dyDescent="0.35">
      <c r="A27" s="154"/>
      <c r="B27" s="208" t="s">
        <v>43</v>
      </c>
      <c r="C27" s="206"/>
      <c r="D27" s="206"/>
      <c r="E27" s="206"/>
      <c r="F27" s="206"/>
      <c r="G27" s="155">
        <f>G21+G26</f>
        <v>30556251</v>
      </c>
      <c r="H27" s="155">
        <f>H21+H26</f>
        <v>64514736</v>
      </c>
      <c r="I27" s="155">
        <f>I21+I26</f>
        <v>13348949.129999999</v>
      </c>
      <c r="J27" s="156">
        <f>J21+J26</f>
        <v>83606577</v>
      </c>
      <c r="K27" s="58"/>
      <c r="L27" s="57"/>
    </row>
    <row r="28" spans="1:12" ht="16" thickBot="1" x14ac:dyDescent="0.4">
      <c r="A28" s="59"/>
      <c r="B28" s="59"/>
      <c r="C28" s="59"/>
      <c r="D28" s="59"/>
      <c r="E28" s="59"/>
      <c r="F28" s="59"/>
      <c r="G28" s="202" t="s">
        <v>69</v>
      </c>
      <c r="H28" s="203"/>
      <c r="I28" s="204"/>
      <c r="J28" s="126">
        <f>+J27</f>
        <v>83606577</v>
      </c>
      <c r="K28" s="58"/>
      <c r="L28" s="58"/>
    </row>
    <row r="36" spans="10:10" x14ac:dyDescent="0.35">
      <c r="J36" s="60"/>
    </row>
  </sheetData>
  <mergeCells count="13">
    <mergeCell ref="G28:I28"/>
    <mergeCell ref="A26:F26"/>
    <mergeCell ref="B27:F27"/>
    <mergeCell ref="B21:F21"/>
    <mergeCell ref="B10:J10"/>
    <mergeCell ref="A12:A13"/>
    <mergeCell ref="B12:B13"/>
    <mergeCell ref="C12:C13"/>
    <mergeCell ref="D12:D13"/>
    <mergeCell ref="F12:F13"/>
    <mergeCell ref="G12:G13"/>
    <mergeCell ref="J12:J13"/>
    <mergeCell ref="A11:J11"/>
  </mergeCells>
  <pageMargins left="0.7" right="0.7" top="0.75" bottom="0.75" header="0.3" footer="0.3"/>
  <pageSetup scale="5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34F17-690F-4B07-BBF0-86058F0F7542}">
  <sheetPr>
    <tabColor theme="0" tint="-0.14999847407452621"/>
  </sheetPr>
  <dimension ref="A1:S66"/>
  <sheetViews>
    <sheetView showGridLines="0" tabSelected="1" topLeftCell="A29" zoomScale="56" zoomScaleNormal="80" workbookViewId="0">
      <selection activeCell="F66" sqref="F66"/>
    </sheetView>
  </sheetViews>
  <sheetFormatPr baseColWidth="10" defaultColWidth="11.54296875" defaultRowHeight="14.5" x14ac:dyDescent="0.35"/>
  <cols>
    <col min="1" max="1" width="11.26953125" customWidth="1"/>
    <col min="2" max="2" width="50.26953125" customWidth="1"/>
    <col min="3" max="3" width="5" bestFit="1" customWidth="1"/>
    <col min="4" max="4" width="8.26953125" bestFit="1" customWidth="1"/>
    <col min="5" max="5" width="16.26953125" bestFit="1" customWidth="1"/>
    <col min="6" max="6" width="20.1796875" bestFit="1" customWidth="1"/>
    <col min="7" max="8" width="16.81640625" customWidth="1"/>
    <col min="9" max="9" width="19.453125" bestFit="1" customWidth="1"/>
    <col min="10" max="10" width="15.1796875" bestFit="1" customWidth="1"/>
    <col min="11" max="11" width="17.81640625" bestFit="1" customWidth="1"/>
    <col min="12" max="12" width="16.81640625" bestFit="1" customWidth="1"/>
    <col min="13" max="13" width="22.08984375" bestFit="1" customWidth="1"/>
    <col min="14" max="15" width="15.08984375" bestFit="1" customWidth="1"/>
    <col min="16" max="17" width="15.26953125" bestFit="1" customWidth="1"/>
    <col min="19" max="19" width="11.7265625" bestFit="1" customWidth="1"/>
  </cols>
  <sheetData>
    <row r="1" spans="1:17" s="2" customFormat="1" ht="133.5" customHeight="1" x14ac:dyDescent="0.35"/>
    <row r="2" spans="1:17" ht="15.5" x14ac:dyDescent="0.35">
      <c r="A2" s="113" t="s">
        <v>171</v>
      </c>
      <c r="B2" s="242" t="s">
        <v>222</v>
      </c>
      <c r="C2" s="199"/>
      <c r="D2" s="199"/>
      <c r="E2" s="199"/>
      <c r="F2" s="199"/>
      <c r="G2" s="199"/>
      <c r="H2" s="199"/>
      <c r="I2" s="199"/>
      <c r="J2" s="199"/>
      <c r="K2" s="199"/>
      <c r="L2" s="228" t="s">
        <v>223</v>
      </c>
      <c r="M2" s="229"/>
      <c r="N2" s="229"/>
      <c r="O2" s="230"/>
    </row>
    <row r="3" spans="1:17" x14ac:dyDescent="0.35">
      <c r="A3" s="243" t="s">
        <v>172</v>
      </c>
      <c r="B3" s="199"/>
      <c r="C3" s="199"/>
      <c r="D3" s="199"/>
      <c r="E3" s="199"/>
      <c r="F3" s="199"/>
      <c r="G3" s="199"/>
      <c r="H3" s="199"/>
      <c r="I3" s="199"/>
      <c r="J3" s="199"/>
      <c r="K3" s="199"/>
      <c r="L3" s="231"/>
      <c r="M3" s="232"/>
      <c r="N3" s="232"/>
      <c r="O3" s="233"/>
    </row>
    <row r="4" spans="1:17" s="53" customFormat="1" ht="26" x14ac:dyDescent="0.35">
      <c r="A4" s="243" t="s">
        <v>2</v>
      </c>
      <c r="B4" s="246" t="s">
        <v>3</v>
      </c>
      <c r="C4" s="247" t="s">
        <v>1</v>
      </c>
      <c r="D4" s="248" t="s">
        <v>4</v>
      </c>
      <c r="E4" s="249" t="s">
        <v>5</v>
      </c>
      <c r="F4" s="244" t="s">
        <v>6</v>
      </c>
      <c r="G4" s="73" t="s">
        <v>70</v>
      </c>
      <c r="H4" s="73" t="s">
        <v>71</v>
      </c>
      <c r="I4" s="73" t="s">
        <v>72</v>
      </c>
      <c r="J4" s="73" t="s">
        <v>73</v>
      </c>
      <c r="K4" s="244" t="s">
        <v>7</v>
      </c>
      <c r="L4" s="238" t="s">
        <v>224</v>
      </c>
      <c r="M4" s="236" t="s">
        <v>225</v>
      </c>
      <c r="N4" s="234" t="s">
        <v>226</v>
      </c>
      <c r="O4" s="240" t="s">
        <v>227</v>
      </c>
    </row>
    <row r="5" spans="1:17" s="53" customFormat="1" ht="13" x14ac:dyDescent="0.35">
      <c r="A5" s="199"/>
      <c r="B5" s="246"/>
      <c r="C5" s="247"/>
      <c r="D5" s="248"/>
      <c r="E5" s="249"/>
      <c r="F5" s="244"/>
      <c r="G5" s="74">
        <v>0.06</v>
      </c>
      <c r="H5" s="75">
        <v>0.29499999999999998</v>
      </c>
      <c r="I5" s="75">
        <v>5.0000000000000001E-3</v>
      </c>
      <c r="J5" s="74">
        <v>0.05</v>
      </c>
      <c r="K5" s="244"/>
      <c r="L5" s="239"/>
      <c r="M5" s="237"/>
      <c r="N5" s="235"/>
      <c r="O5" s="241"/>
    </row>
    <row r="6" spans="1:17" s="53" customFormat="1" ht="13" x14ac:dyDescent="0.35">
      <c r="A6" s="164" t="s">
        <v>173</v>
      </c>
      <c r="B6" s="165" t="s">
        <v>88</v>
      </c>
      <c r="C6" s="174"/>
      <c r="D6" s="176"/>
      <c r="E6" s="175"/>
      <c r="F6" s="177"/>
      <c r="G6" s="177"/>
      <c r="H6" s="177"/>
      <c r="I6" s="86"/>
      <c r="J6" s="86"/>
      <c r="K6" s="86"/>
      <c r="L6" s="226"/>
      <c r="M6" s="226"/>
      <c r="N6" s="226"/>
      <c r="O6" s="226"/>
    </row>
    <row r="7" spans="1:17" s="53" customFormat="1" ht="12.5" x14ac:dyDescent="0.25">
      <c r="A7" s="135" t="s">
        <v>174</v>
      </c>
      <c r="B7" s="76" t="s">
        <v>91</v>
      </c>
      <c r="C7" s="77" t="s">
        <v>9</v>
      </c>
      <c r="D7" s="51">
        <v>106.5</v>
      </c>
      <c r="E7" s="183">
        <f>+O7</f>
        <v>8276</v>
      </c>
      <c r="F7" s="78">
        <f>+ROUND(E7*D7,0)</f>
        <v>881394</v>
      </c>
      <c r="G7" s="72">
        <f>+ROUND(F7*$G$5,0)</f>
        <v>52884</v>
      </c>
      <c r="H7" s="79">
        <f>+ROUND(SUM(F7:G7)*$H$5,0)</f>
        <v>275612</v>
      </c>
      <c r="I7" s="79">
        <f>+ROUND(SUM(F7:G7)*$I$5,0)</f>
        <v>4671</v>
      </c>
      <c r="J7" s="79">
        <f>+ROUND(SUM(F7:G7)*$J$5,0)</f>
        <v>46714</v>
      </c>
      <c r="K7" s="72">
        <f>+ROUND(SUM(F7:J7),0)</f>
        <v>1261275</v>
      </c>
      <c r="L7" s="184">
        <v>6889</v>
      </c>
      <c r="M7" s="185">
        <v>9663</v>
      </c>
      <c r="N7" s="185"/>
      <c r="O7" s="185">
        <f>+AVERAGE(L7:N7)</f>
        <v>8276</v>
      </c>
      <c r="P7" s="193"/>
      <c r="Q7" s="193"/>
    </row>
    <row r="8" spans="1:17" s="53" customFormat="1" ht="12.5" x14ac:dyDescent="0.25">
      <c r="A8" s="135" t="s">
        <v>175</v>
      </c>
      <c r="B8" s="66" t="s">
        <v>92</v>
      </c>
      <c r="C8" s="77" t="s">
        <v>1</v>
      </c>
      <c r="D8" s="51">
        <v>1</v>
      </c>
      <c r="E8" s="183">
        <f t="shared" ref="E8:E9" si="0">+O8</f>
        <v>3724582</v>
      </c>
      <c r="F8" s="78">
        <f t="shared" ref="F8:F9" si="1">+ROUND(E8*D8,0)</f>
        <v>3724582</v>
      </c>
      <c r="G8" s="72">
        <f t="shared" ref="G8:G9" si="2">+ROUND(F8*$G$5,0)</f>
        <v>223475</v>
      </c>
      <c r="H8" s="79">
        <f t="shared" ref="H8:H9" si="3">+ROUND(SUM(F8:G8)*$H$5,0)</f>
        <v>1164677</v>
      </c>
      <c r="I8" s="79">
        <f t="shared" ref="I8:I9" si="4">+ROUND(SUM(F8:G8)*$I$5,0)</f>
        <v>19740</v>
      </c>
      <c r="J8" s="79">
        <f t="shared" ref="J8:J9" si="5">+ROUND(SUM(F8:G8)*$J$5,0)</f>
        <v>197403</v>
      </c>
      <c r="K8" s="72">
        <f t="shared" ref="K8:K9" si="6">+ROUND(SUM(F8:J8),0)</f>
        <v>5329877</v>
      </c>
      <c r="L8" s="184">
        <v>3724582</v>
      </c>
      <c r="M8" s="185"/>
      <c r="N8" s="185"/>
      <c r="O8" s="185">
        <f t="shared" ref="O8:O9" si="7">+AVERAGE(L8:N8)</f>
        <v>3724582</v>
      </c>
      <c r="P8" s="193"/>
      <c r="Q8" s="193"/>
    </row>
    <row r="9" spans="1:17" s="53" customFormat="1" ht="12.5" x14ac:dyDescent="0.35">
      <c r="A9" s="135" t="s">
        <v>176</v>
      </c>
      <c r="B9" s="66" t="s">
        <v>93</v>
      </c>
      <c r="C9" s="77" t="s">
        <v>11</v>
      </c>
      <c r="D9" s="51">
        <v>28</v>
      </c>
      <c r="E9" s="183">
        <f t="shared" si="0"/>
        <v>9330</v>
      </c>
      <c r="F9" s="78">
        <f t="shared" si="1"/>
        <v>261240</v>
      </c>
      <c r="G9" s="72">
        <f t="shared" si="2"/>
        <v>15674</v>
      </c>
      <c r="H9" s="79">
        <f t="shared" si="3"/>
        <v>81690</v>
      </c>
      <c r="I9" s="79">
        <f t="shared" si="4"/>
        <v>1385</v>
      </c>
      <c r="J9" s="79">
        <f t="shared" si="5"/>
        <v>13846</v>
      </c>
      <c r="K9" s="72">
        <f t="shared" si="6"/>
        <v>373835</v>
      </c>
      <c r="L9" s="185">
        <v>9330</v>
      </c>
      <c r="M9" s="185"/>
      <c r="N9" s="185"/>
      <c r="O9" s="185">
        <f t="shared" si="7"/>
        <v>9330</v>
      </c>
      <c r="P9" s="193"/>
      <c r="Q9" s="193"/>
    </row>
    <row r="10" spans="1:17" s="53" customFormat="1" ht="13" x14ac:dyDescent="0.35">
      <c r="A10" s="178"/>
      <c r="B10" s="80" t="s">
        <v>89</v>
      </c>
      <c r="C10" s="81"/>
      <c r="D10" s="82"/>
      <c r="E10" s="83"/>
      <c r="F10" s="84">
        <f>SUM(F7:F9)</f>
        <v>4867216</v>
      </c>
      <c r="G10" s="84">
        <f t="shared" ref="G10:J10" si="8">SUM(G7:G9)</f>
        <v>292033</v>
      </c>
      <c r="H10" s="84">
        <f t="shared" si="8"/>
        <v>1521979</v>
      </c>
      <c r="I10" s="84">
        <f t="shared" si="8"/>
        <v>25796</v>
      </c>
      <c r="J10" s="84">
        <f t="shared" si="8"/>
        <v>257963</v>
      </c>
      <c r="K10" s="84">
        <f>SUM(K7:K9)</f>
        <v>6964987</v>
      </c>
      <c r="L10" s="227"/>
      <c r="M10" s="227"/>
      <c r="N10" s="227"/>
      <c r="O10" s="227"/>
      <c r="Q10" s="193"/>
    </row>
    <row r="11" spans="1:17" s="53" customFormat="1" ht="13" x14ac:dyDescent="0.35">
      <c r="A11" s="172" t="s">
        <v>177</v>
      </c>
      <c r="B11" s="85" t="s">
        <v>94</v>
      </c>
      <c r="C11" s="86"/>
      <c r="D11" s="87"/>
      <c r="E11" s="88"/>
      <c r="F11" s="89"/>
      <c r="G11" s="89"/>
      <c r="H11" s="89"/>
      <c r="I11" s="90"/>
      <c r="J11" s="90"/>
      <c r="K11" s="90"/>
      <c r="L11" s="227"/>
      <c r="M11" s="227"/>
      <c r="N11" s="227"/>
      <c r="O11" s="227"/>
      <c r="Q11" s="193"/>
    </row>
    <row r="12" spans="1:17" s="53" customFormat="1" ht="12.5" x14ac:dyDescent="0.35">
      <c r="A12" s="110" t="s">
        <v>178</v>
      </c>
      <c r="B12" s="28" t="s">
        <v>95</v>
      </c>
      <c r="C12" s="77" t="s">
        <v>11</v>
      </c>
      <c r="D12" s="51">
        <v>48</v>
      </c>
      <c r="E12" s="183">
        <f>+O12</f>
        <v>6353.5</v>
      </c>
      <c r="F12" s="78">
        <f t="shared" ref="F12:F28" si="9">+ROUND(E12*D12,0)</f>
        <v>304968</v>
      </c>
      <c r="G12" s="72">
        <f t="shared" ref="G12:G28" si="10">+ROUND(F12*$G$5,0)</f>
        <v>18298</v>
      </c>
      <c r="H12" s="79">
        <f t="shared" ref="H12:H28" si="11">+ROUND(SUM(F12:G12)*$H$5,0)</f>
        <v>95363</v>
      </c>
      <c r="I12" s="79">
        <f t="shared" ref="I12:I28" si="12">+ROUND(SUM(F12:G12)*$I$5,0)</f>
        <v>1616</v>
      </c>
      <c r="J12" s="79">
        <f t="shared" ref="J12:J28" si="13">+ROUND(SUM(F12:G12)*$J$5,0)</f>
        <v>16163</v>
      </c>
      <c r="K12" s="72">
        <f t="shared" ref="K12:K28" si="14">+ROUND(SUM(F12:J12),0)</f>
        <v>436408</v>
      </c>
      <c r="L12" s="185">
        <v>3044</v>
      </c>
      <c r="M12" s="185">
        <v>9663</v>
      </c>
      <c r="N12" s="185"/>
      <c r="O12" s="185">
        <f>+AVERAGE(L12:N12)</f>
        <v>6353.5</v>
      </c>
      <c r="P12" s="193"/>
      <c r="Q12" s="193"/>
    </row>
    <row r="13" spans="1:17" s="53" customFormat="1" ht="25" x14ac:dyDescent="0.35">
      <c r="A13" s="110" t="s">
        <v>179</v>
      </c>
      <c r="B13" s="66" t="s">
        <v>80</v>
      </c>
      <c r="C13" s="77" t="s">
        <v>74</v>
      </c>
      <c r="D13" s="51">
        <v>66</v>
      </c>
      <c r="E13" s="183">
        <f t="shared" ref="E13:E28" si="15">+O13</f>
        <v>53029.794666666676</v>
      </c>
      <c r="F13" s="78">
        <f t="shared" si="9"/>
        <v>3499966</v>
      </c>
      <c r="G13" s="72">
        <f t="shared" si="10"/>
        <v>209998</v>
      </c>
      <c r="H13" s="79">
        <f t="shared" si="11"/>
        <v>1094439</v>
      </c>
      <c r="I13" s="79">
        <f t="shared" si="12"/>
        <v>18550</v>
      </c>
      <c r="J13" s="79">
        <f t="shared" si="13"/>
        <v>185498</v>
      </c>
      <c r="K13" s="72">
        <f t="shared" si="14"/>
        <v>5008451</v>
      </c>
      <c r="L13" s="185">
        <v>46775</v>
      </c>
      <c r="M13" s="185">
        <v>68766</v>
      </c>
      <c r="N13" s="185">
        <f>41239*1.056</f>
        <v>43548.384000000005</v>
      </c>
      <c r="O13" s="185">
        <f t="shared" ref="O13:O28" si="16">+AVERAGE(L13:N13)</f>
        <v>53029.794666666676</v>
      </c>
      <c r="P13" s="193"/>
      <c r="Q13" s="193"/>
    </row>
    <row r="14" spans="1:17" s="53" customFormat="1" ht="12.5" x14ac:dyDescent="0.25">
      <c r="A14" s="110" t="s">
        <v>180</v>
      </c>
      <c r="B14" s="28" t="s">
        <v>96</v>
      </c>
      <c r="C14" s="77" t="s">
        <v>9</v>
      </c>
      <c r="D14" s="51">
        <v>17</v>
      </c>
      <c r="E14" s="183">
        <f t="shared" si="15"/>
        <v>6238.1573333333336</v>
      </c>
      <c r="F14" s="78">
        <f t="shared" si="9"/>
        <v>106049</v>
      </c>
      <c r="G14" s="72">
        <f t="shared" si="10"/>
        <v>6363</v>
      </c>
      <c r="H14" s="79">
        <f t="shared" si="11"/>
        <v>33162</v>
      </c>
      <c r="I14" s="79">
        <f t="shared" si="12"/>
        <v>562</v>
      </c>
      <c r="J14" s="79">
        <f t="shared" si="13"/>
        <v>5621</v>
      </c>
      <c r="K14" s="72">
        <f t="shared" si="14"/>
        <v>151757</v>
      </c>
      <c r="L14" s="184">
        <v>1715</v>
      </c>
      <c r="M14" s="185">
        <v>9806</v>
      </c>
      <c r="N14" s="184">
        <f>6812*1.056</f>
        <v>7193.4720000000007</v>
      </c>
      <c r="O14" s="185">
        <f t="shared" si="16"/>
        <v>6238.1573333333336</v>
      </c>
      <c r="P14" s="193"/>
      <c r="Q14" s="193"/>
    </row>
    <row r="15" spans="1:17" s="53" customFormat="1" ht="12.5" x14ac:dyDescent="0.25">
      <c r="A15" s="110" t="s">
        <v>181</v>
      </c>
      <c r="B15" s="28" t="s">
        <v>97</v>
      </c>
      <c r="C15" s="77" t="s">
        <v>9</v>
      </c>
      <c r="D15" s="51">
        <v>17</v>
      </c>
      <c r="E15" s="183">
        <f t="shared" si="15"/>
        <v>49503.741333333332</v>
      </c>
      <c r="F15" s="78">
        <f t="shared" si="9"/>
        <v>841564</v>
      </c>
      <c r="G15" s="72">
        <f t="shared" si="10"/>
        <v>50494</v>
      </c>
      <c r="H15" s="79">
        <f t="shared" si="11"/>
        <v>263157</v>
      </c>
      <c r="I15" s="79">
        <f t="shared" si="12"/>
        <v>4460</v>
      </c>
      <c r="J15" s="79">
        <f t="shared" si="13"/>
        <v>44603</v>
      </c>
      <c r="K15" s="72">
        <f t="shared" si="14"/>
        <v>1204278</v>
      </c>
      <c r="L15" s="184">
        <v>38953</v>
      </c>
      <c r="M15" s="185">
        <v>74046</v>
      </c>
      <c r="N15" s="184">
        <f>33629*1.056</f>
        <v>35512.224000000002</v>
      </c>
      <c r="O15" s="185">
        <f t="shared" si="16"/>
        <v>49503.741333333332</v>
      </c>
      <c r="P15" s="193"/>
      <c r="Q15" s="193"/>
    </row>
    <row r="16" spans="1:17" s="53" customFormat="1" ht="12.5" x14ac:dyDescent="0.35">
      <c r="A16" s="110" t="s">
        <v>182</v>
      </c>
      <c r="B16" s="28" t="s">
        <v>98</v>
      </c>
      <c r="C16" s="77" t="s">
        <v>74</v>
      </c>
      <c r="D16" s="51">
        <v>0.8</v>
      </c>
      <c r="E16" s="183">
        <f t="shared" si="15"/>
        <v>1021030</v>
      </c>
      <c r="F16" s="78">
        <f t="shared" si="9"/>
        <v>816824</v>
      </c>
      <c r="G16" s="72">
        <f t="shared" si="10"/>
        <v>49009</v>
      </c>
      <c r="H16" s="79">
        <f t="shared" si="11"/>
        <v>255421</v>
      </c>
      <c r="I16" s="79">
        <f t="shared" si="12"/>
        <v>4329</v>
      </c>
      <c r="J16" s="79">
        <f t="shared" si="13"/>
        <v>43292</v>
      </c>
      <c r="K16" s="72">
        <f t="shared" si="14"/>
        <v>1168875</v>
      </c>
      <c r="L16" s="185">
        <v>607906</v>
      </c>
      <c r="M16" s="185">
        <v>1434154</v>
      </c>
      <c r="N16" s="185"/>
      <c r="O16" s="185">
        <f t="shared" si="16"/>
        <v>1021030</v>
      </c>
      <c r="P16" s="193"/>
      <c r="Q16" s="193"/>
    </row>
    <row r="17" spans="1:19" s="53" customFormat="1" ht="12.5" x14ac:dyDescent="0.35">
      <c r="A17" s="110" t="s">
        <v>183</v>
      </c>
      <c r="B17" s="28" t="s">
        <v>99</v>
      </c>
      <c r="C17" s="77" t="s">
        <v>74</v>
      </c>
      <c r="D17" s="51">
        <v>3.2</v>
      </c>
      <c r="E17" s="183">
        <f t="shared" si="15"/>
        <v>1491283</v>
      </c>
      <c r="F17" s="78">
        <f t="shared" si="9"/>
        <v>4772106</v>
      </c>
      <c r="G17" s="72">
        <f t="shared" si="10"/>
        <v>286326</v>
      </c>
      <c r="H17" s="79">
        <f t="shared" si="11"/>
        <v>1492237</v>
      </c>
      <c r="I17" s="79">
        <f t="shared" si="12"/>
        <v>25292</v>
      </c>
      <c r="J17" s="79">
        <f t="shared" si="13"/>
        <v>252922</v>
      </c>
      <c r="K17" s="72">
        <f t="shared" si="14"/>
        <v>6828883</v>
      </c>
      <c r="L17" s="185">
        <v>1491283</v>
      </c>
      <c r="M17" s="185"/>
      <c r="N17" s="185"/>
      <c r="O17" s="185">
        <f t="shared" si="16"/>
        <v>1491283</v>
      </c>
      <c r="P17" s="193"/>
      <c r="Q17" s="193"/>
    </row>
    <row r="18" spans="1:19" s="53" customFormat="1" ht="12.5" x14ac:dyDescent="0.35">
      <c r="A18" s="110" t="s">
        <v>184</v>
      </c>
      <c r="B18" s="28" t="s">
        <v>100</v>
      </c>
      <c r="C18" s="77" t="s">
        <v>74</v>
      </c>
      <c r="D18" s="51">
        <v>0.4</v>
      </c>
      <c r="E18" s="183">
        <f t="shared" si="15"/>
        <v>1825748</v>
      </c>
      <c r="F18" s="78">
        <f t="shared" si="9"/>
        <v>730299</v>
      </c>
      <c r="G18" s="72">
        <f t="shared" si="10"/>
        <v>43818</v>
      </c>
      <c r="H18" s="79">
        <f t="shared" si="11"/>
        <v>228365</v>
      </c>
      <c r="I18" s="79">
        <f t="shared" si="12"/>
        <v>3871</v>
      </c>
      <c r="J18" s="79">
        <f t="shared" si="13"/>
        <v>38706</v>
      </c>
      <c r="K18" s="72">
        <f t="shared" si="14"/>
        <v>1045059</v>
      </c>
      <c r="L18" s="185">
        <v>1825748</v>
      </c>
      <c r="M18" s="185"/>
      <c r="N18" s="185"/>
      <c r="O18" s="185">
        <f t="shared" si="16"/>
        <v>1825748</v>
      </c>
      <c r="P18" s="193"/>
      <c r="Q18" s="193"/>
    </row>
    <row r="19" spans="1:19" s="53" customFormat="1" ht="12.5" x14ac:dyDescent="0.25">
      <c r="A19" s="110" t="s">
        <v>185</v>
      </c>
      <c r="B19" s="28" t="s">
        <v>81</v>
      </c>
      <c r="C19" s="77" t="s">
        <v>76</v>
      </c>
      <c r="D19" s="51">
        <v>998</v>
      </c>
      <c r="E19" s="183">
        <f t="shared" si="15"/>
        <v>6439.9413333333332</v>
      </c>
      <c r="F19" s="78">
        <f t="shared" si="9"/>
        <v>6427061</v>
      </c>
      <c r="G19" s="72">
        <f t="shared" si="10"/>
        <v>385624</v>
      </c>
      <c r="H19" s="79">
        <f t="shared" si="11"/>
        <v>2009742</v>
      </c>
      <c r="I19" s="79">
        <f t="shared" si="12"/>
        <v>34063</v>
      </c>
      <c r="J19" s="79">
        <f t="shared" si="13"/>
        <v>340634</v>
      </c>
      <c r="K19" s="72">
        <f t="shared" si="14"/>
        <v>9197124</v>
      </c>
      <c r="L19" s="184">
        <v>6098</v>
      </c>
      <c r="M19" s="185">
        <v>8096</v>
      </c>
      <c r="N19" s="184">
        <f>4854*1.056</f>
        <v>5125.8240000000005</v>
      </c>
      <c r="O19" s="185">
        <f t="shared" si="16"/>
        <v>6439.9413333333332</v>
      </c>
      <c r="P19" s="193"/>
      <c r="Q19" s="193"/>
    </row>
    <row r="20" spans="1:19" s="53" customFormat="1" ht="12.5" x14ac:dyDescent="0.35">
      <c r="A20" s="110" t="s">
        <v>186</v>
      </c>
      <c r="B20" s="28" t="s">
        <v>101</v>
      </c>
      <c r="C20" s="77" t="s">
        <v>11</v>
      </c>
      <c r="D20" s="51">
        <v>1</v>
      </c>
      <c r="E20" s="183">
        <f t="shared" si="15"/>
        <v>55183.28</v>
      </c>
      <c r="F20" s="78">
        <f t="shared" si="9"/>
        <v>55183</v>
      </c>
      <c r="G20" s="72">
        <f t="shared" si="10"/>
        <v>3311</v>
      </c>
      <c r="H20" s="79">
        <f t="shared" si="11"/>
        <v>17256</v>
      </c>
      <c r="I20" s="79">
        <f t="shared" si="12"/>
        <v>292</v>
      </c>
      <c r="J20" s="79">
        <f t="shared" si="13"/>
        <v>2925</v>
      </c>
      <c r="K20" s="72">
        <f t="shared" si="14"/>
        <v>78967</v>
      </c>
      <c r="L20" s="186">
        <f>1623690*0.2*0.12</f>
        <v>38968.559999999998</v>
      </c>
      <c r="M20" s="185">
        <v>71398</v>
      </c>
      <c r="N20" s="185"/>
      <c r="O20" s="185">
        <f t="shared" si="16"/>
        <v>55183.28</v>
      </c>
      <c r="P20" s="193"/>
      <c r="Q20" s="193"/>
    </row>
    <row r="21" spans="1:19" s="53" customFormat="1" ht="12.5" x14ac:dyDescent="0.25">
      <c r="A21" s="110" t="s">
        <v>187</v>
      </c>
      <c r="B21" s="28" t="s">
        <v>81</v>
      </c>
      <c r="C21" s="77" t="s">
        <v>77</v>
      </c>
      <c r="D21" s="51">
        <v>123</v>
      </c>
      <c r="E21" s="183">
        <f t="shared" si="15"/>
        <v>6439.9413333333332</v>
      </c>
      <c r="F21" s="78">
        <f t="shared" si="9"/>
        <v>792113</v>
      </c>
      <c r="G21" s="72">
        <f t="shared" si="10"/>
        <v>47527</v>
      </c>
      <c r="H21" s="79">
        <f t="shared" si="11"/>
        <v>247694</v>
      </c>
      <c r="I21" s="79">
        <f t="shared" si="12"/>
        <v>4198</v>
      </c>
      <c r="J21" s="79">
        <f t="shared" si="13"/>
        <v>41982</v>
      </c>
      <c r="K21" s="72">
        <f t="shared" si="14"/>
        <v>1133514</v>
      </c>
      <c r="L21" s="184">
        <v>6098</v>
      </c>
      <c r="M21" s="185">
        <v>8096</v>
      </c>
      <c r="N21" s="184">
        <f>4854*1.056</f>
        <v>5125.8240000000005</v>
      </c>
      <c r="O21" s="185">
        <f t="shared" si="16"/>
        <v>6439.9413333333332</v>
      </c>
      <c r="P21" s="193"/>
      <c r="Q21" s="193"/>
    </row>
    <row r="22" spans="1:19" s="53" customFormat="1" ht="12.5" x14ac:dyDescent="0.25">
      <c r="A22" s="110" t="s">
        <v>188</v>
      </c>
      <c r="B22" s="28" t="s">
        <v>102</v>
      </c>
      <c r="C22" s="77" t="s">
        <v>9</v>
      </c>
      <c r="D22" s="51">
        <v>12</v>
      </c>
      <c r="E22" s="183">
        <f t="shared" si="15"/>
        <v>101102.52</v>
      </c>
      <c r="F22" s="78">
        <f t="shared" si="9"/>
        <v>1213230</v>
      </c>
      <c r="G22" s="72">
        <f t="shared" si="10"/>
        <v>72794</v>
      </c>
      <c r="H22" s="79">
        <f t="shared" si="11"/>
        <v>379377</v>
      </c>
      <c r="I22" s="79">
        <f t="shared" si="12"/>
        <v>6430</v>
      </c>
      <c r="J22" s="79">
        <f t="shared" si="13"/>
        <v>64301</v>
      </c>
      <c r="K22" s="72">
        <f t="shared" si="14"/>
        <v>1736132</v>
      </c>
      <c r="L22" s="185">
        <v>117102</v>
      </c>
      <c r="M22" s="185"/>
      <c r="N22" s="187">
        <f>80590*1.056</f>
        <v>85103.040000000008</v>
      </c>
      <c r="O22" s="185">
        <f t="shared" si="16"/>
        <v>101102.52</v>
      </c>
      <c r="P22" s="193"/>
      <c r="Q22" s="193"/>
      <c r="S22" s="194">
        <f>+L23+L24</f>
        <v>79420</v>
      </c>
    </row>
    <row r="23" spans="1:19" s="91" customFormat="1" ht="14.5" customHeight="1" x14ac:dyDescent="0.25">
      <c r="A23" s="110" t="s">
        <v>189</v>
      </c>
      <c r="B23" s="28" t="s">
        <v>103</v>
      </c>
      <c r="C23" s="77" t="s">
        <v>11</v>
      </c>
      <c r="D23" s="51">
        <v>54</v>
      </c>
      <c r="E23" s="183">
        <f t="shared" si="15"/>
        <v>37807.04608</v>
      </c>
      <c r="F23" s="78">
        <f t="shared" si="9"/>
        <v>2041580</v>
      </c>
      <c r="G23" s="72">
        <f t="shared" si="10"/>
        <v>122495</v>
      </c>
      <c r="H23" s="79">
        <f t="shared" si="11"/>
        <v>638402</v>
      </c>
      <c r="I23" s="79">
        <f t="shared" si="12"/>
        <v>10820</v>
      </c>
      <c r="J23" s="79">
        <f t="shared" si="13"/>
        <v>108204</v>
      </c>
      <c r="K23" s="72">
        <f t="shared" si="14"/>
        <v>2921501</v>
      </c>
      <c r="L23" s="185">
        <v>31517</v>
      </c>
      <c r="M23" s="188"/>
      <c r="N23" s="196">
        <f>41758.61*1.056</f>
        <v>44097.09216</v>
      </c>
      <c r="O23" s="185">
        <f>+AVERAGE(L23:N23)</f>
        <v>37807.04608</v>
      </c>
      <c r="P23" s="193"/>
      <c r="Q23" s="193"/>
      <c r="S23" s="195">
        <f>+L23/S22</f>
        <v>0.39683958700579197</v>
      </c>
    </row>
    <row r="24" spans="1:19" s="53" customFormat="1" ht="12.5" customHeight="1" x14ac:dyDescent="0.25">
      <c r="A24" s="110" t="s">
        <v>190</v>
      </c>
      <c r="B24" s="28" t="s">
        <v>104</v>
      </c>
      <c r="C24" s="77" t="s">
        <v>9</v>
      </c>
      <c r="D24" s="51">
        <v>96</v>
      </c>
      <c r="E24" s="183">
        <f t="shared" si="15"/>
        <v>57024.321759999999</v>
      </c>
      <c r="F24" s="78">
        <f t="shared" si="9"/>
        <v>5474335</v>
      </c>
      <c r="G24" s="72">
        <f t="shared" si="10"/>
        <v>328460</v>
      </c>
      <c r="H24" s="79">
        <f t="shared" si="11"/>
        <v>1711825</v>
      </c>
      <c r="I24" s="79">
        <f t="shared" si="12"/>
        <v>29014</v>
      </c>
      <c r="J24" s="79">
        <f t="shared" si="13"/>
        <v>290140</v>
      </c>
      <c r="K24" s="72">
        <f t="shared" si="14"/>
        <v>7833774</v>
      </c>
      <c r="L24" s="185">
        <v>47903</v>
      </c>
      <c r="M24" s="185"/>
      <c r="N24" s="196">
        <f>62637.92*1.056</f>
        <v>66145.643519999998</v>
      </c>
      <c r="O24" s="185">
        <f t="shared" si="16"/>
        <v>57024.321759999999</v>
      </c>
      <c r="P24" s="193"/>
      <c r="Q24" s="193"/>
      <c r="S24" s="53">
        <f>99142*1.053*0.4</f>
        <v>41758.610400000005</v>
      </c>
    </row>
    <row r="25" spans="1:19" s="53" customFormat="1" ht="12.5" x14ac:dyDescent="0.35">
      <c r="A25" s="110" t="s">
        <v>191</v>
      </c>
      <c r="B25" s="28" t="s">
        <v>105</v>
      </c>
      <c r="C25" s="77" t="s">
        <v>9</v>
      </c>
      <c r="D25" s="51">
        <v>96</v>
      </c>
      <c r="E25" s="183">
        <f t="shared" si="15"/>
        <v>7288</v>
      </c>
      <c r="F25" s="78">
        <f t="shared" si="9"/>
        <v>699648</v>
      </c>
      <c r="G25" s="72">
        <f t="shared" si="10"/>
        <v>41979</v>
      </c>
      <c r="H25" s="79">
        <f t="shared" si="11"/>
        <v>218780</v>
      </c>
      <c r="I25" s="79">
        <f t="shared" si="12"/>
        <v>3708</v>
      </c>
      <c r="J25" s="79">
        <f t="shared" si="13"/>
        <v>37081</v>
      </c>
      <c r="K25" s="72">
        <f t="shared" si="14"/>
        <v>1001196</v>
      </c>
      <c r="L25" s="185">
        <v>7288</v>
      </c>
      <c r="M25" s="185"/>
      <c r="N25" s="186"/>
      <c r="O25" s="185">
        <f t="shared" si="16"/>
        <v>7288</v>
      </c>
      <c r="P25" s="193"/>
      <c r="Q25" s="193"/>
      <c r="S25" s="53">
        <f>99142*1.053*0.6</f>
        <v>62637.915599999993</v>
      </c>
    </row>
    <row r="26" spans="1:19" s="53" customFormat="1" ht="12.5" x14ac:dyDescent="0.35">
      <c r="A26" s="110" t="s">
        <v>192</v>
      </c>
      <c r="B26" s="28" t="s">
        <v>106</v>
      </c>
      <c r="C26" s="77" t="s">
        <v>82</v>
      </c>
      <c r="D26" s="51">
        <v>1</v>
      </c>
      <c r="E26" s="183">
        <f t="shared" si="15"/>
        <v>1515187</v>
      </c>
      <c r="F26" s="78">
        <f t="shared" si="9"/>
        <v>1515187</v>
      </c>
      <c r="G26" s="72">
        <f t="shared" si="10"/>
        <v>90911</v>
      </c>
      <c r="H26" s="79">
        <f t="shared" si="11"/>
        <v>473799</v>
      </c>
      <c r="I26" s="79">
        <f t="shared" si="12"/>
        <v>8030</v>
      </c>
      <c r="J26" s="79">
        <f t="shared" si="13"/>
        <v>80305</v>
      </c>
      <c r="K26" s="72">
        <f t="shared" si="14"/>
        <v>2168232</v>
      </c>
      <c r="L26" s="185">
        <v>1515187</v>
      </c>
      <c r="M26" s="185"/>
      <c r="N26" s="186"/>
      <c r="O26" s="185">
        <f t="shared" si="16"/>
        <v>1515187</v>
      </c>
      <c r="P26" s="193"/>
      <c r="Q26" s="193"/>
    </row>
    <row r="27" spans="1:19" s="53" customFormat="1" ht="12.5" x14ac:dyDescent="0.35">
      <c r="A27" s="110" t="s">
        <v>193</v>
      </c>
      <c r="B27" s="28" t="s">
        <v>107</v>
      </c>
      <c r="C27" s="77" t="s">
        <v>11</v>
      </c>
      <c r="D27" s="51">
        <v>48</v>
      </c>
      <c r="E27" s="183">
        <f t="shared" si="15"/>
        <v>4269</v>
      </c>
      <c r="F27" s="78">
        <f t="shared" si="9"/>
        <v>204912</v>
      </c>
      <c r="G27" s="72">
        <f t="shared" si="10"/>
        <v>12295</v>
      </c>
      <c r="H27" s="79">
        <f t="shared" si="11"/>
        <v>64076</v>
      </c>
      <c r="I27" s="79">
        <f t="shared" si="12"/>
        <v>1086</v>
      </c>
      <c r="J27" s="79">
        <f t="shared" si="13"/>
        <v>10860</v>
      </c>
      <c r="K27" s="72">
        <f t="shared" si="14"/>
        <v>293229</v>
      </c>
      <c r="L27" s="185">
        <v>4269</v>
      </c>
      <c r="M27" s="185"/>
      <c r="N27" s="186"/>
      <c r="O27" s="185">
        <f t="shared" si="16"/>
        <v>4269</v>
      </c>
      <c r="P27" s="193"/>
      <c r="Q27" s="193"/>
    </row>
    <row r="28" spans="1:19" s="53" customFormat="1" ht="12.5" x14ac:dyDescent="0.35">
      <c r="A28" s="110" t="s">
        <v>194</v>
      </c>
      <c r="B28" s="28" t="s">
        <v>75</v>
      </c>
      <c r="C28" s="77" t="s">
        <v>74</v>
      </c>
      <c r="D28" s="51">
        <v>66</v>
      </c>
      <c r="E28" s="183">
        <f t="shared" si="15"/>
        <v>21219</v>
      </c>
      <c r="F28" s="78">
        <f t="shared" si="9"/>
        <v>1400454</v>
      </c>
      <c r="G28" s="72">
        <f t="shared" si="10"/>
        <v>84027</v>
      </c>
      <c r="H28" s="79">
        <f t="shared" si="11"/>
        <v>437922</v>
      </c>
      <c r="I28" s="79">
        <f t="shared" si="12"/>
        <v>7422</v>
      </c>
      <c r="J28" s="79">
        <f t="shared" si="13"/>
        <v>74224</v>
      </c>
      <c r="K28" s="72">
        <f t="shared" si="14"/>
        <v>2004049</v>
      </c>
      <c r="L28" s="185">
        <v>13436</v>
      </c>
      <c r="M28" s="185">
        <v>29002</v>
      </c>
      <c r="N28" s="185"/>
      <c r="O28" s="185">
        <f t="shared" si="16"/>
        <v>21219</v>
      </c>
      <c r="P28" s="193"/>
    </row>
    <row r="29" spans="1:19" s="53" customFormat="1" ht="13" x14ac:dyDescent="0.35">
      <c r="A29" s="179"/>
      <c r="B29" s="92" t="s">
        <v>108</v>
      </c>
      <c r="C29" s="93"/>
      <c r="D29" s="94"/>
      <c r="E29" s="95"/>
      <c r="F29" s="84">
        <f>SUM(F12:F28)</f>
        <v>30895479</v>
      </c>
      <c r="G29" s="84">
        <f t="shared" ref="G29:J29" si="17">SUM(G12:G28)</f>
        <v>1853729</v>
      </c>
      <c r="H29" s="84">
        <f t="shared" si="17"/>
        <v>9661017</v>
      </c>
      <c r="I29" s="84">
        <f t="shared" si="17"/>
        <v>163743</v>
      </c>
      <c r="J29" s="84">
        <f t="shared" si="17"/>
        <v>1637461</v>
      </c>
      <c r="K29" s="84">
        <f>SUM(K12:K28)</f>
        <v>44211429</v>
      </c>
      <c r="L29" s="227"/>
      <c r="M29" s="227"/>
      <c r="N29" s="227"/>
      <c r="O29" s="227"/>
    </row>
    <row r="30" spans="1:19" s="53" customFormat="1" ht="14.5" customHeight="1" x14ac:dyDescent="0.35">
      <c r="A30" s="172" t="s">
        <v>195</v>
      </c>
      <c r="B30" s="85" t="s">
        <v>109</v>
      </c>
      <c r="C30" s="86"/>
      <c r="D30" s="87"/>
      <c r="E30" s="96"/>
      <c r="F30" s="96"/>
      <c r="G30" s="96"/>
      <c r="H30" s="96"/>
      <c r="I30" s="97"/>
      <c r="J30" s="97"/>
      <c r="K30" s="97"/>
      <c r="L30" s="227"/>
      <c r="M30" s="227"/>
      <c r="N30" s="227"/>
      <c r="O30" s="227"/>
    </row>
    <row r="31" spans="1:19" s="53" customFormat="1" ht="12.5" x14ac:dyDescent="0.25">
      <c r="A31" s="110" t="s">
        <v>196</v>
      </c>
      <c r="B31" s="28" t="s">
        <v>110</v>
      </c>
      <c r="C31" s="77" t="s">
        <v>74</v>
      </c>
      <c r="D31" s="51">
        <v>56</v>
      </c>
      <c r="E31" s="63">
        <f>+O31</f>
        <v>38620.76</v>
      </c>
      <c r="F31" s="98">
        <f t="shared" ref="F31:F37" si="18">+ROUND(E31*D31,0)</f>
        <v>2162763</v>
      </c>
      <c r="G31" s="72">
        <f t="shared" ref="G31:G37" si="19">+ROUND(F31*$G$5,0)</f>
        <v>129766</v>
      </c>
      <c r="H31" s="79">
        <f>+ROUND(SUM(F31:G31)*$H$5,0)</f>
        <v>676296</v>
      </c>
      <c r="I31" s="79">
        <f t="shared" ref="I31:I37" si="20">+ROUND(SUM(F31:G31)*$I$5,0)</f>
        <v>11463</v>
      </c>
      <c r="J31" s="79">
        <f t="shared" ref="J31:J37" si="21">+ROUND(SUM(F31:G31)*$J$5,0)</f>
        <v>114626</v>
      </c>
      <c r="K31" s="72">
        <f t="shared" ref="K31:K37" si="22">+ROUND(SUM(F31:J31),0)</f>
        <v>3094914</v>
      </c>
      <c r="L31" s="184">
        <v>27209</v>
      </c>
      <c r="M31" s="185">
        <v>53140</v>
      </c>
      <c r="N31" s="186">
        <f>33630*1.056</f>
        <v>35513.279999999999</v>
      </c>
      <c r="O31" s="185">
        <f>+AVERAGE(L31:N31)</f>
        <v>38620.76</v>
      </c>
      <c r="P31" s="193"/>
    </row>
    <row r="32" spans="1:19" s="53" customFormat="1" ht="12.5" x14ac:dyDescent="0.25">
      <c r="A32" s="110" t="s">
        <v>197</v>
      </c>
      <c r="B32" s="66" t="s">
        <v>83</v>
      </c>
      <c r="C32" s="77" t="s">
        <v>74</v>
      </c>
      <c r="D32" s="51">
        <v>25</v>
      </c>
      <c r="E32" s="63">
        <f t="shared" ref="E32:E37" si="23">+O32</f>
        <v>111907.632</v>
      </c>
      <c r="F32" s="98">
        <f t="shared" si="18"/>
        <v>2797691</v>
      </c>
      <c r="G32" s="72">
        <f t="shared" si="19"/>
        <v>167861</v>
      </c>
      <c r="H32" s="79">
        <f t="shared" ref="H32:H37" si="24">+ROUND(SUM(F32:G32)*$H$5,0)</f>
        <v>874838</v>
      </c>
      <c r="I32" s="79">
        <f t="shared" si="20"/>
        <v>14828</v>
      </c>
      <c r="J32" s="79">
        <f t="shared" si="21"/>
        <v>148278</v>
      </c>
      <c r="K32" s="72">
        <f t="shared" si="22"/>
        <v>4003496</v>
      </c>
      <c r="L32" s="184">
        <v>88524</v>
      </c>
      <c r="M32" s="184">
        <v>127326</v>
      </c>
      <c r="N32" s="189">
        <f>113516*1.056</f>
        <v>119872.89600000001</v>
      </c>
      <c r="O32" s="185">
        <f t="shared" ref="O32:O37" si="25">+AVERAGE(L32:N32)</f>
        <v>111907.632</v>
      </c>
      <c r="P32" s="193"/>
    </row>
    <row r="33" spans="1:16" s="53" customFormat="1" ht="12.5" x14ac:dyDescent="0.25">
      <c r="A33" s="110" t="s">
        <v>198</v>
      </c>
      <c r="B33" s="28" t="s">
        <v>111</v>
      </c>
      <c r="C33" s="77" t="s">
        <v>9</v>
      </c>
      <c r="D33" s="51">
        <v>75</v>
      </c>
      <c r="E33" s="63">
        <f t="shared" si="23"/>
        <v>107665.56</v>
      </c>
      <c r="F33" s="98">
        <f t="shared" si="18"/>
        <v>8074917</v>
      </c>
      <c r="G33" s="72">
        <f t="shared" si="19"/>
        <v>484495</v>
      </c>
      <c r="H33" s="79">
        <f t="shared" si="24"/>
        <v>2525027</v>
      </c>
      <c r="I33" s="79">
        <f t="shared" si="20"/>
        <v>42797</v>
      </c>
      <c r="J33" s="79">
        <f t="shared" si="21"/>
        <v>427971</v>
      </c>
      <c r="K33" s="72">
        <f t="shared" si="22"/>
        <v>11555207</v>
      </c>
      <c r="L33" s="184">
        <v>93973</v>
      </c>
      <c r="M33" s="185">
        <v>117452</v>
      </c>
      <c r="N33" s="186">
        <f>105655*1.056</f>
        <v>111571.68000000001</v>
      </c>
      <c r="O33" s="185">
        <f t="shared" si="25"/>
        <v>107665.56</v>
      </c>
      <c r="P33" s="193"/>
    </row>
    <row r="34" spans="1:16" s="53" customFormat="1" ht="12.5" x14ac:dyDescent="0.25">
      <c r="A34" s="110" t="s">
        <v>199</v>
      </c>
      <c r="B34" s="28" t="s">
        <v>112</v>
      </c>
      <c r="C34" s="77" t="s">
        <v>77</v>
      </c>
      <c r="D34" s="51">
        <v>677</v>
      </c>
      <c r="E34" s="63">
        <f t="shared" si="23"/>
        <v>7860.8559999999998</v>
      </c>
      <c r="F34" s="98">
        <f t="shared" si="18"/>
        <v>5321800</v>
      </c>
      <c r="G34" s="72">
        <f t="shared" si="19"/>
        <v>319308</v>
      </c>
      <c r="H34" s="79">
        <f t="shared" si="24"/>
        <v>1664127</v>
      </c>
      <c r="I34" s="79">
        <f t="shared" si="20"/>
        <v>28206</v>
      </c>
      <c r="J34" s="79">
        <f t="shared" si="21"/>
        <v>282055</v>
      </c>
      <c r="K34" s="72">
        <f t="shared" si="22"/>
        <v>7615496</v>
      </c>
      <c r="L34" s="184">
        <v>8986</v>
      </c>
      <c r="M34" s="185">
        <v>9287</v>
      </c>
      <c r="N34" s="186">
        <f>5028*1.056</f>
        <v>5309.5680000000002</v>
      </c>
      <c r="O34" s="185">
        <f t="shared" si="25"/>
        <v>7860.8559999999998</v>
      </c>
      <c r="P34" s="193"/>
    </row>
    <row r="35" spans="1:16" s="53" customFormat="1" ht="12.5" x14ac:dyDescent="0.25">
      <c r="A35" s="110" t="s">
        <v>200</v>
      </c>
      <c r="B35" s="28" t="s">
        <v>113</v>
      </c>
      <c r="C35" s="77" t="s">
        <v>11</v>
      </c>
      <c r="D35" s="51">
        <v>96</v>
      </c>
      <c r="E35" s="63">
        <f t="shared" si="23"/>
        <v>126666.5</v>
      </c>
      <c r="F35" s="98">
        <f t="shared" si="18"/>
        <v>12159984</v>
      </c>
      <c r="G35" s="72">
        <f t="shared" si="19"/>
        <v>729599</v>
      </c>
      <c r="H35" s="79">
        <f t="shared" si="24"/>
        <v>3802427</v>
      </c>
      <c r="I35" s="79">
        <f t="shared" si="20"/>
        <v>64448</v>
      </c>
      <c r="J35" s="79">
        <f t="shared" si="21"/>
        <v>644479</v>
      </c>
      <c r="K35" s="72">
        <f t="shared" si="22"/>
        <v>17400937</v>
      </c>
      <c r="L35" s="184">
        <v>74073</v>
      </c>
      <c r="M35" s="185">
        <f>1120375*0.4*0.4</f>
        <v>179260</v>
      </c>
      <c r="N35" s="186"/>
      <c r="O35" s="185">
        <f t="shared" si="25"/>
        <v>126666.5</v>
      </c>
      <c r="P35" s="193"/>
    </row>
    <row r="36" spans="1:16" s="53" customFormat="1" ht="12.5" x14ac:dyDescent="0.25">
      <c r="A36" s="110" t="s">
        <v>201</v>
      </c>
      <c r="B36" s="28" t="s">
        <v>114</v>
      </c>
      <c r="C36" s="77" t="s">
        <v>11</v>
      </c>
      <c r="D36" s="51">
        <v>96</v>
      </c>
      <c r="E36" s="63">
        <f t="shared" si="23"/>
        <v>20229</v>
      </c>
      <c r="F36" s="98">
        <f t="shared" si="18"/>
        <v>1941984</v>
      </c>
      <c r="G36" s="72">
        <f t="shared" si="19"/>
        <v>116519</v>
      </c>
      <c r="H36" s="79">
        <f t="shared" si="24"/>
        <v>607258</v>
      </c>
      <c r="I36" s="79">
        <f t="shared" si="20"/>
        <v>10293</v>
      </c>
      <c r="J36" s="79">
        <f t="shared" si="21"/>
        <v>102925</v>
      </c>
      <c r="K36" s="72">
        <f t="shared" si="22"/>
        <v>2778979</v>
      </c>
      <c r="L36" s="184">
        <v>20229</v>
      </c>
      <c r="M36" s="185"/>
      <c r="N36" s="185"/>
      <c r="O36" s="185">
        <f t="shared" si="25"/>
        <v>20229</v>
      </c>
      <c r="P36" s="193"/>
    </row>
    <row r="37" spans="1:16" s="53" customFormat="1" ht="12.5" x14ac:dyDescent="0.35">
      <c r="A37" s="110" t="s">
        <v>202</v>
      </c>
      <c r="B37" s="28" t="s">
        <v>75</v>
      </c>
      <c r="C37" s="77" t="s">
        <v>74</v>
      </c>
      <c r="D37" s="51">
        <v>56</v>
      </c>
      <c r="E37" s="63">
        <f t="shared" si="23"/>
        <v>21219</v>
      </c>
      <c r="F37" s="98">
        <f t="shared" si="18"/>
        <v>1188264</v>
      </c>
      <c r="G37" s="72">
        <f t="shared" si="19"/>
        <v>71296</v>
      </c>
      <c r="H37" s="79">
        <f t="shared" si="24"/>
        <v>371570</v>
      </c>
      <c r="I37" s="79">
        <f t="shared" si="20"/>
        <v>6298</v>
      </c>
      <c r="J37" s="79">
        <f t="shared" si="21"/>
        <v>62978</v>
      </c>
      <c r="K37" s="72">
        <f t="shared" si="22"/>
        <v>1700406</v>
      </c>
      <c r="L37" s="185">
        <v>13436</v>
      </c>
      <c r="M37" s="185">
        <v>29002</v>
      </c>
      <c r="N37" s="185"/>
      <c r="O37" s="185">
        <f t="shared" si="25"/>
        <v>21219</v>
      </c>
      <c r="P37" s="193"/>
    </row>
    <row r="38" spans="1:16" s="53" customFormat="1" ht="14.5" customHeight="1" x14ac:dyDescent="0.35">
      <c r="A38" s="179"/>
      <c r="B38" s="92" t="s">
        <v>115</v>
      </c>
      <c r="C38" s="93"/>
      <c r="D38" s="94"/>
      <c r="E38" s="99"/>
      <c r="F38" s="99">
        <f t="shared" ref="F38:J38" si="26">SUM(F31:F37)</f>
        <v>33647403</v>
      </c>
      <c r="G38" s="99">
        <f t="shared" si="26"/>
        <v>2018844</v>
      </c>
      <c r="H38" s="99">
        <f t="shared" si="26"/>
        <v>10521543</v>
      </c>
      <c r="I38" s="99">
        <f t="shared" si="26"/>
        <v>178333</v>
      </c>
      <c r="J38" s="99">
        <f t="shared" si="26"/>
        <v>1783312</v>
      </c>
      <c r="K38" s="99">
        <f>SUM(K31:K37)</f>
        <v>48149435</v>
      </c>
      <c r="L38" s="225"/>
      <c r="M38" s="225"/>
      <c r="N38" s="225"/>
      <c r="O38" s="225"/>
    </row>
    <row r="39" spans="1:16" s="53" customFormat="1" ht="13" x14ac:dyDescent="0.35">
      <c r="A39" s="172" t="s">
        <v>203</v>
      </c>
      <c r="B39" s="85" t="s">
        <v>116</v>
      </c>
      <c r="C39" s="100"/>
      <c r="D39" s="87"/>
      <c r="E39" s="101"/>
      <c r="F39" s="90"/>
      <c r="G39" s="90"/>
      <c r="H39" s="90"/>
      <c r="I39" s="90"/>
      <c r="J39" s="90"/>
      <c r="K39" s="90"/>
      <c r="L39" s="225"/>
      <c r="M39" s="225"/>
      <c r="N39" s="225"/>
      <c r="O39" s="225"/>
    </row>
    <row r="40" spans="1:16" s="53" customFormat="1" ht="25" x14ac:dyDescent="0.25">
      <c r="A40" s="110" t="s">
        <v>204</v>
      </c>
      <c r="B40" s="66" t="s">
        <v>80</v>
      </c>
      <c r="C40" s="77" t="s">
        <v>74</v>
      </c>
      <c r="D40" s="51">
        <v>21.5</v>
      </c>
      <c r="E40" s="183">
        <f>+O40</f>
        <v>53029.794666666676</v>
      </c>
      <c r="F40" s="78">
        <f t="shared" ref="F40:F47" si="27">+ROUND(E40*D40,0)</f>
        <v>1140141</v>
      </c>
      <c r="G40" s="72">
        <f t="shared" ref="G40:G47" si="28">+ROUND(F40*$G$5,0)</f>
        <v>68408</v>
      </c>
      <c r="H40" s="79">
        <f t="shared" ref="H40:H47" si="29">+ROUND(SUM(F40:G40)*$H$5,0)</f>
        <v>356522</v>
      </c>
      <c r="I40" s="79">
        <f t="shared" ref="I40:I47" si="30">+ROUND(SUM(F40:G40)*$I$5,0)</f>
        <v>6043</v>
      </c>
      <c r="J40" s="79">
        <f t="shared" ref="J40:J47" si="31">+ROUND(SUM(F40:G40)*$J$5,0)</f>
        <v>60427</v>
      </c>
      <c r="K40" s="72">
        <f t="shared" ref="K40:K47" si="32">+ROUND(SUM(F40:J40),0)</f>
        <v>1631541</v>
      </c>
      <c r="L40" s="184">
        <v>46775</v>
      </c>
      <c r="M40" s="185">
        <v>68766</v>
      </c>
      <c r="N40" s="185">
        <f>41239*1.056</f>
        <v>43548.384000000005</v>
      </c>
      <c r="O40" s="185">
        <f>+AVERAGE(L40:N40)</f>
        <v>53029.794666666676</v>
      </c>
      <c r="P40" s="193"/>
    </row>
    <row r="41" spans="1:16" s="53" customFormat="1" ht="12.5" x14ac:dyDescent="0.25">
      <c r="A41" s="110" t="s">
        <v>205</v>
      </c>
      <c r="B41" s="66" t="s">
        <v>83</v>
      </c>
      <c r="C41" s="77" t="s">
        <v>74</v>
      </c>
      <c r="D41" s="51">
        <v>4.4000000000000004</v>
      </c>
      <c r="E41" s="183">
        <f t="shared" ref="E41:E47" si="33">+O41</f>
        <v>105359.96533333334</v>
      </c>
      <c r="F41" s="78">
        <f t="shared" si="27"/>
        <v>463584</v>
      </c>
      <c r="G41" s="72">
        <f t="shared" si="28"/>
        <v>27815</v>
      </c>
      <c r="H41" s="79">
        <f t="shared" si="29"/>
        <v>144963</v>
      </c>
      <c r="I41" s="79">
        <f t="shared" si="30"/>
        <v>2457</v>
      </c>
      <c r="J41" s="79">
        <f t="shared" si="31"/>
        <v>24570</v>
      </c>
      <c r="K41" s="72">
        <f t="shared" si="32"/>
        <v>663389</v>
      </c>
      <c r="L41" s="184">
        <v>88524</v>
      </c>
      <c r="M41" s="184">
        <v>107683</v>
      </c>
      <c r="N41" s="189">
        <f>113516*1.056</f>
        <v>119872.89600000001</v>
      </c>
      <c r="O41" s="185">
        <f t="shared" ref="O41:O47" si="34">+AVERAGE(L41:N41)</f>
        <v>105359.96533333334</v>
      </c>
      <c r="P41" s="193"/>
    </row>
    <row r="42" spans="1:16" s="1" customFormat="1" ht="12.5" x14ac:dyDescent="0.25">
      <c r="A42" s="110" t="s">
        <v>206</v>
      </c>
      <c r="B42" s="28" t="s">
        <v>97</v>
      </c>
      <c r="C42" s="77" t="s">
        <v>9</v>
      </c>
      <c r="D42" s="51">
        <v>11.52</v>
      </c>
      <c r="E42" s="183">
        <f t="shared" si="33"/>
        <v>49503.741333333332</v>
      </c>
      <c r="F42" s="78">
        <f t="shared" si="27"/>
        <v>570283</v>
      </c>
      <c r="G42" s="72">
        <f t="shared" si="28"/>
        <v>34217</v>
      </c>
      <c r="H42" s="79">
        <f t="shared" si="29"/>
        <v>178328</v>
      </c>
      <c r="I42" s="79">
        <f t="shared" si="30"/>
        <v>3023</v>
      </c>
      <c r="J42" s="79">
        <f t="shared" si="31"/>
        <v>30225</v>
      </c>
      <c r="K42" s="72">
        <f t="shared" si="32"/>
        <v>816076</v>
      </c>
      <c r="L42" s="184">
        <v>38953</v>
      </c>
      <c r="M42" s="185">
        <v>74046</v>
      </c>
      <c r="N42" s="184">
        <f>33629*1.056</f>
        <v>35512.224000000002</v>
      </c>
      <c r="O42" s="185">
        <f t="shared" si="34"/>
        <v>49503.741333333332</v>
      </c>
      <c r="P42" s="193"/>
    </row>
    <row r="43" spans="1:16" x14ac:dyDescent="0.35">
      <c r="A43" s="110" t="s">
        <v>207</v>
      </c>
      <c r="B43" s="28" t="s">
        <v>117</v>
      </c>
      <c r="C43" s="77" t="s">
        <v>74</v>
      </c>
      <c r="D43" s="51">
        <v>1</v>
      </c>
      <c r="E43" s="183">
        <f t="shared" si="33"/>
        <v>1048413</v>
      </c>
      <c r="F43" s="78">
        <f t="shared" si="27"/>
        <v>1048413</v>
      </c>
      <c r="G43" s="72">
        <f t="shared" si="28"/>
        <v>62905</v>
      </c>
      <c r="H43" s="79">
        <f t="shared" si="29"/>
        <v>327839</v>
      </c>
      <c r="I43" s="79">
        <f t="shared" si="30"/>
        <v>5557</v>
      </c>
      <c r="J43" s="79">
        <f t="shared" si="31"/>
        <v>55566</v>
      </c>
      <c r="K43" s="72">
        <f t="shared" si="32"/>
        <v>1500280</v>
      </c>
      <c r="L43" s="185">
        <v>1048413</v>
      </c>
      <c r="M43" s="184"/>
      <c r="N43" s="184"/>
      <c r="O43" s="185">
        <f t="shared" si="34"/>
        <v>1048413</v>
      </c>
      <c r="P43" s="193"/>
    </row>
    <row r="44" spans="1:16" x14ac:dyDescent="0.35">
      <c r="A44" s="110" t="s">
        <v>208</v>
      </c>
      <c r="B44" s="28" t="s">
        <v>98</v>
      </c>
      <c r="C44" s="77" t="s">
        <v>74</v>
      </c>
      <c r="D44" s="51">
        <v>4.4000000000000004</v>
      </c>
      <c r="E44" s="183">
        <f t="shared" si="33"/>
        <v>607906</v>
      </c>
      <c r="F44" s="78">
        <f t="shared" si="27"/>
        <v>2674786</v>
      </c>
      <c r="G44" s="72">
        <f t="shared" si="28"/>
        <v>160487</v>
      </c>
      <c r="H44" s="79">
        <f t="shared" si="29"/>
        <v>836406</v>
      </c>
      <c r="I44" s="79">
        <f t="shared" si="30"/>
        <v>14176</v>
      </c>
      <c r="J44" s="79">
        <f t="shared" si="31"/>
        <v>141764</v>
      </c>
      <c r="K44" s="72">
        <f t="shared" si="32"/>
        <v>3827619</v>
      </c>
      <c r="L44" s="185">
        <v>607906</v>
      </c>
      <c r="M44" s="185"/>
      <c r="N44" s="184"/>
      <c r="O44" s="185">
        <f t="shared" si="34"/>
        <v>607906</v>
      </c>
      <c r="P44" s="193"/>
    </row>
    <row r="45" spans="1:16" x14ac:dyDescent="0.35">
      <c r="A45" s="110" t="s">
        <v>209</v>
      </c>
      <c r="B45" s="28" t="s">
        <v>118</v>
      </c>
      <c r="C45" s="77" t="s">
        <v>76</v>
      </c>
      <c r="D45" s="51">
        <v>1349</v>
      </c>
      <c r="E45" s="183">
        <f t="shared" si="33"/>
        <v>6439.9413333333332</v>
      </c>
      <c r="F45" s="78">
        <f t="shared" si="27"/>
        <v>8687481</v>
      </c>
      <c r="G45" s="72">
        <f t="shared" si="28"/>
        <v>521249</v>
      </c>
      <c r="H45" s="79">
        <f t="shared" si="29"/>
        <v>2716575</v>
      </c>
      <c r="I45" s="79">
        <f t="shared" si="30"/>
        <v>46044</v>
      </c>
      <c r="J45" s="79">
        <f t="shared" si="31"/>
        <v>460437</v>
      </c>
      <c r="K45" s="72">
        <f t="shared" si="32"/>
        <v>12431786</v>
      </c>
      <c r="L45" s="184">
        <v>6098</v>
      </c>
      <c r="M45" s="185">
        <v>8096</v>
      </c>
      <c r="N45" s="184">
        <f>4854*1.056</f>
        <v>5125.8240000000005</v>
      </c>
      <c r="O45" s="185">
        <f t="shared" si="34"/>
        <v>6439.9413333333332</v>
      </c>
      <c r="P45" s="193"/>
    </row>
    <row r="46" spans="1:16" x14ac:dyDescent="0.35">
      <c r="A46" s="110" t="s">
        <v>210</v>
      </c>
      <c r="B46" s="28" t="s">
        <v>119</v>
      </c>
      <c r="C46" s="77" t="s">
        <v>9</v>
      </c>
      <c r="D46" s="51">
        <v>103.16</v>
      </c>
      <c r="E46" s="183">
        <f t="shared" si="33"/>
        <v>60245</v>
      </c>
      <c r="F46" s="78">
        <f t="shared" si="27"/>
        <v>6214874</v>
      </c>
      <c r="G46" s="72">
        <f t="shared" si="28"/>
        <v>372892</v>
      </c>
      <c r="H46" s="79">
        <f t="shared" si="29"/>
        <v>1943391</v>
      </c>
      <c r="I46" s="79">
        <f t="shared" si="30"/>
        <v>32939</v>
      </c>
      <c r="J46" s="79">
        <f t="shared" si="31"/>
        <v>329388</v>
      </c>
      <c r="K46" s="72">
        <f t="shared" si="32"/>
        <v>8893484</v>
      </c>
      <c r="L46" s="185">
        <v>60245</v>
      </c>
      <c r="M46" s="184"/>
      <c r="N46" s="184"/>
      <c r="O46" s="185">
        <f t="shared" si="34"/>
        <v>60245</v>
      </c>
      <c r="P46" s="193"/>
    </row>
    <row r="47" spans="1:16" x14ac:dyDescent="0.35">
      <c r="A47" s="110" t="s">
        <v>211</v>
      </c>
      <c r="B47" s="28" t="s">
        <v>120</v>
      </c>
      <c r="C47" s="77" t="s">
        <v>76</v>
      </c>
      <c r="D47" s="51">
        <v>1700</v>
      </c>
      <c r="E47" s="183">
        <f t="shared" si="33"/>
        <v>19418</v>
      </c>
      <c r="F47" s="78">
        <f t="shared" si="27"/>
        <v>33010600</v>
      </c>
      <c r="G47" s="72">
        <f t="shared" si="28"/>
        <v>1980636</v>
      </c>
      <c r="H47" s="79">
        <f t="shared" si="29"/>
        <v>10322415</v>
      </c>
      <c r="I47" s="79">
        <f t="shared" si="30"/>
        <v>174956</v>
      </c>
      <c r="J47" s="79">
        <f t="shared" si="31"/>
        <v>1749562</v>
      </c>
      <c r="K47" s="72">
        <f t="shared" si="32"/>
        <v>47238169</v>
      </c>
      <c r="L47" s="185">
        <v>19418</v>
      </c>
      <c r="M47" s="184"/>
      <c r="N47" s="184"/>
      <c r="O47" s="185">
        <f t="shared" si="34"/>
        <v>19418</v>
      </c>
      <c r="P47" s="193"/>
    </row>
    <row r="48" spans="1:16" x14ac:dyDescent="0.35">
      <c r="A48" s="179"/>
      <c r="B48" s="92" t="s">
        <v>121</v>
      </c>
      <c r="C48" s="93"/>
      <c r="D48" s="94"/>
      <c r="E48" s="95"/>
      <c r="F48" s="84">
        <f>SUM(F40:F47)</f>
        <v>53810162</v>
      </c>
      <c r="G48" s="84">
        <f t="shared" ref="G48:J48" si="35">SUM(G40:G47)</f>
        <v>3228609</v>
      </c>
      <c r="H48" s="84">
        <f t="shared" si="35"/>
        <v>16826439</v>
      </c>
      <c r="I48" s="84">
        <f t="shared" si="35"/>
        <v>285195</v>
      </c>
      <c r="J48" s="84">
        <f t="shared" si="35"/>
        <v>2851939</v>
      </c>
      <c r="K48" s="84">
        <f>SUM(K40:K47)</f>
        <v>77002344</v>
      </c>
      <c r="L48" s="227"/>
      <c r="M48" s="227"/>
      <c r="N48" s="227"/>
      <c r="O48" s="227"/>
    </row>
    <row r="49" spans="1:16" ht="18" customHeight="1" x14ac:dyDescent="0.35">
      <c r="A49" s="172" t="s">
        <v>212</v>
      </c>
      <c r="B49" s="85" t="s">
        <v>122</v>
      </c>
      <c r="C49" s="86"/>
      <c r="D49" s="87"/>
      <c r="E49" s="101"/>
      <c r="F49" s="89"/>
      <c r="G49" s="89"/>
      <c r="H49" s="89"/>
      <c r="I49" s="90"/>
      <c r="J49" s="90"/>
      <c r="K49" s="90"/>
      <c r="L49" s="227"/>
      <c r="M49" s="227"/>
      <c r="N49" s="227"/>
      <c r="O49" s="227"/>
    </row>
    <row r="50" spans="1:16" x14ac:dyDescent="0.35">
      <c r="A50" s="110" t="s">
        <v>213</v>
      </c>
      <c r="B50" s="66" t="s">
        <v>123</v>
      </c>
      <c r="C50" s="7" t="s">
        <v>9</v>
      </c>
      <c r="D50" s="51">
        <v>55.1</v>
      </c>
      <c r="E50" s="183">
        <f>+O50</f>
        <v>5186</v>
      </c>
      <c r="F50" s="78">
        <f>+ROUND(E50*D50,0)</f>
        <v>285749</v>
      </c>
      <c r="G50" s="72">
        <f t="shared" ref="G50:G53" si="36">+ROUND(F50*$G$5,0)</f>
        <v>17145</v>
      </c>
      <c r="H50" s="79">
        <f t="shared" ref="H50:H53" si="37">+ROUND(SUM(F50:G50)*$H$5,0)</f>
        <v>89354</v>
      </c>
      <c r="I50" s="79">
        <f t="shared" ref="I50:I53" si="38">+ROUND(SUM(F50:G50)*$I$5,0)</f>
        <v>1514</v>
      </c>
      <c r="J50" s="79">
        <f t="shared" ref="J50:J53" si="39">+ROUND(SUM(F50:G50)*$J$5,0)</f>
        <v>15145</v>
      </c>
      <c r="K50" s="72">
        <f t="shared" ref="K50:K53" si="40">+ROUND(SUM(F50:J50),0)</f>
        <v>408907</v>
      </c>
      <c r="L50" s="184">
        <v>5186</v>
      </c>
      <c r="M50" s="184"/>
      <c r="N50" s="184"/>
      <c r="O50" s="184">
        <f>+AVERAGE(L50:N50)</f>
        <v>5186</v>
      </c>
      <c r="P50" s="193"/>
    </row>
    <row r="51" spans="1:16" x14ac:dyDescent="0.35">
      <c r="A51" s="110" t="s">
        <v>214</v>
      </c>
      <c r="B51" s="66" t="s">
        <v>124</v>
      </c>
      <c r="C51" s="7" t="s">
        <v>9</v>
      </c>
      <c r="D51" s="51">
        <v>55.1</v>
      </c>
      <c r="E51" s="183">
        <f>+O51</f>
        <v>30229</v>
      </c>
      <c r="F51" s="78">
        <f>+ROUND(E51*D51,0)</f>
        <v>1665618</v>
      </c>
      <c r="G51" s="72">
        <f t="shared" si="36"/>
        <v>99937</v>
      </c>
      <c r="H51" s="79">
        <f t="shared" si="37"/>
        <v>520839</v>
      </c>
      <c r="I51" s="79">
        <f t="shared" si="38"/>
        <v>8828</v>
      </c>
      <c r="J51" s="79">
        <f t="shared" si="39"/>
        <v>88278</v>
      </c>
      <c r="K51" s="72">
        <f t="shared" si="40"/>
        <v>2383500</v>
      </c>
      <c r="L51" s="185">
        <v>30229</v>
      </c>
      <c r="M51" s="184"/>
      <c r="N51" s="184"/>
      <c r="O51" s="184">
        <f t="shared" ref="O51:O53" si="41">+AVERAGE(L51:N51)</f>
        <v>30229</v>
      </c>
      <c r="P51" s="193"/>
    </row>
    <row r="52" spans="1:16" ht="25" x14ac:dyDescent="0.35">
      <c r="A52" s="110" t="s">
        <v>215</v>
      </c>
      <c r="B52" s="66" t="s">
        <v>125</v>
      </c>
      <c r="C52" s="7" t="s">
        <v>11</v>
      </c>
      <c r="D52" s="51">
        <v>3</v>
      </c>
      <c r="E52" s="183">
        <v>634144.80000000005</v>
      </c>
      <c r="F52" s="78">
        <f>+ROUND(E52*D52,0)</f>
        <v>1902434</v>
      </c>
      <c r="G52" s="72">
        <f t="shared" si="36"/>
        <v>114146</v>
      </c>
      <c r="H52" s="79">
        <f t="shared" si="37"/>
        <v>594891</v>
      </c>
      <c r="I52" s="79">
        <f t="shared" si="38"/>
        <v>10083</v>
      </c>
      <c r="J52" s="79">
        <f t="shared" si="39"/>
        <v>100829</v>
      </c>
      <c r="K52" s="72">
        <f t="shared" si="40"/>
        <v>2722383</v>
      </c>
      <c r="L52" s="184"/>
      <c r="M52" s="184"/>
      <c r="N52" s="184"/>
      <c r="O52" s="184"/>
      <c r="P52" s="193"/>
    </row>
    <row r="53" spans="1:16" x14ac:dyDescent="0.35">
      <c r="A53" s="110" t="s">
        <v>216</v>
      </c>
      <c r="B53" s="102" t="s">
        <v>84</v>
      </c>
      <c r="C53" s="77" t="s">
        <v>1</v>
      </c>
      <c r="D53" s="51">
        <v>1</v>
      </c>
      <c r="E53" s="183">
        <f>+O53</f>
        <v>976382.25199999998</v>
      </c>
      <c r="F53" s="78">
        <f>+ROUND(E53*D53,0)</f>
        <v>976382</v>
      </c>
      <c r="G53" s="72">
        <f t="shared" si="36"/>
        <v>58583</v>
      </c>
      <c r="H53" s="79">
        <f t="shared" si="37"/>
        <v>305315</v>
      </c>
      <c r="I53" s="79">
        <f t="shared" si="38"/>
        <v>5175</v>
      </c>
      <c r="J53" s="79">
        <f t="shared" si="39"/>
        <v>51748</v>
      </c>
      <c r="K53" s="72">
        <f t="shared" si="40"/>
        <v>1397203</v>
      </c>
      <c r="L53" s="190">
        <v>605827</v>
      </c>
      <c r="M53" s="190"/>
      <c r="N53" s="191">
        <f>1275509*1.056</f>
        <v>1346937.504</v>
      </c>
      <c r="O53" s="184">
        <f t="shared" si="41"/>
        <v>976382.25199999998</v>
      </c>
      <c r="P53" s="193"/>
    </row>
    <row r="54" spans="1:16" x14ac:dyDescent="0.35">
      <c r="A54" s="179"/>
      <c r="B54" s="92" t="s">
        <v>126</v>
      </c>
      <c r="C54" s="93"/>
      <c r="D54" s="94"/>
      <c r="E54" s="95"/>
      <c r="F54" s="84">
        <f>SUM(F50:F53)</f>
        <v>4830183</v>
      </c>
      <c r="G54" s="84">
        <f t="shared" ref="G54:K54" si="42">SUM(G50:G53)</f>
        <v>289811</v>
      </c>
      <c r="H54" s="84">
        <f t="shared" si="42"/>
        <v>1510399</v>
      </c>
      <c r="I54" s="84">
        <f t="shared" si="42"/>
        <v>25600</v>
      </c>
      <c r="J54" s="84">
        <f t="shared" si="42"/>
        <v>256000</v>
      </c>
      <c r="K54" s="84">
        <f t="shared" si="42"/>
        <v>6911993</v>
      </c>
      <c r="L54" s="225"/>
      <c r="M54" s="225"/>
      <c r="N54" s="225"/>
      <c r="O54" s="225"/>
    </row>
    <row r="55" spans="1:16" x14ac:dyDescent="0.35">
      <c r="A55" s="172" t="s">
        <v>217</v>
      </c>
      <c r="B55" s="85" t="s">
        <v>78</v>
      </c>
      <c r="C55" s="86"/>
      <c r="D55" s="87"/>
      <c r="E55" s="101"/>
      <c r="F55" s="89"/>
      <c r="G55" s="89"/>
      <c r="H55" s="89"/>
      <c r="I55" s="90"/>
      <c r="J55" s="90"/>
      <c r="K55" s="90"/>
      <c r="L55" s="225"/>
      <c r="M55" s="225"/>
      <c r="N55" s="225"/>
      <c r="O55" s="225"/>
    </row>
    <row r="56" spans="1:16" ht="37.5" x14ac:dyDescent="0.35">
      <c r="A56" s="135" t="s">
        <v>218</v>
      </c>
      <c r="B56" s="65" t="s">
        <v>85</v>
      </c>
      <c r="C56" s="71" t="s">
        <v>1</v>
      </c>
      <c r="D56" s="51">
        <v>10</v>
      </c>
      <c r="E56" s="182">
        <f>+O56</f>
        <v>35521.728000000003</v>
      </c>
      <c r="F56" s="69">
        <f t="shared" ref="F56:F59" si="43">ROUND(D56*E56,0)</f>
        <v>355217</v>
      </c>
      <c r="G56" s="72">
        <f t="shared" ref="G56:G59" si="44">+ROUND(F56*$G$5,0)</f>
        <v>21313</v>
      </c>
      <c r="H56" s="79">
        <f t="shared" ref="H56:H59" si="45">+ROUND(SUM(F56:G56)*$H$5,0)</f>
        <v>111076</v>
      </c>
      <c r="I56" s="79">
        <f t="shared" ref="I56:I59" si="46">+ROUND(SUM(F56:G56)*$I$5,0)</f>
        <v>1883</v>
      </c>
      <c r="J56" s="79">
        <f t="shared" ref="J56:J59" si="47">+ROUND(SUM(F56:G56)*$J$5,0)</f>
        <v>18827</v>
      </c>
      <c r="K56" s="72">
        <f t="shared" ref="K56:K59" si="48">+ROUND(SUM(F56:J56),0)</f>
        <v>508316</v>
      </c>
      <c r="L56" s="184"/>
      <c r="M56" s="192"/>
      <c r="N56" s="184">
        <f>33638*1.056</f>
        <v>35521.728000000003</v>
      </c>
      <c r="O56" s="184">
        <f>+AVERAGE(L56:N56)</f>
        <v>35521.728000000003</v>
      </c>
      <c r="P56" s="193"/>
    </row>
    <row r="57" spans="1:16" x14ac:dyDescent="0.35">
      <c r="A57" s="135" t="s">
        <v>219</v>
      </c>
      <c r="B57" s="65" t="s">
        <v>79</v>
      </c>
      <c r="C57" s="71" t="s">
        <v>11</v>
      </c>
      <c r="D57" s="51">
        <v>100</v>
      </c>
      <c r="E57" s="182">
        <f t="shared" ref="E57:E59" si="49">+O57</f>
        <v>34971.596000000005</v>
      </c>
      <c r="F57" s="69">
        <f t="shared" si="43"/>
        <v>3497160</v>
      </c>
      <c r="G57" s="72">
        <f t="shared" si="44"/>
        <v>209830</v>
      </c>
      <c r="H57" s="79">
        <f t="shared" si="45"/>
        <v>1093562</v>
      </c>
      <c r="I57" s="79">
        <f t="shared" si="46"/>
        <v>18535</v>
      </c>
      <c r="J57" s="79">
        <f t="shared" si="47"/>
        <v>185350</v>
      </c>
      <c r="K57" s="72">
        <f t="shared" si="48"/>
        <v>5004437</v>
      </c>
      <c r="L57" s="184">
        <v>18271</v>
      </c>
      <c r="M57" s="184"/>
      <c r="N57" s="184">
        <f>48932*1.056</f>
        <v>51672.192000000003</v>
      </c>
      <c r="O57" s="184">
        <f t="shared" ref="O57:O59" si="50">+AVERAGE(L57:N57)</f>
        <v>34971.596000000005</v>
      </c>
      <c r="P57" s="193"/>
    </row>
    <row r="58" spans="1:16" x14ac:dyDescent="0.35">
      <c r="A58" s="135" t="s">
        <v>220</v>
      </c>
      <c r="B58" s="65" t="s">
        <v>86</v>
      </c>
      <c r="C58" s="71" t="s">
        <v>1</v>
      </c>
      <c r="D58" s="51">
        <v>5</v>
      </c>
      <c r="E58" s="182">
        <f t="shared" si="49"/>
        <v>165075</v>
      </c>
      <c r="F58" s="69">
        <f t="shared" si="43"/>
        <v>825375</v>
      </c>
      <c r="G58" s="72">
        <f t="shared" si="44"/>
        <v>49523</v>
      </c>
      <c r="H58" s="79">
        <f t="shared" si="45"/>
        <v>258095</v>
      </c>
      <c r="I58" s="79">
        <f t="shared" si="46"/>
        <v>4374</v>
      </c>
      <c r="J58" s="79">
        <f t="shared" si="47"/>
        <v>43745</v>
      </c>
      <c r="K58" s="72">
        <f t="shared" si="48"/>
        <v>1181112</v>
      </c>
      <c r="L58" s="184">
        <v>165075</v>
      </c>
      <c r="M58" s="184"/>
      <c r="N58" s="184"/>
      <c r="O58" s="184">
        <f t="shared" si="50"/>
        <v>165075</v>
      </c>
      <c r="P58" s="193"/>
    </row>
    <row r="59" spans="1:16" ht="37.5" x14ac:dyDescent="0.35">
      <c r="A59" s="135" t="s">
        <v>221</v>
      </c>
      <c r="B59" s="67" t="s">
        <v>87</v>
      </c>
      <c r="C59" s="68" t="s">
        <v>1</v>
      </c>
      <c r="D59" s="51">
        <v>1</v>
      </c>
      <c r="E59" s="182">
        <f t="shared" si="49"/>
        <v>6987249.9840000002</v>
      </c>
      <c r="F59" s="103">
        <f t="shared" si="43"/>
        <v>6987250</v>
      </c>
      <c r="G59" s="72">
        <f t="shared" si="44"/>
        <v>419235</v>
      </c>
      <c r="H59" s="79">
        <f t="shared" si="45"/>
        <v>2184913</v>
      </c>
      <c r="I59" s="79">
        <f t="shared" si="46"/>
        <v>37032</v>
      </c>
      <c r="J59" s="79">
        <f t="shared" si="47"/>
        <v>370324</v>
      </c>
      <c r="K59" s="72">
        <f t="shared" si="48"/>
        <v>9998754</v>
      </c>
      <c r="L59" s="184"/>
      <c r="M59" s="184"/>
      <c r="N59" s="184">
        <f>6616714*1.056</f>
        <v>6987249.9840000002</v>
      </c>
      <c r="O59" s="184">
        <f t="shared" si="50"/>
        <v>6987249.9840000002</v>
      </c>
      <c r="P59" s="193"/>
    </row>
    <row r="60" spans="1:16" x14ac:dyDescent="0.35">
      <c r="A60" s="180"/>
      <c r="B60" s="92" t="s">
        <v>90</v>
      </c>
      <c r="C60" s="93"/>
      <c r="D60" s="94"/>
      <c r="E60" s="95"/>
      <c r="F60" s="84">
        <f>SUM(F56:F59)</f>
        <v>11665002</v>
      </c>
      <c r="G60" s="84">
        <f t="shared" ref="G60:J60" si="51">SUM(G56:G59)</f>
        <v>699901</v>
      </c>
      <c r="H60" s="84">
        <f t="shared" si="51"/>
        <v>3647646</v>
      </c>
      <c r="I60" s="84">
        <f t="shared" si="51"/>
        <v>61824</v>
      </c>
      <c r="J60" s="84">
        <f t="shared" si="51"/>
        <v>618246</v>
      </c>
      <c r="K60" s="84">
        <f>SUM(K56:K59)</f>
        <v>16692619</v>
      </c>
    </row>
    <row r="61" spans="1:16" x14ac:dyDescent="0.35">
      <c r="A61" s="245" t="s">
        <v>7</v>
      </c>
      <c r="B61" s="245"/>
      <c r="C61" s="245"/>
      <c r="D61" s="245"/>
      <c r="E61" s="245"/>
      <c r="F61" s="245"/>
      <c r="G61" s="181">
        <f>G10+G29+G38+G48+G54+G60</f>
        <v>8382927</v>
      </c>
      <c r="H61" s="181">
        <f t="shared" ref="H61:J61" si="52">H10+H29+H38+H48+H54+H60</f>
        <v>43689023</v>
      </c>
      <c r="I61" s="181">
        <f t="shared" si="52"/>
        <v>740491</v>
      </c>
      <c r="J61" s="181">
        <f t="shared" si="52"/>
        <v>7404921</v>
      </c>
      <c r="K61" s="181">
        <f>+K10+K29+K38+K48+K54+K60</f>
        <v>199932807</v>
      </c>
    </row>
    <row r="62" spans="1:16" ht="15" thickBot="1" x14ac:dyDescent="0.4">
      <c r="A62" s="104"/>
      <c r="B62" s="104"/>
      <c r="C62" s="105"/>
      <c r="D62" s="106"/>
      <c r="E62" s="107"/>
      <c r="F62" s="107"/>
      <c r="G62" s="107"/>
      <c r="H62" s="107"/>
      <c r="I62" s="107"/>
      <c r="J62" s="108" t="s">
        <v>43</v>
      </c>
      <c r="K62" s="109">
        <f>+K61</f>
        <v>199932807</v>
      </c>
    </row>
    <row r="63" spans="1:16" x14ac:dyDescent="0.35">
      <c r="G63" s="31"/>
    </row>
    <row r="64" spans="1:16" x14ac:dyDescent="0.35">
      <c r="H64" s="31"/>
      <c r="I64" s="31"/>
      <c r="J64" s="31"/>
      <c r="K64" s="31"/>
    </row>
    <row r="66" spans="11:11" x14ac:dyDescent="0.35">
      <c r="K66" s="31"/>
    </row>
  </sheetData>
  <mergeCells count="21">
    <mergeCell ref="L10:O11"/>
    <mergeCell ref="B2:K2"/>
    <mergeCell ref="L2:O3"/>
    <mergeCell ref="A3:K3"/>
    <mergeCell ref="A4:A5"/>
    <mergeCell ref="B4:B5"/>
    <mergeCell ref="C4:C5"/>
    <mergeCell ref="D4:D5"/>
    <mergeCell ref="E4:E5"/>
    <mergeCell ref="F4:F5"/>
    <mergeCell ref="K4:K5"/>
    <mergeCell ref="L4:L5"/>
    <mergeCell ref="M4:M5"/>
    <mergeCell ref="N4:N5"/>
    <mergeCell ref="O4:O5"/>
    <mergeCell ref="L6:O6"/>
    <mergeCell ref="L29:O30"/>
    <mergeCell ref="L38:O39"/>
    <mergeCell ref="L48:O49"/>
    <mergeCell ref="L54:O55"/>
    <mergeCell ref="A61:F61"/>
  </mergeCells>
  <conditionalFormatting sqref="B53">
    <cfRule type="cellIs" dxfId="0" priority="1" operator="equal">
      <formula>"ESCRIBA AQUÍ EL NOMBRE DEL CAPITULO"</formula>
    </cfRule>
  </conditionalFormatting>
  <pageMargins left="0.7" right="0.7" top="0.75" bottom="0.75" header="0.3" footer="0.3"/>
  <pageSetup paperSize="9" scale="4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 Modelacion Felidia </vt:lpstr>
      <vt:lpstr>Interv Mod Felidia</vt:lpstr>
      <vt:lpstr> Modelacion La Elvira</vt:lpstr>
      <vt:lpstr>Interv Mod La Elvira</vt:lpstr>
      <vt:lpstr> Modelacion La Fonda</vt:lpstr>
      <vt:lpstr>Interv Mod La Fonda</vt:lpstr>
      <vt:lpstr>Mod Queb El Silencio</vt:lpstr>
      <vt:lpstr>Interv Mod Queb El Silencio</vt:lpstr>
      <vt:lpstr>Cubiertas PTAP DSC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Mariana Lopez Aguirre</cp:lastModifiedBy>
  <cp:lastPrinted>2024-04-22T17:25:39Z</cp:lastPrinted>
  <dcterms:created xsi:type="dcterms:W3CDTF">2022-05-03T19:26:19Z</dcterms:created>
  <dcterms:modified xsi:type="dcterms:W3CDTF">2026-04-29T21:22:15Z</dcterms:modified>
</cp:coreProperties>
</file>