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ula.marin\Downloads\"/>
    </mc:Choice>
  </mc:AlternateContent>
  <bookViews>
    <workbookView xWindow="0" yWindow="0" windowWidth="23550" windowHeight="9210" activeTab="1"/>
  </bookViews>
  <sheets>
    <sheet name="CONSOLIDADO FINANCIERO" sheetId="4" r:id="rId1"/>
    <sheet name="FCT MARZO" sheetId="9" r:id="rId2"/>
    <sheet name="FCT FEBRERO" sheetId="8" r:id="rId3"/>
    <sheet name="FCT ENERO" sheetId="7" r:id="rId4"/>
    <sheet name="FCT DICIEMBRE" sheetId="6" r:id="rId5"/>
    <sheet name="FCT NOVIEMBRE" sheetId="5" r:id="rId6"/>
    <sheet name="FCT OCTUBRE" sheetId="3" r:id="rId7"/>
    <sheet name="FCT SEPTIEMBRE" sheetId="2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9" l="1"/>
  <c r="E33" i="9"/>
  <c r="C33" i="9"/>
  <c r="D33" i="9"/>
  <c r="G20" i="9" l="1"/>
  <c r="G5" i="9" l="1"/>
  <c r="G12" i="9" l="1"/>
  <c r="C21" i="9"/>
  <c r="D21" i="9"/>
  <c r="G21" i="9"/>
  <c r="C22" i="9"/>
  <c r="D22" i="9" s="1"/>
  <c r="G22" i="9"/>
  <c r="C23" i="9"/>
  <c r="D23" i="9" s="1"/>
  <c r="G23" i="9"/>
  <c r="C24" i="9"/>
  <c r="D24" i="9" s="1"/>
  <c r="G24" i="9"/>
  <c r="C25" i="9"/>
  <c r="D25" i="9" s="1"/>
  <c r="G25" i="9"/>
  <c r="C26" i="9"/>
  <c r="D26" i="9" s="1"/>
  <c r="G26" i="9"/>
  <c r="C27" i="9"/>
  <c r="D27" i="9" s="1"/>
  <c r="G27" i="9"/>
  <c r="C28" i="9"/>
  <c r="D28" i="9" s="1"/>
  <c r="G28" i="9"/>
  <c r="C29" i="9"/>
  <c r="D29" i="9" s="1"/>
  <c r="G29" i="9"/>
  <c r="C30" i="9"/>
  <c r="D30" i="9" s="1"/>
  <c r="G30" i="9"/>
  <c r="C31" i="9"/>
  <c r="D31" i="9" s="1"/>
  <c r="G31" i="9"/>
  <c r="C32" i="9"/>
  <c r="D32" i="9" s="1"/>
  <c r="G32" i="9"/>
  <c r="C20" i="9"/>
  <c r="D20" i="9" s="1"/>
  <c r="G19" i="9"/>
  <c r="C19" i="9"/>
  <c r="D19" i="9" s="1"/>
  <c r="G18" i="9"/>
  <c r="C18" i="9"/>
  <c r="D18" i="9" s="1"/>
  <c r="G17" i="9"/>
  <c r="C17" i="9"/>
  <c r="D17" i="9" s="1"/>
  <c r="G16" i="9"/>
  <c r="C16" i="9"/>
  <c r="D16" i="9" s="1"/>
  <c r="G14" i="9"/>
  <c r="C14" i="9"/>
  <c r="D14" i="9" s="1"/>
  <c r="G13" i="9"/>
  <c r="C13" i="9"/>
  <c r="D13" i="9" s="1"/>
  <c r="C12" i="9"/>
  <c r="D12" i="9" s="1"/>
  <c r="G11" i="9"/>
  <c r="C11" i="9"/>
  <c r="D11" i="9" s="1"/>
  <c r="G10" i="9"/>
  <c r="C10" i="9"/>
  <c r="D10" i="9" s="1"/>
  <c r="G9" i="9"/>
  <c r="C9" i="9"/>
  <c r="D9" i="9" s="1"/>
  <c r="G8" i="9"/>
  <c r="C8" i="9"/>
  <c r="D8" i="9" s="1"/>
  <c r="G7" i="9"/>
  <c r="C7" i="9"/>
  <c r="D7" i="9" s="1"/>
  <c r="G6" i="9"/>
  <c r="C6" i="9"/>
  <c r="D6" i="9" s="1"/>
  <c r="C5" i="9"/>
  <c r="D5" i="9" s="1"/>
  <c r="G4" i="9"/>
  <c r="C4" i="9"/>
  <c r="D4" i="9" s="1"/>
  <c r="G3" i="9"/>
  <c r="C3" i="9"/>
  <c r="D3" i="9" s="1"/>
  <c r="D9" i="4"/>
  <c r="E21" i="8" l="1"/>
  <c r="C3" i="8" l="1"/>
  <c r="G4" i="7" l="1"/>
  <c r="G3" i="8" l="1"/>
  <c r="G21" i="8" s="1"/>
  <c r="G20" i="8" l="1"/>
  <c r="C20" i="8"/>
  <c r="D20" i="8" s="1"/>
  <c r="G19" i="8"/>
  <c r="C19" i="8"/>
  <c r="D19" i="8" s="1"/>
  <c r="G18" i="8"/>
  <c r="C18" i="8"/>
  <c r="D18" i="8" s="1"/>
  <c r="G17" i="8"/>
  <c r="C17" i="8"/>
  <c r="D17" i="8" s="1"/>
  <c r="G16" i="8"/>
  <c r="C16" i="8"/>
  <c r="D16" i="8" s="1"/>
  <c r="G15" i="8"/>
  <c r="C15" i="8"/>
  <c r="D15" i="8" s="1"/>
  <c r="G14" i="8"/>
  <c r="C14" i="8"/>
  <c r="D14" i="8" s="1"/>
  <c r="G13" i="8"/>
  <c r="C13" i="8"/>
  <c r="D13" i="8" s="1"/>
  <c r="C12" i="8"/>
  <c r="D12" i="8" s="1"/>
  <c r="G11" i="8"/>
  <c r="C11" i="8"/>
  <c r="D11" i="8" s="1"/>
  <c r="G10" i="8"/>
  <c r="C10" i="8"/>
  <c r="D10" i="8" s="1"/>
  <c r="G9" i="8"/>
  <c r="C9" i="8"/>
  <c r="D9" i="8" s="1"/>
  <c r="G8" i="8"/>
  <c r="C8" i="8"/>
  <c r="D8" i="8" s="1"/>
  <c r="G7" i="8"/>
  <c r="C7" i="8"/>
  <c r="G6" i="8"/>
  <c r="C6" i="8"/>
  <c r="D6" i="8" s="1"/>
  <c r="G5" i="8"/>
  <c r="C5" i="8"/>
  <c r="D5" i="8" s="1"/>
  <c r="G4" i="8"/>
  <c r="C4" i="8"/>
  <c r="D4" i="8" s="1"/>
  <c r="D3" i="8"/>
  <c r="G7" i="7"/>
  <c r="D7" i="7"/>
  <c r="E7" i="7"/>
  <c r="C7" i="7"/>
  <c r="G6" i="7"/>
  <c r="C6" i="7"/>
  <c r="D6" i="7" s="1"/>
  <c r="C5" i="7"/>
  <c r="D5" i="7" s="1"/>
  <c r="C4" i="7"/>
  <c r="D4" i="7" s="1"/>
  <c r="C3" i="7"/>
  <c r="D3" i="7" s="1"/>
  <c r="E40" i="6"/>
  <c r="D7" i="8" l="1"/>
  <c r="D21" i="8" s="1"/>
  <c r="C21" i="8"/>
  <c r="G39" i="6"/>
  <c r="G35" i="6"/>
  <c r="G36" i="6"/>
  <c r="G37" i="6"/>
  <c r="C35" i="6"/>
  <c r="D35" i="6" s="1"/>
  <c r="C36" i="6"/>
  <c r="D36" i="6" s="1"/>
  <c r="C37" i="6"/>
  <c r="D37" i="6" s="1"/>
  <c r="C39" i="6"/>
  <c r="D39" i="6" s="1"/>
  <c r="G38" i="6"/>
  <c r="C38" i="6"/>
  <c r="D38" i="6" s="1"/>
  <c r="G34" i="6"/>
  <c r="C34" i="6"/>
  <c r="D34" i="6" s="1"/>
  <c r="G33" i="6"/>
  <c r="C33" i="6"/>
  <c r="D33" i="6" s="1"/>
  <c r="G32" i="6"/>
  <c r="C32" i="6"/>
  <c r="D32" i="6" s="1"/>
  <c r="G31" i="6"/>
  <c r="C31" i="6"/>
  <c r="D31" i="6" s="1"/>
  <c r="G30" i="6"/>
  <c r="C30" i="6"/>
  <c r="D30" i="6" s="1"/>
  <c r="G29" i="6"/>
  <c r="C29" i="6"/>
  <c r="D29" i="6" s="1"/>
  <c r="G28" i="6"/>
  <c r="C28" i="6"/>
  <c r="D28" i="6" s="1"/>
  <c r="G27" i="6"/>
  <c r="C27" i="6"/>
  <c r="D27" i="6" s="1"/>
  <c r="G26" i="6"/>
  <c r="C26" i="6"/>
  <c r="D26" i="6" s="1"/>
  <c r="G25" i="6"/>
  <c r="C25" i="6"/>
  <c r="D25" i="6" s="1"/>
  <c r="G24" i="6"/>
  <c r="C24" i="6"/>
  <c r="D24" i="6" s="1"/>
  <c r="G23" i="6"/>
  <c r="C23" i="6"/>
  <c r="D23" i="6" s="1"/>
  <c r="G22" i="6"/>
  <c r="C22" i="6"/>
  <c r="D22" i="6" s="1"/>
  <c r="G21" i="6"/>
  <c r="C21" i="6"/>
  <c r="D21" i="6" s="1"/>
  <c r="G20" i="6"/>
  <c r="C20" i="6"/>
  <c r="D20" i="6" s="1"/>
  <c r="G19" i="6"/>
  <c r="C19" i="6"/>
  <c r="D19" i="6" s="1"/>
  <c r="G18" i="6"/>
  <c r="C18" i="6"/>
  <c r="D18" i="6" s="1"/>
  <c r="G17" i="6"/>
  <c r="C17" i="6"/>
  <c r="D17" i="6" s="1"/>
  <c r="G16" i="6"/>
  <c r="C16" i="6"/>
  <c r="D16" i="6" s="1"/>
  <c r="G15" i="6"/>
  <c r="C15" i="6"/>
  <c r="D15" i="6" s="1"/>
  <c r="G14" i="6"/>
  <c r="C14" i="6"/>
  <c r="D14" i="6" s="1"/>
  <c r="G13" i="6"/>
  <c r="C13" i="6"/>
  <c r="D13" i="6" s="1"/>
  <c r="G12" i="6"/>
  <c r="C12" i="6"/>
  <c r="D12" i="6" s="1"/>
  <c r="G11" i="6"/>
  <c r="C11" i="6"/>
  <c r="D11" i="6" s="1"/>
  <c r="G10" i="6"/>
  <c r="C10" i="6"/>
  <c r="D10" i="6" s="1"/>
  <c r="C9" i="6"/>
  <c r="D9" i="6" s="1"/>
  <c r="G8" i="6"/>
  <c r="C8" i="6"/>
  <c r="D8" i="6" s="1"/>
  <c r="G7" i="6"/>
  <c r="C7" i="6"/>
  <c r="D7" i="6" s="1"/>
  <c r="G6" i="6"/>
  <c r="C6" i="6"/>
  <c r="D6" i="6" s="1"/>
  <c r="G5" i="6"/>
  <c r="C5" i="6"/>
  <c r="D5" i="6" s="1"/>
  <c r="G4" i="6"/>
  <c r="C4" i="6"/>
  <c r="D4" i="6" s="1"/>
  <c r="G3" i="6"/>
  <c r="C3" i="6"/>
  <c r="E37" i="5"/>
  <c r="G4" i="5"/>
  <c r="G5" i="5"/>
  <c r="G6" i="5"/>
  <c r="G7" i="5"/>
  <c r="G8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C5" i="5"/>
  <c r="D5" i="5" s="1"/>
  <c r="C6" i="5"/>
  <c r="D6" i="5" s="1"/>
  <c r="C7" i="5"/>
  <c r="D7" i="5" s="1"/>
  <c r="C8" i="5"/>
  <c r="D8" i="5" s="1"/>
  <c r="C9" i="5"/>
  <c r="D9" i="5" s="1"/>
  <c r="C10" i="5"/>
  <c r="D10" i="5" s="1"/>
  <c r="C11" i="5"/>
  <c r="D11" i="5" s="1"/>
  <c r="C12" i="5"/>
  <c r="D12" i="5" s="1"/>
  <c r="C13" i="5"/>
  <c r="D13" i="5" s="1"/>
  <c r="C14" i="5"/>
  <c r="D14" i="5" s="1"/>
  <c r="C15" i="5"/>
  <c r="D15" i="5" s="1"/>
  <c r="C16" i="5"/>
  <c r="D16" i="5" s="1"/>
  <c r="C17" i="5"/>
  <c r="D17" i="5" s="1"/>
  <c r="C18" i="5"/>
  <c r="D18" i="5" s="1"/>
  <c r="C19" i="5"/>
  <c r="D19" i="5" s="1"/>
  <c r="C20" i="5"/>
  <c r="D20" i="5" s="1"/>
  <c r="C21" i="5"/>
  <c r="D21" i="5" s="1"/>
  <c r="C22" i="5"/>
  <c r="D22" i="5" s="1"/>
  <c r="C23" i="5"/>
  <c r="D23" i="5" s="1"/>
  <c r="C24" i="5"/>
  <c r="D24" i="5" s="1"/>
  <c r="C25" i="5"/>
  <c r="D25" i="5" s="1"/>
  <c r="C26" i="5"/>
  <c r="D26" i="5" s="1"/>
  <c r="C27" i="5"/>
  <c r="D27" i="5" s="1"/>
  <c r="C28" i="5"/>
  <c r="D28" i="5" s="1"/>
  <c r="C29" i="5"/>
  <c r="D29" i="5" s="1"/>
  <c r="C30" i="5"/>
  <c r="D30" i="5" s="1"/>
  <c r="C31" i="5"/>
  <c r="D31" i="5" s="1"/>
  <c r="C32" i="5"/>
  <c r="D32" i="5" s="1"/>
  <c r="C33" i="5"/>
  <c r="D33" i="5" s="1"/>
  <c r="C34" i="5"/>
  <c r="D34" i="5" s="1"/>
  <c r="C35" i="5"/>
  <c r="D35" i="5" s="1"/>
  <c r="C36" i="5"/>
  <c r="D36" i="5" s="1"/>
  <c r="C4" i="5"/>
  <c r="D4" i="5" s="1"/>
  <c r="G3" i="5"/>
  <c r="C3" i="5"/>
  <c r="D3" i="5" s="1"/>
  <c r="C4" i="3"/>
  <c r="D4" i="3" s="1"/>
  <c r="C5" i="3"/>
  <c r="D5" i="3" s="1"/>
  <c r="C6" i="3"/>
  <c r="D6" i="3" s="1"/>
  <c r="C7" i="3"/>
  <c r="D7" i="3" s="1"/>
  <c r="C8" i="3"/>
  <c r="D8" i="3" s="1"/>
  <c r="C9" i="3"/>
  <c r="D9" i="3" s="1"/>
  <c r="C10" i="3"/>
  <c r="D10" i="3" s="1"/>
  <c r="C11" i="3"/>
  <c r="D11" i="3" s="1"/>
  <c r="C12" i="3"/>
  <c r="C13" i="3"/>
  <c r="D13" i="3" s="1"/>
  <c r="C14" i="3"/>
  <c r="D14" i="3" s="1"/>
  <c r="C15" i="3"/>
  <c r="D15" i="3" s="1"/>
  <c r="C16" i="3"/>
  <c r="D16" i="3" s="1"/>
  <c r="C17" i="3"/>
  <c r="D17" i="3" s="1"/>
  <c r="C18" i="3"/>
  <c r="D18" i="3" s="1"/>
  <c r="C19" i="3"/>
  <c r="D19" i="3" s="1"/>
  <c r="C20" i="3"/>
  <c r="D20" i="3" s="1"/>
  <c r="C21" i="3"/>
  <c r="D21" i="3" s="1"/>
  <c r="C22" i="3"/>
  <c r="D22" i="3" s="1"/>
  <c r="C23" i="3"/>
  <c r="D23" i="3" s="1"/>
  <c r="C24" i="3"/>
  <c r="D24" i="3" s="1"/>
  <c r="C25" i="3"/>
  <c r="D25" i="3" s="1"/>
  <c r="C26" i="3"/>
  <c r="D26" i="3" s="1"/>
  <c r="C27" i="3"/>
  <c r="D27" i="3" s="1"/>
  <c r="C28" i="3"/>
  <c r="D28" i="3" s="1"/>
  <c r="C29" i="3"/>
  <c r="D29" i="3" s="1"/>
  <c r="C30" i="3"/>
  <c r="D30" i="3" s="1"/>
  <c r="C31" i="3"/>
  <c r="D31" i="3" s="1"/>
  <c r="C32" i="3"/>
  <c r="D32" i="3" s="1"/>
  <c r="C33" i="3"/>
  <c r="D33" i="3" s="1"/>
  <c r="C34" i="3"/>
  <c r="D34" i="3" s="1"/>
  <c r="C35" i="3"/>
  <c r="D35" i="3" s="1"/>
  <c r="C36" i="3"/>
  <c r="D36" i="3" s="1"/>
  <c r="C37" i="3"/>
  <c r="D37" i="3" s="1"/>
  <c r="C38" i="3"/>
  <c r="D38" i="3" s="1"/>
  <c r="C39" i="3"/>
  <c r="D39" i="3" s="1"/>
  <c r="C40" i="3"/>
  <c r="D40" i="3" s="1"/>
  <c r="C41" i="3"/>
  <c r="D41" i="3" s="1"/>
  <c r="C42" i="3"/>
  <c r="D42" i="3" s="1"/>
  <c r="C43" i="3"/>
  <c r="D43" i="3" s="1"/>
  <c r="C44" i="3"/>
  <c r="D44" i="3" s="1"/>
  <c r="C45" i="3"/>
  <c r="D45" i="3" s="1"/>
  <c r="C46" i="3"/>
  <c r="D46" i="3" s="1"/>
  <c r="C47" i="3"/>
  <c r="D47" i="3" s="1"/>
  <c r="C48" i="3"/>
  <c r="D48" i="3" s="1"/>
  <c r="C49" i="3"/>
  <c r="D49" i="3" s="1"/>
  <c r="C50" i="3"/>
  <c r="D50" i="3" s="1"/>
  <c r="C51" i="3"/>
  <c r="D51" i="3" s="1"/>
  <c r="C3" i="3"/>
  <c r="D3" i="3" s="1"/>
  <c r="E52" i="3"/>
  <c r="G52" i="3"/>
  <c r="D3" i="4" s="1"/>
  <c r="G25" i="2"/>
  <c r="D2" i="4" s="1"/>
  <c r="D3" i="6" l="1"/>
  <c r="D40" i="6" s="1"/>
  <c r="C40" i="6"/>
  <c r="G40" i="6"/>
  <c r="D5" i="4" s="1"/>
  <c r="G37" i="5"/>
  <c r="D4" i="4" s="1"/>
  <c r="C37" i="5"/>
  <c r="D37" i="5"/>
  <c r="C52" i="3"/>
  <c r="D52" i="3" s="1"/>
  <c r="D12" i="3"/>
  <c r="D25" i="2"/>
  <c r="E25" i="2"/>
  <c r="C25" i="2"/>
  <c r="C15" i="9"/>
  <c r="D15" i="9" s="1"/>
  <c r="G15" i="9"/>
</calcChain>
</file>

<file path=xl/sharedStrings.xml><?xml version="1.0" encoding="utf-8"?>
<sst xmlns="http://schemas.openxmlformats.org/spreadsheetml/2006/main" count="264" uniqueCount="216">
  <si>
    <t>Concepto  o Recurso</t>
  </si>
  <si>
    <t>Costo Unitario sin Iva</t>
  </si>
  <si>
    <t>Iva</t>
  </si>
  <si>
    <t>Costo Unitario con IVA</t>
  </si>
  <si>
    <t>Cantidad Total</t>
  </si>
  <si>
    <t>VALOR TOTAL (INCLUIDO IVA)</t>
  </si>
  <si>
    <t>Requerimiento actividad 01</t>
  </si>
  <si>
    <t>Requerimiento actividad 02</t>
  </si>
  <si>
    <t>Requerimiento actividad 03</t>
  </si>
  <si>
    <t>Requerimiento actividad 04</t>
  </si>
  <si>
    <t>Requerimiento actividad 05</t>
  </si>
  <si>
    <t>Requerimiento actividad 06</t>
  </si>
  <si>
    <t>Requerimiento actividad 07</t>
  </si>
  <si>
    <t>Requerimiento actividad 08</t>
  </si>
  <si>
    <t>Requerimiento actividad 09</t>
  </si>
  <si>
    <t>Requerimiento actividad 10</t>
  </si>
  <si>
    <t>Requerimiento actividad 11</t>
  </si>
  <si>
    <t>Requerimiento actividad 12</t>
  </si>
  <si>
    <t>Requerimiento actividad 13</t>
  </si>
  <si>
    <t>Requerimiento actividad 14</t>
  </si>
  <si>
    <t>Requerimiento actividad 15</t>
  </si>
  <si>
    <t>Requerimiento actividad 16</t>
  </si>
  <si>
    <t>Requerimiento actividad 17</t>
  </si>
  <si>
    <t>Requerimiento actividad 18</t>
  </si>
  <si>
    <t>Requerimiento actividad 19</t>
  </si>
  <si>
    <t>Requerimiento actividad 20</t>
  </si>
  <si>
    <t>Requerimiento actividad 21</t>
  </si>
  <si>
    <t>Requerimiento actividad 22</t>
  </si>
  <si>
    <t>Requerimiento actividad 23</t>
  </si>
  <si>
    <t>Requerimiento actividad 24</t>
  </si>
  <si>
    <t>Requerimiento actividad 25</t>
  </si>
  <si>
    <t>Requerimiento actividad 27</t>
  </si>
  <si>
    <t>Requerimiento actividad 28</t>
  </si>
  <si>
    <t>Requerimiento actividad 29</t>
  </si>
  <si>
    <t>Requerimiento actividad 30</t>
  </si>
  <si>
    <t>Requerimiento actividad 31</t>
  </si>
  <si>
    <t>Requerimiento actividad 32</t>
  </si>
  <si>
    <t>Requerimiento actividad 33</t>
  </si>
  <si>
    <t>Requerimiento actividad 34</t>
  </si>
  <si>
    <t>Requerimiento actividad 35</t>
  </si>
  <si>
    <t>Requerimiento actividad 36</t>
  </si>
  <si>
    <t>Requerimiento actividad 37</t>
  </si>
  <si>
    <t>Requerimiento actividad 38</t>
  </si>
  <si>
    <t>Requerimiento actividad 39</t>
  </si>
  <si>
    <t>Requerimiento actividad 41</t>
  </si>
  <si>
    <t>Requerimiento actividad 42</t>
  </si>
  <si>
    <t>Requerimiento actividad 43</t>
  </si>
  <si>
    <t>Requerimiento actividad 44</t>
  </si>
  <si>
    <t>Requerimiento actividad 45</t>
  </si>
  <si>
    <t>Requerimiento actividad 49</t>
  </si>
  <si>
    <t>Requerimiento actividad 51</t>
  </si>
  <si>
    <t>Requerimiento actividad 52</t>
  </si>
  <si>
    <t>Requerimiento actividad 53</t>
  </si>
  <si>
    <t>Requerimiento actividad 54</t>
  </si>
  <si>
    <t>Requerimiento actividad 55</t>
  </si>
  <si>
    <t>Requerimiento actividad 57</t>
  </si>
  <si>
    <t>Requerimiento actividad 58</t>
  </si>
  <si>
    <t>Requerimiento actividad 59</t>
  </si>
  <si>
    <t>Requerimiento actividad 60</t>
  </si>
  <si>
    <t>Requerimiento actividad 61</t>
  </si>
  <si>
    <t>Requerimiento actividad 62</t>
  </si>
  <si>
    <t>Requerimiento actividad 63</t>
  </si>
  <si>
    <t>Requerimiento actividad 64</t>
  </si>
  <si>
    <t>Requerimiento actividad 65</t>
  </si>
  <si>
    <t>Requerimiento actividad 66</t>
  </si>
  <si>
    <t>Requerimiento actividad 67</t>
  </si>
  <si>
    <t>Requerimiento actividad 68</t>
  </si>
  <si>
    <t>Requerimiento actividad 69</t>
  </si>
  <si>
    <t>Requerimiento actividad 70</t>
  </si>
  <si>
    <t>Requerimiento actividad 71</t>
  </si>
  <si>
    <t>Requerimiento actividad 72</t>
  </si>
  <si>
    <t>Requerimiento actividad 73</t>
  </si>
  <si>
    <t>Requerimiento actividad 74</t>
  </si>
  <si>
    <t>Requerimiento actividad 75</t>
  </si>
  <si>
    <t>Requerimiento actividad 76</t>
  </si>
  <si>
    <t>TOTAL FACTURACIÓN</t>
  </si>
  <si>
    <t>Valor Total</t>
  </si>
  <si>
    <t>PAGO NO 01</t>
  </si>
  <si>
    <t>PAGO NO 02</t>
  </si>
  <si>
    <t>SEPTIEMBRE</t>
  </si>
  <si>
    <t>OCTUBRE</t>
  </si>
  <si>
    <t>NOVIEMBRE</t>
  </si>
  <si>
    <t>PAGO NO 03</t>
  </si>
  <si>
    <t>Requerimiento actividad 48</t>
  </si>
  <si>
    <t>Requerimiento actividad 50</t>
  </si>
  <si>
    <t>Requerimiento actividad 26</t>
  </si>
  <si>
    <t>Requerimiento actividad 77</t>
  </si>
  <si>
    <t>Requerimiento actividad 79</t>
  </si>
  <si>
    <t>Requerimiento actividad 80</t>
  </si>
  <si>
    <t>Requerimiento actividad 81</t>
  </si>
  <si>
    <t>Requerimiento actividad 82</t>
  </si>
  <si>
    <t>Requerimiento actividad 83</t>
  </si>
  <si>
    <t>Requerimiento actividad 84</t>
  </si>
  <si>
    <t>Requerimiento actividad 85</t>
  </si>
  <si>
    <t>Requerimiento actividad 86</t>
  </si>
  <si>
    <t>Requerimiento actividad 87</t>
  </si>
  <si>
    <t>Requerimiento actividad 88</t>
  </si>
  <si>
    <t>Requerimiento actividad 89</t>
  </si>
  <si>
    <t>Requerimiento actividad 90</t>
  </si>
  <si>
    <t>Requerimiento actividad 91</t>
  </si>
  <si>
    <t>Requerimiento actividad 92</t>
  </si>
  <si>
    <t>Requerimiento actividad 94</t>
  </si>
  <si>
    <t>Requerimiento actividad 95</t>
  </si>
  <si>
    <t>Requerimiento actividad 96</t>
  </si>
  <si>
    <t>Requerimiento actividad 97</t>
  </si>
  <si>
    <t>Requerimiento actividad 98</t>
  </si>
  <si>
    <t>Requerimiento actividad 99</t>
  </si>
  <si>
    <t>Requerimiento actividad 100</t>
  </si>
  <si>
    <t>Requerimiento actividad 101</t>
  </si>
  <si>
    <t>Requerimiento actividad 102</t>
  </si>
  <si>
    <t>Requerimiento actividad 103</t>
  </si>
  <si>
    <t>Requerimiento actividad 104</t>
  </si>
  <si>
    <t>Requerimiento actividad 105</t>
  </si>
  <si>
    <t>Requerimiento actividad 107</t>
  </si>
  <si>
    <t>Requerimiento actividad 109</t>
  </si>
  <si>
    <t>Requerimiento actividad 110</t>
  </si>
  <si>
    <t>Requerimiento actividad 114</t>
  </si>
  <si>
    <t>Requerimiento actividad 119</t>
  </si>
  <si>
    <t>Requerimiento actividad 122</t>
  </si>
  <si>
    <t>T</t>
  </si>
  <si>
    <t>PAGO NO 04</t>
  </si>
  <si>
    <t>DICIEMBRE</t>
  </si>
  <si>
    <t>Requerimiento actividad 106</t>
  </si>
  <si>
    <t>Requerimiento actividad 108</t>
  </si>
  <si>
    <t>Requerimiento actividad 111</t>
  </si>
  <si>
    <t>Requerimiento actividad 112</t>
  </si>
  <si>
    <t>Requerimiento actividad 113</t>
  </si>
  <si>
    <t>Requerimiento actividad 115</t>
  </si>
  <si>
    <t>Requerimiento actividad 116</t>
  </si>
  <si>
    <t>Requerimiento actividad 117</t>
  </si>
  <si>
    <t>Requerimiento actividad 118</t>
  </si>
  <si>
    <t>Requerimiento actividad 120</t>
  </si>
  <si>
    <t>Requerimiento actividad 121</t>
  </si>
  <si>
    <t>Requerimiento actividad 123</t>
  </si>
  <si>
    <t>Requerimiento actividad 124</t>
  </si>
  <si>
    <t>Requerimiento actividad 125</t>
  </si>
  <si>
    <t>Requerimiento actividad 126</t>
  </si>
  <si>
    <t>Requerimiento actividad 127</t>
  </si>
  <si>
    <t>Requerimiento actividad 128</t>
  </si>
  <si>
    <t>Requerimiento actividad 129</t>
  </si>
  <si>
    <t>Requerimiento actividad 130</t>
  </si>
  <si>
    <t>Requerimiento actividad 131</t>
  </si>
  <si>
    <t>Requerimiento actividad 132</t>
  </si>
  <si>
    <t>Requerimiento actividad 133</t>
  </si>
  <si>
    <t>Requerimiento actividad 134</t>
  </si>
  <si>
    <t>Requerimiento actividad 135</t>
  </si>
  <si>
    <t>Requerimiento actividad 136</t>
  </si>
  <si>
    <t>Requerimiento actividad 137</t>
  </si>
  <si>
    <t>Requerimiento actividad 138</t>
  </si>
  <si>
    <t>Requerimiento actividad 139</t>
  </si>
  <si>
    <t>Requerimiento actividad 140</t>
  </si>
  <si>
    <t>Requerimiento actividad 141</t>
  </si>
  <si>
    <t>Requerimiento actividad 143</t>
  </si>
  <si>
    <t>Requerimiento actividad 144</t>
  </si>
  <si>
    <t>Requerimiento actividad 145</t>
  </si>
  <si>
    <t>Requerimiento actividad 146</t>
  </si>
  <si>
    <t>Requerimiento actividad 147</t>
  </si>
  <si>
    <t>Requerimiento actividad 148</t>
  </si>
  <si>
    <t>Requerimiento actividad 149</t>
  </si>
  <si>
    <t>Requerimiento actividad 150</t>
  </si>
  <si>
    <t>Requerimiento actividad 151</t>
  </si>
  <si>
    <t>Requerimiento actividad 153</t>
  </si>
  <si>
    <t>Requerimiento actividad 154</t>
  </si>
  <si>
    <t>PAGO NO 05</t>
  </si>
  <si>
    <t>ENERO</t>
  </si>
  <si>
    <t>PAGO NO 06</t>
  </si>
  <si>
    <t>FEBRERO</t>
  </si>
  <si>
    <t>Requerimiento actividad 155</t>
  </si>
  <si>
    <t>Requerimiento actividad 156</t>
  </si>
  <si>
    <t>Requerimiento actividad 157</t>
  </si>
  <si>
    <t>Requerimiento actividad 158</t>
  </si>
  <si>
    <t>Requerimiento actividad 159</t>
  </si>
  <si>
    <t>Requerimiento actividad 160</t>
  </si>
  <si>
    <t>Requerimiento actividad 161</t>
  </si>
  <si>
    <t>Requerimiento actividad 162</t>
  </si>
  <si>
    <t>Requerimiento actividad 164</t>
  </si>
  <si>
    <t>Requerimiento actividad 165</t>
  </si>
  <si>
    <t>Requerimiento actividad 166</t>
  </si>
  <si>
    <t>Requerimiento actividad 167</t>
  </si>
  <si>
    <t>Requerimiento actividad 168</t>
  </si>
  <si>
    <t>Requerimiento actividad 169</t>
  </si>
  <si>
    <t>Requerimiento actividad 171</t>
  </si>
  <si>
    <t>Requerimiento actividad 173</t>
  </si>
  <si>
    <t>Requerimiento actividad 174</t>
  </si>
  <si>
    <t>Requerimiento actividad 175</t>
  </si>
  <si>
    <t>MARZO</t>
  </si>
  <si>
    <t>Requerimiento actividad 170</t>
  </si>
  <si>
    <t>Requerimiento actividad 176</t>
  </si>
  <si>
    <t>Requerimiento actividad 177</t>
  </si>
  <si>
    <t>Requerimiento actividad 180</t>
  </si>
  <si>
    <t>Requerimiento actividad 181</t>
  </si>
  <si>
    <t>Requerimiento actividad 182</t>
  </si>
  <si>
    <t>Requerimiento actividad 183</t>
  </si>
  <si>
    <t>Requerimiento actividad 184</t>
  </si>
  <si>
    <t>Requerimiento actividad 185</t>
  </si>
  <si>
    <t>Requerimiento actividad 186</t>
  </si>
  <si>
    <t>Requerimiento actividad 187</t>
  </si>
  <si>
    <t>Requerimiento actividad 188</t>
  </si>
  <si>
    <t>Requerimiento actividad 189</t>
  </si>
  <si>
    <t>Requerimiento actividad 190</t>
  </si>
  <si>
    <t>Requerimiento actividad 191</t>
  </si>
  <si>
    <t>Requerimiento actividad 192</t>
  </si>
  <si>
    <t>Requerimiento actividad 193</t>
  </si>
  <si>
    <t>Requerimiento actividad 194</t>
  </si>
  <si>
    <t>Requerimiento actividad 195</t>
  </si>
  <si>
    <t>Requerimiento actividad 196</t>
  </si>
  <si>
    <t>Requerimiento actividad 197</t>
  </si>
  <si>
    <t>Requerimiento actividad 198</t>
  </si>
  <si>
    <t>Requerimiento actividad 199</t>
  </si>
  <si>
    <t>Requerimiento actividad 200</t>
  </si>
  <si>
    <t>Requerimiento actividad 201</t>
  </si>
  <si>
    <t>Requerimiento actividad 202</t>
  </si>
  <si>
    <t>Requerimiento actividad 203</t>
  </si>
  <si>
    <t>Requerimiento actividad 204</t>
  </si>
  <si>
    <t>Requerimiento actividad 205</t>
  </si>
  <si>
    <t>Requerimiento actividad 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</si>
</sst>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Garamond"/>
      <family val="1"/>
    </font>
    <font>
      <sz val="11"/>
      <color theme="1"/>
      <name val="Garamond"/>
      <family val="1"/>
    </font>
    <font>
      <sz val="8"/>
      <name val="Calibri"/>
      <family val="2"/>
      <scheme val="minor"/>
    </font>
    <font>
      <b/>
      <sz val="11"/>
      <color theme="1"/>
      <name val="Garamond"/>
      <family val="1"/>
    </font>
    <font>
      <b/>
      <sz val="11"/>
      <color theme="1"/>
      <name val="Calibri"/>
      <family val="2"/>
      <scheme val="minor"/>
    </font>
    <font>
      <sz val="11"/>
      <color rgb="FF000000"/>
      <name val="Garamond"/>
      <family val="1"/>
    </font>
    <font>
      <b/>
      <sz val="10"/>
      <color theme="1"/>
      <name val="Garamond"/>
      <family val="1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2" xfId="0" applyFont="1" applyBorder="1" applyAlignment="1">
      <alignment wrapText="1"/>
    </xf>
    <xf numFmtId="165" fontId="3" fillId="0" borderId="2" xfId="1" applyNumberFormat="1" applyFont="1" applyBorder="1"/>
    <xf numFmtId="165" fontId="5" fillId="0" borderId="0" xfId="0" applyNumberFormat="1" applyFont="1"/>
    <xf numFmtId="165" fontId="3" fillId="3" borderId="2" xfId="1" applyNumberFormat="1" applyFont="1" applyFill="1" applyBorder="1"/>
    <xf numFmtId="165" fontId="3" fillId="4" borderId="2" xfId="1" applyNumberFormat="1" applyFont="1" applyFill="1" applyBorder="1"/>
    <xf numFmtId="0" fontId="3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165" fontId="3" fillId="0" borderId="2" xfId="1" applyNumberFormat="1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3" fontId="0" fillId="0" borderId="0" xfId="0" applyNumberFormat="1"/>
    <xf numFmtId="44" fontId="0" fillId="0" borderId="0" xfId="0" applyNumberFormat="1"/>
    <xf numFmtId="0" fontId="8" fillId="2" borderId="2" xfId="0" applyFont="1" applyFill="1" applyBorder="1" applyAlignment="1">
      <alignment horizontal="center" vertical="center" wrapText="1"/>
    </xf>
    <xf numFmtId="44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44" fontId="3" fillId="0" borderId="2" xfId="1" applyFont="1" applyBorder="1" applyAlignment="1">
      <alignment vertical="center"/>
    </xf>
    <xf numFmtId="165" fontId="3" fillId="0" borderId="2" xfId="1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44" fontId="3" fillId="0" borderId="2" xfId="1" applyFont="1" applyFill="1" applyBorder="1" applyAlignment="1">
      <alignment vertical="center"/>
    </xf>
    <xf numFmtId="165" fontId="3" fillId="0" borderId="2" xfId="1" applyNumberFormat="1" applyFont="1" applyFill="1" applyBorder="1" applyAlignment="1">
      <alignment vertical="center"/>
    </xf>
    <xf numFmtId="0" fontId="5" fillId="5" borderId="2" xfId="0" applyFont="1" applyFill="1" applyBorder="1" applyAlignment="1">
      <alignment vertical="center" wrapText="1"/>
    </xf>
    <xf numFmtId="44" fontId="6" fillId="5" borderId="2" xfId="0" applyNumberFormat="1" applyFont="1" applyFill="1" applyBorder="1" applyAlignment="1">
      <alignment vertical="center"/>
    </xf>
    <xf numFmtId="165" fontId="5" fillId="5" borderId="2" xfId="1" applyNumberFormat="1" applyFont="1" applyFill="1" applyBorder="1" applyAlignment="1">
      <alignment vertical="center"/>
    </xf>
    <xf numFmtId="0" fontId="6" fillId="5" borderId="2" xfId="0" applyFont="1" applyFill="1" applyBorder="1" applyAlignment="1">
      <alignment vertical="center"/>
    </xf>
    <xf numFmtId="44" fontId="5" fillId="5" borderId="2" xfId="1" applyFont="1" applyFill="1" applyBorder="1" applyAlignment="1">
      <alignment vertical="center"/>
    </xf>
    <xf numFmtId="0" fontId="5" fillId="6" borderId="5" xfId="0" applyFont="1" applyFill="1" applyBorder="1" applyAlignment="1">
      <alignment vertical="center" wrapText="1"/>
    </xf>
    <xf numFmtId="165" fontId="6" fillId="6" borderId="0" xfId="0" applyNumberFormat="1" applyFont="1" applyFill="1"/>
    <xf numFmtId="0" fontId="6" fillId="6" borderId="0" xfId="0" applyFont="1" applyFill="1"/>
    <xf numFmtId="165" fontId="3" fillId="7" borderId="2" xfId="1" applyNumberFormat="1" applyFont="1" applyFill="1" applyBorder="1" applyAlignment="1">
      <alignment vertical="center"/>
    </xf>
    <xf numFmtId="0" fontId="3" fillId="0" borderId="0" xfId="0" applyFont="1"/>
    <xf numFmtId="165" fontId="0" fillId="0" borderId="0" xfId="0" applyNumberFormat="1"/>
    <xf numFmtId="165" fontId="3" fillId="0" borderId="2" xfId="0" applyNumberFormat="1" applyFont="1" applyBorder="1"/>
    <xf numFmtId="0" fontId="3" fillId="0" borderId="2" xfId="0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"/>
  <sheetViews>
    <sheetView zoomScale="120" zoomScaleNormal="120" workbookViewId="0">
      <selection activeCell="D9" sqref="D9"/>
    </sheetView>
  </sheetViews>
  <sheetFormatPr baseColWidth="10" defaultRowHeight="15" x14ac:dyDescent="0.25"/>
  <cols>
    <col min="2" max="2" width="19.85546875" customWidth="1"/>
    <col min="3" max="3" width="23" customWidth="1"/>
    <col min="4" max="4" width="18" customWidth="1"/>
  </cols>
  <sheetData>
    <row r="2" spans="2:4" x14ac:dyDescent="0.25">
      <c r="B2" s="4" t="s">
        <v>77</v>
      </c>
      <c r="C2" s="4" t="s">
        <v>79</v>
      </c>
      <c r="D2" s="6">
        <f>'FCT SEPTIEMBRE'!G25</f>
        <v>34183778</v>
      </c>
    </row>
    <row r="3" spans="2:4" x14ac:dyDescent="0.25">
      <c r="B3" s="4" t="s">
        <v>78</v>
      </c>
      <c r="C3" s="4" t="s">
        <v>80</v>
      </c>
      <c r="D3" s="6">
        <f>'FCT OCTUBRE'!G52</f>
        <v>131397612</v>
      </c>
    </row>
    <row r="4" spans="2:4" x14ac:dyDescent="0.25">
      <c r="B4" s="4" t="s">
        <v>82</v>
      </c>
      <c r="C4" s="4" t="s">
        <v>81</v>
      </c>
      <c r="D4" s="6">
        <f>'FCT NOVIEMBRE'!G37</f>
        <v>99171254</v>
      </c>
    </row>
    <row r="5" spans="2:4" x14ac:dyDescent="0.25">
      <c r="B5" s="4" t="s">
        <v>120</v>
      </c>
      <c r="C5" s="4" t="s">
        <v>121</v>
      </c>
      <c r="D5" s="6">
        <f>'FCT DICIEMBRE'!G40</f>
        <v>72030254</v>
      </c>
    </row>
    <row r="6" spans="2:4" x14ac:dyDescent="0.25">
      <c r="B6" s="4" t="s">
        <v>163</v>
      </c>
      <c r="C6" s="4" t="s">
        <v>164</v>
      </c>
      <c r="D6" s="6">
        <v>7201626</v>
      </c>
    </row>
    <row r="7" spans="2:4" x14ac:dyDescent="0.25">
      <c r="B7" s="4" t="s">
        <v>165</v>
      </c>
      <c r="C7" s="4" t="s">
        <v>166</v>
      </c>
      <c r="D7" s="6">
        <v>17871782</v>
      </c>
    </row>
    <row r="8" spans="2:4" x14ac:dyDescent="0.25">
      <c r="B8" s="4" t="s">
        <v>165</v>
      </c>
      <c r="C8" s="4" t="s">
        <v>185</v>
      </c>
      <c r="D8" s="6">
        <v>18010319</v>
      </c>
    </row>
    <row r="9" spans="2:4" ht="14.1" customHeight="1" x14ac:dyDescent="0.25">
      <c r="B9" s="34"/>
      <c r="C9" s="34"/>
      <c r="D9" s="36">
        <f>SUM(D2:D8)</f>
        <v>379866625</v>
      </c>
    </row>
    <row r="10" spans="2:4" x14ac:dyDescent="0.25">
      <c r="D10" s="14"/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3"/>
  <sheetViews>
    <sheetView tabSelected="1" topLeftCell="A28" zoomScaleNormal="100" workbookViewId="0">
      <selection activeCell="L7" sqref="L7"/>
    </sheetView>
  </sheetViews>
  <sheetFormatPr baseColWidth="10" defaultRowHeight="15" x14ac:dyDescent="0.25"/>
  <cols>
    <col min="1" max="1" width="2.5703125" customWidth="1"/>
    <col min="2" max="2" width="26.28515625" customWidth="1"/>
    <col min="3" max="3" width="19.7109375" customWidth="1"/>
    <col min="4" max="4" width="16" customWidth="1"/>
    <col min="5" max="5" width="18.28515625" customWidth="1"/>
    <col min="7" max="7" width="19.85546875" customWidth="1"/>
    <col min="9" max="9" width="12.42578125" bestFit="1" customWidth="1"/>
  </cols>
  <sheetData>
    <row r="2" spans="2:10" ht="25.5" x14ac:dyDescent="0.25">
      <c r="B2" s="16" t="s">
        <v>0</v>
      </c>
      <c r="C2" s="17" t="s">
        <v>1</v>
      </c>
      <c r="D2" s="16" t="s">
        <v>2</v>
      </c>
      <c r="E2" s="18" t="s">
        <v>3</v>
      </c>
      <c r="F2" s="16" t="s">
        <v>4</v>
      </c>
      <c r="G2" s="17" t="s">
        <v>76</v>
      </c>
    </row>
    <row r="3" spans="2:10" x14ac:dyDescent="0.25">
      <c r="B3" s="37" t="s">
        <v>186</v>
      </c>
      <c r="C3" s="21">
        <f>E3/1.19</f>
        <v>332789.91596638656</v>
      </c>
      <c r="D3" s="21">
        <f>C3*19%</f>
        <v>63230.08403361345</v>
      </c>
      <c r="E3" s="21">
        <v>396020</v>
      </c>
      <c r="F3" s="22">
        <v>1</v>
      </c>
      <c r="G3" s="21">
        <f t="shared" ref="G3:G19" si="0">E3*F3</f>
        <v>396020</v>
      </c>
      <c r="I3" s="35"/>
      <c r="J3" s="35"/>
    </row>
    <row r="4" spans="2:10" x14ac:dyDescent="0.25">
      <c r="B4" s="37" t="s">
        <v>187</v>
      </c>
      <c r="C4" s="21">
        <f>E4/1.19</f>
        <v>127200</v>
      </c>
      <c r="D4" s="21">
        <f t="shared" ref="D4:D20" si="1">C4*19%</f>
        <v>24168</v>
      </c>
      <c r="E4" s="21">
        <v>151368</v>
      </c>
      <c r="F4" s="22">
        <v>1</v>
      </c>
      <c r="G4" s="21">
        <f t="shared" si="0"/>
        <v>151368</v>
      </c>
      <c r="I4" s="35"/>
      <c r="J4" s="35"/>
    </row>
    <row r="5" spans="2:10" x14ac:dyDescent="0.25">
      <c r="B5" s="37" t="s">
        <v>188</v>
      </c>
      <c r="C5" s="21">
        <f t="shared" ref="C5:C20" si="2">E5/1.19</f>
        <v>6707325.2100840341</v>
      </c>
      <c r="D5" s="21">
        <f>C5*19%</f>
        <v>1274391.7899159666</v>
      </c>
      <c r="E5" s="21">
        <v>7981717</v>
      </c>
      <c r="F5" s="22">
        <v>1</v>
      </c>
      <c r="G5" s="21">
        <f t="shared" si="0"/>
        <v>7981717</v>
      </c>
      <c r="I5" s="35"/>
      <c r="J5" s="35"/>
    </row>
    <row r="6" spans="2:10" x14ac:dyDescent="0.25">
      <c r="B6" s="37" t="s">
        <v>189</v>
      </c>
      <c r="C6" s="21">
        <f t="shared" si="2"/>
        <v>237740.3361344538</v>
      </c>
      <c r="D6" s="21">
        <f t="shared" si="1"/>
        <v>45170.663865546223</v>
      </c>
      <c r="E6" s="21">
        <v>282911</v>
      </c>
      <c r="F6" s="22">
        <v>1</v>
      </c>
      <c r="G6" s="21">
        <f t="shared" si="0"/>
        <v>282911</v>
      </c>
      <c r="I6" s="35"/>
      <c r="J6" s="35"/>
    </row>
    <row r="7" spans="2:10" x14ac:dyDescent="0.25">
      <c r="B7" s="37" t="s">
        <v>190</v>
      </c>
      <c r="C7" s="21">
        <f t="shared" si="2"/>
        <v>239362.18487394959</v>
      </c>
      <c r="D7" s="21">
        <f t="shared" si="1"/>
        <v>45478.815126050424</v>
      </c>
      <c r="E7" s="21">
        <v>284841</v>
      </c>
      <c r="F7" s="22">
        <v>1</v>
      </c>
      <c r="G7" s="21">
        <f t="shared" si="0"/>
        <v>284841</v>
      </c>
      <c r="I7" s="35"/>
      <c r="J7" s="35"/>
    </row>
    <row r="8" spans="2:10" x14ac:dyDescent="0.25">
      <c r="B8" s="37" t="s">
        <v>191</v>
      </c>
      <c r="C8" s="21">
        <f t="shared" si="2"/>
        <v>733769.74789915967</v>
      </c>
      <c r="D8" s="21">
        <f t="shared" si="1"/>
        <v>139416.25210084033</v>
      </c>
      <c r="E8" s="21">
        <v>873186</v>
      </c>
      <c r="F8" s="22">
        <v>1</v>
      </c>
      <c r="G8" s="21">
        <f t="shared" si="0"/>
        <v>873186</v>
      </c>
      <c r="I8" s="35"/>
      <c r="J8" s="35"/>
    </row>
    <row r="9" spans="2:10" x14ac:dyDescent="0.25">
      <c r="B9" s="37" t="s">
        <v>192</v>
      </c>
      <c r="C9" s="21">
        <f t="shared" si="2"/>
        <v>171212.6050420168</v>
      </c>
      <c r="D9" s="21">
        <f t="shared" si="1"/>
        <v>32530.394957983193</v>
      </c>
      <c r="E9" s="21">
        <v>203743</v>
      </c>
      <c r="F9" s="22">
        <v>1</v>
      </c>
      <c r="G9" s="21">
        <f t="shared" si="0"/>
        <v>203743</v>
      </c>
      <c r="I9" s="35"/>
      <c r="J9" s="35"/>
    </row>
    <row r="10" spans="2:10" x14ac:dyDescent="0.25">
      <c r="B10" s="37" t="s">
        <v>193</v>
      </c>
      <c r="C10" s="21">
        <f t="shared" si="2"/>
        <v>237740.3361344538</v>
      </c>
      <c r="D10" s="21">
        <f t="shared" si="1"/>
        <v>45170.663865546223</v>
      </c>
      <c r="E10" s="21">
        <v>282911</v>
      </c>
      <c r="F10" s="22">
        <v>1</v>
      </c>
      <c r="G10" s="21">
        <f t="shared" si="0"/>
        <v>282911</v>
      </c>
      <c r="I10" s="35"/>
      <c r="J10" s="35"/>
    </row>
    <row r="11" spans="2:10" x14ac:dyDescent="0.25">
      <c r="B11" s="37" t="s">
        <v>194</v>
      </c>
      <c r="C11" s="21">
        <f t="shared" si="2"/>
        <v>417340.33613445383</v>
      </c>
      <c r="D11" s="21">
        <f t="shared" si="1"/>
        <v>79294.66386554623</v>
      </c>
      <c r="E11" s="21">
        <v>496635</v>
      </c>
      <c r="F11" s="22">
        <v>1</v>
      </c>
      <c r="G11" s="21">
        <f t="shared" si="0"/>
        <v>496635</v>
      </c>
      <c r="I11" s="35"/>
      <c r="J11" s="35"/>
    </row>
    <row r="12" spans="2:10" x14ac:dyDescent="0.25">
      <c r="B12" s="37" t="s">
        <v>195</v>
      </c>
      <c r="C12" s="21">
        <f t="shared" si="2"/>
        <v>959882.3529411765</v>
      </c>
      <c r="D12" s="21">
        <f t="shared" si="1"/>
        <v>182377.64705882352</v>
      </c>
      <c r="E12" s="21">
        <v>1142260</v>
      </c>
      <c r="F12" s="22">
        <v>1</v>
      </c>
      <c r="G12" s="21">
        <f t="shared" si="0"/>
        <v>1142260</v>
      </c>
      <c r="I12" s="35"/>
      <c r="J12" s="35"/>
    </row>
    <row r="13" spans="2:10" x14ac:dyDescent="0.25">
      <c r="B13" s="37" t="s">
        <v>196</v>
      </c>
      <c r="C13" s="21">
        <f t="shared" si="2"/>
        <v>366884.87394957984</v>
      </c>
      <c r="D13" s="21">
        <f t="shared" si="1"/>
        <v>69708.126050420164</v>
      </c>
      <c r="E13" s="21">
        <v>436593</v>
      </c>
      <c r="F13" s="22">
        <v>1</v>
      </c>
      <c r="G13" s="21">
        <f t="shared" si="0"/>
        <v>436593</v>
      </c>
      <c r="I13" s="35"/>
      <c r="J13" s="35"/>
    </row>
    <row r="14" spans="2:10" x14ac:dyDescent="0.25">
      <c r="B14" s="37" t="s">
        <v>197</v>
      </c>
      <c r="C14" s="21">
        <f t="shared" si="2"/>
        <v>459073.94957983197</v>
      </c>
      <c r="D14" s="21">
        <f t="shared" si="1"/>
        <v>87224.050420168074</v>
      </c>
      <c r="E14" s="21">
        <v>546298</v>
      </c>
      <c r="F14" s="22">
        <v>1</v>
      </c>
      <c r="G14" s="21">
        <f t="shared" si="0"/>
        <v>546298</v>
      </c>
      <c r="I14" s="35"/>
      <c r="J14" s="35"/>
    </row>
    <row r="15" spans="2:10" x14ac:dyDescent="0.25">
      <c r="B15" s="37" t="s">
        <v>198</v>
      </c>
      <c r="C15" s="21">
        <f t="shared" si="2"/>
        <v>978359.66386554623</v>
      </c>
      <c r="D15" s="21">
        <f t="shared" si="1"/>
        <v>185888.3361344538</v>
      </c>
      <c r="E15" s="21">
        <v>1164248</v>
      </c>
      <c r="F15" s="22">
        <v>1</v>
      </c>
      <c r="G15" s="21">
        <f t="shared" si="0"/>
        <v>1164248</v>
      </c>
      <c r="I15" s="35"/>
      <c r="J15" s="35"/>
    </row>
    <row r="16" spans="2:10" x14ac:dyDescent="0.25">
      <c r="B16" s="37" t="s">
        <v>199</v>
      </c>
      <c r="C16" s="21">
        <f t="shared" si="2"/>
        <v>417340.33613445383</v>
      </c>
      <c r="D16" s="21">
        <f t="shared" si="1"/>
        <v>79294.66386554623</v>
      </c>
      <c r="E16" s="21">
        <v>496635</v>
      </c>
      <c r="F16" s="22">
        <v>1</v>
      </c>
      <c r="G16" s="21">
        <f t="shared" si="0"/>
        <v>496635</v>
      </c>
      <c r="I16" s="35"/>
      <c r="J16" s="35"/>
    </row>
    <row r="17" spans="2:10" x14ac:dyDescent="0.25">
      <c r="B17" s="37" t="s">
        <v>200</v>
      </c>
      <c r="C17" s="21">
        <f t="shared" si="2"/>
        <v>489179.83193277312</v>
      </c>
      <c r="D17" s="21">
        <f t="shared" si="1"/>
        <v>92944.168067226899</v>
      </c>
      <c r="E17" s="21">
        <v>582124</v>
      </c>
      <c r="F17" s="22">
        <v>1</v>
      </c>
      <c r="G17" s="21">
        <f t="shared" si="0"/>
        <v>582124</v>
      </c>
      <c r="I17" s="35"/>
      <c r="J17" s="35"/>
    </row>
    <row r="18" spans="2:10" x14ac:dyDescent="0.25">
      <c r="B18" s="37" t="s">
        <v>201</v>
      </c>
      <c r="C18" s="21">
        <f t="shared" si="2"/>
        <v>417340.33613445383</v>
      </c>
      <c r="D18" s="21">
        <f t="shared" si="1"/>
        <v>79294.66386554623</v>
      </c>
      <c r="E18" s="21">
        <v>496635</v>
      </c>
      <c r="F18" s="22">
        <v>1</v>
      </c>
      <c r="G18" s="21">
        <f t="shared" si="0"/>
        <v>496635</v>
      </c>
      <c r="I18" s="35"/>
      <c r="J18" s="35"/>
    </row>
    <row r="19" spans="2:10" x14ac:dyDescent="0.25">
      <c r="B19" s="37" t="s">
        <v>202</v>
      </c>
      <c r="C19" s="21">
        <f t="shared" si="2"/>
        <v>313005.04201680672</v>
      </c>
      <c r="D19" s="21">
        <f t="shared" si="1"/>
        <v>59470.957983193279</v>
      </c>
      <c r="E19" s="21">
        <v>372476</v>
      </c>
      <c r="F19" s="22">
        <v>1</v>
      </c>
      <c r="G19" s="21">
        <f t="shared" si="0"/>
        <v>372476</v>
      </c>
      <c r="I19" s="35"/>
      <c r="J19" s="35"/>
    </row>
    <row r="20" spans="2:10" x14ac:dyDescent="0.25">
      <c r="B20" s="37" t="s">
        <v>203</v>
      </c>
      <c r="C20" s="21">
        <f t="shared" si="2"/>
        <v>1500209.2436974791</v>
      </c>
      <c r="D20" s="21">
        <f t="shared" si="1"/>
        <v>285039.75630252104</v>
      </c>
      <c r="E20" s="21">
        <v>1785249</v>
      </c>
      <c r="F20" s="22">
        <v>1</v>
      </c>
      <c r="G20" s="21">
        <f>E20*F20</f>
        <v>1785249</v>
      </c>
      <c r="I20" s="35"/>
      <c r="J20" s="35"/>
    </row>
    <row r="21" spans="2:10" x14ac:dyDescent="0.25">
      <c r="B21" s="37" t="s">
        <v>204</v>
      </c>
      <c r="C21" s="21">
        <f t="shared" ref="C21:C32" si="3">E21/1.19</f>
        <v>733769.74789915967</v>
      </c>
      <c r="D21" s="21">
        <f t="shared" ref="D21:D32" si="4">C21*19%</f>
        <v>139416.25210084033</v>
      </c>
      <c r="E21" s="21">
        <v>873186</v>
      </c>
      <c r="F21" s="22">
        <v>1</v>
      </c>
      <c r="G21" s="21">
        <f t="shared" ref="G21:G32" si="5">E21*F21</f>
        <v>873186</v>
      </c>
      <c r="I21" s="35"/>
      <c r="J21" s="35"/>
    </row>
    <row r="22" spans="2:10" x14ac:dyDescent="0.25">
      <c r="B22" s="37" t="s">
        <v>205</v>
      </c>
      <c r="C22" s="21">
        <f t="shared" si="3"/>
        <v>479941.17647058825</v>
      </c>
      <c r="D22" s="21">
        <f t="shared" si="4"/>
        <v>91188.823529411762</v>
      </c>
      <c r="E22" s="21">
        <v>571130</v>
      </c>
      <c r="F22" s="22">
        <v>1</v>
      </c>
      <c r="G22" s="21">
        <f t="shared" si="5"/>
        <v>571130</v>
      </c>
      <c r="I22" s="35"/>
      <c r="J22" s="35"/>
    </row>
    <row r="23" spans="2:10" x14ac:dyDescent="0.25">
      <c r="B23" s="37" t="s">
        <v>206</v>
      </c>
      <c r="C23" s="21">
        <f t="shared" si="3"/>
        <v>250404.20168067227</v>
      </c>
      <c r="D23" s="21">
        <f t="shared" si="4"/>
        <v>47576.798319327732</v>
      </c>
      <c r="E23" s="21">
        <v>297981</v>
      </c>
      <c r="F23" s="22">
        <v>1</v>
      </c>
      <c r="G23" s="21">
        <f t="shared" si="5"/>
        <v>297981</v>
      </c>
      <c r="I23" s="35"/>
      <c r="J23" s="35"/>
    </row>
    <row r="24" spans="2:10" x14ac:dyDescent="0.25">
      <c r="B24" s="37" t="s">
        <v>207</v>
      </c>
      <c r="C24" s="21">
        <f t="shared" si="3"/>
        <v>171212.6050420168</v>
      </c>
      <c r="D24" s="21">
        <f t="shared" si="4"/>
        <v>32530.394957983193</v>
      </c>
      <c r="E24" s="21">
        <v>203743</v>
      </c>
      <c r="F24" s="22">
        <v>1</v>
      </c>
      <c r="G24" s="21">
        <f t="shared" si="5"/>
        <v>203743</v>
      </c>
      <c r="I24" s="35"/>
      <c r="J24" s="35"/>
    </row>
    <row r="25" spans="2:10" x14ac:dyDescent="0.25">
      <c r="B25" s="37" t="s">
        <v>208</v>
      </c>
      <c r="C25" s="21">
        <f t="shared" si="3"/>
        <v>1249451.2605042018</v>
      </c>
      <c r="D25" s="21">
        <f t="shared" si="4"/>
        <v>237395.73949579833</v>
      </c>
      <c r="E25" s="21">
        <v>1486847</v>
      </c>
      <c r="F25" s="22">
        <v>1</v>
      </c>
      <c r="G25" s="21">
        <f t="shared" si="5"/>
        <v>1486847</v>
      </c>
      <c r="I25" s="35"/>
      <c r="J25" s="35"/>
    </row>
    <row r="26" spans="2:10" x14ac:dyDescent="0.25">
      <c r="B26" s="37" t="s">
        <v>209</v>
      </c>
      <c r="C26" s="21">
        <f t="shared" si="3"/>
        <v>611474.78991596645</v>
      </c>
      <c r="D26" s="21">
        <f t="shared" si="4"/>
        <v>116180.21008403362</v>
      </c>
      <c r="E26" s="21">
        <v>727655</v>
      </c>
      <c r="F26" s="22">
        <v>1</v>
      </c>
      <c r="G26" s="21">
        <f t="shared" si="5"/>
        <v>727655</v>
      </c>
      <c r="I26" s="35"/>
      <c r="J26" s="35"/>
    </row>
    <row r="27" spans="2:10" x14ac:dyDescent="0.25">
      <c r="B27" s="37" t="s">
        <v>210</v>
      </c>
      <c r="C27" s="21">
        <f t="shared" si="3"/>
        <v>959882.3529411765</v>
      </c>
      <c r="D27" s="21">
        <f t="shared" si="4"/>
        <v>182377.64705882352</v>
      </c>
      <c r="E27" s="21">
        <v>1142260</v>
      </c>
      <c r="F27" s="22">
        <v>1</v>
      </c>
      <c r="G27" s="21">
        <f t="shared" si="5"/>
        <v>1142260</v>
      </c>
      <c r="I27" s="35"/>
      <c r="J27" s="35"/>
    </row>
    <row r="28" spans="2:10" x14ac:dyDescent="0.25">
      <c r="B28" s="37" t="s">
        <v>211</v>
      </c>
      <c r="C28" s="21">
        <f t="shared" si="3"/>
        <v>479941.17647058825</v>
      </c>
      <c r="D28" s="21">
        <f t="shared" si="4"/>
        <v>91188.823529411762</v>
      </c>
      <c r="E28" s="21">
        <v>571130</v>
      </c>
      <c r="F28" s="22">
        <v>1</v>
      </c>
      <c r="G28" s="21">
        <f t="shared" si="5"/>
        <v>571130</v>
      </c>
      <c r="I28" s="35"/>
      <c r="J28" s="35"/>
    </row>
    <row r="29" spans="2:10" x14ac:dyDescent="0.25">
      <c r="B29" s="37" t="s">
        <v>212</v>
      </c>
      <c r="C29" s="21">
        <f t="shared" si="3"/>
        <v>1467540.3361344538</v>
      </c>
      <c r="D29" s="21">
        <f t="shared" si="4"/>
        <v>278832.66386554623</v>
      </c>
      <c r="E29" s="21">
        <v>1746373</v>
      </c>
      <c r="F29" s="22">
        <v>1</v>
      </c>
      <c r="G29" s="21">
        <f t="shared" si="5"/>
        <v>1746373</v>
      </c>
      <c r="I29" s="35"/>
      <c r="J29" s="35"/>
    </row>
    <row r="30" spans="2:10" x14ac:dyDescent="0.25">
      <c r="B30" s="37" t="s">
        <v>213</v>
      </c>
      <c r="C30" s="21">
        <f t="shared" si="3"/>
        <v>611474.78991596645</v>
      </c>
      <c r="D30" s="21">
        <f t="shared" si="4"/>
        <v>116180.21008403362</v>
      </c>
      <c r="E30" s="21">
        <v>727655</v>
      </c>
      <c r="F30" s="22">
        <v>1</v>
      </c>
      <c r="G30" s="21">
        <f t="shared" si="5"/>
        <v>727655</v>
      </c>
      <c r="I30" s="35"/>
      <c r="J30" s="35"/>
    </row>
    <row r="31" spans="2:10" x14ac:dyDescent="0.25">
      <c r="B31" s="37" t="s">
        <v>214</v>
      </c>
      <c r="C31" s="21">
        <f t="shared" si="3"/>
        <v>479941.17647058825</v>
      </c>
      <c r="D31" s="21">
        <f t="shared" si="4"/>
        <v>91188.823529411762</v>
      </c>
      <c r="E31" s="21">
        <v>571130</v>
      </c>
      <c r="F31" s="22">
        <v>1</v>
      </c>
      <c r="G31" s="21">
        <f t="shared" si="5"/>
        <v>571130</v>
      </c>
      <c r="I31" s="35"/>
      <c r="J31" s="35"/>
    </row>
    <row r="32" spans="2:10" x14ac:dyDescent="0.25">
      <c r="B32" s="37" t="s">
        <v>215</v>
      </c>
      <c r="C32" s="21">
        <f t="shared" si="3"/>
        <v>611474.78991596645</v>
      </c>
      <c r="D32" s="21">
        <f t="shared" si="4"/>
        <v>116180.21008403362</v>
      </c>
      <c r="E32" s="21">
        <v>727655</v>
      </c>
      <c r="F32" s="22">
        <v>1</v>
      </c>
      <c r="G32" s="21">
        <f t="shared" si="5"/>
        <v>727655</v>
      </c>
      <c r="I32" s="35"/>
      <c r="J32" s="35"/>
    </row>
    <row r="33" spans="2:7" x14ac:dyDescent="0.25">
      <c r="B33" s="30" t="s">
        <v>75</v>
      </c>
      <c r="C33" s="31">
        <f>SUM(C3:C32)</f>
        <v>23212264.705882359</v>
      </c>
      <c r="D33" s="31">
        <f>SUM(D3:D32)</f>
        <v>4410330.2941176472</v>
      </c>
      <c r="E33" s="31">
        <f>SUM(E3:E32)</f>
        <v>27622595</v>
      </c>
      <c r="F33" s="31"/>
      <c r="G33" s="31">
        <f>SUM(G3:G32)</f>
        <v>27622595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1"/>
  <sheetViews>
    <sheetView zoomScale="125" workbookViewId="0">
      <selection activeCell="E5" sqref="E5"/>
    </sheetView>
  </sheetViews>
  <sheetFormatPr baseColWidth="10" defaultRowHeight="15" x14ac:dyDescent="0.25"/>
  <cols>
    <col min="2" max="2" width="26.28515625" customWidth="1"/>
    <col min="3" max="3" width="19.7109375" customWidth="1"/>
    <col min="4" max="4" width="16" customWidth="1"/>
    <col min="5" max="5" width="13.140625" customWidth="1"/>
    <col min="7" max="7" width="19.85546875" customWidth="1"/>
  </cols>
  <sheetData>
    <row r="2" spans="2:7" ht="25.5" x14ac:dyDescent="0.25">
      <c r="B2" s="16" t="s">
        <v>0</v>
      </c>
      <c r="C2" s="17" t="s">
        <v>1</v>
      </c>
      <c r="D2" s="16" t="s">
        <v>2</v>
      </c>
      <c r="E2" s="18" t="s">
        <v>3</v>
      </c>
      <c r="F2" s="16" t="s">
        <v>4</v>
      </c>
      <c r="G2" s="17" t="s">
        <v>76</v>
      </c>
    </row>
    <row r="3" spans="2:7" x14ac:dyDescent="0.25">
      <c r="B3" s="19" t="s">
        <v>167</v>
      </c>
      <c r="C3" s="21">
        <f>E3/1.19</f>
        <v>244589.91596638656</v>
      </c>
      <c r="D3" s="21">
        <f>C3*19%</f>
        <v>46472.08403361345</v>
      </c>
      <c r="E3" s="21">
        <v>291062</v>
      </c>
      <c r="F3" s="22">
        <v>1</v>
      </c>
      <c r="G3" s="21">
        <f t="shared" ref="G3:G8" si="0">E3*F3</f>
        <v>291062</v>
      </c>
    </row>
    <row r="4" spans="2:7" x14ac:dyDescent="0.25">
      <c r="B4" s="19" t="s">
        <v>168</v>
      </c>
      <c r="C4" s="21">
        <f>E4/1.19</f>
        <v>244589.91596638656</v>
      </c>
      <c r="D4" s="21">
        <f t="shared" ref="D4:D20" si="1">C4*19%</f>
        <v>46472.08403361345</v>
      </c>
      <c r="E4" s="21">
        <v>291062</v>
      </c>
      <c r="F4" s="22">
        <v>1</v>
      </c>
      <c r="G4" s="21">
        <f t="shared" si="0"/>
        <v>291062</v>
      </c>
    </row>
    <row r="5" spans="2:7" x14ac:dyDescent="0.25">
      <c r="B5" s="19" t="s">
        <v>169</v>
      </c>
      <c r="C5" s="21">
        <f t="shared" ref="C5:C20" si="2">E5/1.19</f>
        <v>244589.91596638656</v>
      </c>
      <c r="D5" s="21">
        <f>C5*19%</f>
        <v>46472.08403361345</v>
      </c>
      <c r="E5" s="21">
        <v>291062</v>
      </c>
      <c r="F5" s="22">
        <v>1</v>
      </c>
      <c r="G5" s="21">
        <f t="shared" si="0"/>
        <v>291062</v>
      </c>
    </row>
    <row r="6" spans="2:7" x14ac:dyDescent="0.25">
      <c r="B6" s="19" t="s">
        <v>170</v>
      </c>
      <c r="C6" s="21">
        <f t="shared" si="2"/>
        <v>611474.78991596645</v>
      </c>
      <c r="D6" s="21">
        <f t="shared" si="1"/>
        <v>116180.21008403362</v>
      </c>
      <c r="E6" s="21">
        <v>727655</v>
      </c>
      <c r="F6" s="22">
        <v>1</v>
      </c>
      <c r="G6" s="21">
        <f t="shared" si="0"/>
        <v>727655</v>
      </c>
    </row>
    <row r="7" spans="2:7" x14ac:dyDescent="0.25">
      <c r="B7" s="19" t="s">
        <v>171</v>
      </c>
      <c r="C7" s="21">
        <f t="shared" si="2"/>
        <v>529596.63865546219</v>
      </c>
      <c r="D7" s="21">
        <f t="shared" si="1"/>
        <v>100623.36134453781</v>
      </c>
      <c r="E7" s="21">
        <v>630220</v>
      </c>
      <c r="F7" s="22">
        <v>1</v>
      </c>
      <c r="G7" s="21">
        <f t="shared" si="0"/>
        <v>630220</v>
      </c>
    </row>
    <row r="8" spans="2:7" x14ac:dyDescent="0.25">
      <c r="B8" s="19" t="s">
        <v>172</v>
      </c>
      <c r="C8" s="21">
        <f t="shared" si="2"/>
        <v>521674.78991596639</v>
      </c>
      <c r="D8" s="21">
        <f t="shared" si="1"/>
        <v>99118.210084033621</v>
      </c>
      <c r="E8" s="21">
        <v>620793</v>
      </c>
      <c r="F8" s="22">
        <v>1</v>
      </c>
      <c r="G8" s="21">
        <f t="shared" si="0"/>
        <v>620793</v>
      </c>
    </row>
    <row r="9" spans="2:7" x14ac:dyDescent="0.25">
      <c r="B9" s="19" t="s">
        <v>173</v>
      </c>
      <c r="C9" s="21">
        <f t="shared" si="2"/>
        <v>395430.25210084033</v>
      </c>
      <c r="D9" s="21">
        <f t="shared" si="1"/>
        <v>75131.747899159658</v>
      </c>
      <c r="E9" s="21">
        <v>470562</v>
      </c>
      <c r="F9" s="22">
        <v>1</v>
      </c>
      <c r="G9" s="21">
        <f t="shared" ref="G9:G20" si="3">E9*F9</f>
        <v>470562</v>
      </c>
    </row>
    <row r="10" spans="2:7" x14ac:dyDescent="0.25">
      <c r="B10" s="19" t="s">
        <v>174</v>
      </c>
      <c r="C10" s="21">
        <f t="shared" si="2"/>
        <v>244589.91596638656</v>
      </c>
      <c r="D10" s="21">
        <f t="shared" si="1"/>
        <v>46472.08403361345</v>
      </c>
      <c r="E10" s="21">
        <v>291062</v>
      </c>
      <c r="F10" s="22">
        <v>1</v>
      </c>
      <c r="G10" s="21">
        <f t="shared" si="3"/>
        <v>291062</v>
      </c>
    </row>
    <row r="11" spans="2:7" x14ac:dyDescent="0.25">
      <c r="B11" s="19" t="s">
        <v>175</v>
      </c>
      <c r="C11" s="21">
        <f t="shared" si="2"/>
        <v>733769.74789915967</v>
      </c>
      <c r="D11" s="21">
        <f t="shared" si="1"/>
        <v>139416.25210084033</v>
      </c>
      <c r="E11" s="21">
        <v>873186</v>
      </c>
      <c r="F11" s="22">
        <v>1</v>
      </c>
      <c r="G11" s="21">
        <f t="shared" si="3"/>
        <v>873186</v>
      </c>
    </row>
    <row r="12" spans="2:7" x14ac:dyDescent="0.25">
      <c r="B12" s="19" t="s">
        <v>176</v>
      </c>
      <c r="C12" s="21">
        <f t="shared" si="2"/>
        <v>1775835.2941176472</v>
      </c>
      <c r="D12" s="21">
        <f t="shared" si="1"/>
        <v>337408.70588235295</v>
      </c>
      <c r="E12" s="21">
        <v>2113244</v>
      </c>
      <c r="F12" s="22">
        <v>1</v>
      </c>
      <c r="G12" s="21">
        <v>6528144</v>
      </c>
    </row>
    <row r="13" spans="2:7" x14ac:dyDescent="0.25">
      <c r="B13" s="19" t="s">
        <v>177</v>
      </c>
      <c r="C13" s="21">
        <f t="shared" si="2"/>
        <v>733769.74789915967</v>
      </c>
      <c r="D13" s="21">
        <f t="shared" si="1"/>
        <v>139416.25210084033</v>
      </c>
      <c r="E13" s="21">
        <v>873186</v>
      </c>
      <c r="F13" s="22">
        <v>1</v>
      </c>
      <c r="G13" s="21">
        <f t="shared" si="3"/>
        <v>873186</v>
      </c>
    </row>
    <row r="14" spans="2:7" x14ac:dyDescent="0.25">
      <c r="B14" s="19" t="s">
        <v>178</v>
      </c>
      <c r="C14" s="21">
        <f t="shared" si="2"/>
        <v>626010.08403361344</v>
      </c>
      <c r="D14" s="21">
        <f t="shared" si="1"/>
        <v>118941.91596638656</v>
      </c>
      <c r="E14" s="21">
        <v>744952</v>
      </c>
      <c r="F14" s="22">
        <v>1</v>
      </c>
      <c r="G14" s="21">
        <f t="shared" si="3"/>
        <v>744952</v>
      </c>
    </row>
    <row r="15" spans="2:7" x14ac:dyDescent="0.25">
      <c r="B15" s="19" t="s">
        <v>179</v>
      </c>
      <c r="C15" s="21">
        <f t="shared" si="2"/>
        <v>430924.36974789918</v>
      </c>
      <c r="D15" s="21">
        <f t="shared" si="1"/>
        <v>81875.630252100847</v>
      </c>
      <c r="E15" s="21">
        <v>512800</v>
      </c>
      <c r="F15" s="22">
        <v>1</v>
      </c>
      <c r="G15" s="21">
        <f t="shared" si="3"/>
        <v>512800</v>
      </c>
    </row>
    <row r="16" spans="2:7" x14ac:dyDescent="0.25">
      <c r="B16" s="19" t="s">
        <v>180</v>
      </c>
      <c r="C16" s="21">
        <f t="shared" si="2"/>
        <v>668017.64705882361</v>
      </c>
      <c r="D16" s="21">
        <f t="shared" si="1"/>
        <v>126923.35294117649</v>
      </c>
      <c r="E16" s="21">
        <v>794941</v>
      </c>
      <c r="F16" s="22">
        <v>1</v>
      </c>
      <c r="G16" s="21">
        <f t="shared" si="3"/>
        <v>794941</v>
      </c>
    </row>
    <row r="17" spans="2:7" x14ac:dyDescent="0.25">
      <c r="B17" s="19" t="s">
        <v>181</v>
      </c>
      <c r="C17" s="21">
        <f t="shared" si="2"/>
        <v>489179.83193277312</v>
      </c>
      <c r="D17" s="21">
        <f t="shared" si="1"/>
        <v>92944.168067226899</v>
      </c>
      <c r="E17" s="21">
        <v>582124</v>
      </c>
      <c r="F17" s="22">
        <v>1</v>
      </c>
      <c r="G17" s="21">
        <f t="shared" si="3"/>
        <v>582124</v>
      </c>
    </row>
    <row r="18" spans="2:7" x14ac:dyDescent="0.25">
      <c r="B18" s="19" t="s">
        <v>182</v>
      </c>
      <c r="C18" s="21">
        <f t="shared" si="2"/>
        <v>539573.94957983191</v>
      </c>
      <c r="D18" s="21">
        <f t="shared" si="1"/>
        <v>102519.05042016806</v>
      </c>
      <c r="E18" s="21">
        <v>642093</v>
      </c>
      <c r="F18" s="22">
        <v>1</v>
      </c>
      <c r="G18" s="21">
        <f t="shared" si="3"/>
        <v>642093</v>
      </c>
    </row>
    <row r="19" spans="2:7" x14ac:dyDescent="0.25">
      <c r="B19" s="19" t="s">
        <v>183</v>
      </c>
      <c r="C19" s="21">
        <f t="shared" si="2"/>
        <v>1712130.2521008404</v>
      </c>
      <c r="D19" s="21">
        <f t="shared" si="1"/>
        <v>325304.74789915967</v>
      </c>
      <c r="E19" s="21">
        <v>2037435</v>
      </c>
      <c r="F19" s="22">
        <v>1</v>
      </c>
      <c r="G19" s="21">
        <f t="shared" si="3"/>
        <v>2037435</v>
      </c>
    </row>
    <row r="20" spans="2:7" x14ac:dyDescent="0.25">
      <c r="B20" s="19" t="s">
        <v>184</v>
      </c>
      <c r="C20" s="21">
        <f t="shared" si="2"/>
        <v>807147.0588235294</v>
      </c>
      <c r="D20" s="21">
        <f t="shared" si="1"/>
        <v>153357.9411764706</v>
      </c>
      <c r="E20" s="21">
        <v>960505</v>
      </c>
      <c r="F20" s="22">
        <v>1</v>
      </c>
      <c r="G20" s="21">
        <f t="shared" si="3"/>
        <v>960505</v>
      </c>
    </row>
    <row r="21" spans="2:7" x14ac:dyDescent="0.25">
      <c r="B21" s="30" t="s">
        <v>75</v>
      </c>
      <c r="C21" s="31">
        <f>SUM(C3:C20)</f>
        <v>11552894.117647059</v>
      </c>
      <c r="D21" s="31">
        <f>SUM(D3:D20)</f>
        <v>2195049.8823529407</v>
      </c>
      <c r="E21" s="31">
        <f>SUM(E3:E20)</f>
        <v>13747944</v>
      </c>
      <c r="F21" s="31"/>
      <c r="G21" s="31">
        <f>SUM(G3:G20)</f>
        <v>18162844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workbookViewId="0">
      <selection activeCell="G7" sqref="G7"/>
    </sheetView>
  </sheetViews>
  <sheetFormatPr baseColWidth="10" defaultRowHeight="15" x14ac:dyDescent="0.25"/>
  <cols>
    <col min="2" max="2" width="18.140625" customWidth="1"/>
    <col min="3" max="3" width="16.28515625" customWidth="1"/>
    <col min="4" max="4" width="14.42578125" customWidth="1"/>
    <col min="5" max="5" width="13" customWidth="1"/>
    <col min="7" max="7" width="12.85546875" customWidth="1"/>
  </cols>
  <sheetData>
    <row r="2" spans="2:7" ht="25.5" x14ac:dyDescent="0.25">
      <c r="B2" s="16" t="s">
        <v>0</v>
      </c>
      <c r="C2" s="17" t="s">
        <v>1</v>
      </c>
      <c r="D2" s="16" t="s">
        <v>2</v>
      </c>
      <c r="E2" s="18" t="s">
        <v>3</v>
      </c>
      <c r="F2" s="16" t="s">
        <v>4</v>
      </c>
      <c r="G2" s="17" t="s">
        <v>76</v>
      </c>
    </row>
    <row r="3" spans="2:7" ht="30" x14ac:dyDescent="0.25">
      <c r="B3" s="19" t="s">
        <v>159</v>
      </c>
      <c r="C3" s="21">
        <f>E3/1.19</f>
        <v>257871.42857142858</v>
      </c>
      <c r="D3" s="21">
        <f>C3*19%</f>
        <v>48995.571428571428</v>
      </c>
      <c r="E3" s="21">
        <v>306867</v>
      </c>
      <c r="F3" s="22">
        <v>1</v>
      </c>
      <c r="G3" s="21">
        <v>306867</v>
      </c>
    </row>
    <row r="4" spans="2:7" ht="30" x14ac:dyDescent="0.25">
      <c r="B4" s="19" t="s">
        <v>160</v>
      </c>
      <c r="C4" s="21">
        <f>E4/1.19</f>
        <v>257871.42857142858</v>
      </c>
      <c r="D4" s="21">
        <f t="shared" ref="D4:D6" si="0">C4*19%</f>
        <v>48995.571428571428</v>
      </c>
      <c r="E4" s="21">
        <v>306867</v>
      </c>
      <c r="F4" s="22">
        <v>1</v>
      </c>
      <c r="G4" s="21">
        <f>E4*F4</f>
        <v>306867</v>
      </c>
    </row>
    <row r="5" spans="2:7" ht="30" x14ac:dyDescent="0.25">
      <c r="B5" s="19" t="s">
        <v>161</v>
      </c>
      <c r="C5" s="21">
        <f t="shared" ref="C5:C6" si="1">E5/1.19</f>
        <v>4182226.8907563025</v>
      </c>
      <c r="D5" s="21">
        <f t="shared" si="0"/>
        <v>794623.10924369749</v>
      </c>
      <c r="E5" s="21">
        <v>4976850</v>
      </c>
      <c r="F5" s="22">
        <v>1</v>
      </c>
      <c r="G5" s="21">
        <v>5646769</v>
      </c>
    </row>
    <row r="6" spans="2:7" ht="30" x14ac:dyDescent="0.25">
      <c r="B6" s="19" t="s">
        <v>162</v>
      </c>
      <c r="C6" s="21">
        <f t="shared" si="1"/>
        <v>790859.66386554623</v>
      </c>
      <c r="D6" s="21">
        <f t="shared" si="0"/>
        <v>150263.3361344538</v>
      </c>
      <c r="E6" s="21">
        <v>941123</v>
      </c>
      <c r="F6" s="22">
        <v>1</v>
      </c>
      <c r="G6" s="21">
        <f t="shared" ref="G6" si="2">E6*F6</f>
        <v>941123</v>
      </c>
    </row>
    <row r="7" spans="2:7" ht="30" x14ac:dyDescent="0.25">
      <c r="B7" s="30" t="s">
        <v>75</v>
      </c>
      <c r="C7" s="31">
        <f>SUM(C3:C6)</f>
        <v>5488829.4117647056</v>
      </c>
      <c r="D7" s="31">
        <f t="shared" ref="D7:E7" si="3">SUM(D3:D6)</f>
        <v>1042877.5882352941</v>
      </c>
      <c r="E7" s="31">
        <f t="shared" si="3"/>
        <v>6531707</v>
      </c>
      <c r="F7" s="31"/>
      <c r="G7" s="31">
        <f>SUM(G3:G6)</f>
        <v>7201626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0"/>
  <sheetViews>
    <sheetView topLeftCell="A10" zoomScale="110" zoomScaleNormal="110" workbookViewId="0">
      <selection activeCell="E21" sqref="E21"/>
    </sheetView>
  </sheetViews>
  <sheetFormatPr baseColWidth="10" defaultRowHeight="15" x14ac:dyDescent="0.25"/>
  <cols>
    <col min="2" max="2" width="23.7109375" customWidth="1"/>
    <col min="3" max="3" width="15.85546875" customWidth="1"/>
    <col min="4" max="4" width="14.28515625" customWidth="1"/>
    <col min="5" max="5" width="16.140625" customWidth="1"/>
    <col min="6" max="6" width="17.28515625" customWidth="1"/>
    <col min="7" max="7" width="20" customWidth="1"/>
  </cols>
  <sheetData>
    <row r="2" spans="2:8" ht="25.5" x14ac:dyDescent="0.25">
      <c r="B2" s="16" t="s">
        <v>0</v>
      </c>
      <c r="C2" s="17" t="s">
        <v>1</v>
      </c>
      <c r="D2" s="16" t="s">
        <v>2</v>
      </c>
      <c r="E2" s="18" t="s">
        <v>3</v>
      </c>
      <c r="F2" s="16" t="s">
        <v>4</v>
      </c>
      <c r="G2" s="17" t="s">
        <v>76</v>
      </c>
    </row>
    <row r="3" spans="2:8" ht="30" x14ac:dyDescent="0.25">
      <c r="B3" s="19" t="s">
        <v>122</v>
      </c>
      <c r="C3" s="21">
        <f>E3/1.19</f>
        <v>21024695.798319329</v>
      </c>
      <c r="D3" s="21">
        <f>C3*19%</f>
        <v>3994692.2016806724</v>
      </c>
      <c r="E3" s="21">
        <v>25019388</v>
      </c>
      <c r="F3" s="22">
        <v>1</v>
      </c>
      <c r="G3" s="21">
        <f t="shared" ref="G3:G8" si="0">E3*F3</f>
        <v>25019388</v>
      </c>
      <c r="H3" s="35"/>
    </row>
    <row r="4" spans="2:8" ht="30" x14ac:dyDescent="0.25">
      <c r="B4" s="19" t="s">
        <v>123</v>
      </c>
      <c r="C4" s="21">
        <f>E4/1.19</f>
        <v>1610300</v>
      </c>
      <c r="D4" s="21">
        <f t="shared" ref="D4:D39" si="1">C4*19%</f>
        <v>305957</v>
      </c>
      <c r="E4" s="21">
        <v>1916257</v>
      </c>
      <c r="F4" s="22">
        <v>1</v>
      </c>
      <c r="G4" s="21">
        <f t="shared" si="0"/>
        <v>1916257</v>
      </c>
      <c r="H4" s="35"/>
    </row>
    <row r="5" spans="2:8" ht="30" x14ac:dyDescent="0.25">
      <c r="B5" s="19" t="s">
        <v>124</v>
      </c>
      <c r="C5" s="21">
        <f t="shared" ref="C5:C39" si="2">E5/1.19</f>
        <v>409063.86554621853</v>
      </c>
      <c r="D5" s="21">
        <f t="shared" si="1"/>
        <v>77722.134453781517</v>
      </c>
      <c r="E5" s="21">
        <v>486786</v>
      </c>
      <c r="F5" s="22">
        <v>1</v>
      </c>
      <c r="G5" s="21">
        <f t="shared" si="0"/>
        <v>486786</v>
      </c>
      <c r="H5" s="35"/>
    </row>
    <row r="6" spans="2:8" ht="30" x14ac:dyDescent="0.25">
      <c r="B6" s="19" t="s">
        <v>125</v>
      </c>
      <c r="C6" s="21">
        <f t="shared" si="2"/>
        <v>293840.33613445377</v>
      </c>
      <c r="D6" s="21">
        <f t="shared" si="1"/>
        <v>55829.663865546216</v>
      </c>
      <c r="E6" s="21">
        <v>349670</v>
      </c>
      <c r="F6" s="22">
        <v>1</v>
      </c>
      <c r="G6" s="21">
        <f t="shared" si="0"/>
        <v>349670</v>
      </c>
      <c r="H6" s="35"/>
    </row>
    <row r="7" spans="2:8" ht="30" x14ac:dyDescent="0.25">
      <c r="B7" s="19" t="s">
        <v>126</v>
      </c>
      <c r="C7" s="21">
        <f t="shared" si="2"/>
        <v>199544.53781512607</v>
      </c>
      <c r="D7" s="21">
        <f t="shared" si="1"/>
        <v>37913.462184873955</v>
      </c>
      <c r="E7" s="21">
        <v>237458</v>
      </c>
      <c r="F7" s="22">
        <v>1</v>
      </c>
      <c r="G7" s="21">
        <f t="shared" si="0"/>
        <v>237458</v>
      </c>
      <c r="H7" s="35"/>
    </row>
    <row r="8" spans="2:8" ht="30" x14ac:dyDescent="0.25">
      <c r="B8" s="19" t="s">
        <v>127</v>
      </c>
      <c r="C8" s="21">
        <f t="shared" si="2"/>
        <v>252106.72268907563</v>
      </c>
      <c r="D8" s="21">
        <f t="shared" si="1"/>
        <v>47900.277310924372</v>
      </c>
      <c r="E8" s="21">
        <v>300007</v>
      </c>
      <c r="F8" s="22">
        <v>1</v>
      </c>
      <c r="G8" s="21">
        <f t="shared" si="0"/>
        <v>300007</v>
      </c>
      <c r="H8" s="35"/>
    </row>
    <row r="9" spans="2:8" ht="30" x14ac:dyDescent="0.25">
      <c r="B9" s="19" t="s">
        <v>128</v>
      </c>
      <c r="C9" s="21">
        <f t="shared" si="2"/>
        <v>304668.90756302525</v>
      </c>
      <c r="D9" s="21">
        <f t="shared" si="1"/>
        <v>57887.092436974795</v>
      </c>
      <c r="E9" s="21">
        <v>362556</v>
      </c>
      <c r="F9" s="22">
        <v>1</v>
      </c>
      <c r="G9" s="33">
        <v>362556</v>
      </c>
      <c r="H9" s="35"/>
    </row>
    <row r="10" spans="2:8" ht="30" x14ac:dyDescent="0.25">
      <c r="B10" s="19" t="s">
        <v>129</v>
      </c>
      <c r="C10" s="21">
        <f t="shared" si="2"/>
        <v>971841.17647058831</v>
      </c>
      <c r="D10" s="21">
        <f t="shared" si="1"/>
        <v>184649.82352941178</v>
      </c>
      <c r="E10" s="21">
        <v>1156491</v>
      </c>
      <c r="F10" s="22">
        <v>1</v>
      </c>
      <c r="G10" s="21">
        <f t="shared" ref="G10:G39" si="3">E10*F10</f>
        <v>1156491</v>
      </c>
      <c r="H10" s="35"/>
    </row>
    <row r="11" spans="2:8" ht="30" x14ac:dyDescent="0.25">
      <c r="B11" s="19" t="s">
        <v>130</v>
      </c>
      <c r="C11" s="21">
        <f t="shared" si="2"/>
        <v>1197038.6554621849</v>
      </c>
      <c r="D11" s="21">
        <f t="shared" si="1"/>
        <v>227437.34453781514</v>
      </c>
      <c r="E11" s="21">
        <v>1424476</v>
      </c>
      <c r="F11" s="22">
        <v>1</v>
      </c>
      <c r="G11" s="21">
        <f t="shared" si="3"/>
        <v>1424476</v>
      </c>
      <c r="H11" s="35"/>
    </row>
    <row r="12" spans="2:8" ht="30" x14ac:dyDescent="0.25">
      <c r="B12" s="19" t="s">
        <v>131</v>
      </c>
      <c r="C12" s="21">
        <f t="shared" si="2"/>
        <v>313188.23529411765</v>
      </c>
      <c r="D12" s="21">
        <f t="shared" si="1"/>
        <v>59505.764705882357</v>
      </c>
      <c r="E12" s="21">
        <v>372694</v>
      </c>
      <c r="F12" s="22">
        <v>1</v>
      </c>
      <c r="G12" s="21">
        <f t="shared" si="3"/>
        <v>372694</v>
      </c>
      <c r="H12" s="35"/>
    </row>
    <row r="13" spans="2:8" ht="30" x14ac:dyDescent="0.25">
      <c r="B13" s="19" t="s">
        <v>132</v>
      </c>
      <c r="C13" s="21">
        <f t="shared" si="2"/>
        <v>293840.33613445377</v>
      </c>
      <c r="D13" s="21">
        <f t="shared" si="1"/>
        <v>55829.663865546216</v>
      </c>
      <c r="E13" s="21">
        <v>349670</v>
      </c>
      <c r="F13" s="22">
        <v>1</v>
      </c>
      <c r="G13" s="21">
        <f t="shared" si="3"/>
        <v>349670</v>
      </c>
      <c r="H13" s="35"/>
    </row>
    <row r="14" spans="2:8" ht="30" x14ac:dyDescent="0.25">
      <c r="B14" s="19" t="s">
        <v>133</v>
      </c>
      <c r="C14" s="21">
        <f t="shared" si="2"/>
        <v>453831.93277310929</v>
      </c>
      <c r="D14" s="21">
        <f t="shared" si="1"/>
        <v>86228.067226890766</v>
      </c>
      <c r="E14" s="21">
        <v>540060</v>
      </c>
      <c r="F14" s="22">
        <v>1</v>
      </c>
      <c r="G14" s="21">
        <f t="shared" si="3"/>
        <v>540060</v>
      </c>
      <c r="H14" s="35"/>
    </row>
    <row r="15" spans="2:8" ht="30" x14ac:dyDescent="0.25">
      <c r="B15" s="19" t="s">
        <v>134</v>
      </c>
      <c r="C15" s="21">
        <f t="shared" si="2"/>
        <v>1018953.7815126051</v>
      </c>
      <c r="D15" s="21">
        <f t="shared" si="1"/>
        <v>193601.21848739497</v>
      </c>
      <c r="E15" s="21">
        <v>1212555</v>
      </c>
      <c r="F15" s="22">
        <v>1</v>
      </c>
      <c r="G15" s="21">
        <f t="shared" si="3"/>
        <v>1212555</v>
      </c>
      <c r="H15" s="35"/>
    </row>
    <row r="16" spans="2:8" ht="30" x14ac:dyDescent="0.25">
      <c r="B16" s="19" t="s">
        <v>135</v>
      </c>
      <c r="C16" s="21">
        <f t="shared" si="2"/>
        <v>450737.81512605044</v>
      </c>
      <c r="D16" s="21">
        <f t="shared" si="1"/>
        <v>85640.184873949591</v>
      </c>
      <c r="E16" s="21">
        <v>536378</v>
      </c>
      <c r="F16" s="22">
        <v>1</v>
      </c>
      <c r="G16" s="21">
        <f t="shared" si="3"/>
        <v>536378</v>
      </c>
      <c r="H16" s="35"/>
    </row>
    <row r="17" spans="2:8" ht="30" x14ac:dyDescent="0.25">
      <c r="B17" s="19" t="s">
        <v>136</v>
      </c>
      <c r="C17" s="21">
        <f t="shared" si="2"/>
        <v>1091410.0840336136</v>
      </c>
      <c r="D17" s="21">
        <f t="shared" si="1"/>
        <v>207367.91596638659</v>
      </c>
      <c r="E17" s="21">
        <v>1298778</v>
      </c>
      <c r="F17" s="22">
        <v>1</v>
      </c>
      <c r="G17" s="21">
        <f t="shared" si="3"/>
        <v>1298778</v>
      </c>
      <c r="H17" s="35"/>
    </row>
    <row r="18" spans="2:8" ht="30" x14ac:dyDescent="0.25">
      <c r="B18" s="19" t="s">
        <v>137</v>
      </c>
      <c r="C18" s="21">
        <f t="shared" si="2"/>
        <v>406678.99159663869</v>
      </c>
      <c r="D18" s="21">
        <f t="shared" si="1"/>
        <v>77269.008403361353</v>
      </c>
      <c r="E18" s="21">
        <v>483948</v>
      </c>
      <c r="F18" s="22">
        <v>1</v>
      </c>
      <c r="G18" s="21">
        <f t="shared" si="3"/>
        <v>483948</v>
      </c>
      <c r="H18" s="35"/>
    </row>
    <row r="19" spans="2:8" ht="30" x14ac:dyDescent="0.25">
      <c r="B19" s="19" t="s">
        <v>138</v>
      </c>
      <c r="C19" s="21">
        <f t="shared" si="2"/>
        <v>438959.66386554623</v>
      </c>
      <c r="D19" s="21">
        <f t="shared" si="1"/>
        <v>83402.336134453784</v>
      </c>
      <c r="E19" s="21">
        <v>522362</v>
      </c>
      <c r="F19" s="22">
        <v>1</v>
      </c>
      <c r="G19" s="21">
        <f t="shared" si="3"/>
        <v>522362</v>
      </c>
      <c r="H19" s="35"/>
    </row>
    <row r="20" spans="2:8" ht="30" x14ac:dyDescent="0.25">
      <c r="B20" s="19" t="s">
        <v>139</v>
      </c>
      <c r="C20" s="21">
        <f t="shared" si="2"/>
        <v>554915.12605042022</v>
      </c>
      <c r="D20" s="21">
        <f t="shared" si="1"/>
        <v>105433.87394957984</v>
      </c>
      <c r="E20" s="21">
        <v>660349</v>
      </c>
      <c r="F20" s="22">
        <v>1</v>
      </c>
      <c r="G20" s="21">
        <f t="shared" si="3"/>
        <v>660349</v>
      </c>
      <c r="H20" s="35"/>
    </row>
    <row r="21" spans="2:8" ht="30" x14ac:dyDescent="0.25">
      <c r="B21" s="19" t="s">
        <v>140</v>
      </c>
      <c r="C21" s="21">
        <f t="shared" si="2"/>
        <v>521700.84033613448</v>
      </c>
      <c r="D21" s="21">
        <f t="shared" si="1"/>
        <v>99123.159663865546</v>
      </c>
      <c r="E21" s="21">
        <v>620824</v>
      </c>
      <c r="F21" s="22">
        <v>1</v>
      </c>
      <c r="G21" s="21">
        <f t="shared" si="3"/>
        <v>620824</v>
      </c>
      <c r="H21" s="35"/>
    </row>
    <row r="22" spans="2:8" ht="30" x14ac:dyDescent="0.25">
      <c r="B22" s="19" t="s">
        <v>141</v>
      </c>
      <c r="C22" s="21">
        <f t="shared" si="2"/>
        <v>4353900</v>
      </c>
      <c r="D22" s="21">
        <f t="shared" si="1"/>
        <v>827241</v>
      </c>
      <c r="E22" s="21">
        <v>5181141</v>
      </c>
      <c r="F22" s="22">
        <v>1</v>
      </c>
      <c r="G22" s="21">
        <f t="shared" si="3"/>
        <v>5181141</v>
      </c>
      <c r="H22" s="35"/>
    </row>
    <row r="23" spans="2:8" ht="30" x14ac:dyDescent="0.25">
      <c r="B23" s="19" t="s">
        <v>142</v>
      </c>
      <c r="C23" s="21">
        <f t="shared" si="2"/>
        <v>1558669.7478991598</v>
      </c>
      <c r="D23" s="21">
        <f t="shared" si="1"/>
        <v>296147.25210084039</v>
      </c>
      <c r="E23" s="21">
        <v>1854817</v>
      </c>
      <c r="F23" s="22">
        <v>1</v>
      </c>
      <c r="G23" s="21">
        <f t="shared" si="3"/>
        <v>1854817</v>
      </c>
      <c r="H23" s="35"/>
    </row>
    <row r="24" spans="2:8" ht="30" x14ac:dyDescent="0.25">
      <c r="B24" s="19" t="s">
        <v>143</v>
      </c>
      <c r="C24" s="21">
        <f t="shared" si="2"/>
        <v>554915.12605042022</v>
      </c>
      <c r="D24" s="21">
        <f t="shared" si="1"/>
        <v>105433.87394957984</v>
      </c>
      <c r="E24" s="21">
        <v>660349</v>
      </c>
      <c r="F24" s="22">
        <v>1</v>
      </c>
      <c r="G24" s="21">
        <f t="shared" si="3"/>
        <v>660349</v>
      </c>
      <c r="H24" s="35"/>
    </row>
    <row r="25" spans="2:8" ht="30" x14ac:dyDescent="0.25">
      <c r="B25" s="19" t="s">
        <v>144</v>
      </c>
      <c r="C25" s="21">
        <f t="shared" si="2"/>
        <v>554915.12605042022</v>
      </c>
      <c r="D25" s="21">
        <f t="shared" si="1"/>
        <v>105433.87394957984</v>
      </c>
      <c r="E25" s="21">
        <v>660349</v>
      </c>
      <c r="F25" s="22">
        <v>1</v>
      </c>
      <c r="G25" s="21">
        <f t="shared" si="3"/>
        <v>660349</v>
      </c>
      <c r="H25" s="35"/>
    </row>
    <row r="26" spans="2:8" ht="30" x14ac:dyDescent="0.25">
      <c r="B26" s="19" t="s">
        <v>145</v>
      </c>
      <c r="C26" s="21">
        <f t="shared" si="2"/>
        <v>417340.33613445383</v>
      </c>
      <c r="D26" s="21">
        <f t="shared" si="1"/>
        <v>79294.66386554623</v>
      </c>
      <c r="E26" s="21">
        <v>496635</v>
      </c>
      <c r="F26" s="22">
        <v>1</v>
      </c>
      <c r="G26" s="21">
        <f t="shared" si="3"/>
        <v>496635</v>
      </c>
      <c r="H26" s="35"/>
    </row>
    <row r="27" spans="2:8" ht="30" x14ac:dyDescent="0.25">
      <c r="B27" s="19" t="s">
        <v>146</v>
      </c>
      <c r="C27" s="21">
        <f t="shared" si="2"/>
        <v>407143.69747899164</v>
      </c>
      <c r="D27" s="21">
        <f t="shared" si="1"/>
        <v>77357.302521008416</v>
      </c>
      <c r="E27" s="21">
        <v>484501</v>
      </c>
      <c r="F27" s="22">
        <v>1</v>
      </c>
      <c r="G27" s="21">
        <f t="shared" si="3"/>
        <v>484501</v>
      </c>
      <c r="H27" s="35"/>
    </row>
    <row r="28" spans="2:8" ht="30" x14ac:dyDescent="0.25">
      <c r="B28" s="19" t="s">
        <v>147</v>
      </c>
      <c r="C28" s="21">
        <f t="shared" si="2"/>
        <v>733769.74789915967</v>
      </c>
      <c r="D28" s="21">
        <f t="shared" si="1"/>
        <v>139416.25210084033</v>
      </c>
      <c r="E28" s="21">
        <v>873186</v>
      </c>
      <c r="F28" s="22">
        <v>1</v>
      </c>
      <c r="G28" s="21">
        <f t="shared" si="3"/>
        <v>873186</v>
      </c>
      <c r="H28" s="35"/>
    </row>
    <row r="29" spans="2:8" ht="30" x14ac:dyDescent="0.25">
      <c r="B29" s="19" t="s">
        <v>148</v>
      </c>
      <c r="C29" s="21">
        <f t="shared" si="2"/>
        <v>1467540.3361344538</v>
      </c>
      <c r="D29" s="21">
        <f t="shared" si="1"/>
        <v>278832.66386554623</v>
      </c>
      <c r="E29" s="21">
        <v>1746373</v>
      </c>
      <c r="F29" s="22">
        <v>1</v>
      </c>
      <c r="G29" s="21">
        <f t="shared" si="3"/>
        <v>1746373</v>
      </c>
      <c r="H29" s="35"/>
    </row>
    <row r="30" spans="2:8" ht="30" x14ac:dyDescent="0.25">
      <c r="B30" s="19" t="s">
        <v>149</v>
      </c>
      <c r="C30" s="21">
        <f t="shared" si="2"/>
        <v>1104185.7142857143</v>
      </c>
      <c r="D30" s="21">
        <f t="shared" si="1"/>
        <v>209795.28571428571</v>
      </c>
      <c r="E30" s="21">
        <v>1313981</v>
      </c>
      <c r="F30" s="22">
        <v>1</v>
      </c>
      <c r="G30" s="21">
        <f t="shared" si="3"/>
        <v>1313981</v>
      </c>
      <c r="H30" s="35"/>
    </row>
    <row r="31" spans="2:8" ht="30" x14ac:dyDescent="0.25">
      <c r="B31" s="19" t="s">
        <v>150</v>
      </c>
      <c r="C31" s="21">
        <f t="shared" si="2"/>
        <v>1136794.1176470588</v>
      </c>
      <c r="D31" s="21">
        <f t="shared" si="1"/>
        <v>215990.88235294117</v>
      </c>
      <c r="E31" s="21">
        <v>1352785</v>
      </c>
      <c r="F31" s="22">
        <v>1</v>
      </c>
      <c r="G31" s="21">
        <f t="shared" si="3"/>
        <v>1352785</v>
      </c>
      <c r="H31" s="35"/>
    </row>
    <row r="32" spans="2:8" ht="30" x14ac:dyDescent="0.25">
      <c r="B32" s="19" t="s">
        <v>151</v>
      </c>
      <c r="C32" s="21">
        <f t="shared" si="2"/>
        <v>1136794.1176470588</v>
      </c>
      <c r="D32" s="21">
        <f t="shared" si="1"/>
        <v>215990.88235294117</v>
      </c>
      <c r="E32" s="21">
        <v>1352785</v>
      </c>
      <c r="F32" s="22">
        <v>1</v>
      </c>
      <c r="G32" s="21">
        <f t="shared" si="3"/>
        <v>1352785</v>
      </c>
      <c r="H32" s="35"/>
    </row>
    <row r="33" spans="2:8" ht="30" x14ac:dyDescent="0.25">
      <c r="B33" s="19" t="s">
        <v>152</v>
      </c>
      <c r="C33" s="21">
        <f t="shared" si="2"/>
        <v>4135650.4201680673</v>
      </c>
      <c r="D33" s="21">
        <f t="shared" si="1"/>
        <v>785773.57983193279</v>
      </c>
      <c r="E33" s="21">
        <v>4921424</v>
      </c>
      <c r="F33" s="22">
        <v>1</v>
      </c>
      <c r="G33" s="21">
        <f t="shared" si="3"/>
        <v>4921424</v>
      </c>
      <c r="H33" s="35"/>
    </row>
    <row r="34" spans="2:8" ht="30" x14ac:dyDescent="0.25">
      <c r="B34" s="19" t="s">
        <v>153</v>
      </c>
      <c r="C34" s="21">
        <f t="shared" si="2"/>
        <v>605142.85714285716</v>
      </c>
      <c r="D34" s="21">
        <f t="shared" si="1"/>
        <v>114977.14285714286</v>
      </c>
      <c r="E34" s="21">
        <v>720120</v>
      </c>
      <c r="F34" s="22">
        <v>1</v>
      </c>
      <c r="G34" s="21">
        <f t="shared" si="3"/>
        <v>720120</v>
      </c>
      <c r="H34" s="35"/>
    </row>
    <row r="35" spans="2:8" ht="30" x14ac:dyDescent="0.25">
      <c r="B35" s="19" t="s">
        <v>154</v>
      </c>
      <c r="C35" s="21">
        <f t="shared" si="2"/>
        <v>112736.97478991597</v>
      </c>
      <c r="D35" s="21">
        <f t="shared" si="1"/>
        <v>21420.025210084033</v>
      </c>
      <c r="E35" s="21">
        <v>134157</v>
      </c>
      <c r="F35" s="22">
        <v>1</v>
      </c>
      <c r="G35" s="21">
        <f t="shared" si="3"/>
        <v>134157</v>
      </c>
      <c r="H35" s="35"/>
    </row>
    <row r="36" spans="2:8" ht="30" x14ac:dyDescent="0.25">
      <c r="B36" s="19" t="s">
        <v>155</v>
      </c>
      <c r="C36" s="21">
        <f t="shared" si="2"/>
        <v>1262010.0840336136</v>
      </c>
      <c r="D36" s="21">
        <f t="shared" si="1"/>
        <v>239781.91596638659</v>
      </c>
      <c r="E36" s="21">
        <v>1501792</v>
      </c>
      <c r="F36" s="22">
        <v>1</v>
      </c>
      <c r="G36" s="21">
        <f t="shared" si="3"/>
        <v>1501792</v>
      </c>
      <c r="H36" s="35"/>
    </row>
    <row r="37" spans="2:8" ht="30" x14ac:dyDescent="0.25">
      <c r="B37" s="19" t="s">
        <v>156</v>
      </c>
      <c r="C37" s="21">
        <f t="shared" si="2"/>
        <v>489179.83193277312</v>
      </c>
      <c r="D37" s="21">
        <f t="shared" si="1"/>
        <v>92944.168067226899</v>
      </c>
      <c r="E37" s="21">
        <v>582124</v>
      </c>
      <c r="F37" s="22">
        <v>1</v>
      </c>
      <c r="G37" s="21">
        <f t="shared" si="3"/>
        <v>582124</v>
      </c>
      <c r="H37" s="35"/>
    </row>
    <row r="38" spans="2:8" ht="17.100000000000001" customHeight="1" x14ac:dyDescent="0.25">
      <c r="B38" s="19" t="s">
        <v>157</v>
      </c>
      <c r="C38" s="21">
        <f t="shared" si="2"/>
        <v>3717900</v>
      </c>
      <c r="D38" s="21">
        <f t="shared" si="1"/>
        <v>706401</v>
      </c>
      <c r="E38" s="21">
        <v>4424301</v>
      </c>
      <c r="F38" s="22">
        <v>1</v>
      </c>
      <c r="G38" s="21">
        <f t="shared" si="3"/>
        <v>4424301</v>
      </c>
      <c r="H38" s="35"/>
    </row>
    <row r="39" spans="2:8" ht="30" x14ac:dyDescent="0.25">
      <c r="B39" s="19" t="s">
        <v>158</v>
      </c>
      <c r="C39" s="21">
        <f t="shared" si="2"/>
        <v>4973720.1680672271</v>
      </c>
      <c r="D39" s="21">
        <f t="shared" si="1"/>
        <v>945006.83193277312</v>
      </c>
      <c r="E39" s="21">
        <v>5918727</v>
      </c>
      <c r="F39" s="22">
        <v>1</v>
      </c>
      <c r="G39" s="21">
        <f t="shared" si="3"/>
        <v>5918727</v>
      </c>
      <c r="H39" s="35"/>
    </row>
    <row r="40" spans="2:8" ht="30" x14ac:dyDescent="0.25">
      <c r="B40" s="30" t="s">
        <v>75</v>
      </c>
      <c r="C40" s="31">
        <f>SUM(C3:C39)</f>
        <v>60529625.210084058</v>
      </c>
      <c r="D40" s="31">
        <f>SUM(D3:D39)</f>
        <v>11500628.789915968</v>
      </c>
      <c r="E40" s="31">
        <f>SUM(E3:E39)</f>
        <v>72030254</v>
      </c>
      <c r="F40" s="32"/>
      <c r="G40" s="31">
        <f>SUM(G3:G39)</f>
        <v>72030254</v>
      </c>
    </row>
  </sheetData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7"/>
  <sheetViews>
    <sheetView zoomScale="170" zoomScaleNormal="170" workbookViewId="0">
      <selection activeCell="B37" sqref="B37:G37"/>
    </sheetView>
  </sheetViews>
  <sheetFormatPr baseColWidth="10" defaultRowHeight="15" x14ac:dyDescent="0.25"/>
  <cols>
    <col min="2" max="2" width="26.140625" customWidth="1"/>
    <col min="3" max="3" width="21" customWidth="1"/>
    <col min="4" max="4" width="17.140625" customWidth="1"/>
    <col min="5" max="5" width="13.7109375" bestFit="1" customWidth="1"/>
    <col min="7" max="7" width="13.85546875" customWidth="1"/>
    <col min="8" max="8" width="6.140625" customWidth="1"/>
  </cols>
  <sheetData>
    <row r="2" spans="2:8" ht="25.5" x14ac:dyDescent="0.25">
      <c r="B2" s="16" t="s">
        <v>0</v>
      </c>
      <c r="C2" s="17" t="s">
        <v>1</v>
      </c>
      <c r="D2" s="16" t="s">
        <v>2</v>
      </c>
      <c r="E2" s="18" t="s">
        <v>3</v>
      </c>
      <c r="F2" s="16" t="s">
        <v>4</v>
      </c>
      <c r="G2" s="17" t="s">
        <v>76</v>
      </c>
    </row>
    <row r="3" spans="2:8" x14ac:dyDescent="0.25">
      <c r="B3" s="19" t="s">
        <v>85</v>
      </c>
      <c r="C3" s="21">
        <f>E3/1.19</f>
        <v>626010.08403361344</v>
      </c>
      <c r="D3" s="21">
        <f>C3*19%</f>
        <v>118941.91596638656</v>
      </c>
      <c r="E3" s="21">
        <v>744952</v>
      </c>
      <c r="F3" s="22">
        <v>1</v>
      </c>
      <c r="G3" s="21">
        <f>E3*F3</f>
        <v>744952</v>
      </c>
    </row>
    <row r="4" spans="2:8" x14ac:dyDescent="0.25">
      <c r="B4" s="19" t="s">
        <v>86</v>
      </c>
      <c r="C4" s="21">
        <f>E4/1.19</f>
        <v>563409.24369747902</v>
      </c>
      <c r="D4" s="21">
        <f t="shared" ref="D4:D36" si="0">C4*19%</f>
        <v>107047.75630252101</v>
      </c>
      <c r="E4" s="21">
        <v>670457</v>
      </c>
      <c r="F4" s="22">
        <v>1</v>
      </c>
      <c r="G4" s="21">
        <f t="shared" ref="G4:G35" si="1">E4*F4</f>
        <v>670457</v>
      </c>
    </row>
    <row r="5" spans="2:8" x14ac:dyDescent="0.25">
      <c r="B5" s="19" t="s">
        <v>87</v>
      </c>
      <c r="C5" s="21">
        <f t="shared" ref="C5:C36" si="2">E5/1.19</f>
        <v>856064.70588235301</v>
      </c>
      <c r="D5" s="21">
        <f t="shared" si="0"/>
        <v>162652.29411764708</v>
      </c>
      <c r="E5" s="21">
        <v>1018717</v>
      </c>
      <c r="F5" s="22">
        <v>1</v>
      </c>
      <c r="G5" s="21">
        <f t="shared" si="1"/>
        <v>1018717</v>
      </c>
    </row>
    <row r="6" spans="2:8" x14ac:dyDescent="0.25">
      <c r="B6" s="19" t="s">
        <v>88</v>
      </c>
      <c r="C6" s="21">
        <f t="shared" si="2"/>
        <v>375605.8823529412</v>
      </c>
      <c r="D6" s="21">
        <f t="shared" si="0"/>
        <v>71365.117647058825</v>
      </c>
      <c r="E6" s="21">
        <v>446971</v>
      </c>
      <c r="F6" s="22">
        <v>1</v>
      </c>
      <c r="G6" s="21">
        <f t="shared" si="1"/>
        <v>446971</v>
      </c>
    </row>
    <row r="7" spans="2:8" x14ac:dyDescent="0.25">
      <c r="B7" s="19" t="s">
        <v>89</v>
      </c>
      <c r="C7" s="21">
        <f t="shared" si="2"/>
        <v>354738.65546218486</v>
      </c>
      <c r="D7" s="21">
        <f t="shared" si="0"/>
        <v>67400.344537815123</v>
      </c>
      <c r="E7" s="21">
        <v>422139</v>
      </c>
      <c r="F7" s="22">
        <v>1</v>
      </c>
      <c r="G7" s="21">
        <f t="shared" si="1"/>
        <v>422139</v>
      </c>
    </row>
    <row r="8" spans="2:8" x14ac:dyDescent="0.25">
      <c r="B8" s="19" t="s">
        <v>90</v>
      </c>
      <c r="C8" s="21">
        <f t="shared" si="2"/>
        <v>733769.74789915967</v>
      </c>
      <c r="D8" s="21">
        <f t="shared" si="0"/>
        <v>139416.25210084033</v>
      </c>
      <c r="E8" s="21">
        <v>873186</v>
      </c>
      <c r="F8" s="22">
        <v>1</v>
      </c>
      <c r="G8" s="21">
        <f t="shared" si="1"/>
        <v>873186</v>
      </c>
    </row>
    <row r="9" spans="2:8" x14ac:dyDescent="0.25">
      <c r="B9" s="19" t="s">
        <v>91</v>
      </c>
      <c r="C9" s="21">
        <f t="shared" si="2"/>
        <v>2173000</v>
      </c>
      <c r="D9" s="21">
        <f t="shared" si="0"/>
        <v>412870</v>
      </c>
      <c r="E9" s="21">
        <v>2585870</v>
      </c>
      <c r="F9" s="22">
        <v>1</v>
      </c>
      <c r="G9" s="33">
        <v>2295748</v>
      </c>
    </row>
    <row r="10" spans="2:8" x14ac:dyDescent="0.25">
      <c r="B10" s="19" t="s">
        <v>92</v>
      </c>
      <c r="C10" s="21">
        <f t="shared" si="2"/>
        <v>6327897.478991597</v>
      </c>
      <c r="D10" s="21">
        <f t="shared" si="0"/>
        <v>1202300.5210084035</v>
      </c>
      <c r="E10" s="21">
        <v>7530198</v>
      </c>
      <c r="F10" s="22">
        <v>1</v>
      </c>
      <c r="G10" s="21">
        <f t="shared" si="1"/>
        <v>7530198</v>
      </c>
    </row>
    <row r="11" spans="2:8" x14ac:dyDescent="0.25">
      <c r="B11" s="19" t="s">
        <v>93</v>
      </c>
      <c r="C11" s="21">
        <f t="shared" si="2"/>
        <v>440262.18487394962</v>
      </c>
      <c r="D11" s="21">
        <f t="shared" si="0"/>
        <v>83649.815126050424</v>
      </c>
      <c r="E11" s="21">
        <v>523912</v>
      </c>
      <c r="F11" s="22">
        <v>1</v>
      </c>
      <c r="G11" s="21">
        <f t="shared" si="1"/>
        <v>523912</v>
      </c>
      <c r="H11" t="s">
        <v>119</v>
      </c>
    </row>
    <row r="12" spans="2:8" x14ac:dyDescent="0.25">
      <c r="B12" s="19" t="s">
        <v>94</v>
      </c>
      <c r="C12" s="21">
        <f t="shared" si="2"/>
        <v>856064.70588235301</v>
      </c>
      <c r="D12" s="21">
        <f t="shared" si="0"/>
        <v>162652.29411764708</v>
      </c>
      <c r="E12" s="21">
        <v>1018717</v>
      </c>
      <c r="F12" s="22">
        <v>1</v>
      </c>
      <c r="G12" s="21">
        <f t="shared" si="1"/>
        <v>1018717</v>
      </c>
    </row>
    <row r="13" spans="2:8" x14ac:dyDescent="0.25">
      <c r="B13" s="19" t="s">
        <v>95</v>
      </c>
      <c r="C13" s="21">
        <f t="shared" si="2"/>
        <v>271270.58823529416</v>
      </c>
      <c r="D13" s="21">
        <f t="shared" si="0"/>
        <v>51541.411764705888</v>
      </c>
      <c r="E13" s="21">
        <v>322812</v>
      </c>
      <c r="F13" s="22">
        <v>1</v>
      </c>
      <c r="G13" s="21">
        <f t="shared" si="1"/>
        <v>322812</v>
      </c>
    </row>
    <row r="14" spans="2:8" x14ac:dyDescent="0.25">
      <c r="B14" s="19" t="s">
        <v>96</v>
      </c>
      <c r="C14" s="21">
        <f t="shared" si="2"/>
        <v>371416.80672268907</v>
      </c>
      <c r="D14" s="21">
        <f t="shared" si="0"/>
        <v>70569.193277310929</v>
      </c>
      <c r="E14" s="21">
        <v>441986</v>
      </c>
      <c r="F14" s="22">
        <v>1</v>
      </c>
      <c r="G14" s="21">
        <f t="shared" si="1"/>
        <v>441986</v>
      </c>
      <c r="H14" t="s">
        <v>119</v>
      </c>
    </row>
    <row r="15" spans="2:8" x14ac:dyDescent="0.25">
      <c r="B15" s="19" t="s">
        <v>97</v>
      </c>
      <c r="C15" s="21">
        <f t="shared" si="2"/>
        <v>375605.8823529412</v>
      </c>
      <c r="D15" s="21">
        <f t="shared" si="0"/>
        <v>71365.117647058825</v>
      </c>
      <c r="E15" s="21">
        <v>446971</v>
      </c>
      <c r="F15" s="22">
        <v>1</v>
      </c>
      <c r="G15" s="21">
        <f t="shared" si="1"/>
        <v>446971</v>
      </c>
    </row>
    <row r="16" spans="2:8" x14ac:dyDescent="0.25">
      <c r="B16" s="19" t="s">
        <v>98</v>
      </c>
      <c r="C16" s="21">
        <f t="shared" si="2"/>
        <v>1189419.3277310925</v>
      </c>
      <c r="D16" s="21">
        <f t="shared" si="0"/>
        <v>225989.67226890757</v>
      </c>
      <c r="E16" s="21">
        <v>1415409</v>
      </c>
      <c r="F16" s="22">
        <v>1</v>
      </c>
      <c r="G16" s="21">
        <f t="shared" si="1"/>
        <v>1415409</v>
      </c>
    </row>
    <row r="17" spans="2:8" x14ac:dyDescent="0.25">
      <c r="B17" s="19" t="s">
        <v>99</v>
      </c>
      <c r="C17" s="21">
        <f t="shared" si="2"/>
        <v>1073487.3949579832</v>
      </c>
      <c r="D17" s="21">
        <f t="shared" si="0"/>
        <v>203962.6050420168</v>
      </c>
      <c r="E17" s="21">
        <v>1277450</v>
      </c>
      <c r="F17" s="22">
        <v>1</v>
      </c>
      <c r="G17" s="21">
        <f t="shared" si="1"/>
        <v>1277450</v>
      </c>
      <c r="H17" t="s">
        <v>119</v>
      </c>
    </row>
    <row r="18" spans="2:8" x14ac:dyDescent="0.25">
      <c r="B18" s="19" t="s">
        <v>100</v>
      </c>
      <c r="C18" s="21">
        <f t="shared" si="2"/>
        <v>244589.91596638656</v>
      </c>
      <c r="D18" s="21">
        <f t="shared" si="0"/>
        <v>46472.08403361345</v>
      </c>
      <c r="E18" s="21">
        <v>291062</v>
      </c>
      <c r="F18" s="22">
        <v>1</v>
      </c>
      <c r="G18" s="21">
        <f t="shared" si="1"/>
        <v>291062</v>
      </c>
    </row>
    <row r="19" spans="2:8" x14ac:dyDescent="0.25">
      <c r="B19" s="19" t="s">
        <v>101</v>
      </c>
      <c r="C19" s="21">
        <f t="shared" si="2"/>
        <v>4667950.4201680673</v>
      </c>
      <c r="D19" s="21">
        <f t="shared" si="0"/>
        <v>886910.57983193279</v>
      </c>
      <c r="E19" s="21">
        <v>5554861</v>
      </c>
      <c r="F19" s="22">
        <v>1</v>
      </c>
      <c r="G19" s="21">
        <f t="shared" si="1"/>
        <v>5554861</v>
      </c>
    </row>
    <row r="20" spans="2:8" x14ac:dyDescent="0.25">
      <c r="B20" s="19" t="s">
        <v>102</v>
      </c>
      <c r="C20" s="21">
        <f t="shared" si="2"/>
        <v>24298604.201680675</v>
      </c>
      <c r="D20" s="21">
        <f t="shared" si="0"/>
        <v>4616734.7983193286</v>
      </c>
      <c r="E20" s="21">
        <v>28915339</v>
      </c>
      <c r="F20" s="22">
        <v>1</v>
      </c>
      <c r="G20" s="21">
        <f t="shared" si="1"/>
        <v>28915339</v>
      </c>
      <c r="H20" t="s">
        <v>119</v>
      </c>
    </row>
    <row r="21" spans="2:8" x14ac:dyDescent="0.25">
      <c r="B21" s="19" t="s">
        <v>103</v>
      </c>
      <c r="C21" s="21">
        <f t="shared" si="2"/>
        <v>10654244.537815126</v>
      </c>
      <c r="D21" s="21">
        <f t="shared" si="0"/>
        <v>2024306.4621848739</v>
      </c>
      <c r="E21" s="21">
        <v>12678551</v>
      </c>
      <c r="F21" s="22">
        <v>1</v>
      </c>
      <c r="G21" s="21">
        <f t="shared" si="1"/>
        <v>12678551</v>
      </c>
    </row>
    <row r="22" spans="2:8" x14ac:dyDescent="0.25">
      <c r="B22" s="19" t="s">
        <v>104</v>
      </c>
      <c r="C22" s="21">
        <f t="shared" si="2"/>
        <v>6016100</v>
      </c>
      <c r="D22" s="21">
        <f t="shared" si="0"/>
        <v>1143059</v>
      </c>
      <c r="E22" s="21">
        <v>7159159</v>
      </c>
      <c r="F22" s="22">
        <v>1</v>
      </c>
      <c r="G22" s="21">
        <f t="shared" si="1"/>
        <v>7159159</v>
      </c>
    </row>
    <row r="23" spans="2:8" x14ac:dyDescent="0.25">
      <c r="B23" s="19" t="s">
        <v>105</v>
      </c>
      <c r="C23" s="21">
        <f t="shared" si="2"/>
        <v>7058688.2352941176</v>
      </c>
      <c r="D23" s="21">
        <f t="shared" si="0"/>
        <v>1341150.7647058824</v>
      </c>
      <c r="E23" s="21">
        <v>8399839</v>
      </c>
      <c r="F23" s="22">
        <v>1</v>
      </c>
      <c r="G23" s="21">
        <f t="shared" si="1"/>
        <v>8399839</v>
      </c>
    </row>
    <row r="24" spans="2:8" x14ac:dyDescent="0.25">
      <c r="B24" s="19" t="s">
        <v>106</v>
      </c>
      <c r="C24" s="21">
        <f t="shared" si="2"/>
        <v>792050.42016806721</v>
      </c>
      <c r="D24" s="21">
        <f t="shared" si="0"/>
        <v>150489.57983193276</v>
      </c>
      <c r="E24" s="21">
        <v>942540</v>
      </c>
      <c r="F24" s="22">
        <v>1</v>
      </c>
      <c r="G24" s="21">
        <f t="shared" si="1"/>
        <v>942540</v>
      </c>
    </row>
    <row r="25" spans="2:8" x14ac:dyDescent="0.25">
      <c r="B25" s="19" t="s">
        <v>107</v>
      </c>
      <c r="C25" s="21">
        <f t="shared" si="2"/>
        <v>733769.74789915967</v>
      </c>
      <c r="D25" s="21">
        <f t="shared" si="0"/>
        <v>139416.25210084033</v>
      </c>
      <c r="E25" s="21">
        <v>873186</v>
      </c>
      <c r="F25" s="22">
        <v>1</v>
      </c>
      <c r="G25" s="21">
        <f t="shared" si="1"/>
        <v>873186</v>
      </c>
    </row>
    <row r="26" spans="2:8" x14ac:dyDescent="0.25">
      <c r="B26" s="19" t="s">
        <v>108</v>
      </c>
      <c r="C26" s="21">
        <f t="shared" si="2"/>
        <v>521674.78991596639</v>
      </c>
      <c r="D26" s="21">
        <f t="shared" si="0"/>
        <v>99118.210084033621</v>
      </c>
      <c r="E26" s="21">
        <v>620793</v>
      </c>
      <c r="F26" s="22">
        <v>1</v>
      </c>
      <c r="G26" s="21">
        <f t="shared" si="1"/>
        <v>620793</v>
      </c>
    </row>
    <row r="27" spans="2:8" x14ac:dyDescent="0.25">
      <c r="B27" s="19" t="s">
        <v>109</v>
      </c>
      <c r="C27" s="21">
        <f t="shared" si="2"/>
        <v>489179.83193277312</v>
      </c>
      <c r="D27" s="21">
        <f t="shared" si="0"/>
        <v>92944.168067226899</v>
      </c>
      <c r="E27" s="21">
        <v>582124</v>
      </c>
      <c r="F27" s="22">
        <v>1</v>
      </c>
      <c r="G27" s="21">
        <f t="shared" si="1"/>
        <v>582124</v>
      </c>
    </row>
    <row r="28" spans="2:8" x14ac:dyDescent="0.25">
      <c r="B28" s="19" t="s">
        <v>110</v>
      </c>
      <c r="C28" s="21">
        <f t="shared" si="2"/>
        <v>1652449.5798319329</v>
      </c>
      <c r="D28" s="21">
        <f t="shared" si="0"/>
        <v>313965.42016806727</v>
      </c>
      <c r="E28" s="21">
        <v>1966415</v>
      </c>
      <c r="F28" s="22">
        <v>1</v>
      </c>
      <c r="G28" s="21">
        <f t="shared" si="1"/>
        <v>1966415</v>
      </c>
      <c r="H28" t="s">
        <v>119</v>
      </c>
    </row>
    <row r="29" spans="2:8" x14ac:dyDescent="0.25">
      <c r="B29" s="19" t="s">
        <v>111</v>
      </c>
      <c r="C29" s="21">
        <f t="shared" si="2"/>
        <v>2043263.8655462186</v>
      </c>
      <c r="D29" s="21">
        <f t="shared" si="0"/>
        <v>388220.13445378153</v>
      </c>
      <c r="E29" s="21">
        <v>2431484</v>
      </c>
      <c r="F29" s="22">
        <v>1</v>
      </c>
      <c r="G29" s="21">
        <f t="shared" si="1"/>
        <v>2431484</v>
      </c>
      <c r="H29" t="s">
        <v>119</v>
      </c>
    </row>
    <row r="30" spans="2:8" x14ac:dyDescent="0.25">
      <c r="B30" s="19" t="s">
        <v>112</v>
      </c>
      <c r="C30" s="21">
        <f t="shared" si="2"/>
        <v>313005.04201680672</v>
      </c>
      <c r="D30" s="21">
        <f t="shared" si="0"/>
        <v>59470.957983193279</v>
      </c>
      <c r="E30" s="21">
        <v>372476</v>
      </c>
      <c r="F30" s="22">
        <v>1</v>
      </c>
      <c r="G30" s="21">
        <f t="shared" si="1"/>
        <v>372476</v>
      </c>
    </row>
    <row r="31" spans="2:8" x14ac:dyDescent="0.25">
      <c r="B31" s="19" t="s">
        <v>113</v>
      </c>
      <c r="C31" s="21">
        <f t="shared" si="2"/>
        <v>813074.78991596645</v>
      </c>
      <c r="D31" s="21">
        <f t="shared" si="0"/>
        <v>154484.21008403364</v>
      </c>
      <c r="E31" s="21">
        <v>967559</v>
      </c>
      <c r="F31" s="22">
        <v>1</v>
      </c>
      <c r="G31" s="21">
        <f t="shared" si="1"/>
        <v>967559</v>
      </c>
    </row>
    <row r="32" spans="2:8" x14ac:dyDescent="0.25">
      <c r="B32" s="19" t="s">
        <v>114</v>
      </c>
      <c r="C32" s="21">
        <f t="shared" si="2"/>
        <v>638403.36134453781</v>
      </c>
      <c r="D32" s="21">
        <f t="shared" si="0"/>
        <v>121296.63865546219</v>
      </c>
      <c r="E32" s="21">
        <v>759700</v>
      </c>
      <c r="F32" s="22">
        <v>1</v>
      </c>
      <c r="G32" s="21">
        <f t="shared" si="1"/>
        <v>759700</v>
      </c>
    </row>
    <row r="33" spans="2:8" x14ac:dyDescent="0.25">
      <c r="B33" s="19" t="s">
        <v>115</v>
      </c>
      <c r="C33" s="21">
        <f t="shared" si="2"/>
        <v>349826.89075630251</v>
      </c>
      <c r="D33" s="21">
        <f t="shared" si="0"/>
        <v>66467.109243697472</v>
      </c>
      <c r="E33" s="21">
        <v>416294</v>
      </c>
      <c r="F33" s="22">
        <v>1</v>
      </c>
      <c r="G33" s="21">
        <f t="shared" si="1"/>
        <v>416294</v>
      </c>
      <c r="H33" t="s">
        <v>119</v>
      </c>
    </row>
    <row r="34" spans="2:8" x14ac:dyDescent="0.25">
      <c r="B34" s="19" t="s">
        <v>116</v>
      </c>
      <c r="C34" s="21">
        <f t="shared" si="2"/>
        <v>313005.04201680672</v>
      </c>
      <c r="D34" s="21">
        <f t="shared" si="0"/>
        <v>59470.957983193279</v>
      </c>
      <c r="E34" s="21">
        <v>372476</v>
      </c>
      <c r="F34" s="22">
        <v>1</v>
      </c>
      <c r="G34" s="21">
        <f t="shared" si="1"/>
        <v>372476</v>
      </c>
    </row>
    <row r="35" spans="2:8" x14ac:dyDescent="0.25">
      <c r="B35" s="19" t="s">
        <v>117</v>
      </c>
      <c r="C35" s="21">
        <f t="shared" si="2"/>
        <v>733769.74789915967</v>
      </c>
      <c r="D35" s="21">
        <f t="shared" si="0"/>
        <v>139416.25210084033</v>
      </c>
      <c r="E35" s="21">
        <v>873186</v>
      </c>
      <c r="F35" s="22">
        <v>1</v>
      </c>
      <c r="G35" s="21">
        <f t="shared" si="1"/>
        <v>873186</v>
      </c>
      <c r="H35" t="s">
        <v>119</v>
      </c>
    </row>
    <row r="36" spans="2:8" x14ac:dyDescent="0.25">
      <c r="B36" s="19" t="s">
        <v>118</v>
      </c>
      <c r="C36" s="21">
        <f t="shared" si="2"/>
        <v>9830648.7394957989</v>
      </c>
      <c r="D36" s="21">
        <f t="shared" si="0"/>
        <v>1867823.2605042018</v>
      </c>
      <c r="E36" s="21">
        <v>11698472</v>
      </c>
      <c r="F36" s="22">
        <v>1</v>
      </c>
      <c r="G36" s="21">
        <v>5544585</v>
      </c>
    </row>
    <row r="37" spans="2:8" x14ac:dyDescent="0.25">
      <c r="B37" s="30" t="s">
        <v>75</v>
      </c>
      <c r="C37" s="31">
        <f>SUM(C3:C36)</f>
        <v>88752321.848739475</v>
      </c>
      <c r="D37" s="31">
        <f>SUM(D3:D36)</f>
        <v>16862941.151260503</v>
      </c>
      <c r="E37" s="31">
        <f>SUM(E3:E36)</f>
        <v>105615263</v>
      </c>
      <c r="F37" s="32"/>
      <c r="G37" s="31">
        <f>SUM(G3:G36)</f>
        <v>99171254</v>
      </c>
    </row>
  </sheetData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58"/>
  <sheetViews>
    <sheetView zoomScaleNormal="100" workbookViewId="0">
      <selection activeCell="C18" sqref="C18"/>
    </sheetView>
  </sheetViews>
  <sheetFormatPr baseColWidth="10" defaultRowHeight="15" x14ac:dyDescent="0.25"/>
  <cols>
    <col min="2" max="2" width="26.140625" customWidth="1"/>
    <col min="3" max="3" width="24.140625" style="15" customWidth="1"/>
    <col min="4" max="4" width="19" customWidth="1"/>
    <col min="5" max="5" width="20.85546875" customWidth="1"/>
    <col min="6" max="6" width="15.85546875" customWidth="1"/>
    <col min="7" max="7" width="16.42578125" style="15" bestFit="1" customWidth="1"/>
    <col min="8" max="8" width="10.85546875" style="10"/>
  </cols>
  <sheetData>
    <row r="2" spans="2:8" ht="27" customHeight="1" x14ac:dyDescent="0.25">
      <c r="B2" s="16" t="s">
        <v>0</v>
      </c>
      <c r="C2" s="17" t="s">
        <v>1</v>
      </c>
      <c r="D2" s="16" t="s">
        <v>2</v>
      </c>
      <c r="E2" s="18" t="s">
        <v>3</v>
      </c>
      <c r="F2" s="16" t="s">
        <v>4</v>
      </c>
      <c r="G2" s="17" t="s">
        <v>76</v>
      </c>
    </row>
    <row r="3" spans="2:8" x14ac:dyDescent="0.25">
      <c r="B3" s="19" t="s">
        <v>28</v>
      </c>
      <c r="C3" s="20">
        <f>E3/1.19</f>
        <v>381150.42016806727</v>
      </c>
      <c r="D3" s="21">
        <f>C3*19%</f>
        <v>72418.579831932788</v>
      </c>
      <c r="E3" s="21">
        <v>453569</v>
      </c>
      <c r="F3" s="22">
        <v>1</v>
      </c>
      <c r="G3" s="20">
        <v>453569</v>
      </c>
      <c r="H3" s="11"/>
    </row>
    <row r="4" spans="2:8" x14ac:dyDescent="0.25">
      <c r="B4" s="19" t="s">
        <v>29</v>
      </c>
      <c r="C4" s="20">
        <f t="shared" ref="C4:C51" si="0">E4/1.19</f>
        <v>313005.04201680672</v>
      </c>
      <c r="D4" s="21">
        <f t="shared" ref="D4:D52" si="1">C4*19%</f>
        <v>59470.957983193279</v>
      </c>
      <c r="E4" s="21">
        <v>372476</v>
      </c>
      <c r="F4" s="22">
        <v>1</v>
      </c>
      <c r="G4" s="20">
        <v>372476</v>
      </c>
    </row>
    <row r="5" spans="2:8" x14ac:dyDescent="0.25">
      <c r="B5" s="19" t="s">
        <v>30</v>
      </c>
      <c r="C5" s="20">
        <f t="shared" si="0"/>
        <v>733769.74789915967</v>
      </c>
      <c r="D5" s="21">
        <f t="shared" si="1"/>
        <v>139416.25210084033</v>
      </c>
      <c r="E5" s="21">
        <v>873186</v>
      </c>
      <c r="F5" s="22">
        <v>1</v>
      </c>
      <c r="G5" s="20">
        <v>873186</v>
      </c>
    </row>
    <row r="6" spans="2:8" x14ac:dyDescent="0.25">
      <c r="B6" s="19" t="s">
        <v>31</v>
      </c>
      <c r="C6" s="20">
        <f t="shared" si="0"/>
        <v>354738.65546218486</v>
      </c>
      <c r="D6" s="21">
        <f t="shared" si="1"/>
        <v>67400.344537815123</v>
      </c>
      <c r="E6" s="21">
        <v>422139</v>
      </c>
      <c r="F6" s="22">
        <v>1</v>
      </c>
      <c r="G6" s="20">
        <v>422139</v>
      </c>
    </row>
    <row r="7" spans="2:8" x14ac:dyDescent="0.25">
      <c r="B7" s="19" t="s">
        <v>32</v>
      </c>
      <c r="C7" s="20">
        <f t="shared" si="0"/>
        <v>489179.83193277312</v>
      </c>
      <c r="D7" s="21">
        <f t="shared" si="1"/>
        <v>92944.168067226899</v>
      </c>
      <c r="E7" s="21">
        <v>582124</v>
      </c>
      <c r="F7" s="22">
        <v>1</v>
      </c>
      <c r="G7" s="20">
        <v>582124</v>
      </c>
    </row>
    <row r="8" spans="2:8" x14ac:dyDescent="0.25">
      <c r="B8" s="19" t="s">
        <v>33</v>
      </c>
      <c r="C8" s="23">
        <f t="shared" si="0"/>
        <v>1252020.1680672269</v>
      </c>
      <c r="D8" s="24">
        <f t="shared" si="1"/>
        <v>237883.83193277312</v>
      </c>
      <c r="E8" s="24">
        <v>1489904</v>
      </c>
      <c r="F8" s="22">
        <v>1</v>
      </c>
      <c r="G8" s="23">
        <v>1489904</v>
      </c>
    </row>
    <row r="9" spans="2:8" x14ac:dyDescent="0.25">
      <c r="B9" s="19" t="s">
        <v>34</v>
      </c>
      <c r="C9" s="23">
        <f t="shared" si="0"/>
        <v>489179.83193277312</v>
      </c>
      <c r="D9" s="24">
        <f t="shared" si="1"/>
        <v>92944.168067226899</v>
      </c>
      <c r="E9" s="24">
        <v>582124</v>
      </c>
      <c r="F9" s="22">
        <v>1</v>
      </c>
      <c r="G9" s="23">
        <v>582124</v>
      </c>
    </row>
    <row r="10" spans="2:8" x14ac:dyDescent="0.25">
      <c r="B10" s="19" t="s">
        <v>35</v>
      </c>
      <c r="C10" s="23">
        <f t="shared" si="0"/>
        <v>293508.40336134454</v>
      </c>
      <c r="D10" s="24">
        <f t="shared" si="1"/>
        <v>55766.596638655465</v>
      </c>
      <c r="E10" s="24">
        <v>349275</v>
      </c>
      <c r="F10" s="22">
        <v>1</v>
      </c>
      <c r="G10" s="23">
        <v>349275</v>
      </c>
    </row>
    <row r="11" spans="2:8" x14ac:dyDescent="0.25">
      <c r="B11" s="19" t="s">
        <v>36</v>
      </c>
      <c r="C11" s="23">
        <f t="shared" si="0"/>
        <v>1096926.8907563025</v>
      </c>
      <c r="D11" s="24">
        <f t="shared" si="1"/>
        <v>208416.10924369749</v>
      </c>
      <c r="E11" s="24">
        <v>1305343</v>
      </c>
      <c r="F11" s="22">
        <v>1</v>
      </c>
      <c r="G11" s="23">
        <v>1305343</v>
      </c>
    </row>
    <row r="12" spans="2:8" x14ac:dyDescent="0.25">
      <c r="B12" s="19" t="s">
        <v>37</v>
      </c>
      <c r="C12" s="23">
        <f t="shared" si="0"/>
        <v>1114642.8571428573</v>
      </c>
      <c r="D12" s="24">
        <f t="shared" si="1"/>
        <v>211782.1428571429</v>
      </c>
      <c r="E12" s="24">
        <v>1326425</v>
      </c>
      <c r="F12" s="22">
        <v>1</v>
      </c>
      <c r="G12" s="23">
        <v>1326425</v>
      </c>
    </row>
    <row r="13" spans="2:8" x14ac:dyDescent="0.25">
      <c r="B13" s="19" t="s">
        <v>38</v>
      </c>
      <c r="C13" s="23">
        <f t="shared" si="0"/>
        <v>317967.22689075634</v>
      </c>
      <c r="D13" s="24">
        <f t="shared" si="1"/>
        <v>60413.773109243702</v>
      </c>
      <c r="E13" s="24">
        <v>378381</v>
      </c>
      <c r="F13" s="22">
        <v>1</v>
      </c>
      <c r="G13" s="23">
        <v>378381</v>
      </c>
    </row>
    <row r="14" spans="2:8" x14ac:dyDescent="0.25">
      <c r="B14" s="19" t="s">
        <v>39</v>
      </c>
      <c r="C14" s="23">
        <f t="shared" si="0"/>
        <v>6410998.3193277316</v>
      </c>
      <c r="D14" s="24">
        <f t="shared" si="1"/>
        <v>1218089.6806722691</v>
      </c>
      <c r="E14" s="24">
        <v>7629088</v>
      </c>
      <c r="F14" s="22">
        <v>1</v>
      </c>
      <c r="G14" s="23">
        <v>7629088</v>
      </c>
    </row>
    <row r="15" spans="2:8" x14ac:dyDescent="0.25">
      <c r="B15" s="19" t="s">
        <v>40</v>
      </c>
      <c r="C15" s="23">
        <f t="shared" si="0"/>
        <v>1009554.6218487396</v>
      </c>
      <c r="D15" s="24">
        <f t="shared" si="1"/>
        <v>191815.37815126052</v>
      </c>
      <c r="E15" s="24">
        <v>1201370</v>
      </c>
      <c r="F15" s="22">
        <v>1</v>
      </c>
      <c r="G15" s="23">
        <v>1201370</v>
      </c>
    </row>
    <row r="16" spans="2:8" x14ac:dyDescent="0.25">
      <c r="B16" s="19" t="s">
        <v>41</v>
      </c>
      <c r="C16" s="23">
        <f t="shared" si="0"/>
        <v>714000</v>
      </c>
      <c r="D16" s="24">
        <f t="shared" si="1"/>
        <v>135660</v>
      </c>
      <c r="E16" s="24">
        <v>849660</v>
      </c>
      <c r="F16" s="22">
        <v>1</v>
      </c>
      <c r="G16" s="23">
        <v>849660</v>
      </c>
    </row>
    <row r="17" spans="2:8" x14ac:dyDescent="0.25">
      <c r="B17" s="19" t="s">
        <v>42</v>
      </c>
      <c r="C17" s="23">
        <f t="shared" si="0"/>
        <v>856064.70588235301</v>
      </c>
      <c r="D17" s="24">
        <f t="shared" si="1"/>
        <v>162652.29411764708</v>
      </c>
      <c r="E17" s="24">
        <v>1018717</v>
      </c>
      <c r="F17" s="22">
        <v>1</v>
      </c>
      <c r="G17" s="23">
        <v>1018717</v>
      </c>
    </row>
    <row r="18" spans="2:8" x14ac:dyDescent="0.25">
      <c r="B18" s="19" t="s">
        <v>43</v>
      </c>
      <c r="C18" s="23">
        <f t="shared" si="0"/>
        <v>354738.65546218486</v>
      </c>
      <c r="D18" s="24">
        <f t="shared" si="1"/>
        <v>67400.344537815123</v>
      </c>
      <c r="E18" s="24">
        <v>422139</v>
      </c>
      <c r="F18" s="22">
        <v>1</v>
      </c>
      <c r="G18" s="23">
        <v>422139</v>
      </c>
    </row>
    <row r="19" spans="2:8" x14ac:dyDescent="0.25">
      <c r="B19" s="19" t="s">
        <v>44</v>
      </c>
      <c r="C19" s="23">
        <f t="shared" si="0"/>
        <v>375605.8823529412</v>
      </c>
      <c r="D19" s="24">
        <f t="shared" si="1"/>
        <v>71365.117647058825</v>
      </c>
      <c r="E19" s="24">
        <v>446971</v>
      </c>
      <c r="F19" s="22">
        <v>1</v>
      </c>
      <c r="G19" s="23">
        <v>446971</v>
      </c>
    </row>
    <row r="20" spans="2:8" x14ac:dyDescent="0.25">
      <c r="B20" s="19" t="s">
        <v>45</v>
      </c>
      <c r="C20" s="23">
        <f t="shared" si="0"/>
        <v>1259134.4537815126</v>
      </c>
      <c r="D20" s="24">
        <f t="shared" si="1"/>
        <v>239235.54621848738</v>
      </c>
      <c r="E20" s="24">
        <v>1498370</v>
      </c>
      <c r="F20" s="22">
        <v>1</v>
      </c>
      <c r="G20" s="23">
        <v>1498370</v>
      </c>
    </row>
    <row r="21" spans="2:8" x14ac:dyDescent="0.25">
      <c r="B21" s="19" t="s">
        <v>46</v>
      </c>
      <c r="C21" s="23">
        <f t="shared" si="0"/>
        <v>388526.05042016809</v>
      </c>
      <c r="D21" s="24">
        <f t="shared" si="1"/>
        <v>73819.94957983194</v>
      </c>
      <c r="E21" s="24">
        <v>462346</v>
      </c>
      <c r="F21" s="22">
        <v>1</v>
      </c>
      <c r="G21" s="23">
        <v>462346</v>
      </c>
    </row>
    <row r="22" spans="2:8" x14ac:dyDescent="0.25">
      <c r="B22" s="19" t="s">
        <v>47</v>
      </c>
      <c r="C22" s="23">
        <f t="shared" si="0"/>
        <v>712852.9411764706</v>
      </c>
      <c r="D22" s="24">
        <f t="shared" si="1"/>
        <v>135442.05882352943</v>
      </c>
      <c r="E22" s="24">
        <v>848295</v>
      </c>
      <c r="F22" s="22">
        <v>1</v>
      </c>
      <c r="G22" s="23">
        <v>848295</v>
      </c>
    </row>
    <row r="23" spans="2:8" x14ac:dyDescent="0.25">
      <c r="B23" s="19" t="s">
        <v>48</v>
      </c>
      <c r="C23" s="23">
        <f t="shared" si="0"/>
        <v>1279372.2689075631</v>
      </c>
      <c r="D23" s="24">
        <f t="shared" si="1"/>
        <v>243080.731092437</v>
      </c>
      <c r="E23" s="24">
        <v>1522453</v>
      </c>
      <c r="F23" s="22">
        <v>1</v>
      </c>
      <c r="G23" s="23">
        <v>1522453</v>
      </c>
    </row>
    <row r="24" spans="2:8" x14ac:dyDescent="0.25">
      <c r="B24" s="19" t="s">
        <v>83</v>
      </c>
      <c r="C24" s="23">
        <f t="shared" si="0"/>
        <v>1303954.6218487395</v>
      </c>
      <c r="D24" s="24">
        <f t="shared" si="1"/>
        <v>247751.37815126049</v>
      </c>
      <c r="E24" s="24">
        <v>1551706</v>
      </c>
      <c r="F24" s="22">
        <v>1</v>
      </c>
      <c r="G24" s="23">
        <v>1551706</v>
      </c>
      <c r="H24" s="13"/>
    </row>
    <row r="25" spans="2:8" x14ac:dyDescent="0.25">
      <c r="B25" s="19" t="s">
        <v>84</v>
      </c>
      <c r="C25" s="23">
        <f t="shared" si="0"/>
        <v>637478.15126050427</v>
      </c>
      <c r="D25" s="24">
        <f t="shared" si="1"/>
        <v>121120.84873949581</v>
      </c>
      <c r="E25" s="24">
        <v>758599</v>
      </c>
      <c r="F25" s="22">
        <v>1</v>
      </c>
      <c r="G25" s="23">
        <v>758599</v>
      </c>
      <c r="H25" s="13"/>
    </row>
    <row r="26" spans="2:8" x14ac:dyDescent="0.25">
      <c r="B26" s="19" t="s">
        <v>49</v>
      </c>
      <c r="C26" s="23">
        <f t="shared" si="0"/>
        <v>345410.08403361344</v>
      </c>
      <c r="D26" s="24">
        <f t="shared" si="1"/>
        <v>65627.915966386558</v>
      </c>
      <c r="E26" s="24">
        <v>411038</v>
      </c>
      <c r="F26" s="22">
        <v>1</v>
      </c>
      <c r="G26" s="23">
        <v>411038</v>
      </c>
    </row>
    <row r="27" spans="2:8" x14ac:dyDescent="0.25">
      <c r="B27" s="19" t="s">
        <v>50</v>
      </c>
      <c r="C27" s="23">
        <f t="shared" si="0"/>
        <v>940670.58823529421</v>
      </c>
      <c r="D27" s="24">
        <f t="shared" si="1"/>
        <v>178727.4117647059</v>
      </c>
      <c r="E27" s="24">
        <v>1119398</v>
      </c>
      <c r="F27" s="22">
        <v>1</v>
      </c>
      <c r="G27" s="23">
        <v>1119398</v>
      </c>
    </row>
    <row r="28" spans="2:8" x14ac:dyDescent="0.25">
      <c r="B28" s="19" t="s">
        <v>51</v>
      </c>
      <c r="C28" s="23">
        <f t="shared" si="0"/>
        <v>818157.98319327738</v>
      </c>
      <c r="D28" s="24">
        <f t="shared" si="1"/>
        <v>155450.01680672271</v>
      </c>
      <c r="E28" s="24">
        <v>973608</v>
      </c>
      <c r="F28" s="22">
        <v>1</v>
      </c>
      <c r="G28" s="23">
        <v>973608</v>
      </c>
    </row>
    <row r="29" spans="2:8" x14ac:dyDescent="0.25">
      <c r="B29" s="19" t="s">
        <v>52</v>
      </c>
      <c r="C29" s="23">
        <f t="shared" si="0"/>
        <v>258264.70588235295</v>
      </c>
      <c r="D29" s="24">
        <f t="shared" si="1"/>
        <v>49070.294117647063</v>
      </c>
      <c r="E29" s="24">
        <v>307335</v>
      </c>
      <c r="F29" s="22">
        <v>1</v>
      </c>
      <c r="G29" s="23">
        <v>307335</v>
      </c>
    </row>
    <row r="30" spans="2:8" x14ac:dyDescent="0.25">
      <c r="B30" s="19" t="s">
        <v>53</v>
      </c>
      <c r="C30" s="23">
        <f t="shared" si="0"/>
        <v>1467540.3361344538</v>
      </c>
      <c r="D30" s="24">
        <f t="shared" si="1"/>
        <v>278832.66386554623</v>
      </c>
      <c r="E30" s="24">
        <v>1746373</v>
      </c>
      <c r="F30" s="22">
        <v>1</v>
      </c>
      <c r="G30" s="23">
        <v>1746373</v>
      </c>
    </row>
    <row r="31" spans="2:8" x14ac:dyDescent="0.25">
      <c r="B31" s="19" t="s">
        <v>54</v>
      </c>
      <c r="C31" s="23">
        <f t="shared" si="0"/>
        <v>561105.8823529412</v>
      </c>
      <c r="D31" s="24">
        <f t="shared" si="1"/>
        <v>106610.11764705883</v>
      </c>
      <c r="E31" s="24">
        <v>667716</v>
      </c>
      <c r="F31" s="22">
        <v>1</v>
      </c>
      <c r="G31" s="23">
        <v>667716</v>
      </c>
    </row>
    <row r="32" spans="2:8" x14ac:dyDescent="0.25">
      <c r="B32" s="19" t="s">
        <v>55</v>
      </c>
      <c r="C32" s="23">
        <f t="shared" si="0"/>
        <v>3514067.2268907563</v>
      </c>
      <c r="D32" s="24">
        <f t="shared" si="1"/>
        <v>667672.77310924372</v>
      </c>
      <c r="E32" s="24">
        <v>4181740</v>
      </c>
      <c r="F32" s="22">
        <v>1</v>
      </c>
      <c r="G32" s="23">
        <v>4181740</v>
      </c>
    </row>
    <row r="33" spans="2:7" x14ac:dyDescent="0.25">
      <c r="B33" s="19" t="s">
        <v>56</v>
      </c>
      <c r="C33" s="23">
        <f t="shared" si="0"/>
        <v>765512.60504201683</v>
      </c>
      <c r="D33" s="24">
        <f t="shared" si="1"/>
        <v>145447.3949579832</v>
      </c>
      <c r="E33" s="24">
        <v>910960</v>
      </c>
      <c r="F33" s="22">
        <v>1</v>
      </c>
      <c r="G33" s="23">
        <v>910960</v>
      </c>
    </row>
    <row r="34" spans="2:7" x14ac:dyDescent="0.25">
      <c r="B34" s="19" t="s">
        <v>57</v>
      </c>
      <c r="C34" s="23">
        <f t="shared" si="0"/>
        <v>636000</v>
      </c>
      <c r="D34" s="24">
        <f t="shared" si="1"/>
        <v>120840</v>
      </c>
      <c r="E34" s="24">
        <v>756840</v>
      </c>
      <c r="F34" s="22">
        <v>1</v>
      </c>
      <c r="G34" s="23">
        <v>756840</v>
      </c>
    </row>
    <row r="35" spans="2:7" x14ac:dyDescent="0.25">
      <c r="B35" s="19" t="s">
        <v>58</v>
      </c>
      <c r="C35" s="23">
        <f t="shared" si="0"/>
        <v>1730469.7478991598</v>
      </c>
      <c r="D35" s="24">
        <f t="shared" si="1"/>
        <v>328789.25210084039</v>
      </c>
      <c r="E35" s="24">
        <v>2059259</v>
      </c>
      <c r="F35" s="22">
        <v>1</v>
      </c>
      <c r="G35" s="23">
        <v>2059259</v>
      </c>
    </row>
    <row r="36" spans="2:7" x14ac:dyDescent="0.25">
      <c r="B36" s="19" t="s">
        <v>59</v>
      </c>
      <c r="C36" s="23">
        <f t="shared" si="0"/>
        <v>1041259.6638655462</v>
      </c>
      <c r="D36" s="24">
        <f t="shared" si="1"/>
        <v>197839.3361344538</v>
      </c>
      <c r="E36" s="24">
        <v>1239099</v>
      </c>
      <c r="F36" s="22">
        <v>1</v>
      </c>
      <c r="G36" s="23">
        <v>1239099</v>
      </c>
    </row>
    <row r="37" spans="2:7" x14ac:dyDescent="0.25">
      <c r="B37" s="19" t="s">
        <v>60</v>
      </c>
      <c r="C37" s="23">
        <f t="shared" si="0"/>
        <v>417340.33613445383</v>
      </c>
      <c r="D37" s="24">
        <f t="shared" si="1"/>
        <v>79294.66386554623</v>
      </c>
      <c r="E37" s="24">
        <v>496635</v>
      </c>
      <c r="F37" s="22">
        <v>1</v>
      </c>
      <c r="G37" s="23">
        <v>496635</v>
      </c>
    </row>
    <row r="38" spans="2:7" x14ac:dyDescent="0.25">
      <c r="B38" s="19" t="s">
        <v>61</v>
      </c>
      <c r="C38" s="23">
        <f t="shared" si="0"/>
        <v>1160517.6470588236</v>
      </c>
      <c r="D38" s="24">
        <f t="shared" si="1"/>
        <v>220498.35294117648</v>
      </c>
      <c r="E38" s="24">
        <v>1381016</v>
      </c>
      <c r="F38" s="22">
        <v>1</v>
      </c>
      <c r="G38" s="23">
        <v>1381016</v>
      </c>
    </row>
    <row r="39" spans="2:7" x14ac:dyDescent="0.25">
      <c r="B39" s="19" t="s">
        <v>62</v>
      </c>
      <c r="C39" s="23">
        <f t="shared" si="0"/>
        <v>5198785.7142857146</v>
      </c>
      <c r="D39" s="24">
        <f t="shared" si="1"/>
        <v>987769.2857142858</v>
      </c>
      <c r="E39" s="24">
        <v>6186555</v>
      </c>
      <c r="F39" s="22">
        <v>1</v>
      </c>
      <c r="G39" s="23">
        <v>6186555</v>
      </c>
    </row>
    <row r="40" spans="2:7" x14ac:dyDescent="0.25">
      <c r="B40" s="19" t="s">
        <v>63</v>
      </c>
      <c r="C40" s="23">
        <f t="shared" si="0"/>
        <v>44800724.369747899</v>
      </c>
      <c r="D40" s="24">
        <f t="shared" si="1"/>
        <v>8512137.6302521005</v>
      </c>
      <c r="E40" s="24">
        <v>53312862</v>
      </c>
      <c r="F40" s="22">
        <v>1</v>
      </c>
      <c r="G40" s="23">
        <v>53312862</v>
      </c>
    </row>
    <row r="41" spans="2:7" x14ac:dyDescent="0.25">
      <c r="B41" s="19" t="s">
        <v>64</v>
      </c>
      <c r="C41" s="23">
        <f t="shared" si="0"/>
        <v>776766.38655462186</v>
      </c>
      <c r="D41" s="24">
        <f t="shared" si="1"/>
        <v>147585.61344537814</v>
      </c>
      <c r="E41" s="24">
        <v>924352</v>
      </c>
      <c r="F41" s="22">
        <v>1</v>
      </c>
      <c r="G41" s="23">
        <v>924352</v>
      </c>
    </row>
    <row r="42" spans="2:7" x14ac:dyDescent="0.25">
      <c r="B42" s="19" t="s">
        <v>65</v>
      </c>
      <c r="C42" s="23">
        <f t="shared" si="0"/>
        <v>712503.36134453781</v>
      </c>
      <c r="D42" s="24">
        <f t="shared" si="1"/>
        <v>135375.63865546219</v>
      </c>
      <c r="E42" s="24">
        <v>847879</v>
      </c>
      <c r="F42" s="22">
        <v>1</v>
      </c>
      <c r="G42" s="23">
        <v>847879</v>
      </c>
    </row>
    <row r="43" spans="2:7" x14ac:dyDescent="0.25">
      <c r="B43" s="19" t="s">
        <v>66</v>
      </c>
      <c r="C43" s="23">
        <f t="shared" si="0"/>
        <v>1369769.7478991598</v>
      </c>
      <c r="D43" s="24">
        <f t="shared" si="1"/>
        <v>260256.25210084036</v>
      </c>
      <c r="E43" s="24">
        <v>1630026</v>
      </c>
      <c r="F43" s="22">
        <v>1</v>
      </c>
      <c r="G43" s="23">
        <v>1630026</v>
      </c>
    </row>
    <row r="44" spans="2:7" x14ac:dyDescent="0.25">
      <c r="B44" s="19" t="s">
        <v>67</v>
      </c>
      <c r="C44" s="23">
        <f t="shared" si="0"/>
        <v>375605.8823529412</v>
      </c>
      <c r="D44" s="24">
        <f t="shared" si="1"/>
        <v>71365.117647058825</v>
      </c>
      <c r="E44" s="24">
        <v>446971</v>
      </c>
      <c r="F44" s="22">
        <v>1</v>
      </c>
      <c r="G44" s="23">
        <v>446971</v>
      </c>
    </row>
    <row r="45" spans="2:7" x14ac:dyDescent="0.25">
      <c r="B45" s="19" t="s">
        <v>68</v>
      </c>
      <c r="C45" s="23">
        <f t="shared" si="0"/>
        <v>834679.83193277312</v>
      </c>
      <c r="D45" s="24">
        <f t="shared" si="1"/>
        <v>158589.16806722688</v>
      </c>
      <c r="E45" s="24">
        <v>993269</v>
      </c>
      <c r="F45" s="22">
        <v>1</v>
      </c>
      <c r="G45" s="23">
        <v>993269</v>
      </c>
    </row>
    <row r="46" spans="2:7" x14ac:dyDescent="0.25">
      <c r="B46" s="19" t="s">
        <v>69</v>
      </c>
      <c r="C46" s="23">
        <f t="shared" si="0"/>
        <v>417340.33613445383</v>
      </c>
      <c r="D46" s="24">
        <f t="shared" si="1"/>
        <v>79294.66386554623</v>
      </c>
      <c r="E46" s="24">
        <v>496635</v>
      </c>
      <c r="F46" s="22">
        <v>1</v>
      </c>
      <c r="G46" s="23">
        <v>496635</v>
      </c>
    </row>
    <row r="47" spans="2:7" x14ac:dyDescent="0.25">
      <c r="B47" s="19" t="s">
        <v>70</v>
      </c>
      <c r="C47" s="23">
        <f t="shared" si="0"/>
        <v>626010.08403361344</v>
      </c>
      <c r="D47" s="24">
        <f t="shared" si="1"/>
        <v>118941.91596638656</v>
      </c>
      <c r="E47" s="24">
        <v>744952</v>
      </c>
      <c r="F47" s="22">
        <v>1</v>
      </c>
      <c r="G47" s="23">
        <v>744952</v>
      </c>
    </row>
    <row r="48" spans="2:7" x14ac:dyDescent="0.25">
      <c r="B48" s="19" t="s">
        <v>71</v>
      </c>
      <c r="C48" s="23">
        <f t="shared" si="0"/>
        <v>13715621.008403363</v>
      </c>
      <c r="D48" s="24">
        <f t="shared" si="1"/>
        <v>2605967.9915966392</v>
      </c>
      <c r="E48" s="24">
        <v>16321589</v>
      </c>
      <c r="F48" s="22">
        <v>1</v>
      </c>
      <c r="G48" s="23">
        <v>16321589</v>
      </c>
    </row>
    <row r="49" spans="2:8" x14ac:dyDescent="0.25">
      <c r="B49" s="19" t="s">
        <v>72</v>
      </c>
      <c r="C49" s="23">
        <f t="shared" si="0"/>
        <v>1796347.0588235294</v>
      </c>
      <c r="D49" s="24">
        <f t="shared" si="1"/>
        <v>341305.9411764706</v>
      </c>
      <c r="E49" s="24">
        <v>2137653</v>
      </c>
      <c r="F49" s="22">
        <v>1</v>
      </c>
      <c r="G49" s="23">
        <v>2137653</v>
      </c>
    </row>
    <row r="50" spans="2:8" x14ac:dyDescent="0.25">
      <c r="B50" s="19" t="s">
        <v>73</v>
      </c>
      <c r="C50" s="23">
        <f t="shared" si="0"/>
        <v>2190960.5042016809</v>
      </c>
      <c r="D50" s="24">
        <f t="shared" si="1"/>
        <v>416282.49579831935</v>
      </c>
      <c r="E50" s="24">
        <v>2607243</v>
      </c>
      <c r="F50" s="22">
        <v>1</v>
      </c>
      <c r="G50" s="23">
        <v>2607243</v>
      </c>
    </row>
    <row r="51" spans="2:8" x14ac:dyDescent="0.25">
      <c r="B51" s="19" t="s">
        <v>74</v>
      </c>
      <c r="C51" s="23">
        <f t="shared" si="0"/>
        <v>1808360.5042016807</v>
      </c>
      <c r="D51" s="24">
        <f t="shared" si="1"/>
        <v>343588.49579831935</v>
      </c>
      <c r="E51" s="24">
        <v>2151949</v>
      </c>
      <c r="F51" s="22">
        <v>1</v>
      </c>
      <c r="G51" s="23">
        <v>2151949</v>
      </c>
    </row>
    <row r="52" spans="2:8" x14ac:dyDescent="0.25">
      <c r="B52" s="25" t="s">
        <v>75</v>
      </c>
      <c r="C52" s="26">
        <f>SUM(C3:C51)</f>
        <v>110418161.34453779</v>
      </c>
      <c r="D52" s="26">
        <f t="shared" si="1"/>
        <v>20979450.655462183</v>
      </c>
      <c r="E52" s="27">
        <f>SUM(E3:E51)</f>
        <v>131397612</v>
      </c>
      <c r="F52" s="28"/>
      <c r="G52" s="29">
        <f>SUM(G3:G51)</f>
        <v>131397612</v>
      </c>
    </row>
    <row r="58" spans="2:8" x14ac:dyDescent="0.25">
      <c r="H58" s="12"/>
    </row>
  </sheetData>
  <phoneticPr fontId="4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5"/>
  <sheetViews>
    <sheetView zoomScale="110" zoomScaleNormal="110" workbookViewId="0">
      <selection activeCell="E29" sqref="E29"/>
    </sheetView>
  </sheetViews>
  <sheetFormatPr baseColWidth="10" defaultRowHeight="15" x14ac:dyDescent="0.25"/>
  <cols>
    <col min="2" max="2" width="28.28515625" customWidth="1"/>
    <col min="3" max="3" width="20.42578125" customWidth="1"/>
    <col min="4" max="4" width="17.140625" customWidth="1"/>
    <col min="5" max="5" width="13.42578125" customWidth="1"/>
    <col min="6" max="6" width="14.140625" customWidth="1"/>
    <col min="7" max="7" width="14.42578125" customWidth="1"/>
  </cols>
  <sheetData>
    <row r="2" spans="2:7" ht="22.5" x14ac:dyDescent="0.25">
      <c r="B2" s="1" t="s">
        <v>0</v>
      </c>
      <c r="C2" s="1" t="s">
        <v>1</v>
      </c>
      <c r="D2" s="1" t="s">
        <v>2</v>
      </c>
      <c r="E2" s="2" t="s">
        <v>3</v>
      </c>
      <c r="F2" s="1" t="s">
        <v>4</v>
      </c>
      <c r="G2" s="3" t="s">
        <v>5</v>
      </c>
    </row>
    <row r="3" spans="2:7" x14ac:dyDescent="0.25">
      <c r="B3" s="5" t="s">
        <v>6</v>
      </c>
      <c r="C3" s="6">
        <v>354731</v>
      </c>
      <c r="D3" s="6">
        <v>67408</v>
      </c>
      <c r="E3" s="6">
        <v>422139</v>
      </c>
      <c r="F3" s="4">
        <v>1</v>
      </c>
      <c r="G3" s="8">
        <v>422139</v>
      </c>
    </row>
    <row r="4" spans="2:7" x14ac:dyDescent="0.25">
      <c r="B4" s="5" t="s">
        <v>7</v>
      </c>
      <c r="C4" s="6">
        <v>571726</v>
      </c>
      <c r="D4" s="6">
        <v>108627</v>
      </c>
      <c r="E4" s="6">
        <v>680353</v>
      </c>
      <c r="F4" s="4">
        <v>1</v>
      </c>
      <c r="G4" s="8">
        <v>680353</v>
      </c>
    </row>
    <row r="5" spans="2:7" x14ac:dyDescent="0.25">
      <c r="B5" s="5" t="s">
        <v>8</v>
      </c>
      <c r="C5" s="6">
        <v>312164</v>
      </c>
      <c r="D5" s="6">
        <v>60312</v>
      </c>
      <c r="E5" s="6">
        <v>372476</v>
      </c>
      <c r="F5" s="4">
        <v>1</v>
      </c>
      <c r="G5" s="8">
        <v>372476</v>
      </c>
    </row>
    <row r="6" spans="2:7" x14ac:dyDescent="0.25">
      <c r="B6" s="5" t="s">
        <v>9</v>
      </c>
      <c r="C6" s="6">
        <v>1137916</v>
      </c>
      <c r="D6" s="6">
        <v>215218</v>
      </c>
      <c r="E6" s="6">
        <v>1353134</v>
      </c>
      <c r="F6" s="4">
        <v>1</v>
      </c>
      <c r="G6" s="8">
        <v>1353134</v>
      </c>
    </row>
    <row r="7" spans="2:7" x14ac:dyDescent="0.25">
      <c r="B7" s="5" t="s">
        <v>10</v>
      </c>
      <c r="C7" s="6">
        <v>186934</v>
      </c>
      <c r="D7" s="6">
        <v>35521</v>
      </c>
      <c r="E7" s="6">
        <v>222455</v>
      </c>
      <c r="F7" s="4">
        <v>1</v>
      </c>
      <c r="G7" s="8">
        <v>222455</v>
      </c>
    </row>
    <row r="8" spans="2:7" x14ac:dyDescent="0.25">
      <c r="B8" s="5" t="s">
        <v>11</v>
      </c>
      <c r="C8" s="6">
        <v>4224453</v>
      </c>
      <c r="D8" s="6">
        <v>801638</v>
      </c>
      <c r="E8" s="6">
        <v>5026091</v>
      </c>
      <c r="F8" s="4">
        <v>1</v>
      </c>
      <c r="G8" s="8">
        <v>5026091</v>
      </c>
    </row>
    <row r="9" spans="2:7" x14ac:dyDescent="0.25">
      <c r="B9" s="5" t="s">
        <v>12</v>
      </c>
      <c r="C9" s="6">
        <v>312164</v>
      </c>
      <c r="D9" s="6">
        <v>60312</v>
      </c>
      <c r="E9" s="6">
        <v>372476</v>
      </c>
      <c r="F9" s="4">
        <v>1</v>
      </c>
      <c r="G9" s="8">
        <v>372476</v>
      </c>
    </row>
    <row r="10" spans="2:7" x14ac:dyDescent="0.25">
      <c r="B10" s="5" t="s">
        <v>13</v>
      </c>
      <c r="C10" s="6">
        <v>554628</v>
      </c>
      <c r="D10" s="6">
        <v>105377</v>
      </c>
      <c r="E10" s="6">
        <v>660005</v>
      </c>
      <c r="F10" s="4">
        <v>1</v>
      </c>
      <c r="G10" s="8">
        <v>660005</v>
      </c>
    </row>
    <row r="11" spans="2:7" x14ac:dyDescent="0.25">
      <c r="B11" s="5" t="s">
        <v>14</v>
      </c>
      <c r="C11" s="6">
        <v>458651</v>
      </c>
      <c r="D11" s="6">
        <v>87647</v>
      </c>
      <c r="E11" s="6">
        <v>546298</v>
      </c>
      <c r="F11" s="4">
        <v>1</v>
      </c>
      <c r="G11" s="8">
        <v>546298</v>
      </c>
    </row>
    <row r="12" spans="2:7" x14ac:dyDescent="0.25">
      <c r="B12" s="5" t="s">
        <v>15</v>
      </c>
      <c r="C12" s="6">
        <v>354731</v>
      </c>
      <c r="D12" s="6">
        <v>67408</v>
      </c>
      <c r="E12" s="6">
        <v>422139</v>
      </c>
      <c r="F12" s="4">
        <v>1</v>
      </c>
      <c r="G12" s="8">
        <v>422139</v>
      </c>
    </row>
    <row r="13" spans="2:7" x14ac:dyDescent="0.25">
      <c r="B13" s="5" t="s">
        <v>16</v>
      </c>
      <c r="C13" s="6">
        <v>1342017</v>
      </c>
      <c r="D13" s="6">
        <v>256033</v>
      </c>
      <c r="E13" s="6">
        <v>1598050</v>
      </c>
      <c r="F13" s="4">
        <v>1</v>
      </c>
      <c r="G13" s="8">
        <v>1598050</v>
      </c>
    </row>
    <row r="14" spans="2:7" x14ac:dyDescent="0.25">
      <c r="B14" s="5" t="s">
        <v>17</v>
      </c>
      <c r="C14" s="6">
        <v>1406963</v>
      </c>
      <c r="D14" s="6">
        <v>266326</v>
      </c>
      <c r="E14" s="6">
        <v>1673289</v>
      </c>
      <c r="F14" s="4">
        <v>1</v>
      </c>
      <c r="G14" s="8">
        <v>1673289</v>
      </c>
    </row>
    <row r="15" spans="2:7" x14ac:dyDescent="0.25">
      <c r="B15" s="5" t="s">
        <v>18</v>
      </c>
      <c r="C15" s="6">
        <v>625173</v>
      </c>
      <c r="D15" s="6">
        <v>119779</v>
      </c>
      <c r="E15" s="6">
        <v>744952</v>
      </c>
      <c r="F15" s="4">
        <v>1</v>
      </c>
      <c r="G15" s="8">
        <v>744952</v>
      </c>
    </row>
    <row r="16" spans="2:7" x14ac:dyDescent="0.25">
      <c r="B16" s="5" t="s">
        <v>19</v>
      </c>
      <c r="C16" s="6">
        <v>611470</v>
      </c>
      <c r="D16" s="6">
        <v>116185</v>
      </c>
      <c r="E16" s="6">
        <v>727655</v>
      </c>
      <c r="F16" s="4">
        <v>1</v>
      </c>
      <c r="G16" s="8">
        <v>727655</v>
      </c>
    </row>
    <row r="17" spans="2:7" x14ac:dyDescent="0.25">
      <c r="B17" s="5" t="s">
        <v>20</v>
      </c>
      <c r="C17" s="6">
        <v>417260</v>
      </c>
      <c r="D17" s="6">
        <v>79375</v>
      </c>
      <c r="E17" s="6">
        <v>496635</v>
      </c>
      <c r="F17" s="4">
        <v>1</v>
      </c>
      <c r="G17" s="8">
        <v>496635</v>
      </c>
    </row>
    <row r="18" spans="2:7" x14ac:dyDescent="0.25">
      <c r="B18" s="5" t="s">
        <v>21</v>
      </c>
      <c r="C18" s="6">
        <v>1175228</v>
      </c>
      <c r="D18" s="6">
        <v>224396</v>
      </c>
      <c r="E18" s="6">
        <v>1399624</v>
      </c>
      <c r="F18" s="4">
        <v>1</v>
      </c>
      <c r="G18" s="8">
        <v>1399624</v>
      </c>
    </row>
    <row r="19" spans="2:7" x14ac:dyDescent="0.25">
      <c r="B19" s="5" t="s">
        <v>22</v>
      </c>
      <c r="C19" s="6">
        <v>611470</v>
      </c>
      <c r="D19" s="6">
        <v>116185</v>
      </c>
      <c r="E19" s="6">
        <v>727655</v>
      </c>
      <c r="F19" s="4">
        <v>1</v>
      </c>
      <c r="G19" s="8">
        <v>727655</v>
      </c>
    </row>
    <row r="20" spans="2:7" x14ac:dyDescent="0.25">
      <c r="B20" s="5" t="s">
        <v>23</v>
      </c>
      <c r="C20" s="6">
        <v>3765091</v>
      </c>
      <c r="D20" s="6">
        <v>715384</v>
      </c>
      <c r="E20" s="6">
        <v>4480475</v>
      </c>
      <c r="F20" s="4">
        <v>1</v>
      </c>
      <c r="G20" s="9">
        <v>4480474</v>
      </c>
    </row>
    <row r="21" spans="2:7" x14ac:dyDescent="0.25">
      <c r="B21" s="5" t="s">
        <v>24</v>
      </c>
      <c r="C21" s="6">
        <v>1369767</v>
      </c>
      <c r="D21" s="6">
        <v>260259</v>
      </c>
      <c r="E21" s="6">
        <v>1630026</v>
      </c>
      <c r="F21" s="4">
        <v>1</v>
      </c>
      <c r="G21" s="8">
        <v>1630026</v>
      </c>
    </row>
    <row r="22" spans="2:7" x14ac:dyDescent="0.25">
      <c r="B22" s="5" t="s">
        <v>25</v>
      </c>
      <c r="C22" s="6">
        <v>354731</v>
      </c>
      <c r="D22" s="6">
        <v>67408</v>
      </c>
      <c r="E22" s="6">
        <v>422139</v>
      </c>
      <c r="F22" s="4">
        <v>1</v>
      </c>
      <c r="G22" s="8">
        <v>422139</v>
      </c>
    </row>
    <row r="23" spans="2:7" x14ac:dyDescent="0.25">
      <c r="B23" s="5" t="s">
        <v>26</v>
      </c>
      <c r="C23" s="6">
        <v>1668094</v>
      </c>
      <c r="D23" s="6">
        <v>318444</v>
      </c>
      <c r="E23" s="6">
        <v>1986538</v>
      </c>
      <c r="F23" s="4">
        <v>1</v>
      </c>
      <c r="G23" s="8">
        <v>1986538</v>
      </c>
    </row>
    <row r="24" spans="2:7" x14ac:dyDescent="0.25">
      <c r="B24" s="5" t="s">
        <v>27</v>
      </c>
      <c r="C24" s="6">
        <v>6906858</v>
      </c>
      <c r="D24" s="6">
        <v>1312317</v>
      </c>
      <c r="E24" s="6">
        <v>8219175</v>
      </c>
      <c r="F24" s="4">
        <v>1</v>
      </c>
      <c r="G24" s="8">
        <v>8219175</v>
      </c>
    </row>
    <row r="25" spans="2:7" x14ac:dyDescent="0.25">
      <c r="C25" s="7">
        <f>SUM(C3:C24)</f>
        <v>28722220</v>
      </c>
      <c r="D25" s="7">
        <f>SUM(D3:D24)</f>
        <v>5461559</v>
      </c>
      <c r="E25" s="7">
        <f>SUM(E3:E24)</f>
        <v>34183779</v>
      </c>
      <c r="F25" s="7"/>
      <c r="G25" s="7">
        <f>SUM(G3:G24)</f>
        <v>34183778</v>
      </c>
    </row>
  </sheetData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CONSOLIDADO FINANCIERO</vt:lpstr>
      <vt:lpstr>FCT MARZO</vt:lpstr>
      <vt:lpstr>FCT FEBRERO</vt:lpstr>
      <vt:lpstr>FCT ENERO</vt:lpstr>
      <vt:lpstr>FCT DICIEMBRE</vt:lpstr>
      <vt:lpstr>FCT NOVIEMBRE</vt:lpstr>
      <vt:lpstr>FCT OCTUBRE</vt:lpstr>
      <vt:lpstr>FCT 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Paula Estefania Marin Zapata</cp:lastModifiedBy>
  <dcterms:created xsi:type="dcterms:W3CDTF">2025-10-10T13:49:01Z</dcterms:created>
  <dcterms:modified xsi:type="dcterms:W3CDTF">2026-04-15T17:02:06Z</dcterms:modified>
</cp:coreProperties>
</file>